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nataliarivera/Desktop/"/>
    </mc:Choice>
  </mc:AlternateContent>
  <xr:revisionPtr revIDLastSave="0" documentId="13_ncr:1_{69472CC4-5F5A-E846-B1A9-28804C80996D}" xr6:coauthVersionLast="43" xr6:coauthVersionMax="43" xr10:uidLastSave="{00000000-0000-0000-0000-000000000000}"/>
  <bookViews>
    <workbookView xWindow="920" yWindow="460" windowWidth="28800" windowHeight="16580" activeTab="5" xr2:uid="{F0BF32E2-4AAA-1345-AA76-7DDCE21675EA}"/>
  </bookViews>
  <sheets>
    <sheet name="New Data" sheetId="4" r:id="rId1"/>
    <sheet name="Dog data" sheetId="3" r:id="rId2"/>
    <sheet name="data" sheetId="6" r:id="rId3"/>
    <sheet name="Dirofilaria" sheetId="2" r:id="rId4"/>
    <sheet name="Sheet1" sheetId="7" r:id="rId5"/>
    <sheet name="Sheet2" sheetId="8" r:id="rId6"/>
  </sheets>
  <definedNames>
    <definedName name="_xlnm._FilterDatabase" localSheetId="0" hidden="1">'New Data'!$A$3:$A$212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84" i="4" l="1"/>
  <c r="B213" i="4" l="1"/>
  <c r="C213" i="4" s="1"/>
  <c r="B214" i="4"/>
  <c r="C214" i="4" s="1"/>
  <c r="B215" i="4"/>
  <c r="C215" i="4" s="1"/>
  <c r="B216" i="4"/>
  <c r="C216" i="4" s="1"/>
  <c r="B217" i="4"/>
  <c r="C217" i="4" s="1"/>
  <c r="B218" i="4"/>
  <c r="C218" i="4" s="1"/>
  <c r="B219" i="4"/>
  <c r="C219" i="4" s="1"/>
  <c r="B220" i="4"/>
  <c r="C220" i="4" s="1"/>
  <c r="B221" i="4"/>
  <c r="C221" i="4" s="1"/>
  <c r="B222" i="4"/>
  <c r="C222" i="4" s="1"/>
  <c r="B223" i="4"/>
  <c r="C223" i="4" s="1"/>
  <c r="B224" i="4"/>
  <c r="C224" i="4" s="1"/>
  <c r="B225" i="4"/>
  <c r="C225" i="4" s="1"/>
  <c r="B226" i="4"/>
  <c r="C226" i="4" s="1"/>
  <c r="B227" i="4"/>
  <c r="C227" i="4" s="1"/>
  <c r="B228" i="4"/>
  <c r="C228" i="4" s="1"/>
  <c r="B229" i="4"/>
  <c r="C229" i="4" s="1"/>
  <c r="B230" i="4"/>
  <c r="C230" i="4" s="1"/>
  <c r="B231" i="4"/>
  <c r="C231" i="4" s="1"/>
  <c r="B232" i="4"/>
  <c r="C232" i="4" s="1"/>
  <c r="B233" i="4"/>
  <c r="C233" i="4" s="1"/>
  <c r="B234" i="4"/>
  <c r="C234" i="4" s="1"/>
  <c r="B235" i="4"/>
  <c r="C235" i="4" s="1"/>
  <c r="B236" i="4"/>
  <c r="C236" i="4" s="1"/>
  <c r="B237" i="4"/>
  <c r="C237" i="4" s="1"/>
  <c r="B238" i="4"/>
  <c r="C238" i="4" s="1"/>
  <c r="B239" i="4"/>
  <c r="C239" i="4" s="1"/>
  <c r="B212" i="4"/>
  <c r="C212" i="4" s="1"/>
  <c r="E213" i="4"/>
  <c r="F213" i="4"/>
  <c r="G213" i="4"/>
  <c r="H213" i="4"/>
  <c r="I213" i="4"/>
  <c r="J213" i="4"/>
  <c r="K213" i="4"/>
  <c r="L213" i="4"/>
  <c r="M213" i="4"/>
  <c r="N213" i="4"/>
  <c r="O213" i="4"/>
  <c r="P213" i="4"/>
  <c r="Q213" i="4"/>
  <c r="R213" i="4"/>
  <c r="S213" i="4"/>
  <c r="T213" i="4"/>
  <c r="U213" i="4"/>
  <c r="V213" i="4"/>
  <c r="W213" i="4"/>
  <c r="X213" i="4"/>
  <c r="Y213" i="4"/>
  <c r="Z213" i="4"/>
  <c r="AA213" i="4"/>
  <c r="AB213" i="4"/>
  <c r="AC213" i="4"/>
  <c r="AD213" i="4"/>
  <c r="AE213" i="4"/>
  <c r="AF213" i="4"/>
  <c r="AG213" i="4"/>
  <c r="AH213" i="4"/>
  <c r="AI213" i="4"/>
  <c r="AK213" i="4" s="1"/>
  <c r="E214" i="4"/>
  <c r="F214" i="4"/>
  <c r="G214" i="4"/>
  <c r="H214" i="4"/>
  <c r="I214" i="4"/>
  <c r="J214" i="4"/>
  <c r="K214" i="4"/>
  <c r="L214" i="4"/>
  <c r="M214" i="4"/>
  <c r="N214" i="4"/>
  <c r="O214" i="4"/>
  <c r="P214" i="4"/>
  <c r="Q214" i="4"/>
  <c r="R214" i="4"/>
  <c r="S214" i="4"/>
  <c r="T214" i="4"/>
  <c r="U214" i="4"/>
  <c r="V214" i="4"/>
  <c r="W214" i="4"/>
  <c r="X214" i="4"/>
  <c r="Y214" i="4"/>
  <c r="Z214" i="4"/>
  <c r="AA214" i="4"/>
  <c r="AB214" i="4"/>
  <c r="AC214" i="4"/>
  <c r="AD214" i="4"/>
  <c r="AE214" i="4"/>
  <c r="AF214" i="4"/>
  <c r="AG214" i="4"/>
  <c r="AH214" i="4"/>
  <c r="AI214" i="4"/>
  <c r="E215" i="4"/>
  <c r="F215" i="4"/>
  <c r="G215" i="4"/>
  <c r="H215" i="4"/>
  <c r="I215" i="4"/>
  <c r="J215" i="4"/>
  <c r="K215" i="4"/>
  <c r="L215" i="4"/>
  <c r="M215" i="4"/>
  <c r="N215" i="4"/>
  <c r="O215" i="4"/>
  <c r="P215" i="4"/>
  <c r="Q215" i="4"/>
  <c r="R215" i="4"/>
  <c r="S215" i="4"/>
  <c r="T215" i="4"/>
  <c r="U215" i="4"/>
  <c r="V215" i="4"/>
  <c r="W215" i="4"/>
  <c r="X215" i="4"/>
  <c r="Y215" i="4"/>
  <c r="Z215" i="4"/>
  <c r="AA215" i="4"/>
  <c r="AB215" i="4"/>
  <c r="AC215" i="4"/>
  <c r="AD215" i="4"/>
  <c r="AE215" i="4"/>
  <c r="AF215" i="4"/>
  <c r="AG215" i="4"/>
  <c r="AH215" i="4"/>
  <c r="AI215" i="4"/>
  <c r="E216" i="4"/>
  <c r="F216" i="4"/>
  <c r="G216" i="4"/>
  <c r="H216" i="4"/>
  <c r="I216" i="4"/>
  <c r="J216" i="4"/>
  <c r="K216" i="4"/>
  <c r="L216" i="4"/>
  <c r="M216" i="4"/>
  <c r="N216" i="4"/>
  <c r="O216" i="4"/>
  <c r="P216" i="4"/>
  <c r="Q216" i="4"/>
  <c r="R216" i="4"/>
  <c r="S216" i="4"/>
  <c r="T216" i="4"/>
  <c r="U216" i="4"/>
  <c r="V216" i="4"/>
  <c r="W216" i="4"/>
  <c r="X216" i="4"/>
  <c r="Y216" i="4"/>
  <c r="Z216" i="4"/>
  <c r="AA216" i="4"/>
  <c r="AB216" i="4"/>
  <c r="AC216" i="4"/>
  <c r="AD216" i="4"/>
  <c r="AE216" i="4"/>
  <c r="AF216" i="4"/>
  <c r="AG216" i="4"/>
  <c r="AH216" i="4"/>
  <c r="AI216" i="4"/>
  <c r="E217" i="4"/>
  <c r="F217" i="4"/>
  <c r="G217" i="4"/>
  <c r="H217" i="4"/>
  <c r="I217" i="4"/>
  <c r="J217" i="4"/>
  <c r="K217" i="4"/>
  <c r="L217" i="4"/>
  <c r="M217" i="4"/>
  <c r="N217" i="4"/>
  <c r="O217" i="4"/>
  <c r="P217" i="4"/>
  <c r="Q217" i="4"/>
  <c r="R217" i="4"/>
  <c r="S217" i="4"/>
  <c r="T217" i="4"/>
  <c r="U217" i="4"/>
  <c r="V217" i="4"/>
  <c r="W217" i="4"/>
  <c r="X217" i="4"/>
  <c r="Y217" i="4"/>
  <c r="Z217" i="4"/>
  <c r="AA217" i="4"/>
  <c r="AB217" i="4"/>
  <c r="AC217" i="4"/>
  <c r="AD217" i="4"/>
  <c r="AE217" i="4"/>
  <c r="AF217" i="4"/>
  <c r="AG217" i="4"/>
  <c r="AH217" i="4"/>
  <c r="AI217" i="4"/>
  <c r="AQ217" i="4" s="1"/>
  <c r="E218" i="4"/>
  <c r="F218" i="4"/>
  <c r="G218" i="4"/>
  <c r="H218" i="4"/>
  <c r="I218" i="4"/>
  <c r="J218" i="4"/>
  <c r="K218" i="4"/>
  <c r="L218" i="4"/>
  <c r="M218" i="4"/>
  <c r="N218" i="4"/>
  <c r="O218" i="4"/>
  <c r="P218" i="4"/>
  <c r="Q218" i="4"/>
  <c r="R218" i="4"/>
  <c r="S218" i="4"/>
  <c r="T218" i="4"/>
  <c r="U218" i="4"/>
  <c r="V218" i="4"/>
  <c r="W218" i="4"/>
  <c r="X218" i="4"/>
  <c r="Y218" i="4"/>
  <c r="Z218" i="4"/>
  <c r="AA218" i="4"/>
  <c r="AB218" i="4"/>
  <c r="AC218" i="4"/>
  <c r="AD218" i="4"/>
  <c r="AE218" i="4"/>
  <c r="AF218" i="4"/>
  <c r="AG218" i="4"/>
  <c r="AH218" i="4"/>
  <c r="AI218" i="4"/>
  <c r="AQ218" i="4" s="1"/>
  <c r="E219" i="4"/>
  <c r="F219" i="4"/>
  <c r="G219" i="4"/>
  <c r="H219" i="4"/>
  <c r="I219" i="4"/>
  <c r="J219" i="4"/>
  <c r="K219" i="4"/>
  <c r="L219" i="4"/>
  <c r="M219" i="4"/>
  <c r="N219" i="4"/>
  <c r="O219" i="4"/>
  <c r="P219" i="4"/>
  <c r="Q219" i="4"/>
  <c r="R219" i="4"/>
  <c r="S219" i="4"/>
  <c r="T219" i="4"/>
  <c r="U219" i="4"/>
  <c r="V219" i="4"/>
  <c r="W219" i="4"/>
  <c r="X219" i="4"/>
  <c r="Y219" i="4"/>
  <c r="Z219" i="4"/>
  <c r="AA219" i="4"/>
  <c r="AB219" i="4"/>
  <c r="AC219" i="4"/>
  <c r="AD219" i="4"/>
  <c r="AE219" i="4"/>
  <c r="AF219" i="4"/>
  <c r="AG219" i="4"/>
  <c r="AH219" i="4"/>
  <c r="AI219" i="4"/>
  <c r="E220" i="4"/>
  <c r="F220" i="4"/>
  <c r="G220" i="4"/>
  <c r="H220" i="4"/>
  <c r="I220" i="4"/>
  <c r="J220" i="4"/>
  <c r="K220" i="4"/>
  <c r="L220" i="4"/>
  <c r="M220" i="4"/>
  <c r="N220" i="4"/>
  <c r="O220" i="4"/>
  <c r="P220" i="4"/>
  <c r="Q220" i="4"/>
  <c r="R220" i="4"/>
  <c r="S220" i="4"/>
  <c r="T220" i="4"/>
  <c r="U220" i="4"/>
  <c r="V220" i="4"/>
  <c r="W220" i="4"/>
  <c r="X220" i="4"/>
  <c r="Y220" i="4"/>
  <c r="Z220" i="4"/>
  <c r="AA220" i="4"/>
  <c r="AB220" i="4"/>
  <c r="AC220" i="4"/>
  <c r="AD220" i="4"/>
  <c r="AE220" i="4"/>
  <c r="AF220" i="4"/>
  <c r="AG220" i="4"/>
  <c r="AH220" i="4"/>
  <c r="AI220" i="4"/>
  <c r="E221" i="4"/>
  <c r="F221" i="4"/>
  <c r="G221" i="4"/>
  <c r="H221" i="4"/>
  <c r="I221" i="4"/>
  <c r="J221" i="4"/>
  <c r="K221" i="4"/>
  <c r="L221" i="4"/>
  <c r="M221" i="4"/>
  <c r="N221" i="4"/>
  <c r="O221" i="4"/>
  <c r="P221" i="4"/>
  <c r="Q221" i="4"/>
  <c r="R221" i="4"/>
  <c r="S221" i="4"/>
  <c r="T221" i="4"/>
  <c r="U221" i="4"/>
  <c r="V221" i="4"/>
  <c r="W221" i="4"/>
  <c r="X221" i="4"/>
  <c r="Y221" i="4"/>
  <c r="Z221" i="4"/>
  <c r="AA221" i="4"/>
  <c r="AB221" i="4"/>
  <c r="AC221" i="4"/>
  <c r="AD221" i="4"/>
  <c r="AE221" i="4"/>
  <c r="AF221" i="4"/>
  <c r="AG221" i="4"/>
  <c r="AH221" i="4"/>
  <c r="AI221" i="4"/>
  <c r="E222" i="4"/>
  <c r="F222" i="4"/>
  <c r="G222" i="4"/>
  <c r="H222" i="4"/>
  <c r="I222" i="4"/>
  <c r="J222" i="4"/>
  <c r="K222" i="4"/>
  <c r="L222" i="4"/>
  <c r="M222" i="4"/>
  <c r="N222" i="4"/>
  <c r="O222" i="4"/>
  <c r="P222" i="4"/>
  <c r="Q222" i="4"/>
  <c r="R222" i="4"/>
  <c r="S222" i="4"/>
  <c r="T222" i="4"/>
  <c r="U222" i="4"/>
  <c r="V222" i="4"/>
  <c r="W222" i="4"/>
  <c r="X222" i="4"/>
  <c r="Y222" i="4"/>
  <c r="Z222" i="4"/>
  <c r="AA222" i="4"/>
  <c r="AB222" i="4"/>
  <c r="AC222" i="4"/>
  <c r="AD222" i="4"/>
  <c r="AE222" i="4"/>
  <c r="AF222" i="4"/>
  <c r="AG222" i="4"/>
  <c r="AH222" i="4"/>
  <c r="AI222" i="4"/>
  <c r="E223" i="4"/>
  <c r="F223" i="4"/>
  <c r="G223" i="4"/>
  <c r="H223" i="4"/>
  <c r="I223" i="4"/>
  <c r="J223" i="4"/>
  <c r="K223" i="4"/>
  <c r="L223" i="4"/>
  <c r="M223" i="4"/>
  <c r="N223" i="4"/>
  <c r="O223" i="4"/>
  <c r="P223" i="4"/>
  <c r="Q223" i="4"/>
  <c r="R223" i="4"/>
  <c r="S223" i="4"/>
  <c r="T223" i="4"/>
  <c r="U223" i="4"/>
  <c r="V223" i="4"/>
  <c r="W223" i="4"/>
  <c r="X223" i="4"/>
  <c r="Y223" i="4"/>
  <c r="Z223" i="4"/>
  <c r="AA223" i="4"/>
  <c r="AB223" i="4"/>
  <c r="AC223" i="4"/>
  <c r="AD223" i="4"/>
  <c r="AE223" i="4"/>
  <c r="AF223" i="4"/>
  <c r="AG223" i="4"/>
  <c r="AH223" i="4"/>
  <c r="AI223" i="4"/>
  <c r="E224" i="4"/>
  <c r="F224" i="4"/>
  <c r="G224" i="4"/>
  <c r="H224" i="4"/>
  <c r="I224" i="4"/>
  <c r="J224" i="4"/>
  <c r="K224" i="4"/>
  <c r="L224" i="4"/>
  <c r="M224" i="4"/>
  <c r="N224" i="4"/>
  <c r="O224" i="4"/>
  <c r="P224" i="4"/>
  <c r="Q224" i="4"/>
  <c r="R224" i="4"/>
  <c r="S224" i="4"/>
  <c r="T224" i="4"/>
  <c r="U224" i="4"/>
  <c r="V224" i="4"/>
  <c r="W224" i="4"/>
  <c r="X224" i="4"/>
  <c r="Y224" i="4"/>
  <c r="Z224" i="4"/>
  <c r="AA224" i="4"/>
  <c r="AB224" i="4"/>
  <c r="AC224" i="4"/>
  <c r="AD224" i="4"/>
  <c r="AE224" i="4"/>
  <c r="AF224" i="4"/>
  <c r="AG224" i="4"/>
  <c r="AH224" i="4"/>
  <c r="AI224" i="4"/>
  <c r="E225" i="4"/>
  <c r="F225" i="4"/>
  <c r="G225" i="4"/>
  <c r="H225" i="4"/>
  <c r="I225" i="4"/>
  <c r="J225" i="4"/>
  <c r="K225" i="4"/>
  <c r="L225" i="4"/>
  <c r="M225" i="4"/>
  <c r="N225" i="4"/>
  <c r="O225" i="4"/>
  <c r="P225" i="4"/>
  <c r="Q225" i="4"/>
  <c r="R225" i="4"/>
  <c r="S225" i="4"/>
  <c r="T225" i="4"/>
  <c r="U225" i="4"/>
  <c r="V225" i="4"/>
  <c r="W225" i="4"/>
  <c r="X225" i="4"/>
  <c r="Y225" i="4"/>
  <c r="Z225" i="4"/>
  <c r="AA225" i="4"/>
  <c r="AB225" i="4"/>
  <c r="AC225" i="4"/>
  <c r="AD225" i="4"/>
  <c r="AE225" i="4"/>
  <c r="AF225" i="4"/>
  <c r="AG225" i="4"/>
  <c r="AH225" i="4"/>
  <c r="AI225" i="4"/>
  <c r="AQ225" i="4" s="1"/>
  <c r="E226" i="4"/>
  <c r="F226" i="4"/>
  <c r="G226" i="4"/>
  <c r="H226" i="4"/>
  <c r="I226" i="4"/>
  <c r="J226" i="4"/>
  <c r="K226" i="4"/>
  <c r="L226" i="4"/>
  <c r="M226" i="4"/>
  <c r="N226" i="4"/>
  <c r="O226" i="4"/>
  <c r="P226" i="4"/>
  <c r="Q226" i="4"/>
  <c r="R226" i="4"/>
  <c r="S226" i="4"/>
  <c r="T226" i="4"/>
  <c r="U226" i="4"/>
  <c r="V226" i="4"/>
  <c r="W226" i="4"/>
  <c r="X226" i="4"/>
  <c r="Y226" i="4"/>
  <c r="Z226" i="4"/>
  <c r="AA226" i="4"/>
  <c r="AB226" i="4"/>
  <c r="AC226" i="4"/>
  <c r="AD226" i="4"/>
  <c r="AE226" i="4"/>
  <c r="AF226" i="4"/>
  <c r="AG226" i="4"/>
  <c r="AH226" i="4"/>
  <c r="AI226" i="4"/>
  <c r="E227" i="4"/>
  <c r="F227" i="4"/>
  <c r="G227" i="4"/>
  <c r="H227" i="4"/>
  <c r="I227" i="4"/>
  <c r="J227" i="4"/>
  <c r="K227" i="4"/>
  <c r="L227" i="4"/>
  <c r="M227" i="4"/>
  <c r="N227" i="4"/>
  <c r="O227" i="4"/>
  <c r="P227" i="4"/>
  <c r="Q227" i="4"/>
  <c r="R227" i="4"/>
  <c r="S227" i="4"/>
  <c r="T227" i="4"/>
  <c r="U227" i="4"/>
  <c r="V227" i="4"/>
  <c r="W227" i="4"/>
  <c r="X227" i="4"/>
  <c r="Y227" i="4"/>
  <c r="Z227" i="4"/>
  <c r="AA227" i="4"/>
  <c r="AB227" i="4"/>
  <c r="AC227" i="4"/>
  <c r="AD227" i="4"/>
  <c r="AE227" i="4"/>
  <c r="AF227" i="4"/>
  <c r="AG227" i="4"/>
  <c r="AH227" i="4"/>
  <c r="AI227" i="4"/>
  <c r="E228" i="4"/>
  <c r="F228" i="4"/>
  <c r="G228" i="4"/>
  <c r="H228" i="4"/>
  <c r="I228" i="4"/>
  <c r="J228" i="4"/>
  <c r="K228" i="4"/>
  <c r="L228" i="4"/>
  <c r="M228" i="4"/>
  <c r="N228" i="4"/>
  <c r="O228" i="4"/>
  <c r="P228" i="4"/>
  <c r="Q228" i="4"/>
  <c r="R228" i="4"/>
  <c r="S228" i="4"/>
  <c r="T228" i="4"/>
  <c r="U228" i="4"/>
  <c r="V228" i="4"/>
  <c r="W228" i="4"/>
  <c r="X228" i="4"/>
  <c r="Y228" i="4"/>
  <c r="Z228" i="4"/>
  <c r="AA228" i="4"/>
  <c r="AB228" i="4"/>
  <c r="AC228" i="4"/>
  <c r="AD228" i="4"/>
  <c r="AE228" i="4"/>
  <c r="AF228" i="4"/>
  <c r="AG228" i="4"/>
  <c r="AH228" i="4"/>
  <c r="AI228" i="4"/>
  <c r="AJ228" i="4" s="1"/>
  <c r="E229" i="4"/>
  <c r="F229" i="4"/>
  <c r="G229" i="4"/>
  <c r="H229" i="4"/>
  <c r="I229" i="4"/>
  <c r="J229" i="4"/>
  <c r="K229" i="4"/>
  <c r="L229" i="4"/>
  <c r="M229" i="4"/>
  <c r="N229" i="4"/>
  <c r="O229" i="4"/>
  <c r="P229" i="4"/>
  <c r="Q229" i="4"/>
  <c r="R229" i="4"/>
  <c r="S229" i="4"/>
  <c r="T229" i="4"/>
  <c r="U229" i="4"/>
  <c r="V229" i="4"/>
  <c r="W229" i="4"/>
  <c r="X229" i="4"/>
  <c r="Y229" i="4"/>
  <c r="Z229" i="4"/>
  <c r="AA229" i="4"/>
  <c r="AB229" i="4"/>
  <c r="AC229" i="4"/>
  <c r="AD229" i="4"/>
  <c r="AE229" i="4"/>
  <c r="AF229" i="4"/>
  <c r="AG229" i="4"/>
  <c r="AH229" i="4"/>
  <c r="AI229" i="4"/>
  <c r="E230" i="4"/>
  <c r="F230" i="4"/>
  <c r="G230" i="4"/>
  <c r="H230" i="4"/>
  <c r="I230" i="4"/>
  <c r="J230" i="4"/>
  <c r="K230" i="4"/>
  <c r="L230" i="4"/>
  <c r="M230" i="4"/>
  <c r="N230" i="4"/>
  <c r="O230" i="4"/>
  <c r="P230" i="4"/>
  <c r="Q230" i="4"/>
  <c r="R230" i="4"/>
  <c r="S230" i="4"/>
  <c r="T230" i="4"/>
  <c r="U230" i="4"/>
  <c r="V230" i="4"/>
  <c r="W230" i="4"/>
  <c r="X230" i="4"/>
  <c r="Y230" i="4"/>
  <c r="Z230" i="4"/>
  <c r="AA230" i="4"/>
  <c r="AB230" i="4"/>
  <c r="AC230" i="4"/>
  <c r="AD230" i="4"/>
  <c r="AE230" i="4"/>
  <c r="AF230" i="4"/>
  <c r="AG230" i="4"/>
  <c r="AH230" i="4"/>
  <c r="AI230" i="4"/>
  <c r="E231" i="4"/>
  <c r="F231" i="4"/>
  <c r="G231" i="4"/>
  <c r="H231" i="4"/>
  <c r="I231" i="4"/>
  <c r="J231" i="4"/>
  <c r="K231" i="4"/>
  <c r="L231" i="4"/>
  <c r="M231" i="4"/>
  <c r="N231" i="4"/>
  <c r="O231" i="4"/>
  <c r="P231" i="4"/>
  <c r="Q231" i="4"/>
  <c r="R231" i="4"/>
  <c r="S231" i="4"/>
  <c r="T231" i="4"/>
  <c r="U231" i="4"/>
  <c r="V231" i="4"/>
  <c r="W231" i="4"/>
  <c r="X231" i="4"/>
  <c r="Y231" i="4"/>
  <c r="Z231" i="4"/>
  <c r="AA231" i="4"/>
  <c r="AB231" i="4"/>
  <c r="AC231" i="4"/>
  <c r="AD231" i="4"/>
  <c r="AE231" i="4"/>
  <c r="AF231" i="4"/>
  <c r="AG231" i="4"/>
  <c r="AH231" i="4"/>
  <c r="AI231" i="4"/>
  <c r="E232" i="4"/>
  <c r="F232" i="4"/>
  <c r="G232" i="4"/>
  <c r="H232" i="4"/>
  <c r="I232" i="4"/>
  <c r="J232" i="4"/>
  <c r="K232" i="4"/>
  <c r="L232" i="4"/>
  <c r="M232" i="4"/>
  <c r="N232" i="4"/>
  <c r="O232" i="4"/>
  <c r="P232" i="4"/>
  <c r="Q232" i="4"/>
  <c r="R232" i="4"/>
  <c r="S232" i="4"/>
  <c r="T232" i="4"/>
  <c r="U232" i="4"/>
  <c r="V232" i="4"/>
  <c r="W232" i="4"/>
  <c r="X232" i="4"/>
  <c r="Y232" i="4"/>
  <c r="Z232" i="4"/>
  <c r="AA232" i="4"/>
  <c r="AB232" i="4"/>
  <c r="AC232" i="4"/>
  <c r="AD232" i="4"/>
  <c r="AE232" i="4"/>
  <c r="AF232" i="4"/>
  <c r="AG232" i="4"/>
  <c r="AH232" i="4"/>
  <c r="AI232" i="4"/>
  <c r="AJ232" i="4" s="1"/>
  <c r="E233" i="4"/>
  <c r="F233" i="4"/>
  <c r="G233" i="4"/>
  <c r="H233" i="4"/>
  <c r="I233" i="4"/>
  <c r="J233" i="4"/>
  <c r="K233" i="4"/>
  <c r="L233" i="4"/>
  <c r="M233" i="4"/>
  <c r="N233" i="4"/>
  <c r="O233" i="4"/>
  <c r="P233" i="4"/>
  <c r="Q233" i="4"/>
  <c r="R233" i="4"/>
  <c r="S233" i="4"/>
  <c r="T233" i="4"/>
  <c r="U233" i="4"/>
  <c r="V233" i="4"/>
  <c r="W233" i="4"/>
  <c r="X233" i="4"/>
  <c r="Y233" i="4"/>
  <c r="Z233" i="4"/>
  <c r="AA233" i="4"/>
  <c r="AB233" i="4"/>
  <c r="AC233" i="4"/>
  <c r="AD233" i="4"/>
  <c r="AE233" i="4"/>
  <c r="AF233" i="4"/>
  <c r="AG233" i="4"/>
  <c r="AH233" i="4"/>
  <c r="AI233" i="4"/>
  <c r="AQ233" i="4" s="1"/>
  <c r="E234" i="4"/>
  <c r="F234" i="4"/>
  <c r="G234" i="4"/>
  <c r="H234" i="4"/>
  <c r="I234" i="4"/>
  <c r="J234" i="4"/>
  <c r="K234" i="4"/>
  <c r="L234" i="4"/>
  <c r="M234" i="4"/>
  <c r="N234" i="4"/>
  <c r="O234" i="4"/>
  <c r="P234" i="4"/>
  <c r="Q234" i="4"/>
  <c r="R234" i="4"/>
  <c r="S234" i="4"/>
  <c r="T234" i="4"/>
  <c r="U234" i="4"/>
  <c r="V234" i="4"/>
  <c r="W234" i="4"/>
  <c r="X234" i="4"/>
  <c r="Y234" i="4"/>
  <c r="Z234" i="4"/>
  <c r="AA234" i="4"/>
  <c r="AB234" i="4"/>
  <c r="AC234" i="4"/>
  <c r="AD234" i="4"/>
  <c r="AE234" i="4"/>
  <c r="AF234" i="4"/>
  <c r="AG234" i="4"/>
  <c r="AH234" i="4"/>
  <c r="AI234" i="4"/>
  <c r="E235" i="4"/>
  <c r="F235" i="4"/>
  <c r="G235" i="4"/>
  <c r="H235" i="4"/>
  <c r="I235" i="4"/>
  <c r="J235" i="4"/>
  <c r="K235" i="4"/>
  <c r="L235" i="4"/>
  <c r="M235" i="4"/>
  <c r="N235" i="4"/>
  <c r="O235" i="4"/>
  <c r="P235" i="4"/>
  <c r="Q235" i="4"/>
  <c r="R235" i="4"/>
  <c r="S235" i="4"/>
  <c r="T235" i="4"/>
  <c r="U235" i="4"/>
  <c r="V235" i="4"/>
  <c r="W235" i="4"/>
  <c r="X235" i="4"/>
  <c r="Y235" i="4"/>
  <c r="Z235" i="4"/>
  <c r="AA235" i="4"/>
  <c r="AB235" i="4"/>
  <c r="AC235" i="4"/>
  <c r="AD235" i="4"/>
  <c r="AE235" i="4"/>
  <c r="AF235" i="4"/>
  <c r="AG235" i="4"/>
  <c r="AH235" i="4"/>
  <c r="AI235" i="4"/>
  <c r="E236" i="4"/>
  <c r="F236" i="4"/>
  <c r="G236" i="4"/>
  <c r="H236" i="4"/>
  <c r="I236" i="4"/>
  <c r="J236" i="4"/>
  <c r="K236" i="4"/>
  <c r="L236" i="4"/>
  <c r="M236" i="4"/>
  <c r="N236" i="4"/>
  <c r="O236" i="4"/>
  <c r="P236" i="4"/>
  <c r="Q236" i="4"/>
  <c r="R236" i="4"/>
  <c r="S236" i="4"/>
  <c r="T236" i="4"/>
  <c r="U236" i="4"/>
  <c r="V236" i="4"/>
  <c r="W236" i="4"/>
  <c r="X236" i="4"/>
  <c r="Y236" i="4"/>
  <c r="Z236" i="4"/>
  <c r="AA236" i="4"/>
  <c r="AB236" i="4"/>
  <c r="AC236" i="4"/>
  <c r="AD236" i="4"/>
  <c r="AE236" i="4"/>
  <c r="AF236" i="4"/>
  <c r="AG236" i="4"/>
  <c r="AH236" i="4"/>
  <c r="AI236" i="4"/>
  <c r="E237" i="4"/>
  <c r="F237" i="4"/>
  <c r="G237" i="4"/>
  <c r="H237" i="4"/>
  <c r="I237" i="4"/>
  <c r="J237" i="4"/>
  <c r="K237" i="4"/>
  <c r="L237" i="4"/>
  <c r="M237" i="4"/>
  <c r="N237" i="4"/>
  <c r="O237" i="4"/>
  <c r="P237" i="4"/>
  <c r="Q237" i="4"/>
  <c r="R237" i="4"/>
  <c r="S237" i="4"/>
  <c r="T237" i="4"/>
  <c r="U237" i="4"/>
  <c r="V237" i="4"/>
  <c r="W237" i="4"/>
  <c r="X237" i="4"/>
  <c r="Y237" i="4"/>
  <c r="Z237" i="4"/>
  <c r="AA237" i="4"/>
  <c r="AB237" i="4"/>
  <c r="AC237" i="4"/>
  <c r="AD237" i="4"/>
  <c r="AE237" i="4"/>
  <c r="AF237" i="4"/>
  <c r="AG237" i="4"/>
  <c r="AH237" i="4"/>
  <c r="AI237" i="4"/>
  <c r="E238" i="4"/>
  <c r="F238" i="4"/>
  <c r="G238" i="4"/>
  <c r="H238" i="4"/>
  <c r="I238" i="4"/>
  <c r="J238" i="4"/>
  <c r="K238" i="4"/>
  <c r="L238" i="4"/>
  <c r="M238" i="4"/>
  <c r="N238" i="4"/>
  <c r="O238" i="4"/>
  <c r="P238" i="4"/>
  <c r="Q238" i="4"/>
  <c r="R238" i="4"/>
  <c r="S238" i="4"/>
  <c r="T238" i="4"/>
  <c r="U238" i="4"/>
  <c r="V238" i="4"/>
  <c r="W238" i="4"/>
  <c r="X238" i="4"/>
  <c r="Y238" i="4"/>
  <c r="Z238" i="4"/>
  <c r="AA238" i="4"/>
  <c r="AB238" i="4"/>
  <c r="AC238" i="4"/>
  <c r="AD238" i="4"/>
  <c r="AE238" i="4"/>
  <c r="AF238" i="4"/>
  <c r="AG238" i="4"/>
  <c r="AH238" i="4"/>
  <c r="AI238" i="4"/>
  <c r="E239" i="4"/>
  <c r="F239" i="4"/>
  <c r="G239" i="4"/>
  <c r="H239" i="4"/>
  <c r="I239" i="4"/>
  <c r="J239" i="4"/>
  <c r="K239" i="4"/>
  <c r="L239" i="4"/>
  <c r="M239" i="4"/>
  <c r="N239" i="4"/>
  <c r="O239" i="4"/>
  <c r="P239" i="4"/>
  <c r="Q239" i="4"/>
  <c r="R239" i="4"/>
  <c r="S239" i="4"/>
  <c r="T239" i="4"/>
  <c r="U239" i="4"/>
  <c r="V239" i="4"/>
  <c r="W239" i="4"/>
  <c r="X239" i="4"/>
  <c r="Y239" i="4"/>
  <c r="Z239" i="4"/>
  <c r="AA239" i="4"/>
  <c r="AB239" i="4"/>
  <c r="AC239" i="4"/>
  <c r="AD239" i="4"/>
  <c r="AE239" i="4"/>
  <c r="AF239" i="4"/>
  <c r="AG239" i="4"/>
  <c r="AH239" i="4"/>
  <c r="AI239" i="4"/>
  <c r="B196" i="4"/>
  <c r="C196" i="4" s="1"/>
  <c r="AQ232" i="4" l="1"/>
  <c r="AM225" i="4"/>
  <c r="AJ239" i="4"/>
  <c r="AO239" i="4"/>
  <c r="AN239" i="4"/>
  <c r="AL236" i="4"/>
  <c r="AN236" i="4"/>
  <c r="AO236" i="4"/>
  <c r="AJ233" i="4"/>
  <c r="AN233" i="4"/>
  <c r="AO233" i="4"/>
  <c r="AJ231" i="4"/>
  <c r="AN231" i="4"/>
  <c r="AO231" i="4"/>
  <c r="AJ223" i="4"/>
  <c r="AO223" i="4"/>
  <c r="AN223" i="4"/>
  <c r="AJ220" i="4"/>
  <c r="AN220" i="4"/>
  <c r="AO220" i="4"/>
  <c r="AJ214" i="4"/>
  <c r="AN214" i="4"/>
  <c r="AO214" i="4"/>
  <c r="AJ235" i="4"/>
  <c r="AN235" i="4"/>
  <c r="AO235" i="4"/>
  <c r="AL230" i="4"/>
  <c r="AN230" i="4"/>
  <c r="AO230" i="4"/>
  <c r="AL228" i="4"/>
  <c r="AN228" i="4"/>
  <c r="AO228" i="4"/>
  <c r="AL222" i="4"/>
  <c r="AN222" i="4"/>
  <c r="AO222" i="4"/>
  <c r="AL219" i="4"/>
  <c r="AN219" i="4"/>
  <c r="AO219" i="4"/>
  <c r="AL217" i="4"/>
  <c r="AN217" i="4"/>
  <c r="AO217" i="4"/>
  <c r="AL238" i="4"/>
  <c r="AN238" i="4"/>
  <c r="AO238" i="4"/>
  <c r="AL234" i="4"/>
  <c r="AN234" i="4"/>
  <c r="AO234" i="4"/>
  <c r="AJ229" i="4"/>
  <c r="AO229" i="4"/>
  <c r="AN229" i="4"/>
  <c r="AJ227" i="4"/>
  <c r="AN227" i="4"/>
  <c r="AO227" i="4"/>
  <c r="AJ225" i="4"/>
  <c r="AN225" i="4"/>
  <c r="AO225" i="4"/>
  <c r="AJ216" i="4"/>
  <c r="AN216" i="4"/>
  <c r="AO216" i="4"/>
  <c r="AL213" i="4"/>
  <c r="AN213" i="4"/>
  <c r="AO213" i="4"/>
  <c r="AJ237" i="4"/>
  <c r="AN237" i="4"/>
  <c r="AO237" i="4"/>
  <c r="AL232" i="4"/>
  <c r="AN232" i="4"/>
  <c r="AO232" i="4"/>
  <c r="AQ228" i="4"/>
  <c r="AL226" i="4"/>
  <c r="AN226" i="4"/>
  <c r="AO226" i="4"/>
  <c r="AL224" i="4"/>
  <c r="AN224" i="4"/>
  <c r="AO224" i="4"/>
  <c r="AL221" i="4"/>
  <c r="AN221" i="4"/>
  <c r="AO221" i="4"/>
  <c r="AJ218" i="4"/>
  <c r="AO218" i="4"/>
  <c r="AN218" i="4"/>
  <c r="AL215" i="4"/>
  <c r="AN215" i="4"/>
  <c r="AO215" i="4"/>
  <c r="AQ213" i="4"/>
  <c r="AJ213" i="4"/>
  <c r="AK228" i="4"/>
  <c r="AM223" i="4"/>
  <c r="AM220" i="4"/>
  <c r="AM216" i="4"/>
  <c r="AQ214" i="4"/>
  <c r="AK232" i="4"/>
  <c r="AM229" i="4"/>
  <c r="AM227" i="4"/>
  <c r="AQ221" i="4"/>
  <c r="AJ221" i="4"/>
  <c r="AJ217" i="4"/>
  <c r="AK224" i="4"/>
  <c r="AM233" i="4"/>
  <c r="AM231" i="4"/>
  <c r="AQ229" i="4"/>
  <c r="AQ224" i="4"/>
  <c r="AJ224" i="4"/>
  <c r="AK221" i="4"/>
  <c r="AK217" i="4"/>
  <c r="AM213" i="4"/>
  <c r="AM236" i="4"/>
  <c r="AM234" i="4"/>
  <c r="AM230" i="4"/>
  <c r="AM226" i="4"/>
  <c r="AM222" i="4"/>
  <c r="AM219" i="4"/>
  <c r="AM215" i="4"/>
  <c r="AK238" i="4"/>
  <c r="AQ236" i="4"/>
  <c r="AK236" i="4"/>
  <c r="AQ234" i="4"/>
  <c r="AK234" i="4"/>
  <c r="AQ230" i="4"/>
  <c r="AK230" i="4"/>
  <c r="AQ226" i="4"/>
  <c r="AK226" i="4"/>
  <c r="AQ222" i="4"/>
  <c r="AK222" i="4"/>
  <c r="AQ219" i="4"/>
  <c r="AK219" i="4"/>
  <c r="AM218" i="4"/>
  <c r="AQ215" i="4"/>
  <c r="AK215" i="4"/>
  <c r="AM214" i="4"/>
  <c r="AJ238" i="4"/>
  <c r="AJ236" i="4"/>
  <c r="AJ234" i="4"/>
  <c r="AM232" i="4"/>
  <c r="AQ231" i="4"/>
  <c r="AJ230" i="4"/>
  <c r="AM228" i="4"/>
  <c r="AQ227" i="4"/>
  <c r="AJ226" i="4"/>
  <c r="AM224" i="4"/>
  <c r="AQ223" i="4"/>
  <c r="AJ222" i="4"/>
  <c r="AM221" i="4"/>
  <c r="AQ220" i="4"/>
  <c r="AJ219" i="4"/>
  <c r="AM217" i="4"/>
  <c r="AQ216" i="4"/>
  <c r="AJ215" i="4"/>
  <c r="AQ239" i="4"/>
  <c r="AM239" i="4"/>
  <c r="AQ237" i="4"/>
  <c r="AP239" i="4"/>
  <c r="AL239" i="4"/>
  <c r="AP235" i="4"/>
  <c r="AL235" i="4"/>
  <c r="AP233" i="4"/>
  <c r="AL233" i="4"/>
  <c r="AP231" i="4"/>
  <c r="AL231" i="4"/>
  <c r="AP229" i="4"/>
  <c r="AL229" i="4"/>
  <c r="AP227" i="4"/>
  <c r="AL227" i="4"/>
  <c r="AP225" i="4"/>
  <c r="AL225" i="4"/>
  <c r="AP223" i="4"/>
  <c r="AL223" i="4"/>
  <c r="AP220" i="4"/>
  <c r="AL220" i="4"/>
  <c r="AP218" i="4"/>
  <c r="AL218" i="4"/>
  <c r="AP216" i="4"/>
  <c r="AL216" i="4"/>
  <c r="AP214" i="4"/>
  <c r="AL214" i="4"/>
  <c r="AM237" i="4"/>
  <c r="AQ235" i="4"/>
  <c r="AM235" i="4"/>
  <c r="AQ238" i="4"/>
  <c r="AM238" i="4"/>
  <c r="AK237" i="4"/>
  <c r="AK235" i="4"/>
  <c r="AK233" i="4"/>
  <c r="AK231" i="4"/>
  <c r="AK229" i="4"/>
  <c r="AK227" i="4"/>
  <c r="AK225" i="4"/>
  <c r="AK223" i="4"/>
  <c r="AK220" i="4"/>
  <c r="AK218" i="4"/>
  <c r="AK216" i="4"/>
  <c r="AK214" i="4"/>
  <c r="AP237" i="4"/>
  <c r="AL237" i="4"/>
  <c r="AK239" i="4"/>
  <c r="AP238" i="4"/>
  <c r="AP236" i="4"/>
  <c r="AP234" i="4"/>
  <c r="AP232" i="4"/>
  <c r="AP230" i="4"/>
  <c r="AP228" i="4"/>
  <c r="AP226" i="4"/>
  <c r="AP224" i="4"/>
  <c r="AP222" i="4"/>
  <c r="AP221" i="4"/>
  <c r="AP219" i="4"/>
  <c r="AP217" i="4"/>
  <c r="AP215" i="4"/>
  <c r="AP213" i="4"/>
  <c r="AI17" i="4"/>
  <c r="AI18" i="4"/>
  <c r="AI99" i="4"/>
  <c r="AI121" i="4"/>
  <c r="AI122" i="4"/>
  <c r="AI123" i="4"/>
  <c r="AI124" i="4"/>
  <c r="AI125" i="4"/>
  <c r="AI126" i="4"/>
  <c r="AI127" i="4"/>
  <c r="AI128" i="4"/>
  <c r="AI129" i="4"/>
  <c r="AI130" i="4"/>
  <c r="AI131" i="4"/>
  <c r="AI133" i="4"/>
  <c r="AI134" i="4"/>
  <c r="AI135" i="4"/>
  <c r="AI136" i="4"/>
  <c r="AI137" i="4"/>
  <c r="AI138" i="4"/>
  <c r="AI139" i="4"/>
  <c r="AI140" i="4"/>
  <c r="AI141" i="4"/>
  <c r="AI142" i="4"/>
  <c r="AI143" i="4"/>
  <c r="AI144" i="4"/>
  <c r="AI145" i="4"/>
  <c r="AI146" i="4"/>
  <c r="AI209" i="4"/>
  <c r="DH4" i="3"/>
  <c r="AI147" i="4" s="1"/>
  <c r="DH5" i="3"/>
  <c r="DH6" i="3"/>
  <c r="AI148" i="4" s="1"/>
  <c r="DH7" i="3"/>
  <c r="AI149" i="4" s="1"/>
  <c r="DH8" i="3"/>
  <c r="AI150" i="4" s="1"/>
  <c r="DH9" i="3"/>
  <c r="AI151" i="4" s="1"/>
  <c r="DH10" i="3"/>
  <c r="AI152" i="4" s="1"/>
  <c r="DH11" i="3"/>
  <c r="AI153" i="4" s="1"/>
  <c r="DH12" i="3"/>
  <c r="AI154" i="4" s="1"/>
  <c r="DH13" i="3"/>
  <c r="AI155" i="4" s="1"/>
  <c r="DH14" i="3"/>
  <c r="AI156" i="4" s="1"/>
  <c r="DH15" i="3"/>
  <c r="AI157" i="4" s="1"/>
  <c r="DH16" i="3"/>
  <c r="AI158" i="4" s="1"/>
  <c r="DH17" i="3"/>
  <c r="AI159" i="4" s="1"/>
  <c r="DH18" i="3"/>
  <c r="AI160" i="4" s="1"/>
  <c r="DH19" i="3"/>
  <c r="AI161" i="4" s="1"/>
  <c r="DH20" i="3"/>
  <c r="AI162" i="4" s="1"/>
  <c r="DH21" i="3"/>
  <c r="DH22" i="3"/>
  <c r="DH23" i="3"/>
  <c r="DH24" i="3"/>
  <c r="AI163" i="4" s="1"/>
  <c r="DH25" i="3"/>
  <c r="DH26" i="3"/>
  <c r="AI164" i="4" s="1"/>
  <c r="DH27" i="3"/>
  <c r="AI165" i="4" s="1"/>
  <c r="DH28" i="3"/>
  <c r="AI166" i="4" s="1"/>
  <c r="DH29" i="3"/>
  <c r="AI167" i="4" s="1"/>
  <c r="DH30" i="3"/>
  <c r="AI168" i="4" s="1"/>
  <c r="DH31" i="3"/>
  <c r="AI169" i="4" s="1"/>
  <c r="DH32" i="3"/>
  <c r="DH33" i="3"/>
  <c r="DH34" i="3"/>
  <c r="AI170" i="4" s="1"/>
  <c r="DH35" i="3"/>
  <c r="AI171" i="4" s="1"/>
  <c r="DH36" i="3"/>
  <c r="AI172" i="4" s="1"/>
  <c r="DH37" i="3"/>
  <c r="AI173" i="4" s="1"/>
  <c r="DH38" i="3"/>
  <c r="AI174" i="4" s="1"/>
  <c r="DH39" i="3"/>
  <c r="AI175" i="4" s="1"/>
  <c r="DH40" i="3"/>
  <c r="AI176" i="4" s="1"/>
  <c r="DH41" i="3"/>
  <c r="AI177" i="4" s="1"/>
  <c r="DH42" i="3"/>
  <c r="AI78" i="4" s="1"/>
  <c r="DH43" i="3"/>
  <c r="AI79" i="4" s="1"/>
  <c r="DH44" i="3"/>
  <c r="AI80" i="4" s="1"/>
  <c r="DH45" i="3"/>
  <c r="AI81" i="4" s="1"/>
  <c r="DH46" i="3"/>
  <c r="AI82" i="4" s="1"/>
  <c r="DH47" i="3"/>
  <c r="AI83" i="4" s="1"/>
  <c r="DH48" i="3"/>
  <c r="AI84" i="4" s="1"/>
  <c r="DH49" i="3"/>
  <c r="AI85" i="4" s="1"/>
  <c r="DH50" i="3"/>
  <c r="DH51" i="3"/>
  <c r="DH52" i="3"/>
  <c r="AI86" i="4" s="1"/>
  <c r="DH53" i="3"/>
  <c r="DH54" i="3"/>
  <c r="DH55" i="3"/>
  <c r="DH56" i="3"/>
  <c r="AI87" i="4" s="1"/>
  <c r="DH57" i="3"/>
  <c r="AI88" i="4" s="1"/>
  <c r="DH58" i="3"/>
  <c r="AI89" i="4" s="1"/>
  <c r="DH59" i="3"/>
  <c r="DH60" i="3"/>
  <c r="DH61" i="3"/>
  <c r="DH62" i="3"/>
  <c r="AI90" i="4" s="1"/>
  <c r="DH63" i="3"/>
  <c r="AI91" i="4" s="1"/>
  <c r="DH64" i="3"/>
  <c r="AI92" i="4" s="1"/>
  <c r="DH65" i="3"/>
  <c r="AI93" i="4" s="1"/>
  <c r="DH66" i="3"/>
  <c r="AI95" i="4" s="1"/>
  <c r="DH67" i="3"/>
  <c r="DH68" i="3"/>
  <c r="AI94" i="4" s="1"/>
  <c r="DH69" i="3"/>
  <c r="DH70" i="3"/>
  <c r="AI96" i="4" s="1"/>
  <c r="DH71" i="3"/>
  <c r="AI97" i="4" s="1"/>
  <c r="DH72" i="3"/>
  <c r="AI98" i="4" s="1"/>
  <c r="DH73" i="3"/>
  <c r="DH74" i="3"/>
  <c r="DH75" i="3"/>
  <c r="DH76" i="3"/>
  <c r="AI100" i="4" s="1"/>
  <c r="DH77" i="3"/>
  <c r="AI101" i="4" s="1"/>
  <c r="DH78" i="3"/>
  <c r="AI102" i="4" s="1"/>
  <c r="DH79" i="3"/>
  <c r="AI103" i="4" s="1"/>
  <c r="DH80" i="3"/>
  <c r="AI104" i="4" s="1"/>
  <c r="DH81" i="3"/>
  <c r="AI105" i="4" s="1"/>
  <c r="DH82" i="3"/>
  <c r="AI106" i="4" s="1"/>
  <c r="DH83" i="3"/>
  <c r="AI107" i="4" s="1"/>
  <c r="DH84" i="3"/>
  <c r="AI108" i="4" s="1"/>
  <c r="DH85" i="3"/>
  <c r="AI109" i="4" s="1"/>
  <c r="DH86" i="3"/>
  <c r="AI110" i="4" s="1"/>
  <c r="DH87" i="3"/>
  <c r="DH88" i="3"/>
  <c r="AI111" i="4" s="1"/>
  <c r="DH89" i="3"/>
  <c r="DH90" i="3"/>
  <c r="AI112" i="4" s="1"/>
  <c r="DH91" i="3"/>
  <c r="AI113" i="4" s="1"/>
  <c r="DH92" i="3"/>
  <c r="AI114" i="4" s="1"/>
  <c r="DH93" i="3"/>
  <c r="AI115" i="4" s="1"/>
  <c r="DH94" i="3"/>
  <c r="DH95" i="3"/>
  <c r="AI116" i="4" s="1"/>
  <c r="DH96" i="3"/>
  <c r="AI117" i="4" s="1"/>
  <c r="DH97" i="3"/>
  <c r="AI118" i="4" s="1"/>
  <c r="DH98" i="3"/>
  <c r="AI119" i="4" s="1"/>
  <c r="DH99" i="3"/>
  <c r="AI120" i="4" s="1"/>
  <c r="DH100" i="3"/>
  <c r="DH101" i="3"/>
  <c r="DH102" i="3"/>
  <c r="DH103" i="3"/>
  <c r="DH104" i="3"/>
  <c r="DH105" i="3"/>
  <c r="DH106" i="3"/>
  <c r="DH107" i="3"/>
  <c r="DH108" i="3"/>
  <c r="DH109" i="3"/>
  <c r="DH110" i="3"/>
  <c r="DH111" i="3"/>
  <c r="DH112" i="3"/>
  <c r="DH113" i="3"/>
  <c r="DH114" i="3"/>
  <c r="DH115" i="3"/>
  <c r="DH116" i="3"/>
  <c r="DH117" i="3"/>
  <c r="DH118" i="3"/>
  <c r="AI39" i="4" s="1"/>
  <c r="DH119" i="3"/>
  <c r="DH120" i="3"/>
  <c r="AI40" i="4" s="1"/>
  <c r="DH121" i="3"/>
  <c r="AI41" i="4" s="1"/>
  <c r="DH122" i="3"/>
  <c r="AI42" i="4" s="1"/>
  <c r="DH123" i="3"/>
  <c r="AI43" i="4" s="1"/>
  <c r="DH124" i="3"/>
  <c r="AI44" i="4" s="1"/>
  <c r="DH125" i="3"/>
  <c r="AI45" i="4" s="1"/>
  <c r="DH126" i="3"/>
  <c r="AI46" i="4" s="1"/>
  <c r="DH127" i="3"/>
  <c r="AI47" i="4" s="1"/>
  <c r="DH128" i="3"/>
  <c r="DH129" i="3"/>
  <c r="DH130" i="3"/>
  <c r="AI48" i="4" s="1"/>
  <c r="DH131" i="3"/>
  <c r="DH132" i="3"/>
  <c r="AI49" i="4" s="1"/>
  <c r="DH133" i="3"/>
  <c r="AI50" i="4" s="1"/>
  <c r="DH134" i="3"/>
  <c r="AI51" i="4" s="1"/>
  <c r="DH135" i="3"/>
  <c r="AI52" i="4" s="1"/>
  <c r="DH136" i="3"/>
  <c r="DH137" i="3"/>
  <c r="DH138" i="3"/>
  <c r="AI53" i="4" s="1"/>
  <c r="DH139" i="3"/>
  <c r="AI54" i="4" s="1"/>
  <c r="DH140" i="3"/>
  <c r="AI55" i="4" s="1"/>
  <c r="DH141" i="3"/>
  <c r="AI56" i="4" s="1"/>
  <c r="DH142" i="3"/>
  <c r="AI57" i="4" s="1"/>
  <c r="DH143" i="3"/>
  <c r="AI58" i="4" s="1"/>
  <c r="DH144" i="3"/>
  <c r="AI59" i="4" s="1"/>
  <c r="DH145" i="3"/>
  <c r="DH146" i="3"/>
  <c r="DH147" i="3"/>
  <c r="DH148" i="3"/>
  <c r="AI60" i="4" s="1"/>
  <c r="DH149" i="3"/>
  <c r="AI61" i="4" s="1"/>
  <c r="DH150" i="3"/>
  <c r="DH151" i="3"/>
  <c r="AI62" i="4" s="1"/>
  <c r="DH152" i="3"/>
  <c r="AI63" i="4" s="1"/>
  <c r="DH153" i="3"/>
  <c r="AI64" i="4" s="1"/>
  <c r="DH154" i="3"/>
  <c r="AI65" i="4" s="1"/>
  <c r="DH155" i="3"/>
  <c r="DH156" i="3"/>
  <c r="DH157" i="3"/>
  <c r="AI66" i="4" s="1"/>
  <c r="DH158" i="3"/>
  <c r="AI67" i="4" s="1"/>
  <c r="DH159" i="3"/>
  <c r="AI68" i="4" s="1"/>
  <c r="DH160" i="3"/>
  <c r="DH161" i="3"/>
  <c r="AI69" i="4" s="1"/>
  <c r="DH162" i="3"/>
  <c r="AI70" i="4" s="1"/>
  <c r="DH163" i="3"/>
  <c r="AI71" i="4" s="1"/>
  <c r="DH164" i="3"/>
  <c r="DH165" i="3"/>
  <c r="DH166" i="3"/>
  <c r="DH167" i="3"/>
  <c r="AI72" i="4" s="1"/>
  <c r="DH168" i="3"/>
  <c r="AI73" i="4" s="1"/>
  <c r="DH169" i="3"/>
  <c r="DH170" i="3"/>
  <c r="AI74" i="4" s="1"/>
  <c r="DH171" i="3"/>
  <c r="AI75" i="4" s="1"/>
  <c r="DH172" i="3"/>
  <c r="AI76" i="4" s="1"/>
  <c r="DH173" i="3"/>
  <c r="DH174" i="3"/>
  <c r="AI77" i="4" s="1"/>
  <c r="DH175" i="3"/>
  <c r="DH176" i="3"/>
  <c r="DH177" i="3"/>
  <c r="DH178" i="3"/>
  <c r="DH179" i="3"/>
  <c r="DH180" i="3"/>
  <c r="DH181" i="3"/>
  <c r="DH182" i="3"/>
  <c r="DH183" i="3"/>
  <c r="DH184" i="3"/>
  <c r="DH185" i="3"/>
  <c r="DH186" i="3"/>
  <c r="DH187" i="3"/>
  <c r="DH188" i="3"/>
  <c r="DH189" i="3"/>
  <c r="DH190" i="3"/>
  <c r="DH191" i="3"/>
  <c r="DH192" i="3"/>
  <c r="DH193" i="3"/>
  <c r="DH194" i="3"/>
  <c r="DH195" i="3"/>
  <c r="DH196" i="3"/>
  <c r="AI132" i="4" s="1"/>
  <c r="DH197" i="3"/>
  <c r="DH198" i="3"/>
  <c r="DH199" i="3"/>
  <c r="DH200" i="3"/>
  <c r="DH201" i="3"/>
  <c r="DH202" i="3"/>
  <c r="AI3" i="4" s="1"/>
  <c r="DH203" i="3"/>
  <c r="AI4" i="4" s="1"/>
  <c r="DH204" i="3"/>
  <c r="AI5" i="4" s="1"/>
  <c r="DH205" i="3"/>
  <c r="DH206" i="3"/>
  <c r="AI6" i="4" s="1"/>
  <c r="DH207" i="3"/>
  <c r="AI7" i="4" s="1"/>
  <c r="DH208" i="3"/>
  <c r="DH209" i="3"/>
  <c r="AI8" i="4" s="1"/>
  <c r="DH210" i="3"/>
  <c r="DH211" i="3"/>
  <c r="AI9" i="4" s="1"/>
  <c r="DH212" i="3"/>
  <c r="AI10" i="4" s="1"/>
  <c r="DH213" i="3"/>
  <c r="AI11" i="4" s="1"/>
  <c r="DH214" i="3"/>
  <c r="AI12" i="4" s="1"/>
  <c r="DH215" i="3"/>
  <c r="AI13" i="4" s="1"/>
  <c r="DH216" i="3"/>
  <c r="AI14" i="4" s="1"/>
  <c r="DH217" i="3"/>
  <c r="DH218" i="3"/>
  <c r="AI15" i="4" s="1"/>
  <c r="DH219" i="3"/>
  <c r="AI16" i="4" s="1"/>
  <c r="DH220" i="3"/>
  <c r="DH221" i="3"/>
  <c r="DH222" i="3"/>
  <c r="DH223" i="3"/>
  <c r="DH224" i="3"/>
  <c r="AI19" i="4" s="1"/>
  <c r="DH225" i="3"/>
  <c r="AI20" i="4" s="1"/>
  <c r="DH226" i="3"/>
  <c r="AI21" i="4" s="1"/>
  <c r="DH227" i="3"/>
  <c r="AI22" i="4" s="1"/>
  <c r="DH228" i="3"/>
  <c r="AI23" i="4" s="1"/>
  <c r="DH229" i="3"/>
  <c r="AI24" i="4" s="1"/>
  <c r="DH230" i="3"/>
  <c r="AI25" i="4" s="1"/>
  <c r="DH231" i="3"/>
  <c r="AI26" i="4" s="1"/>
  <c r="DH232" i="3"/>
  <c r="AI27" i="4" s="1"/>
  <c r="DH233" i="3"/>
  <c r="AI28" i="4" s="1"/>
  <c r="DH234" i="3"/>
  <c r="AI29" i="4" s="1"/>
  <c r="DH235" i="3"/>
  <c r="AI30" i="4" s="1"/>
  <c r="DH236" i="3"/>
  <c r="AI31" i="4" s="1"/>
  <c r="DH237" i="3"/>
  <c r="DH238" i="3"/>
  <c r="AI32" i="4" s="1"/>
  <c r="DH239" i="3"/>
  <c r="DH240" i="3"/>
  <c r="DH241" i="3"/>
  <c r="AI33" i="4" s="1"/>
  <c r="DH242" i="3"/>
  <c r="AI34" i="4" s="1"/>
  <c r="DH243" i="3"/>
  <c r="DH244" i="3"/>
  <c r="AI35" i="4" s="1"/>
  <c r="DH245" i="3"/>
  <c r="AI36" i="4" s="1"/>
  <c r="DH246" i="3"/>
  <c r="DH247" i="3"/>
  <c r="AI37" i="4" s="1"/>
  <c r="DH248" i="3"/>
  <c r="DH249" i="3"/>
  <c r="AI38" i="4" s="1"/>
  <c r="DH250" i="3"/>
  <c r="DH251" i="3"/>
  <c r="DH252" i="3"/>
  <c r="DH253" i="3"/>
  <c r="AI178" i="4" s="1"/>
  <c r="DH254" i="3"/>
  <c r="AI179" i="4" s="1"/>
  <c r="DH255" i="3"/>
  <c r="DH256" i="3"/>
  <c r="AI180" i="4" s="1"/>
  <c r="DH257" i="3"/>
  <c r="AI181" i="4" s="1"/>
  <c r="DH258" i="3"/>
  <c r="AI182" i="4" s="1"/>
  <c r="DH259" i="3"/>
  <c r="AI183" i="4" s="1"/>
  <c r="DH260" i="3"/>
  <c r="AI184" i="4" s="1"/>
  <c r="DH261" i="3"/>
  <c r="AI185" i="4" s="1"/>
  <c r="DH262" i="3"/>
  <c r="AI186" i="4" s="1"/>
  <c r="DH263" i="3"/>
  <c r="AI187" i="4" s="1"/>
  <c r="DH264" i="3"/>
  <c r="AI188" i="4" s="1"/>
  <c r="DH265" i="3"/>
  <c r="AI189" i="4" s="1"/>
  <c r="DH266" i="3"/>
  <c r="AI190" i="4" s="1"/>
  <c r="DH267" i="3"/>
  <c r="DH268" i="3"/>
  <c r="AI191" i="4" s="1"/>
  <c r="DH269" i="3"/>
  <c r="AI192" i="4" s="1"/>
  <c r="DH270" i="3"/>
  <c r="AI193" i="4" s="1"/>
  <c r="DH271" i="3"/>
  <c r="AI194" i="4" s="1"/>
  <c r="DH272" i="3"/>
  <c r="AI195" i="4" s="1"/>
  <c r="DH273" i="3"/>
  <c r="AI196" i="4" s="1"/>
  <c r="DH274" i="3"/>
  <c r="AI197" i="4" s="1"/>
  <c r="DH275" i="3"/>
  <c r="DH276" i="3"/>
  <c r="DH277" i="3"/>
  <c r="DH278" i="3"/>
  <c r="AI198" i="4" s="1"/>
  <c r="DH279" i="3"/>
  <c r="AI199" i="4" s="1"/>
  <c r="DH280" i="3"/>
  <c r="AI200" i="4" s="1"/>
  <c r="DH281" i="3"/>
  <c r="AI201" i="4" s="1"/>
  <c r="DH282" i="3"/>
  <c r="AI202" i="4" s="1"/>
  <c r="DH283" i="3"/>
  <c r="AI203" i="4" s="1"/>
  <c r="DH284" i="3"/>
  <c r="AI204" i="4" s="1"/>
  <c r="DH285" i="3"/>
  <c r="AI205" i="4" s="1"/>
  <c r="DH286" i="3"/>
  <c r="AI206" i="4" s="1"/>
  <c r="DH287" i="3"/>
  <c r="AI207" i="4" s="1"/>
  <c r="DH288" i="3"/>
  <c r="AI208" i="4" s="1"/>
  <c r="DH289" i="3"/>
  <c r="DH290" i="3"/>
  <c r="AI210" i="4" s="1"/>
  <c r="DH291" i="3"/>
  <c r="DH292" i="3"/>
  <c r="AI211" i="4" s="1"/>
  <c r="DH293" i="3"/>
  <c r="AI212" i="4" s="1"/>
  <c r="DH294" i="3"/>
  <c r="DH295" i="3"/>
  <c r="DH296" i="3"/>
  <c r="DH297" i="3"/>
  <c r="DH298" i="3"/>
  <c r="DH299" i="3"/>
  <c r="DH300" i="3"/>
  <c r="DH301" i="3"/>
  <c r="DH302" i="3"/>
  <c r="DH303" i="3"/>
  <c r="DH304" i="3"/>
  <c r="DH305" i="3"/>
  <c r="DH306" i="3"/>
  <c r="DH307" i="3"/>
  <c r="DH308" i="3"/>
  <c r="DH309" i="3"/>
  <c r="DH310" i="3"/>
  <c r="DH311" i="3"/>
  <c r="DH312" i="3"/>
  <c r="DH313" i="3"/>
  <c r="DH314" i="3"/>
  <c r="DH315" i="3"/>
  <c r="DH316" i="3"/>
  <c r="DH317" i="3"/>
  <c r="DH318" i="3"/>
  <c r="DH319" i="3"/>
  <c r="DH320" i="3"/>
  <c r="DH321" i="3"/>
  <c r="DH322" i="3"/>
  <c r="DH323" i="3"/>
  <c r="DH324" i="3"/>
  <c r="DH325" i="3"/>
  <c r="DH326" i="3"/>
  <c r="DH3" i="3"/>
  <c r="QE115" i="6"/>
  <c r="XO114" i="6"/>
  <c r="XF113" i="6"/>
  <c r="WO113" i="6"/>
  <c r="UD113" i="6"/>
  <c r="XF112" i="6"/>
  <c r="WO112" i="6"/>
  <c r="XF111" i="6"/>
  <c r="XO111" i="6" s="1"/>
  <c r="WO111" i="6"/>
  <c r="UD111" i="6"/>
  <c r="XF110" i="6"/>
  <c r="XO110" i="6" s="1"/>
  <c r="WO110" i="6"/>
  <c r="XF109" i="6"/>
  <c r="WO109" i="6"/>
  <c r="XF108" i="6"/>
  <c r="WO108" i="6"/>
  <c r="XF107" i="6"/>
  <c r="WO107" i="6"/>
  <c r="UD107" i="6"/>
  <c r="XF106" i="6"/>
  <c r="WO106" i="6"/>
  <c r="XF105" i="6"/>
  <c r="XO105" i="6" s="1"/>
  <c r="WO105" i="6"/>
  <c r="UD105" i="6"/>
  <c r="XF104" i="6"/>
  <c r="XO104" i="6" s="1"/>
  <c r="WO104" i="6"/>
  <c r="XF103" i="6"/>
  <c r="WO103" i="6"/>
  <c r="XF102" i="6"/>
  <c r="WO102" i="6"/>
  <c r="XF101" i="6"/>
  <c r="WO101" i="6"/>
  <c r="XO100" i="6"/>
  <c r="XF100" i="6"/>
  <c r="WO100" i="6"/>
  <c r="WO99" i="6"/>
  <c r="XO99" i="6" s="1"/>
  <c r="XF98" i="6"/>
  <c r="XO98" i="6" s="1"/>
  <c r="WO98" i="6"/>
  <c r="XF97" i="6"/>
  <c r="XO97" i="6" s="1"/>
  <c r="WO97" i="6"/>
  <c r="UD97" i="6"/>
  <c r="XF96" i="6"/>
  <c r="XO96" i="6" s="1"/>
  <c r="WO96" i="6"/>
  <c r="XF95" i="6"/>
  <c r="WO95" i="6"/>
  <c r="UD95" i="6"/>
  <c r="XF94" i="6"/>
  <c r="XO94" i="6" s="1"/>
  <c r="WO94" i="6"/>
  <c r="XF93" i="6"/>
  <c r="WO93" i="6"/>
  <c r="UD93" i="6"/>
  <c r="XF92" i="6"/>
  <c r="WO92" i="6"/>
  <c r="XO92" i="6" s="1"/>
  <c r="XO91" i="6"/>
  <c r="XF90" i="6"/>
  <c r="WO90" i="6"/>
  <c r="UD90" i="6"/>
  <c r="XF89" i="6"/>
  <c r="WO89" i="6"/>
  <c r="XO89" i="6" s="1"/>
  <c r="XF88" i="6"/>
  <c r="XO88" i="6" s="1"/>
  <c r="WO88" i="6"/>
  <c r="XO87" i="6"/>
  <c r="XF87" i="6"/>
  <c r="WO87" i="6"/>
  <c r="XF86" i="6"/>
  <c r="WO86" i="6"/>
  <c r="XF85" i="6"/>
  <c r="WO85" i="6"/>
  <c r="XO85" i="6" s="1"/>
  <c r="XF84" i="6"/>
  <c r="XO84" i="6" s="1"/>
  <c r="WO84" i="6"/>
  <c r="XF83" i="6"/>
  <c r="XO83" i="6" s="1"/>
  <c r="WO83" i="6"/>
  <c r="UD83" i="6"/>
  <c r="XF82" i="6"/>
  <c r="XO82" i="6" s="1"/>
  <c r="WO82" i="6"/>
  <c r="XF81" i="6"/>
  <c r="WO81" i="6"/>
  <c r="UD81" i="6"/>
  <c r="XF80" i="6"/>
  <c r="XO80" i="6" s="1"/>
  <c r="WO80" i="6"/>
  <c r="UD80" i="6"/>
  <c r="XF79" i="6"/>
  <c r="WO79" i="6"/>
  <c r="UD79" i="6"/>
  <c r="XF78" i="6"/>
  <c r="WO78" i="6"/>
  <c r="UD78" i="6"/>
  <c r="XF77" i="6"/>
  <c r="WO77" i="6"/>
  <c r="XF76" i="6"/>
  <c r="WO76" i="6"/>
  <c r="XO76" i="6" s="1"/>
  <c r="XF75" i="6"/>
  <c r="WO75" i="6"/>
  <c r="UD75" i="6"/>
  <c r="XO75" i="6" s="1"/>
  <c r="XF74" i="6"/>
  <c r="WO74" i="6"/>
  <c r="UD74" i="6"/>
  <c r="XF73" i="6"/>
  <c r="WO73" i="6"/>
  <c r="UD73" i="6"/>
  <c r="XF72" i="6"/>
  <c r="XO72" i="6" s="1"/>
  <c r="UD72" i="6"/>
  <c r="XF71" i="6"/>
  <c r="XO71" i="6" s="1"/>
  <c r="WO71" i="6"/>
  <c r="UD71" i="6"/>
  <c r="XF70" i="6"/>
  <c r="XO70" i="6" s="1"/>
  <c r="WO70" i="6"/>
  <c r="UD70" i="6"/>
  <c r="XF69" i="6"/>
  <c r="XO69" i="6" s="1"/>
  <c r="WO69" i="6"/>
  <c r="UD69" i="6"/>
  <c r="XF68" i="6"/>
  <c r="XO68" i="6" s="1"/>
  <c r="WO68" i="6"/>
  <c r="UD68" i="6"/>
  <c r="XF67" i="6"/>
  <c r="XO67" i="6" s="1"/>
  <c r="WO67" i="6"/>
  <c r="UD67" i="6"/>
  <c r="XF66" i="6"/>
  <c r="XO66" i="6" s="1"/>
  <c r="WO66" i="6"/>
  <c r="UD66" i="6"/>
  <c r="XF65" i="6"/>
  <c r="XO65" i="6" s="1"/>
  <c r="WO65" i="6"/>
  <c r="XF64" i="6"/>
  <c r="XO64" i="6" s="1"/>
  <c r="WO64" i="6"/>
  <c r="UD64" i="6"/>
  <c r="XF63" i="6"/>
  <c r="WO63" i="6"/>
  <c r="UD63" i="6"/>
  <c r="XF62" i="6"/>
  <c r="WO62" i="6"/>
  <c r="XF61" i="6"/>
  <c r="WO61" i="6"/>
  <c r="UD61" i="6"/>
  <c r="XF60" i="6"/>
  <c r="WO60" i="6"/>
  <c r="XO60" i="6" s="1"/>
  <c r="UD60" i="6"/>
  <c r="XF59" i="6"/>
  <c r="WO59" i="6"/>
  <c r="UD59" i="6"/>
  <c r="XF58" i="6"/>
  <c r="WO58" i="6"/>
  <c r="UD58" i="6"/>
  <c r="XF57" i="6"/>
  <c r="WO57" i="6"/>
  <c r="UD57" i="6"/>
  <c r="XF56" i="6"/>
  <c r="WO56" i="6"/>
  <c r="XO56" i="6" s="1"/>
  <c r="XF55" i="6"/>
  <c r="XO55" i="6" s="1"/>
  <c r="WO55" i="6"/>
  <c r="UD55" i="6"/>
  <c r="XF54" i="6"/>
  <c r="XO54" i="6" s="1"/>
  <c r="WO54" i="6"/>
  <c r="UD54" i="6"/>
  <c r="XF53" i="6"/>
  <c r="XO53" i="6" s="1"/>
  <c r="WO53" i="6"/>
  <c r="UD53" i="6"/>
  <c r="XF52" i="6"/>
  <c r="XO52" i="6" s="1"/>
  <c r="WO52" i="6"/>
  <c r="UD52" i="6"/>
  <c r="XF51" i="6"/>
  <c r="XO51" i="6" s="1"/>
  <c r="WO51" i="6"/>
  <c r="UD51" i="6"/>
  <c r="XF50" i="6"/>
  <c r="XO50" i="6" s="1"/>
  <c r="WO50" i="6"/>
  <c r="UD50" i="6"/>
  <c r="XF49" i="6"/>
  <c r="XO49" i="6" s="1"/>
  <c r="UD49" i="6"/>
  <c r="XF48" i="6"/>
  <c r="XO48" i="6" s="1"/>
  <c r="WO48" i="6"/>
  <c r="UD48" i="6"/>
  <c r="WO47" i="6"/>
  <c r="UD47" i="6"/>
  <c r="XF46" i="6"/>
  <c r="WO46" i="6"/>
  <c r="UD46" i="6"/>
  <c r="XF45" i="6"/>
  <c r="XO45" i="6" s="1"/>
  <c r="WO45" i="6"/>
  <c r="UD45" i="6"/>
  <c r="XF44" i="6"/>
  <c r="WO44" i="6"/>
  <c r="UD44" i="6"/>
  <c r="XF43" i="6"/>
  <c r="WO43" i="6"/>
  <c r="UD43" i="6"/>
  <c r="XF42" i="6"/>
  <c r="WO42" i="6"/>
  <c r="WO41" i="6"/>
  <c r="UD41" i="6"/>
  <c r="XO41" i="6" s="1"/>
  <c r="XF40" i="6"/>
  <c r="XO40" i="6" s="1"/>
  <c r="WO40" i="6"/>
  <c r="UD40" i="6"/>
  <c r="XF39" i="6"/>
  <c r="XO39" i="6" s="1"/>
  <c r="UD39" i="6"/>
  <c r="XF38" i="6"/>
  <c r="XO38" i="6" s="1"/>
  <c r="WO38" i="6"/>
  <c r="XF37" i="6"/>
  <c r="WO37" i="6"/>
  <c r="UD37" i="6"/>
  <c r="XF36" i="6"/>
  <c r="WO36" i="6"/>
  <c r="UD36" i="6"/>
  <c r="XF35" i="6"/>
  <c r="XO35" i="6" s="1"/>
  <c r="WO35" i="6"/>
  <c r="UD35" i="6"/>
  <c r="XF34" i="6"/>
  <c r="WO34" i="6"/>
  <c r="UD34" i="6"/>
  <c r="XF33" i="6"/>
  <c r="WO33" i="6"/>
  <c r="UD33" i="6"/>
  <c r="XF32" i="6"/>
  <c r="WO32" i="6"/>
  <c r="XF31" i="6"/>
  <c r="WO31" i="6"/>
  <c r="XO31" i="6" s="1"/>
  <c r="WO30" i="6"/>
  <c r="XO30" i="6" s="1"/>
  <c r="UD30" i="6"/>
  <c r="XF29" i="6"/>
  <c r="XO29" i="6" s="1"/>
  <c r="WO29" i="6"/>
  <c r="XF28" i="6"/>
  <c r="WO28" i="6"/>
  <c r="XF27" i="6"/>
  <c r="WO27" i="6"/>
  <c r="UD27" i="6"/>
  <c r="XF26" i="6"/>
  <c r="WO26" i="6"/>
  <c r="XO26" i="6" s="1"/>
  <c r="XF25" i="6"/>
  <c r="XO25" i="6" s="1"/>
  <c r="WO25" i="6"/>
  <c r="UD25" i="6"/>
  <c r="XF24" i="6"/>
  <c r="XO24" i="6" s="1"/>
  <c r="WO24" i="6"/>
  <c r="UD24" i="6"/>
  <c r="XF23" i="6"/>
  <c r="XO23" i="6" s="1"/>
  <c r="WO23" i="6"/>
  <c r="XF22" i="6"/>
  <c r="XO22" i="6" s="1"/>
  <c r="WO22" i="6"/>
  <c r="UD22" i="6"/>
  <c r="XF21" i="6"/>
  <c r="WO21" i="6"/>
  <c r="UD21" i="6"/>
  <c r="XF20" i="6"/>
  <c r="WO20" i="6"/>
  <c r="UD20" i="6"/>
  <c r="XF19" i="6"/>
  <c r="WO19" i="6"/>
  <c r="UD19" i="6"/>
  <c r="XF18" i="6"/>
  <c r="XO18" i="6" s="1"/>
  <c r="WO18" i="6"/>
  <c r="XF17" i="6"/>
  <c r="WO17" i="6"/>
  <c r="XF16" i="6"/>
  <c r="WO16" i="6"/>
  <c r="UD16" i="6"/>
  <c r="XF15" i="6"/>
  <c r="WO15" i="6"/>
  <c r="XO15" i="6" s="1"/>
  <c r="UD15" i="6"/>
  <c r="WO14" i="6"/>
  <c r="XO14" i="6" s="1"/>
  <c r="XF13" i="6"/>
  <c r="XO13" i="6" s="1"/>
  <c r="WO13" i="6"/>
  <c r="XF12" i="6"/>
  <c r="WO12" i="6"/>
  <c r="XO11" i="6"/>
  <c r="WO11" i="6"/>
  <c r="XF10" i="6"/>
  <c r="WO10" i="6"/>
  <c r="XF9" i="6"/>
  <c r="XO9" i="6" s="1"/>
  <c r="XF8" i="6"/>
  <c r="XO8" i="6" s="1"/>
  <c r="WO8" i="6"/>
  <c r="XF7" i="6"/>
  <c r="XO7" i="6" s="1"/>
  <c r="WO7" i="6"/>
  <c r="XF6" i="6"/>
  <c r="WO6" i="6"/>
  <c r="XO5" i="6"/>
  <c r="WO5" i="6"/>
  <c r="XO4" i="6"/>
  <c r="XF3" i="6"/>
  <c r="XO3" i="6" s="1"/>
  <c r="WO3" i="6"/>
  <c r="J4" i="4"/>
  <c r="K4" i="4"/>
  <c r="J5" i="4"/>
  <c r="K5" i="4"/>
  <c r="J6" i="4"/>
  <c r="K6" i="4"/>
  <c r="J7" i="4"/>
  <c r="K7" i="4"/>
  <c r="J8" i="4"/>
  <c r="K8" i="4"/>
  <c r="J9" i="4"/>
  <c r="K9" i="4"/>
  <c r="J10" i="4"/>
  <c r="K10" i="4"/>
  <c r="J11" i="4"/>
  <c r="K11" i="4"/>
  <c r="J12" i="4"/>
  <c r="K12" i="4"/>
  <c r="J13" i="4"/>
  <c r="K13" i="4"/>
  <c r="J14" i="4"/>
  <c r="K14" i="4"/>
  <c r="J15" i="4"/>
  <c r="K15" i="4"/>
  <c r="J16" i="4"/>
  <c r="K16" i="4"/>
  <c r="J17" i="4"/>
  <c r="K17" i="4"/>
  <c r="J18" i="4"/>
  <c r="K18" i="4"/>
  <c r="J19" i="4"/>
  <c r="K19" i="4"/>
  <c r="J20" i="4"/>
  <c r="K20" i="4"/>
  <c r="J21" i="4"/>
  <c r="K21" i="4"/>
  <c r="J22" i="4"/>
  <c r="K22" i="4"/>
  <c r="J23" i="4"/>
  <c r="K23" i="4"/>
  <c r="J24" i="4"/>
  <c r="K24" i="4"/>
  <c r="J25" i="4"/>
  <c r="K25" i="4"/>
  <c r="J26" i="4"/>
  <c r="K26" i="4"/>
  <c r="J27" i="4"/>
  <c r="K27" i="4"/>
  <c r="J28" i="4"/>
  <c r="K28" i="4"/>
  <c r="J29" i="4"/>
  <c r="K29" i="4"/>
  <c r="J30" i="4"/>
  <c r="K30" i="4"/>
  <c r="J31" i="4"/>
  <c r="K31" i="4"/>
  <c r="J32" i="4"/>
  <c r="K32" i="4"/>
  <c r="J33" i="4"/>
  <c r="K33" i="4"/>
  <c r="J34" i="4"/>
  <c r="K34" i="4"/>
  <c r="J35" i="4"/>
  <c r="K35" i="4"/>
  <c r="J36" i="4"/>
  <c r="K36" i="4"/>
  <c r="J37" i="4"/>
  <c r="K37" i="4"/>
  <c r="J38" i="4"/>
  <c r="K38" i="4"/>
  <c r="J39" i="4"/>
  <c r="K39" i="4"/>
  <c r="J40" i="4"/>
  <c r="K40" i="4"/>
  <c r="J41" i="4"/>
  <c r="K41" i="4"/>
  <c r="J42" i="4"/>
  <c r="K42" i="4"/>
  <c r="J43" i="4"/>
  <c r="K43" i="4"/>
  <c r="J44" i="4"/>
  <c r="K44" i="4"/>
  <c r="J45" i="4"/>
  <c r="K45" i="4"/>
  <c r="J46" i="4"/>
  <c r="K46" i="4"/>
  <c r="J47" i="4"/>
  <c r="K47" i="4"/>
  <c r="J48" i="4"/>
  <c r="K48" i="4"/>
  <c r="J49" i="4"/>
  <c r="K49" i="4"/>
  <c r="J50" i="4"/>
  <c r="K50" i="4"/>
  <c r="J51" i="4"/>
  <c r="K51" i="4"/>
  <c r="J52" i="4"/>
  <c r="K52" i="4"/>
  <c r="J53" i="4"/>
  <c r="K53" i="4"/>
  <c r="J54" i="4"/>
  <c r="K54" i="4"/>
  <c r="J55" i="4"/>
  <c r="K55" i="4"/>
  <c r="J56" i="4"/>
  <c r="K56" i="4"/>
  <c r="J57" i="4"/>
  <c r="K57" i="4"/>
  <c r="J58" i="4"/>
  <c r="K58" i="4"/>
  <c r="J59" i="4"/>
  <c r="K59" i="4"/>
  <c r="J60" i="4"/>
  <c r="K60" i="4"/>
  <c r="J61" i="4"/>
  <c r="K61" i="4"/>
  <c r="J62" i="4"/>
  <c r="K62" i="4"/>
  <c r="J63" i="4"/>
  <c r="K63" i="4"/>
  <c r="J64" i="4"/>
  <c r="K64" i="4"/>
  <c r="J65" i="4"/>
  <c r="K65" i="4"/>
  <c r="J66" i="4"/>
  <c r="K66" i="4"/>
  <c r="J67" i="4"/>
  <c r="K67" i="4"/>
  <c r="J68" i="4"/>
  <c r="K68" i="4"/>
  <c r="J69" i="4"/>
  <c r="K69" i="4"/>
  <c r="J70" i="4"/>
  <c r="K70" i="4"/>
  <c r="J71" i="4"/>
  <c r="K71" i="4"/>
  <c r="J72" i="4"/>
  <c r="K72" i="4"/>
  <c r="J73" i="4"/>
  <c r="K73" i="4"/>
  <c r="J74" i="4"/>
  <c r="K74" i="4"/>
  <c r="J75" i="4"/>
  <c r="K75" i="4"/>
  <c r="J76" i="4"/>
  <c r="K76" i="4"/>
  <c r="J77" i="4"/>
  <c r="K77" i="4"/>
  <c r="J78" i="4"/>
  <c r="K78" i="4"/>
  <c r="J79" i="4"/>
  <c r="K79" i="4"/>
  <c r="J80" i="4"/>
  <c r="K80" i="4"/>
  <c r="J81" i="4"/>
  <c r="K81" i="4"/>
  <c r="J82" i="4"/>
  <c r="K82" i="4"/>
  <c r="J83" i="4"/>
  <c r="K83" i="4"/>
  <c r="J84" i="4"/>
  <c r="K84" i="4"/>
  <c r="J85" i="4"/>
  <c r="K85" i="4"/>
  <c r="J86" i="4"/>
  <c r="K86" i="4"/>
  <c r="J87" i="4"/>
  <c r="K87" i="4"/>
  <c r="J88" i="4"/>
  <c r="K88" i="4"/>
  <c r="J89" i="4"/>
  <c r="K89" i="4"/>
  <c r="J90" i="4"/>
  <c r="K90" i="4"/>
  <c r="J91" i="4"/>
  <c r="K91" i="4"/>
  <c r="J92" i="4"/>
  <c r="K92" i="4"/>
  <c r="J93" i="4"/>
  <c r="K93" i="4"/>
  <c r="J94" i="4"/>
  <c r="K94" i="4"/>
  <c r="J95" i="4"/>
  <c r="K95" i="4"/>
  <c r="J96" i="4"/>
  <c r="K96" i="4"/>
  <c r="J97" i="4"/>
  <c r="K97" i="4"/>
  <c r="J98" i="4"/>
  <c r="K98" i="4"/>
  <c r="J99" i="4"/>
  <c r="K99" i="4"/>
  <c r="J100" i="4"/>
  <c r="K100" i="4"/>
  <c r="J101" i="4"/>
  <c r="K101" i="4"/>
  <c r="J102" i="4"/>
  <c r="K102" i="4"/>
  <c r="J103" i="4"/>
  <c r="K103" i="4"/>
  <c r="J104" i="4"/>
  <c r="K104" i="4"/>
  <c r="J105" i="4"/>
  <c r="K105" i="4"/>
  <c r="J106" i="4"/>
  <c r="K106" i="4"/>
  <c r="J107" i="4"/>
  <c r="K107" i="4"/>
  <c r="J108" i="4"/>
  <c r="K108" i="4"/>
  <c r="J109" i="4"/>
  <c r="K109" i="4"/>
  <c r="J110" i="4"/>
  <c r="K110" i="4"/>
  <c r="J111" i="4"/>
  <c r="K111" i="4"/>
  <c r="J112" i="4"/>
  <c r="K112" i="4"/>
  <c r="J113" i="4"/>
  <c r="K113" i="4"/>
  <c r="J114" i="4"/>
  <c r="K114" i="4"/>
  <c r="J115" i="4"/>
  <c r="K115" i="4"/>
  <c r="J116" i="4"/>
  <c r="K116" i="4"/>
  <c r="J117" i="4"/>
  <c r="K117" i="4"/>
  <c r="J118" i="4"/>
  <c r="K118" i="4"/>
  <c r="J119" i="4"/>
  <c r="K119" i="4"/>
  <c r="J120" i="4"/>
  <c r="K120" i="4"/>
  <c r="J121" i="4"/>
  <c r="K121" i="4"/>
  <c r="J122" i="4"/>
  <c r="K122" i="4"/>
  <c r="J123" i="4"/>
  <c r="K123" i="4"/>
  <c r="J124" i="4"/>
  <c r="K124" i="4"/>
  <c r="J125" i="4"/>
  <c r="K125" i="4"/>
  <c r="J126" i="4"/>
  <c r="K126" i="4"/>
  <c r="J127" i="4"/>
  <c r="K127" i="4"/>
  <c r="J128" i="4"/>
  <c r="K128" i="4"/>
  <c r="J129" i="4"/>
  <c r="K129" i="4"/>
  <c r="J130" i="4"/>
  <c r="K130" i="4"/>
  <c r="J131" i="4"/>
  <c r="K131" i="4"/>
  <c r="J132" i="4"/>
  <c r="K132" i="4"/>
  <c r="J133" i="4"/>
  <c r="K133" i="4"/>
  <c r="J134" i="4"/>
  <c r="K134" i="4"/>
  <c r="J135" i="4"/>
  <c r="K135" i="4"/>
  <c r="J136" i="4"/>
  <c r="K136" i="4"/>
  <c r="J137" i="4"/>
  <c r="K137" i="4"/>
  <c r="J138" i="4"/>
  <c r="K138" i="4"/>
  <c r="J139" i="4"/>
  <c r="K139" i="4"/>
  <c r="J140" i="4"/>
  <c r="K140" i="4"/>
  <c r="J141" i="4"/>
  <c r="K141" i="4"/>
  <c r="J142" i="4"/>
  <c r="K142" i="4"/>
  <c r="J143" i="4"/>
  <c r="K143" i="4"/>
  <c r="J144" i="4"/>
  <c r="K144" i="4"/>
  <c r="J145" i="4"/>
  <c r="K145" i="4"/>
  <c r="J146" i="4"/>
  <c r="K146" i="4"/>
  <c r="J147" i="4"/>
  <c r="K147" i="4"/>
  <c r="J148" i="4"/>
  <c r="K148" i="4"/>
  <c r="J149" i="4"/>
  <c r="K149" i="4"/>
  <c r="J150" i="4"/>
  <c r="K150" i="4"/>
  <c r="J151" i="4"/>
  <c r="K151" i="4"/>
  <c r="J152" i="4"/>
  <c r="K152" i="4"/>
  <c r="J153" i="4"/>
  <c r="K153" i="4"/>
  <c r="J154" i="4"/>
  <c r="K154" i="4"/>
  <c r="J155" i="4"/>
  <c r="K155" i="4"/>
  <c r="J156" i="4"/>
  <c r="K156" i="4"/>
  <c r="J157" i="4"/>
  <c r="K157" i="4"/>
  <c r="J158" i="4"/>
  <c r="K158" i="4"/>
  <c r="J159" i="4"/>
  <c r="K159" i="4"/>
  <c r="J160" i="4"/>
  <c r="K160" i="4"/>
  <c r="J161" i="4"/>
  <c r="K161" i="4"/>
  <c r="J162" i="4"/>
  <c r="K162" i="4"/>
  <c r="J163" i="4"/>
  <c r="K163" i="4"/>
  <c r="J164" i="4"/>
  <c r="K164" i="4"/>
  <c r="J165" i="4"/>
  <c r="K165" i="4"/>
  <c r="J166" i="4"/>
  <c r="K166" i="4"/>
  <c r="J167" i="4"/>
  <c r="K167" i="4"/>
  <c r="J168" i="4"/>
  <c r="K168" i="4"/>
  <c r="J169" i="4"/>
  <c r="K169" i="4"/>
  <c r="J170" i="4"/>
  <c r="K170" i="4"/>
  <c r="J171" i="4"/>
  <c r="K171" i="4"/>
  <c r="J172" i="4"/>
  <c r="K172" i="4"/>
  <c r="J173" i="4"/>
  <c r="K173" i="4"/>
  <c r="J174" i="4"/>
  <c r="K174" i="4"/>
  <c r="J175" i="4"/>
  <c r="K175" i="4"/>
  <c r="J176" i="4"/>
  <c r="K176" i="4"/>
  <c r="J177" i="4"/>
  <c r="K177" i="4"/>
  <c r="J178" i="4"/>
  <c r="K178" i="4"/>
  <c r="J179" i="4"/>
  <c r="K179" i="4"/>
  <c r="J180" i="4"/>
  <c r="K180" i="4"/>
  <c r="J181" i="4"/>
  <c r="K181" i="4"/>
  <c r="J182" i="4"/>
  <c r="K182" i="4"/>
  <c r="J183" i="4"/>
  <c r="K183" i="4"/>
  <c r="J184" i="4"/>
  <c r="K184" i="4"/>
  <c r="J185" i="4"/>
  <c r="K185" i="4"/>
  <c r="J186" i="4"/>
  <c r="K186" i="4"/>
  <c r="J187" i="4"/>
  <c r="K187" i="4"/>
  <c r="J188" i="4"/>
  <c r="K188" i="4"/>
  <c r="J189" i="4"/>
  <c r="K189" i="4"/>
  <c r="J190" i="4"/>
  <c r="K190" i="4"/>
  <c r="J191" i="4"/>
  <c r="K191" i="4"/>
  <c r="J192" i="4"/>
  <c r="K192" i="4"/>
  <c r="J193" i="4"/>
  <c r="K193" i="4"/>
  <c r="J194" i="4"/>
  <c r="K194" i="4"/>
  <c r="J195" i="4"/>
  <c r="K195" i="4"/>
  <c r="J196" i="4"/>
  <c r="K196" i="4"/>
  <c r="J197" i="4"/>
  <c r="K197" i="4"/>
  <c r="J198" i="4"/>
  <c r="K198" i="4"/>
  <c r="J199" i="4"/>
  <c r="K199" i="4"/>
  <c r="J200" i="4"/>
  <c r="K200" i="4"/>
  <c r="J201" i="4"/>
  <c r="K201" i="4"/>
  <c r="J202" i="4"/>
  <c r="K202" i="4"/>
  <c r="J203" i="4"/>
  <c r="K203" i="4"/>
  <c r="J204" i="4"/>
  <c r="K204" i="4"/>
  <c r="J205" i="4"/>
  <c r="K205" i="4"/>
  <c r="J206" i="4"/>
  <c r="K206" i="4"/>
  <c r="J207" i="4"/>
  <c r="K207" i="4"/>
  <c r="J208" i="4"/>
  <c r="K208" i="4"/>
  <c r="J209" i="4"/>
  <c r="K209" i="4"/>
  <c r="J210" i="4"/>
  <c r="K210" i="4"/>
  <c r="J211" i="4"/>
  <c r="K211" i="4"/>
  <c r="J212" i="4"/>
  <c r="K212" i="4"/>
  <c r="L4" i="4"/>
  <c r="M4" i="4"/>
  <c r="N4" i="4"/>
  <c r="O4" i="4"/>
  <c r="P4" i="4"/>
  <c r="Q4" i="4"/>
  <c r="R4" i="4"/>
  <c r="S4" i="4"/>
  <c r="T4" i="4"/>
  <c r="U4" i="4"/>
  <c r="V4" i="4"/>
  <c r="W4" i="4"/>
  <c r="X4" i="4"/>
  <c r="Y4" i="4"/>
  <c r="Z4" i="4"/>
  <c r="AA4" i="4"/>
  <c r="AB4" i="4"/>
  <c r="AC4" i="4"/>
  <c r="AD4" i="4"/>
  <c r="AE4" i="4"/>
  <c r="AF4" i="4"/>
  <c r="AG4" i="4"/>
  <c r="AH4" i="4"/>
  <c r="L5" i="4"/>
  <c r="M5" i="4"/>
  <c r="N5" i="4"/>
  <c r="O5" i="4"/>
  <c r="P5" i="4"/>
  <c r="Q5" i="4"/>
  <c r="R5" i="4"/>
  <c r="S5" i="4"/>
  <c r="T5" i="4"/>
  <c r="U5" i="4"/>
  <c r="V5" i="4"/>
  <c r="W5" i="4"/>
  <c r="X5" i="4"/>
  <c r="Y5" i="4"/>
  <c r="Z5" i="4"/>
  <c r="AA5" i="4"/>
  <c r="AB5" i="4"/>
  <c r="AC5" i="4"/>
  <c r="AD5" i="4"/>
  <c r="AE5" i="4"/>
  <c r="AF5" i="4"/>
  <c r="AG5" i="4"/>
  <c r="AH5" i="4"/>
  <c r="L6" i="4"/>
  <c r="M6" i="4"/>
  <c r="N6" i="4"/>
  <c r="O6" i="4"/>
  <c r="P6" i="4"/>
  <c r="Q6" i="4"/>
  <c r="R6" i="4"/>
  <c r="S6" i="4"/>
  <c r="T6" i="4"/>
  <c r="U6" i="4"/>
  <c r="V6" i="4"/>
  <c r="W6" i="4"/>
  <c r="X6" i="4"/>
  <c r="Y6" i="4"/>
  <c r="Z6" i="4"/>
  <c r="AA6" i="4"/>
  <c r="AB6" i="4"/>
  <c r="AC6" i="4"/>
  <c r="AD6" i="4"/>
  <c r="AE6" i="4"/>
  <c r="AF6" i="4"/>
  <c r="AG6" i="4"/>
  <c r="AH6" i="4"/>
  <c r="L7" i="4"/>
  <c r="M7" i="4"/>
  <c r="N7" i="4"/>
  <c r="O7" i="4"/>
  <c r="P7" i="4"/>
  <c r="Q7" i="4"/>
  <c r="R7" i="4"/>
  <c r="S7" i="4"/>
  <c r="T7" i="4"/>
  <c r="U7" i="4"/>
  <c r="V7" i="4"/>
  <c r="W7" i="4"/>
  <c r="X7" i="4"/>
  <c r="Y7" i="4"/>
  <c r="Z7" i="4"/>
  <c r="AA7" i="4"/>
  <c r="AB7" i="4"/>
  <c r="AC7" i="4"/>
  <c r="AD7" i="4"/>
  <c r="AE7" i="4"/>
  <c r="AF7" i="4"/>
  <c r="AG7" i="4"/>
  <c r="AH7" i="4"/>
  <c r="L8" i="4"/>
  <c r="M8" i="4"/>
  <c r="N8" i="4"/>
  <c r="O8" i="4"/>
  <c r="P8" i="4"/>
  <c r="Q8" i="4"/>
  <c r="R8" i="4"/>
  <c r="S8" i="4"/>
  <c r="T8" i="4"/>
  <c r="U8" i="4"/>
  <c r="V8" i="4"/>
  <c r="W8" i="4"/>
  <c r="X8" i="4"/>
  <c r="Y8" i="4"/>
  <c r="Z8" i="4"/>
  <c r="AA8" i="4"/>
  <c r="AB8" i="4"/>
  <c r="AC8" i="4"/>
  <c r="AD8" i="4"/>
  <c r="AE8" i="4"/>
  <c r="AF8" i="4"/>
  <c r="AG8" i="4"/>
  <c r="AH8" i="4"/>
  <c r="L9" i="4"/>
  <c r="M9" i="4"/>
  <c r="N9" i="4"/>
  <c r="O9" i="4"/>
  <c r="P9" i="4"/>
  <c r="Q9" i="4"/>
  <c r="R9" i="4"/>
  <c r="S9" i="4"/>
  <c r="T9" i="4"/>
  <c r="U9" i="4"/>
  <c r="V9" i="4"/>
  <c r="W9" i="4"/>
  <c r="X9" i="4"/>
  <c r="Y9" i="4"/>
  <c r="Z9" i="4"/>
  <c r="AA9" i="4"/>
  <c r="AB9" i="4"/>
  <c r="AC9" i="4"/>
  <c r="AD9" i="4"/>
  <c r="AE9" i="4"/>
  <c r="AF9" i="4"/>
  <c r="AG9" i="4"/>
  <c r="AH9" i="4"/>
  <c r="L10" i="4"/>
  <c r="M10" i="4"/>
  <c r="N10" i="4"/>
  <c r="O10" i="4"/>
  <c r="P10" i="4"/>
  <c r="Q10" i="4"/>
  <c r="R10" i="4"/>
  <c r="S10" i="4"/>
  <c r="T10" i="4"/>
  <c r="U10" i="4"/>
  <c r="V10" i="4"/>
  <c r="W10" i="4"/>
  <c r="X10" i="4"/>
  <c r="Y10" i="4"/>
  <c r="Z10" i="4"/>
  <c r="AA10" i="4"/>
  <c r="AB10" i="4"/>
  <c r="AC10" i="4"/>
  <c r="AD10" i="4"/>
  <c r="AE10" i="4"/>
  <c r="AF10" i="4"/>
  <c r="AG10" i="4"/>
  <c r="AH10" i="4"/>
  <c r="L11" i="4"/>
  <c r="M11" i="4"/>
  <c r="N11" i="4"/>
  <c r="O11" i="4"/>
  <c r="P11" i="4"/>
  <c r="Q11" i="4"/>
  <c r="R11" i="4"/>
  <c r="S11" i="4"/>
  <c r="T11" i="4"/>
  <c r="U11" i="4"/>
  <c r="V11" i="4"/>
  <c r="W11" i="4"/>
  <c r="X11" i="4"/>
  <c r="Y11" i="4"/>
  <c r="Z11" i="4"/>
  <c r="AA11" i="4"/>
  <c r="AB11" i="4"/>
  <c r="AC11" i="4"/>
  <c r="AD11" i="4"/>
  <c r="AE11" i="4"/>
  <c r="AF11" i="4"/>
  <c r="AG11" i="4"/>
  <c r="AH11" i="4"/>
  <c r="L12" i="4"/>
  <c r="M12" i="4"/>
  <c r="N12" i="4"/>
  <c r="O12" i="4"/>
  <c r="P12" i="4"/>
  <c r="Q12" i="4"/>
  <c r="R12" i="4"/>
  <c r="S12" i="4"/>
  <c r="T12" i="4"/>
  <c r="U12" i="4"/>
  <c r="V12" i="4"/>
  <c r="W12" i="4"/>
  <c r="X12" i="4"/>
  <c r="Y12" i="4"/>
  <c r="Z12" i="4"/>
  <c r="AA12" i="4"/>
  <c r="AB12" i="4"/>
  <c r="AC12" i="4"/>
  <c r="AD12" i="4"/>
  <c r="AE12" i="4"/>
  <c r="AF12" i="4"/>
  <c r="AG12" i="4"/>
  <c r="AH12" i="4"/>
  <c r="L13" i="4"/>
  <c r="M13" i="4"/>
  <c r="N13" i="4"/>
  <c r="O13" i="4"/>
  <c r="P13" i="4"/>
  <c r="Q13" i="4"/>
  <c r="R13" i="4"/>
  <c r="S13" i="4"/>
  <c r="T13" i="4"/>
  <c r="U13" i="4"/>
  <c r="V13" i="4"/>
  <c r="W13" i="4"/>
  <c r="X13" i="4"/>
  <c r="Y13" i="4"/>
  <c r="Z13" i="4"/>
  <c r="AA13" i="4"/>
  <c r="AB13" i="4"/>
  <c r="AC13" i="4"/>
  <c r="AD13" i="4"/>
  <c r="AE13" i="4"/>
  <c r="AF13" i="4"/>
  <c r="AG13" i="4"/>
  <c r="AH13" i="4"/>
  <c r="L14" i="4"/>
  <c r="M14" i="4"/>
  <c r="N14" i="4"/>
  <c r="O14" i="4"/>
  <c r="P14" i="4"/>
  <c r="Q14" i="4"/>
  <c r="R14" i="4"/>
  <c r="S14" i="4"/>
  <c r="T14" i="4"/>
  <c r="U14" i="4"/>
  <c r="V14" i="4"/>
  <c r="W14" i="4"/>
  <c r="X14" i="4"/>
  <c r="Y14" i="4"/>
  <c r="Z14" i="4"/>
  <c r="AA14" i="4"/>
  <c r="AB14" i="4"/>
  <c r="AC14" i="4"/>
  <c r="AD14" i="4"/>
  <c r="AE14" i="4"/>
  <c r="AF14" i="4"/>
  <c r="AG14" i="4"/>
  <c r="AH14" i="4"/>
  <c r="L15" i="4"/>
  <c r="M15" i="4"/>
  <c r="N15" i="4"/>
  <c r="O15" i="4"/>
  <c r="P15" i="4"/>
  <c r="Q15" i="4"/>
  <c r="R15" i="4"/>
  <c r="S15" i="4"/>
  <c r="T15" i="4"/>
  <c r="U15" i="4"/>
  <c r="V15" i="4"/>
  <c r="W15" i="4"/>
  <c r="X15" i="4"/>
  <c r="Y15" i="4"/>
  <c r="Z15" i="4"/>
  <c r="AA15" i="4"/>
  <c r="AB15" i="4"/>
  <c r="AC15" i="4"/>
  <c r="AD15" i="4"/>
  <c r="AE15" i="4"/>
  <c r="AF15" i="4"/>
  <c r="AG15" i="4"/>
  <c r="AH15" i="4"/>
  <c r="L16" i="4"/>
  <c r="M16" i="4"/>
  <c r="N16" i="4"/>
  <c r="O16" i="4"/>
  <c r="P16" i="4"/>
  <c r="Q16" i="4"/>
  <c r="R16" i="4"/>
  <c r="S16" i="4"/>
  <c r="T16" i="4"/>
  <c r="U16" i="4"/>
  <c r="V16" i="4"/>
  <c r="W16" i="4"/>
  <c r="X16" i="4"/>
  <c r="Y16" i="4"/>
  <c r="Z16" i="4"/>
  <c r="AA16" i="4"/>
  <c r="AB16" i="4"/>
  <c r="AC16" i="4"/>
  <c r="AD16" i="4"/>
  <c r="AE16" i="4"/>
  <c r="AF16" i="4"/>
  <c r="AG16" i="4"/>
  <c r="AH16" i="4"/>
  <c r="L17" i="4"/>
  <c r="M17" i="4"/>
  <c r="N17" i="4"/>
  <c r="O17" i="4"/>
  <c r="P17" i="4"/>
  <c r="Q17" i="4"/>
  <c r="R17" i="4"/>
  <c r="S17" i="4"/>
  <c r="T17" i="4"/>
  <c r="U17" i="4"/>
  <c r="V17" i="4"/>
  <c r="W17" i="4"/>
  <c r="X17" i="4"/>
  <c r="Y17" i="4"/>
  <c r="Z17" i="4"/>
  <c r="AA17" i="4"/>
  <c r="AB17" i="4"/>
  <c r="AC17" i="4"/>
  <c r="AD17" i="4"/>
  <c r="AE17" i="4"/>
  <c r="AF17" i="4"/>
  <c r="AG17" i="4"/>
  <c r="AH17" i="4"/>
  <c r="L18" i="4"/>
  <c r="M18" i="4"/>
  <c r="N18" i="4"/>
  <c r="O18" i="4"/>
  <c r="P18" i="4"/>
  <c r="Q18" i="4"/>
  <c r="R18" i="4"/>
  <c r="S18" i="4"/>
  <c r="T18" i="4"/>
  <c r="U18" i="4"/>
  <c r="V18" i="4"/>
  <c r="W18" i="4"/>
  <c r="X18" i="4"/>
  <c r="Y18" i="4"/>
  <c r="Z18" i="4"/>
  <c r="AA18" i="4"/>
  <c r="AB18" i="4"/>
  <c r="AC18" i="4"/>
  <c r="AD18" i="4"/>
  <c r="AE18" i="4"/>
  <c r="AF18" i="4"/>
  <c r="AG18" i="4"/>
  <c r="AH18" i="4"/>
  <c r="L19" i="4"/>
  <c r="M19" i="4"/>
  <c r="N19" i="4"/>
  <c r="O19" i="4"/>
  <c r="P19" i="4"/>
  <c r="Q19" i="4"/>
  <c r="R19" i="4"/>
  <c r="S19" i="4"/>
  <c r="T19" i="4"/>
  <c r="U19" i="4"/>
  <c r="V19" i="4"/>
  <c r="W19" i="4"/>
  <c r="X19" i="4"/>
  <c r="Y19" i="4"/>
  <c r="Z19" i="4"/>
  <c r="AA19" i="4"/>
  <c r="AB19" i="4"/>
  <c r="AC19" i="4"/>
  <c r="AD19" i="4"/>
  <c r="AE19" i="4"/>
  <c r="AF19" i="4"/>
  <c r="AG19" i="4"/>
  <c r="AH19" i="4"/>
  <c r="L20" i="4"/>
  <c r="M20" i="4"/>
  <c r="N20" i="4"/>
  <c r="O20" i="4"/>
  <c r="P20" i="4"/>
  <c r="Q20" i="4"/>
  <c r="R20" i="4"/>
  <c r="S20" i="4"/>
  <c r="T20" i="4"/>
  <c r="U20" i="4"/>
  <c r="V20" i="4"/>
  <c r="W20" i="4"/>
  <c r="X20" i="4"/>
  <c r="Y20" i="4"/>
  <c r="Z20" i="4"/>
  <c r="AA20" i="4"/>
  <c r="AB20" i="4"/>
  <c r="AC20" i="4"/>
  <c r="AD20" i="4"/>
  <c r="AE20" i="4"/>
  <c r="AF20" i="4"/>
  <c r="AG20" i="4"/>
  <c r="AH20" i="4"/>
  <c r="L21" i="4"/>
  <c r="M21" i="4"/>
  <c r="N21" i="4"/>
  <c r="O21" i="4"/>
  <c r="P21" i="4"/>
  <c r="Q21" i="4"/>
  <c r="R21" i="4"/>
  <c r="S21" i="4"/>
  <c r="T21" i="4"/>
  <c r="U21" i="4"/>
  <c r="V21" i="4"/>
  <c r="W21" i="4"/>
  <c r="X21" i="4"/>
  <c r="Y21" i="4"/>
  <c r="Z21" i="4"/>
  <c r="AA21" i="4"/>
  <c r="AB21" i="4"/>
  <c r="AC21" i="4"/>
  <c r="AD21" i="4"/>
  <c r="AE21" i="4"/>
  <c r="AF21" i="4"/>
  <c r="AG21" i="4"/>
  <c r="AH21" i="4"/>
  <c r="L22" i="4"/>
  <c r="M22" i="4"/>
  <c r="N22" i="4"/>
  <c r="O22" i="4"/>
  <c r="P22" i="4"/>
  <c r="Q22" i="4"/>
  <c r="R22" i="4"/>
  <c r="S22" i="4"/>
  <c r="T22" i="4"/>
  <c r="U22" i="4"/>
  <c r="V22" i="4"/>
  <c r="W22" i="4"/>
  <c r="X22" i="4"/>
  <c r="Y22" i="4"/>
  <c r="Z22" i="4"/>
  <c r="AA22" i="4"/>
  <c r="AB22" i="4"/>
  <c r="AC22" i="4"/>
  <c r="AD22" i="4"/>
  <c r="AE22" i="4"/>
  <c r="AF22" i="4"/>
  <c r="AG22" i="4"/>
  <c r="AH22" i="4"/>
  <c r="L23" i="4"/>
  <c r="M23" i="4"/>
  <c r="N23" i="4"/>
  <c r="O23" i="4"/>
  <c r="P23" i="4"/>
  <c r="Q23" i="4"/>
  <c r="R23" i="4"/>
  <c r="S23" i="4"/>
  <c r="T23" i="4"/>
  <c r="U23" i="4"/>
  <c r="V23" i="4"/>
  <c r="W23" i="4"/>
  <c r="X23" i="4"/>
  <c r="Y23" i="4"/>
  <c r="Z23" i="4"/>
  <c r="AA23" i="4"/>
  <c r="AB23" i="4"/>
  <c r="AC23" i="4"/>
  <c r="AD23" i="4"/>
  <c r="AE23" i="4"/>
  <c r="AF23" i="4"/>
  <c r="AG23" i="4"/>
  <c r="AH23" i="4"/>
  <c r="L24" i="4"/>
  <c r="M24" i="4"/>
  <c r="N24" i="4"/>
  <c r="O24" i="4"/>
  <c r="P24" i="4"/>
  <c r="Q24" i="4"/>
  <c r="R24" i="4"/>
  <c r="S24" i="4"/>
  <c r="T24" i="4"/>
  <c r="U24" i="4"/>
  <c r="V24" i="4"/>
  <c r="W24" i="4"/>
  <c r="X24" i="4"/>
  <c r="Y24" i="4"/>
  <c r="Z24" i="4"/>
  <c r="AA24" i="4"/>
  <c r="AB24" i="4"/>
  <c r="AC24" i="4"/>
  <c r="AD24" i="4"/>
  <c r="AE24" i="4"/>
  <c r="AF24" i="4"/>
  <c r="AG24" i="4"/>
  <c r="AH24" i="4"/>
  <c r="L25" i="4"/>
  <c r="M25" i="4"/>
  <c r="N25" i="4"/>
  <c r="O25" i="4"/>
  <c r="P25" i="4"/>
  <c r="Q25" i="4"/>
  <c r="R25" i="4"/>
  <c r="S25" i="4"/>
  <c r="T25" i="4"/>
  <c r="U25" i="4"/>
  <c r="V25" i="4"/>
  <c r="W25" i="4"/>
  <c r="X25" i="4"/>
  <c r="Y25" i="4"/>
  <c r="Z25" i="4"/>
  <c r="AA25" i="4"/>
  <c r="AB25" i="4"/>
  <c r="AC25" i="4"/>
  <c r="AD25" i="4"/>
  <c r="AE25" i="4"/>
  <c r="AF25" i="4"/>
  <c r="AG25" i="4"/>
  <c r="AH25" i="4"/>
  <c r="L26" i="4"/>
  <c r="M26" i="4"/>
  <c r="N26" i="4"/>
  <c r="O26" i="4"/>
  <c r="P26" i="4"/>
  <c r="Q26" i="4"/>
  <c r="R26" i="4"/>
  <c r="S26" i="4"/>
  <c r="T26" i="4"/>
  <c r="U26" i="4"/>
  <c r="V26" i="4"/>
  <c r="W26" i="4"/>
  <c r="X26" i="4"/>
  <c r="Y26" i="4"/>
  <c r="Z26" i="4"/>
  <c r="AA26" i="4"/>
  <c r="AB26" i="4"/>
  <c r="AC26" i="4"/>
  <c r="AD26" i="4"/>
  <c r="AE26" i="4"/>
  <c r="AF26" i="4"/>
  <c r="AG26" i="4"/>
  <c r="AH26" i="4"/>
  <c r="L27" i="4"/>
  <c r="M27" i="4"/>
  <c r="N27" i="4"/>
  <c r="O27" i="4"/>
  <c r="P27" i="4"/>
  <c r="Q27" i="4"/>
  <c r="R27" i="4"/>
  <c r="S27" i="4"/>
  <c r="T27" i="4"/>
  <c r="U27" i="4"/>
  <c r="V27" i="4"/>
  <c r="W27" i="4"/>
  <c r="X27" i="4"/>
  <c r="Y27" i="4"/>
  <c r="Z27" i="4"/>
  <c r="AA27" i="4"/>
  <c r="AB27" i="4"/>
  <c r="AC27" i="4"/>
  <c r="AD27" i="4"/>
  <c r="AE27" i="4"/>
  <c r="AF27" i="4"/>
  <c r="AG27" i="4"/>
  <c r="AH27" i="4"/>
  <c r="L28" i="4"/>
  <c r="M28" i="4"/>
  <c r="N28" i="4"/>
  <c r="O28" i="4"/>
  <c r="P28" i="4"/>
  <c r="Q28" i="4"/>
  <c r="R28" i="4"/>
  <c r="S28" i="4"/>
  <c r="T28" i="4"/>
  <c r="U28" i="4"/>
  <c r="V28" i="4"/>
  <c r="W28" i="4"/>
  <c r="X28" i="4"/>
  <c r="Y28" i="4"/>
  <c r="Z28" i="4"/>
  <c r="AA28" i="4"/>
  <c r="AB28" i="4"/>
  <c r="AC28" i="4"/>
  <c r="AD28" i="4"/>
  <c r="AE28" i="4"/>
  <c r="AF28" i="4"/>
  <c r="AG28" i="4"/>
  <c r="AH28" i="4"/>
  <c r="L29" i="4"/>
  <c r="M29" i="4"/>
  <c r="N29" i="4"/>
  <c r="O29" i="4"/>
  <c r="P29" i="4"/>
  <c r="Q29" i="4"/>
  <c r="R29" i="4"/>
  <c r="S29" i="4"/>
  <c r="T29" i="4"/>
  <c r="U29" i="4"/>
  <c r="V29" i="4"/>
  <c r="W29" i="4"/>
  <c r="X29" i="4"/>
  <c r="Y29" i="4"/>
  <c r="Z29" i="4"/>
  <c r="AA29" i="4"/>
  <c r="AB29" i="4"/>
  <c r="AC29" i="4"/>
  <c r="AD29" i="4"/>
  <c r="AE29" i="4"/>
  <c r="AF29" i="4"/>
  <c r="AG29" i="4"/>
  <c r="AH29" i="4"/>
  <c r="L30" i="4"/>
  <c r="M30" i="4"/>
  <c r="N30" i="4"/>
  <c r="O30" i="4"/>
  <c r="P30" i="4"/>
  <c r="Q30" i="4"/>
  <c r="R30" i="4"/>
  <c r="S30" i="4"/>
  <c r="T30" i="4"/>
  <c r="U30" i="4"/>
  <c r="V30" i="4"/>
  <c r="W30" i="4"/>
  <c r="X30" i="4"/>
  <c r="Y30" i="4"/>
  <c r="Z30" i="4"/>
  <c r="AA30" i="4"/>
  <c r="AB30" i="4"/>
  <c r="AC30" i="4"/>
  <c r="AD30" i="4"/>
  <c r="AE30" i="4"/>
  <c r="AF30" i="4"/>
  <c r="AG30" i="4"/>
  <c r="AH30" i="4"/>
  <c r="L31" i="4"/>
  <c r="M31" i="4"/>
  <c r="N31" i="4"/>
  <c r="O31" i="4"/>
  <c r="P31" i="4"/>
  <c r="Q31" i="4"/>
  <c r="R31" i="4"/>
  <c r="S31" i="4"/>
  <c r="T31" i="4"/>
  <c r="U31" i="4"/>
  <c r="V31" i="4"/>
  <c r="W31" i="4"/>
  <c r="X31" i="4"/>
  <c r="Y31" i="4"/>
  <c r="Z31" i="4"/>
  <c r="AA31" i="4"/>
  <c r="AB31" i="4"/>
  <c r="AC31" i="4"/>
  <c r="AD31" i="4"/>
  <c r="AE31" i="4"/>
  <c r="AF31" i="4"/>
  <c r="AG31" i="4"/>
  <c r="AH31" i="4"/>
  <c r="L32" i="4"/>
  <c r="M32" i="4"/>
  <c r="N32" i="4"/>
  <c r="O32" i="4"/>
  <c r="P32" i="4"/>
  <c r="Q32" i="4"/>
  <c r="R32" i="4"/>
  <c r="S32" i="4"/>
  <c r="T32" i="4"/>
  <c r="U32" i="4"/>
  <c r="V32" i="4"/>
  <c r="W32" i="4"/>
  <c r="X32" i="4"/>
  <c r="Y32" i="4"/>
  <c r="Z32" i="4"/>
  <c r="AA32" i="4"/>
  <c r="AB32" i="4"/>
  <c r="AC32" i="4"/>
  <c r="AD32" i="4"/>
  <c r="AE32" i="4"/>
  <c r="AF32" i="4"/>
  <c r="AG32" i="4"/>
  <c r="AH32" i="4"/>
  <c r="L33" i="4"/>
  <c r="M33" i="4"/>
  <c r="N33" i="4"/>
  <c r="O33" i="4"/>
  <c r="P33" i="4"/>
  <c r="Q33" i="4"/>
  <c r="R33" i="4"/>
  <c r="S33" i="4"/>
  <c r="T33" i="4"/>
  <c r="U33" i="4"/>
  <c r="V33" i="4"/>
  <c r="W33" i="4"/>
  <c r="X33" i="4"/>
  <c r="Y33" i="4"/>
  <c r="Z33" i="4"/>
  <c r="AA33" i="4"/>
  <c r="AB33" i="4"/>
  <c r="AC33" i="4"/>
  <c r="AD33" i="4"/>
  <c r="AE33" i="4"/>
  <c r="AF33" i="4"/>
  <c r="AG33" i="4"/>
  <c r="AH33" i="4"/>
  <c r="L34" i="4"/>
  <c r="M34" i="4"/>
  <c r="N34" i="4"/>
  <c r="O34" i="4"/>
  <c r="P34" i="4"/>
  <c r="Q34" i="4"/>
  <c r="R34" i="4"/>
  <c r="S34" i="4"/>
  <c r="T34" i="4"/>
  <c r="U34" i="4"/>
  <c r="V34" i="4"/>
  <c r="W34" i="4"/>
  <c r="X34" i="4"/>
  <c r="Y34" i="4"/>
  <c r="Z34" i="4"/>
  <c r="AA34" i="4"/>
  <c r="AB34" i="4"/>
  <c r="AC34" i="4"/>
  <c r="AD34" i="4"/>
  <c r="AE34" i="4"/>
  <c r="AF34" i="4"/>
  <c r="AG34" i="4"/>
  <c r="AH34" i="4"/>
  <c r="L35" i="4"/>
  <c r="M35" i="4"/>
  <c r="N35" i="4"/>
  <c r="O35" i="4"/>
  <c r="P35" i="4"/>
  <c r="Q35" i="4"/>
  <c r="R35" i="4"/>
  <c r="S35" i="4"/>
  <c r="T35" i="4"/>
  <c r="U35" i="4"/>
  <c r="V35" i="4"/>
  <c r="W35" i="4"/>
  <c r="X35" i="4"/>
  <c r="Y35" i="4"/>
  <c r="Z35" i="4"/>
  <c r="AA35" i="4"/>
  <c r="AB35" i="4"/>
  <c r="AC35" i="4"/>
  <c r="AD35" i="4"/>
  <c r="AE35" i="4"/>
  <c r="AF35" i="4"/>
  <c r="AG35" i="4"/>
  <c r="AH35" i="4"/>
  <c r="L36" i="4"/>
  <c r="M36" i="4"/>
  <c r="N36" i="4"/>
  <c r="O36" i="4"/>
  <c r="P36" i="4"/>
  <c r="Q36" i="4"/>
  <c r="R36" i="4"/>
  <c r="S36" i="4"/>
  <c r="T36" i="4"/>
  <c r="U36" i="4"/>
  <c r="V36" i="4"/>
  <c r="W36" i="4"/>
  <c r="X36" i="4"/>
  <c r="Y36" i="4"/>
  <c r="Z36" i="4"/>
  <c r="AA36" i="4"/>
  <c r="AB36" i="4"/>
  <c r="AC36" i="4"/>
  <c r="AD36" i="4"/>
  <c r="AE36" i="4"/>
  <c r="AF36" i="4"/>
  <c r="AG36" i="4"/>
  <c r="AH36" i="4"/>
  <c r="L37" i="4"/>
  <c r="M37" i="4"/>
  <c r="N37" i="4"/>
  <c r="O37" i="4"/>
  <c r="P37" i="4"/>
  <c r="Q37" i="4"/>
  <c r="R37" i="4"/>
  <c r="S37" i="4"/>
  <c r="T37" i="4"/>
  <c r="U37" i="4"/>
  <c r="V37" i="4"/>
  <c r="W37" i="4"/>
  <c r="X37" i="4"/>
  <c r="Y37" i="4"/>
  <c r="Z37" i="4"/>
  <c r="AA37" i="4"/>
  <c r="AB37" i="4"/>
  <c r="AC37" i="4"/>
  <c r="AD37" i="4"/>
  <c r="AE37" i="4"/>
  <c r="AF37" i="4"/>
  <c r="AG37" i="4"/>
  <c r="AH37" i="4"/>
  <c r="L38" i="4"/>
  <c r="M38" i="4"/>
  <c r="N38" i="4"/>
  <c r="O38" i="4"/>
  <c r="P38" i="4"/>
  <c r="Q38" i="4"/>
  <c r="R38" i="4"/>
  <c r="S38" i="4"/>
  <c r="T38" i="4"/>
  <c r="U38" i="4"/>
  <c r="V38" i="4"/>
  <c r="W38" i="4"/>
  <c r="X38" i="4"/>
  <c r="Y38" i="4"/>
  <c r="Z38" i="4"/>
  <c r="AA38" i="4"/>
  <c r="AB38" i="4"/>
  <c r="AC38" i="4"/>
  <c r="AD38" i="4"/>
  <c r="AE38" i="4"/>
  <c r="AF38" i="4"/>
  <c r="AG38" i="4"/>
  <c r="AH38" i="4"/>
  <c r="L39" i="4"/>
  <c r="M39" i="4"/>
  <c r="N39" i="4"/>
  <c r="O39" i="4"/>
  <c r="P39" i="4"/>
  <c r="Q39" i="4"/>
  <c r="R39" i="4"/>
  <c r="S39" i="4"/>
  <c r="T39" i="4"/>
  <c r="U39" i="4"/>
  <c r="V39" i="4"/>
  <c r="W39" i="4"/>
  <c r="X39" i="4"/>
  <c r="Y39" i="4"/>
  <c r="Z39" i="4"/>
  <c r="AA39" i="4"/>
  <c r="AB39" i="4"/>
  <c r="AC39" i="4"/>
  <c r="AD39" i="4"/>
  <c r="AE39" i="4"/>
  <c r="AF39" i="4"/>
  <c r="AG39" i="4"/>
  <c r="AH39" i="4"/>
  <c r="L40" i="4"/>
  <c r="M40" i="4"/>
  <c r="N40" i="4"/>
  <c r="O40" i="4"/>
  <c r="P40" i="4"/>
  <c r="Q40" i="4"/>
  <c r="R40" i="4"/>
  <c r="S40" i="4"/>
  <c r="T40" i="4"/>
  <c r="U40" i="4"/>
  <c r="V40" i="4"/>
  <c r="W40" i="4"/>
  <c r="X40" i="4"/>
  <c r="Y40" i="4"/>
  <c r="Z40" i="4"/>
  <c r="AA40" i="4"/>
  <c r="AB40" i="4"/>
  <c r="AC40" i="4"/>
  <c r="AD40" i="4"/>
  <c r="AE40" i="4"/>
  <c r="AF40" i="4"/>
  <c r="AG40" i="4"/>
  <c r="AH40" i="4"/>
  <c r="L41" i="4"/>
  <c r="M41" i="4"/>
  <c r="N41" i="4"/>
  <c r="O41" i="4"/>
  <c r="P41" i="4"/>
  <c r="Q41" i="4"/>
  <c r="R41" i="4"/>
  <c r="S41" i="4"/>
  <c r="T41" i="4"/>
  <c r="U41" i="4"/>
  <c r="V41" i="4"/>
  <c r="W41" i="4"/>
  <c r="X41" i="4"/>
  <c r="Y41" i="4"/>
  <c r="Z41" i="4"/>
  <c r="AA41" i="4"/>
  <c r="AB41" i="4"/>
  <c r="AC41" i="4"/>
  <c r="AD41" i="4"/>
  <c r="AE41" i="4"/>
  <c r="AF41" i="4"/>
  <c r="AG41" i="4"/>
  <c r="AH41" i="4"/>
  <c r="L42" i="4"/>
  <c r="M42" i="4"/>
  <c r="N42" i="4"/>
  <c r="O42" i="4"/>
  <c r="P42" i="4"/>
  <c r="Q42" i="4"/>
  <c r="R42" i="4"/>
  <c r="S42" i="4"/>
  <c r="T42" i="4"/>
  <c r="U42" i="4"/>
  <c r="V42" i="4"/>
  <c r="W42" i="4"/>
  <c r="X42" i="4"/>
  <c r="Y42" i="4"/>
  <c r="Z42" i="4"/>
  <c r="AA42" i="4"/>
  <c r="AB42" i="4"/>
  <c r="AC42" i="4"/>
  <c r="AD42" i="4"/>
  <c r="AE42" i="4"/>
  <c r="AF42" i="4"/>
  <c r="AG42" i="4"/>
  <c r="AH42" i="4"/>
  <c r="L43" i="4"/>
  <c r="M43" i="4"/>
  <c r="N43" i="4"/>
  <c r="O43" i="4"/>
  <c r="P43" i="4"/>
  <c r="Q43" i="4"/>
  <c r="R43" i="4"/>
  <c r="S43" i="4"/>
  <c r="T43" i="4"/>
  <c r="U43" i="4"/>
  <c r="V43" i="4"/>
  <c r="W43" i="4"/>
  <c r="X43" i="4"/>
  <c r="Y43" i="4"/>
  <c r="Z43" i="4"/>
  <c r="AA43" i="4"/>
  <c r="AB43" i="4"/>
  <c r="AC43" i="4"/>
  <c r="AD43" i="4"/>
  <c r="AE43" i="4"/>
  <c r="AF43" i="4"/>
  <c r="AG43" i="4"/>
  <c r="AH43" i="4"/>
  <c r="L44" i="4"/>
  <c r="M44" i="4"/>
  <c r="N44" i="4"/>
  <c r="O44" i="4"/>
  <c r="P44" i="4"/>
  <c r="Q44" i="4"/>
  <c r="R44" i="4"/>
  <c r="S44" i="4"/>
  <c r="T44" i="4"/>
  <c r="U44" i="4"/>
  <c r="V44" i="4"/>
  <c r="W44" i="4"/>
  <c r="X44" i="4"/>
  <c r="Y44" i="4"/>
  <c r="Z44" i="4"/>
  <c r="AA44" i="4"/>
  <c r="AB44" i="4"/>
  <c r="AC44" i="4"/>
  <c r="AD44" i="4"/>
  <c r="AE44" i="4"/>
  <c r="AF44" i="4"/>
  <c r="AG44" i="4"/>
  <c r="AH44" i="4"/>
  <c r="L45" i="4"/>
  <c r="M45" i="4"/>
  <c r="N45" i="4"/>
  <c r="O45" i="4"/>
  <c r="P45" i="4"/>
  <c r="Q45" i="4"/>
  <c r="R45" i="4"/>
  <c r="S45" i="4"/>
  <c r="T45" i="4"/>
  <c r="U45" i="4"/>
  <c r="V45" i="4"/>
  <c r="W45" i="4"/>
  <c r="X45" i="4"/>
  <c r="Y45" i="4"/>
  <c r="Z45" i="4"/>
  <c r="AA45" i="4"/>
  <c r="AB45" i="4"/>
  <c r="AC45" i="4"/>
  <c r="AD45" i="4"/>
  <c r="AE45" i="4"/>
  <c r="AF45" i="4"/>
  <c r="AG45" i="4"/>
  <c r="AH45" i="4"/>
  <c r="L46" i="4"/>
  <c r="M46" i="4"/>
  <c r="N46" i="4"/>
  <c r="O46" i="4"/>
  <c r="P46" i="4"/>
  <c r="Q46" i="4"/>
  <c r="R46" i="4"/>
  <c r="S46" i="4"/>
  <c r="T46" i="4"/>
  <c r="U46" i="4"/>
  <c r="V46" i="4"/>
  <c r="W46" i="4"/>
  <c r="X46" i="4"/>
  <c r="Y46" i="4"/>
  <c r="Z46" i="4"/>
  <c r="AA46" i="4"/>
  <c r="AB46" i="4"/>
  <c r="AC46" i="4"/>
  <c r="AD46" i="4"/>
  <c r="AE46" i="4"/>
  <c r="AF46" i="4"/>
  <c r="AG46" i="4"/>
  <c r="AH46" i="4"/>
  <c r="L47" i="4"/>
  <c r="M47" i="4"/>
  <c r="N47" i="4"/>
  <c r="O47" i="4"/>
  <c r="P47" i="4"/>
  <c r="Q47" i="4"/>
  <c r="R47" i="4"/>
  <c r="S47" i="4"/>
  <c r="T47" i="4"/>
  <c r="U47" i="4"/>
  <c r="V47" i="4"/>
  <c r="W47" i="4"/>
  <c r="X47" i="4"/>
  <c r="Y47" i="4"/>
  <c r="Z47" i="4"/>
  <c r="AA47" i="4"/>
  <c r="AB47" i="4"/>
  <c r="AC47" i="4"/>
  <c r="AD47" i="4"/>
  <c r="AE47" i="4"/>
  <c r="AF47" i="4"/>
  <c r="AG47" i="4"/>
  <c r="AH47" i="4"/>
  <c r="L48" i="4"/>
  <c r="M48" i="4"/>
  <c r="N48" i="4"/>
  <c r="O48" i="4"/>
  <c r="P48" i="4"/>
  <c r="Q48" i="4"/>
  <c r="R48" i="4"/>
  <c r="S48" i="4"/>
  <c r="T48" i="4"/>
  <c r="U48" i="4"/>
  <c r="V48" i="4"/>
  <c r="W48" i="4"/>
  <c r="X48" i="4"/>
  <c r="Y48" i="4"/>
  <c r="Z48" i="4"/>
  <c r="AA48" i="4"/>
  <c r="AB48" i="4"/>
  <c r="AC48" i="4"/>
  <c r="AD48" i="4"/>
  <c r="AE48" i="4"/>
  <c r="AF48" i="4"/>
  <c r="AG48" i="4"/>
  <c r="AH48" i="4"/>
  <c r="L49" i="4"/>
  <c r="M49" i="4"/>
  <c r="N49" i="4"/>
  <c r="O49" i="4"/>
  <c r="P49" i="4"/>
  <c r="Q49" i="4"/>
  <c r="R49" i="4"/>
  <c r="S49" i="4"/>
  <c r="T49" i="4"/>
  <c r="U49" i="4"/>
  <c r="V49" i="4"/>
  <c r="W49" i="4"/>
  <c r="X49" i="4"/>
  <c r="Y49" i="4"/>
  <c r="Z49" i="4"/>
  <c r="AA49" i="4"/>
  <c r="AB49" i="4"/>
  <c r="AC49" i="4"/>
  <c r="AD49" i="4"/>
  <c r="AE49" i="4"/>
  <c r="AF49" i="4"/>
  <c r="AG49" i="4"/>
  <c r="AH49" i="4"/>
  <c r="L50" i="4"/>
  <c r="M50" i="4"/>
  <c r="N50" i="4"/>
  <c r="O50" i="4"/>
  <c r="P50" i="4"/>
  <c r="Q50" i="4"/>
  <c r="R50" i="4"/>
  <c r="S50" i="4"/>
  <c r="T50" i="4"/>
  <c r="U50" i="4"/>
  <c r="V50" i="4"/>
  <c r="W50" i="4"/>
  <c r="X50" i="4"/>
  <c r="Y50" i="4"/>
  <c r="Z50" i="4"/>
  <c r="AA50" i="4"/>
  <c r="AB50" i="4"/>
  <c r="AC50" i="4"/>
  <c r="AD50" i="4"/>
  <c r="AE50" i="4"/>
  <c r="AF50" i="4"/>
  <c r="AG50" i="4"/>
  <c r="AH50" i="4"/>
  <c r="L51" i="4"/>
  <c r="M51" i="4"/>
  <c r="N51" i="4"/>
  <c r="O51" i="4"/>
  <c r="P51" i="4"/>
  <c r="Q51" i="4"/>
  <c r="R51" i="4"/>
  <c r="S51" i="4"/>
  <c r="T51" i="4"/>
  <c r="U51" i="4"/>
  <c r="V51" i="4"/>
  <c r="W51" i="4"/>
  <c r="X51" i="4"/>
  <c r="Y51" i="4"/>
  <c r="Z51" i="4"/>
  <c r="AA51" i="4"/>
  <c r="AB51" i="4"/>
  <c r="AC51" i="4"/>
  <c r="AD51" i="4"/>
  <c r="AE51" i="4"/>
  <c r="AF51" i="4"/>
  <c r="AG51" i="4"/>
  <c r="AH51" i="4"/>
  <c r="L52" i="4"/>
  <c r="M52" i="4"/>
  <c r="N52" i="4"/>
  <c r="O52" i="4"/>
  <c r="P52" i="4"/>
  <c r="Q52" i="4"/>
  <c r="R52" i="4"/>
  <c r="S52" i="4"/>
  <c r="T52" i="4"/>
  <c r="U52" i="4"/>
  <c r="V52" i="4"/>
  <c r="W52" i="4"/>
  <c r="X52" i="4"/>
  <c r="Y52" i="4"/>
  <c r="Z52" i="4"/>
  <c r="AA52" i="4"/>
  <c r="AB52" i="4"/>
  <c r="AC52" i="4"/>
  <c r="AD52" i="4"/>
  <c r="AE52" i="4"/>
  <c r="AF52" i="4"/>
  <c r="AG52" i="4"/>
  <c r="AH52" i="4"/>
  <c r="L53" i="4"/>
  <c r="M53" i="4"/>
  <c r="N53" i="4"/>
  <c r="O53" i="4"/>
  <c r="P53" i="4"/>
  <c r="Q53" i="4"/>
  <c r="R53" i="4"/>
  <c r="S53" i="4"/>
  <c r="T53" i="4"/>
  <c r="U53" i="4"/>
  <c r="V53" i="4"/>
  <c r="W53" i="4"/>
  <c r="X53" i="4"/>
  <c r="Y53" i="4"/>
  <c r="Z53" i="4"/>
  <c r="AA53" i="4"/>
  <c r="AB53" i="4"/>
  <c r="AC53" i="4"/>
  <c r="AD53" i="4"/>
  <c r="AE53" i="4"/>
  <c r="AF53" i="4"/>
  <c r="AG53" i="4"/>
  <c r="AH53" i="4"/>
  <c r="L54" i="4"/>
  <c r="M54" i="4"/>
  <c r="N54" i="4"/>
  <c r="O54" i="4"/>
  <c r="P54" i="4"/>
  <c r="Q54" i="4"/>
  <c r="R54" i="4"/>
  <c r="S54" i="4"/>
  <c r="T54" i="4"/>
  <c r="U54" i="4"/>
  <c r="V54" i="4"/>
  <c r="W54" i="4"/>
  <c r="X54" i="4"/>
  <c r="Y54" i="4"/>
  <c r="Z54" i="4"/>
  <c r="AA54" i="4"/>
  <c r="AB54" i="4"/>
  <c r="AC54" i="4"/>
  <c r="AD54" i="4"/>
  <c r="AE54" i="4"/>
  <c r="AF54" i="4"/>
  <c r="AG54" i="4"/>
  <c r="AH54" i="4"/>
  <c r="L55" i="4"/>
  <c r="M55" i="4"/>
  <c r="N55" i="4"/>
  <c r="O55" i="4"/>
  <c r="P55" i="4"/>
  <c r="Q55" i="4"/>
  <c r="R55" i="4"/>
  <c r="S55" i="4"/>
  <c r="T55" i="4"/>
  <c r="U55" i="4"/>
  <c r="V55" i="4"/>
  <c r="W55" i="4"/>
  <c r="X55" i="4"/>
  <c r="Y55" i="4"/>
  <c r="Z55" i="4"/>
  <c r="AA55" i="4"/>
  <c r="AB55" i="4"/>
  <c r="AC55" i="4"/>
  <c r="AD55" i="4"/>
  <c r="AE55" i="4"/>
  <c r="AF55" i="4"/>
  <c r="AG55" i="4"/>
  <c r="AH55" i="4"/>
  <c r="L56" i="4"/>
  <c r="M56" i="4"/>
  <c r="N56" i="4"/>
  <c r="O56" i="4"/>
  <c r="P56" i="4"/>
  <c r="Q56" i="4"/>
  <c r="R56" i="4"/>
  <c r="S56" i="4"/>
  <c r="T56" i="4"/>
  <c r="U56" i="4"/>
  <c r="V56" i="4"/>
  <c r="W56" i="4"/>
  <c r="X56" i="4"/>
  <c r="Y56" i="4"/>
  <c r="Z56" i="4"/>
  <c r="AA56" i="4"/>
  <c r="AB56" i="4"/>
  <c r="AC56" i="4"/>
  <c r="AD56" i="4"/>
  <c r="AE56" i="4"/>
  <c r="AF56" i="4"/>
  <c r="AG56" i="4"/>
  <c r="AH56" i="4"/>
  <c r="L57" i="4"/>
  <c r="M57" i="4"/>
  <c r="N57" i="4"/>
  <c r="O57" i="4"/>
  <c r="P57" i="4"/>
  <c r="Q57" i="4"/>
  <c r="R57" i="4"/>
  <c r="S57" i="4"/>
  <c r="T57" i="4"/>
  <c r="U57" i="4"/>
  <c r="V57" i="4"/>
  <c r="W57" i="4"/>
  <c r="X57" i="4"/>
  <c r="Y57" i="4"/>
  <c r="Z57" i="4"/>
  <c r="AA57" i="4"/>
  <c r="AB57" i="4"/>
  <c r="AC57" i="4"/>
  <c r="AD57" i="4"/>
  <c r="AE57" i="4"/>
  <c r="AF57" i="4"/>
  <c r="AG57" i="4"/>
  <c r="AH57" i="4"/>
  <c r="L58" i="4"/>
  <c r="M58" i="4"/>
  <c r="N58" i="4"/>
  <c r="O58" i="4"/>
  <c r="P58" i="4"/>
  <c r="Q58" i="4"/>
  <c r="R58" i="4"/>
  <c r="S58" i="4"/>
  <c r="T58" i="4"/>
  <c r="U58" i="4"/>
  <c r="V58" i="4"/>
  <c r="W58" i="4"/>
  <c r="X58" i="4"/>
  <c r="Y58" i="4"/>
  <c r="Z58" i="4"/>
  <c r="AA58" i="4"/>
  <c r="AB58" i="4"/>
  <c r="AC58" i="4"/>
  <c r="AD58" i="4"/>
  <c r="AE58" i="4"/>
  <c r="AF58" i="4"/>
  <c r="AG58" i="4"/>
  <c r="AH58" i="4"/>
  <c r="L59" i="4"/>
  <c r="M59" i="4"/>
  <c r="N59" i="4"/>
  <c r="O59" i="4"/>
  <c r="P59" i="4"/>
  <c r="Q59" i="4"/>
  <c r="R59" i="4"/>
  <c r="S59" i="4"/>
  <c r="T59" i="4"/>
  <c r="U59" i="4"/>
  <c r="V59" i="4"/>
  <c r="W59" i="4"/>
  <c r="X59" i="4"/>
  <c r="Y59" i="4"/>
  <c r="Z59" i="4"/>
  <c r="AA59" i="4"/>
  <c r="AB59" i="4"/>
  <c r="AC59" i="4"/>
  <c r="AD59" i="4"/>
  <c r="AE59" i="4"/>
  <c r="AF59" i="4"/>
  <c r="AG59" i="4"/>
  <c r="AH59" i="4"/>
  <c r="L60" i="4"/>
  <c r="M60" i="4"/>
  <c r="N60" i="4"/>
  <c r="O60" i="4"/>
  <c r="P60" i="4"/>
  <c r="Q60" i="4"/>
  <c r="R60" i="4"/>
  <c r="S60" i="4"/>
  <c r="T60" i="4"/>
  <c r="U60" i="4"/>
  <c r="V60" i="4"/>
  <c r="W60" i="4"/>
  <c r="X60" i="4"/>
  <c r="Y60" i="4"/>
  <c r="Z60" i="4"/>
  <c r="AA60" i="4"/>
  <c r="AB60" i="4"/>
  <c r="AC60" i="4"/>
  <c r="AD60" i="4"/>
  <c r="AE60" i="4"/>
  <c r="AF60" i="4"/>
  <c r="AG60" i="4"/>
  <c r="AH60" i="4"/>
  <c r="L61" i="4"/>
  <c r="M61" i="4"/>
  <c r="N61" i="4"/>
  <c r="O61" i="4"/>
  <c r="P61" i="4"/>
  <c r="Q61" i="4"/>
  <c r="R61" i="4"/>
  <c r="S61" i="4"/>
  <c r="T61" i="4"/>
  <c r="U61" i="4"/>
  <c r="V61" i="4"/>
  <c r="W61" i="4"/>
  <c r="X61" i="4"/>
  <c r="Y61" i="4"/>
  <c r="Z61" i="4"/>
  <c r="AA61" i="4"/>
  <c r="AB61" i="4"/>
  <c r="AC61" i="4"/>
  <c r="AD61" i="4"/>
  <c r="AE61" i="4"/>
  <c r="AF61" i="4"/>
  <c r="AG61" i="4"/>
  <c r="AH61" i="4"/>
  <c r="L62" i="4"/>
  <c r="M62" i="4"/>
  <c r="N62" i="4"/>
  <c r="O62" i="4"/>
  <c r="P62" i="4"/>
  <c r="Q62" i="4"/>
  <c r="R62" i="4"/>
  <c r="S62" i="4"/>
  <c r="T62" i="4"/>
  <c r="U62" i="4"/>
  <c r="V62" i="4"/>
  <c r="W62" i="4"/>
  <c r="X62" i="4"/>
  <c r="Y62" i="4"/>
  <c r="Z62" i="4"/>
  <c r="AA62" i="4"/>
  <c r="AB62" i="4"/>
  <c r="AC62" i="4"/>
  <c r="AD62" i="4"/>
  <c r="AE62" i="4"/>
  <c r="AF62" i="4"/>
  <c r="AG62" i="4"/>
  <c r="AH62" i="4"/>
  <c r="L63" i="4"/>
  <c r="M63" i="4"/>
  <c r="N63" i="4"/>
  <c r="O63" i="4"/>
  <c r="P63" i="4"/>
  <c r="Q63" i="4"/>
  <c r="R63" i="4"/>
  <c r="S63" i="4"/>
  <c r="T63" i="4"/>
  <c r="U63" i="4"/>
  <c r="V63" i="4"/>
  <c r="W63" i="4"/>
  <c r="X63" i="4"/>
  <c r="Y63" i="4"/>
  <c r="Z63" i="4"/>
  <c r="AA63" i="4"/>
  <c r="AB63" i="4"/>
  <c r="AC63" i="4"/>
  <c r="AD63" i="4"/>
  <c r="AE63" i="4"/>
  <c r="AF63" i="4"/>
  <c r="AG63" i="4"/>
  <c r="AH63" i="4"/>
  <c r="L64" i="4"/>
  <c r="M64" i="4"/>
  <c r="N64" i="4"/>
  <c r="O64" i="4"/>
  <c r="P64" i="4"/>
  <c r="Q64" i="4"/>
  <c r="R64" i="4"/>
  <c r="S64" i="4"/>
  <c r="T64" i="4"/>
  <c r="U64" i="4"/>
  <c r="V64" i="4"/>
  <c r="W64" i="4"/>
  <c r="X64" i="4"/>
  <c r="Y64" i="4"/>
  <c r="Z64" i="4"/>
  <c r="AA64" i="4"/>
  <c r="AB64" i="4"/>
  <c r="AC64" i="4"/>
  <c r="AD64" i="4"/>
  <c r="AE64" i="4"/>
  <c r="AF64" i="4"/>
  <c r="AG64" i="4"/>
  <c r="AH64" i="4"/>
  <c r="L65" i="4"/>
  <c r="M65" i="4"/>
  <c r="N65" i="4"/>
  <c r="O65" i="4"/>
  <c r="P65" i="4"/>
  <c r="Q65" i="4"/>
  <c r="R65" i="4"/>
  <c r="S65" i="4"/>
  <c r="T65" i="4"/>
  <c r="U65" i="4"/>
  <c r="V65" i="4"/>
  <c r="W65" i="4"/>
  <c r="X65" i="4"/>
  <c r="Y65" i="4"/>
  <c r="Z65" i="4"/>
  <c r="AA65" i="4"/>
  <c r="AB65" i="4"/>
  <c r="AC65" i="4"/>
  <c r="AD65" i="4"/>
  <c r="AE65" i="4"/>
  <c r="AF65" i="4"/>
  <c r="AG65" i="4"/>
  <c r="AH65" i="4"/>
  <c r="L66" i="4"/>
  <c r="M66" i="4"/>
  <c r="N66" i="4"/>
  <c r="O66" i="4"/>
  <c r="P66" i="4"/>
  <c r="Q66" i="4"/>
  <c r="R66" i="4"/>
  <c r="S66" i="4"/>
  <c r="T66" i="4"/>
  <c r="U66" i="4"/>
  <c r="V66" i="4"/>
  <c r="W66" i="4"/>
  <c r="X66" i="4"/>
  <c r="Y66" i="4"/>
  <c r="Z66" i="4"/>
  <c r="AA66" i="4"/>
  <c r="AB66" i="4"/>
  <c r="AC66" i="4"/>
  <c r="AD66" i="4"/>
  <c r="AE66" i="4"/>
  <c r="AF66" i="4"/>
  <c r="AG66" i="4"/>
  <c r="AH66" i="4"/>
  <c r="L67" i="4"/>
  <c r="M67" i="4"/>
  <c r="N67" i="4"/>
  <c r="O67" i="4"/>
  <c r="P67" i="4"/>
  <c r="Q67" i="4"/>
  <c r="R67" i="4"/>
  <c r="S67" i="4"/>
  <c r="T67" i="4"/>
  <c r="U67" i="4"/>
  <c r="V67" i="4"/>
  <c r="W67" i="4"/>
  <c r="X67" i="4"/>
  <c r="Y67" i="4"/>
  <c r="Z67" i="4"/>
  <c r="AA67" i="4"/>
  <c r="AB67" i="4"/>
  <c r="AC67" i="4"/>
  <c r="AD67" i="4"/>
  <c r="AE67" i="4"/>
  <c r="AF67" i="4"/>
  <c r="AG67" i="4"/>
  <c r="AH67" i="4"/>
  <c r="L68" i="4"/>
  <c r="M68" i="4"/>
  <c r="N68" i="4"/>
  <c r="O68" i="4"/>
  <c r="P68" i="4"/>
  <c r="Q68" i="4"/>
  <c r="R68" i="4"/>
  <c r="S68" i="4"/>
  <c r="T68" i="4"/>
  <c r="U68" i="4"/>
  <c r="V68" i="4"/>
  <c r="W68" i="4"/>
  <c r="X68" i="4"/>
  <c r="Y68" i="4"/>
  <c r="Z68" i="4"/>
  <c r="AA68" i="4"/>
  <c r="AB68" i="4"/>
  <c r="AC68" i="4"/>
  <c r="AD68" i="4"/>
  <c r="AE68" i="4"/>
  <c r="AF68" i="4"/>
  <c r="AG68" i="4"/>
  <c r="AH68" i="4"/>
  <c r="L69" i="4"/>
  <c r="M69" i="4"/>
  <c r="N69" i="4"/>
  <c r="O69" i="4"/>
  <c r="P69" i="4"/>
  <c r="Q69" i="4"/>
  <c r="R69" i="4"/>
  <c r="S69" i="4"/>
  <c r="T69" i="4"/>
  <c r="U69" i="4"/>
  <c r="V69" i="4"/>
  <c r="W69" i="4"/>
  <c r="X69" i="4"/>
  <c r="Y69" i="4"/>
  <c r="Z69" i="4"/>
  <c r="AA69" i="4"/>
  <c r="AB69" i="4"/>
  <c r="AC69" i="4"/>
  <c r="AD69" i="4"/>
  <c r="AE69" i="4"/>
  <c r="AF69" i="4"/>
  <c r="AG69" i="4"/>
  <c r="AH69" i="4"/>
  <c r="L70" i="4"/>
  <c r="M70" i="4"/>
  <c r="N70" i="4"/>
  <c r="O70" i="4"/>
  <c r="P70" i="4"/>
  <c r="Q70" i="4"/>
  <c r="R70" i="4"/>
  <c r="S70" i="4"/>
  <c r="T70" i="4"/>
  <c r="U70" i="4"/>
  <c r="V70" i="4"/>
  <c r="W70" i="4"/>
  <c r="X70" i="4"/>
  <c r="Y70" i="4"/>
  <c r="Z70" i="4"/>
  <c r="AA70" i="4"/>
  <c r="AB70" i="4"/>
  <c r="AC70" i="4"/>
  <c r="AD70" i="4"/>
  <c r="AE70" i="4"/>
  <c r="AF70" i="4"/>
  <c r="AG70" i="4"/>
  <c r="AH70" i="4"/>
  <c r="L71" i="4"/>
  <c r="M71" i="4"/>
  <c r="N71" i="4"/>
  <c r="O71" i="4"/>
  <c r="P71" i="4"/>
  <c r="Q71" i="4"/>
  <c r="R71" i="4"/>
  <c r="S71" i="4"/>
  <c r="T71" i="4"/>
  <c r="U71" i="4"/>
  <c r="V71" i="4"/>
  <c r="W71" i="4"/>
  <c r="X71" i="4"/>
  <c r="Y71" i="4"/>
  <c r="Z71" i="4"/>
  <c r="AA71" i="4"/>
  <c r="AB71" i="4"/>
  <c r="AC71" i="4"/>
  <c r="AD71" i="4"/>
  <c r="AE71" i="4"/>
  <c r="AF71" i="4"/>
  <c r="AG71" i="4"/>
  <c r="AH71" i="4"/>
  <c r="L72" i="4"/>
  <c r="M72" i="4"/>
  <c r="N72" i="4"/>
  <c r="O72" i="4"/>
  <c r="P72" i="4"/>
  <c r="Q72" i="4"/>
  <c r="R72" i="4"/>
  <c r="S72" i="4"/>
  <c r="T72" i="4"/>
  <c r="U72" i="4"/>
  <c r="V72" i="4"/>
  <c r="W72" i="4"/>
  <c r="X72" i="4"/>
  <c r="Y72" i="4"/>
  <c r="Z72" i="4"/>
  <c r="AA72" i="4"/>
  <c r="AB72" i="4"/>
  <c r="AC72" i="4"/>
  <c r="AD72" i="4"/>
  <c r="AE72" i="4"/>
  <c r="AF72" i="4"/>
  <c r="AG72" i="4"/>
  <c r="AH72" i="4"/>
  <c r="L73" i="4"/>
  <c r="M73" i="4"/>
  <c r="N73" i="4"/>
  <c r="O73" i="4"/>
  <c r="P73" i="4"/>
  <c r="Q73" i="4"/>
  <c r="R73" i="4"/>
  <c r="S73" i="4"/>
  <c r="T73" i="4"/>
  <c r="U73" i="4"/>
  <c r="V73" i="4"/>
  <c r="W73" i="4"/>
  <c r="X73" i="4"/>
  <c r="Y73" i="4"/>
  <c r="Z73" i="4"/>
  <c r="AA73" i="4"/>
  <c r="AB73" i="4"/>
  <c r="AC73" i="4"/>
  <c r="AD73" i="4"/>
  <c r="AE73" i="4"/>
  <c r="AF73" i="4"/>
  <c r="AG73" i="4"/>
  <c r="AH73" i="4"/>
  <c r="L74" i="4"/>
  <c r="M74" i="4"/>
  <c r="N74" i="4"/>
  <c r="O74" i="4"/>
  <c r="P74" i="4"/>
  <c r="Q74" i="4"/>
  <c r="R74" i="4"/>
  <c r="S74" i="4"/>
  <c r="T74" i="4"/>
  <c r="U74" i="4"/>
  <c r="V74" i="4"/>
  <c r="W74" i="4"/>
  <c r="X74" i="4"/>
  <c r="Y74" i="4"/>
  <c r="Z74" i="4"/>
  <c r="AA74" i="4"/>
  <c r="AB74" i="4"/>
  <c r="AC74" i="4"/>
  <c r="AD74" i="4"/>
  <c r="AE74" i="4"/>
  <c r="AF74" i="4"/>
  <c r="AG74" i="4"/>
  <c r="AH74" i="4"/>
  <c r="L75" i="4"/>
  <c r="M75" i="4"/>
  <c r="N75" i="4"/>
  <c r="O75" i="4"/>
  <c r="P75" i="4"/>
  <c r="Q75" i="4"/>
  <c r="R75" i="4"/>
  <c r="S75" i="4"/>
  <c r="T75" i="4"/>
  <c r="U75" i="4"/>
  <c r="V75" i="4"/>
  <c r="W75" i="4"/>
  <c r="X75" i="4"/>
  <c r="Y75" i="4"/>
  <c r="Z75" i="4"/>
  <c r="AA75" i="4"/>
  <c r="AB75" i="4"/>
  <c r="AC75" i="4"/>
  <c r="AD75" i="4"/>
  <c r="AE75" i="4"/>
  <c r="AF75" i="4"/>
  <c r="AG75" i="4"/>
  <c r="AH75" i="4"/>
  <c r="L76" i="4"/>
  <c r="M76" i="4"/>
  <c r="N76" i="4"/>
  <c r="O76" i="4"/>
  <c r="P76" i="4"/>
  <c r="Q76" i="4"/>
  <c r="R76" i="4"/>
  <c r="S76" i="4"/>
  <c r="T76" i="4"/>
  <c r="U76" i="4"/>
  <c r="V76" i="4"/>
  <c r="W76" i="4"/>
  <c r="X76" i="4"/>
  <c r="Y76" i="4"/>
  <c r="Z76" i="4"/>
  <c r="AA76" i="4"/>
  <c r="AB76" i="4"/>
  <c r="AC76" i="4"/>
  <c r="AD76" i="4"/>
  <c r="AE76" i="4"/>
  <c r="AF76" i="4"/>
  <c r="AG76" i="4"/>
  <c r="AH76" i="4"/>
  <c r="L77" i="4"/>
  <c r="M77" i="4"/>
  <c r="N77" i="4"/>
  <c r="O77" i="4"/>
  <c r="P77" i="4"/>
  <c r="Q77" i="4"/>
  <c r="R77" i="4"/>
  <c r="S77" i="4"/>
  <c r="T77" i="4"/>
  <c r="U77" i="4"/>
  <c r="V77" i="4"/>
  <c r="W77" i="4"/>
  <c r="X77" i="4"/>
  <c r="Y77" i="4"/>
  <c r="Z77" i="4"/>
  <c r="AA77" i="4"/>
  <c r="AB77" i="4"/>
  <c r="AC77" i="4"/>
  <c r="AD77" i="4"/>
  <c r="AE77" i="4"/>
  <c r="AF77" i="4"/>
  <c r="AG77" i="4"/>
  <c r="AH77" i="4"/>
  <c r="L78" i="4"/>
  <c r="M78" i="4"/>
  <c r="N78" i="4"/>
  <c r="O78" i="4"/>
  <c r="P78" i="4"/>
  <c r="Q78" i="4"/>
  <c r="R78" i="4"/>
  <c r="S78" i="4"/>
  <c r="T78" i="4"/>
  <c r="U78" i="4"/>
  <c r="V78" i="4"/>
  <c r="W78" i="4"/>
  <c r="X78" i="4"/>
  <c r="Y78" i="4"/>
  <c r="Z78" i="4"/>
  <c r="AA78" i="4"/>
  <c r="AB78" i="4"/>
  <c r="AC78" i="4"/>
  <c r="AD78" i="4"/>
  <c r="AE78" i="4"/>
  <c r="AF78" i="4"/>
  <c r="AG78" i="4"/>
  <c r="AH78" i="4"/>
  <c r="L79" i="4"/>
  <c r="M79" i="4"/>
  <c r="N79" i="4"/>
  <c r="O79" i="4"/>
  <c r="P79" i="4"/>
  <c r="Q79" i="4"/>
  <c r="R79" i="4"/>
  <c r="S79" i="4"/>
  <c r="T79" i="4"/>
  <c r="U79" i="4"/>
  <c r="V79" i="4"/>
  <c r="W79" i="4"/>
  <c r="X79" i="4"/>
  <c r="Y79" i="4"/>
  <c r="Z79" i="4"/>
  <c r="AA79" i="4"/>
  <c r="AB79" i="4"/>
  <c r="AC79" i="4"/>
  <c r="AD79" i="4"/>
  <c r="AE79" i="4"/>
  <c r="AF79" i="4"/>
  <c r="AG79" i="4"/>
  <c r="AH79" i="4"/>
  <c r="L80" i="4"/>
  <c r="M80" i="4"/>
  <c r="N80" i="4"/>
  <c r="O80" i="4"/>
  <c r="P80" i="4"/>
  <c r="Q80" i="4"/>
  <c r="R80" i="4"/>
  <c r="S80" i="4"/>
  <c r="T80" i="4"/>
  <c r="U80" i="4"/>
  <c r="V80" i="4"/>
  <c r="W80" i="4"/>
  <c r="X80" i="4"/>
  <c r="Y80" i="4"/>
  <c r="Z80" i="4"/>
  <c r="AA80" i="4"/>
  <c r="AB80" i="4"/>
  <c r="AC80" i="4"/>
  <c r="AD80" i="4"/>
  <c r="AE80" i="4"/>
  <c r="AF80" i="4"/>
  <c r="AG80" i="4"/>
  <c r="AH80" i="4"/>
  <c r="L81" i="4"/>
  <c r="M81" i="4"/>
  <c r="N81" i="4"/>
  <c r="O81" i="4"/>
  <c r="P81" i="4"/>
  <c r="Q81" i="4"/>
  <c r="R81" i="4"/>
  <c r="S81" i="4"/>
  <c r="T81" i="4"/>
  <c r="U81" i="4"/>
  <c r="V81" i="4"/>
  <c r="W81" i="4"/>
  <c r="X81" i="4"/>
  <c r="Y81" i="4"/>
  <c r="Z81" i="4"/>
  <c r="AA81" i="4"/>
  <c r="AB81" i="4"/>
  <c r="AC81" i="4"/>
  <c r="AD81" i="4"/>
  <c r="AE81" i="4"/>
  <c r="AF81" i="4"/>
  <c r="AG81" i="4"/>
  <c r="AH81" i="4"/>
  <c r="L82" i="4"/>
  <c r="M82" i="4"/>
  <c r="N82" i="4"/>
  <c r="O82" i="4"/>
  <c r="P82" i="4"/>
  <c r="Q82" i="4"/>
  <c r="R82" i="4"/>
  <c r="S82" i="4"/>
  <c r="T82" i="4"/>
  <c r="U82" i="4"/>
  <c r="V82" i="4"/>
  <c r="W82" i="4"/>
  <c r="X82" i="4"/>
  <c r="Y82" i="4"/>
  <c r="Z82" i="4"/>
  <c r="AA82" i="4"/>
  <c r="AB82" i="4"/>
  <c r="AC82" i="4"/>
  <c r="AD82" i="4"/>
  <c r="AE82" i="4"/>
  <c r="AF82" i="4"/>
  <c r="AG82" i="4"/>
  <c r="AH82" i="4"/>
  <c r="L83" i="4"/>
  <c r="M83" i="4"/>
  <c r="N83" i="4"/>
  <c r="O83" i="4"/>
  <c r="P83" i="4"/>
  <c r="Q83" i="4"/>
  <c r="R83" i="4"/>
  <c r="S83" i="4"/>
  <c r="T83" i="4"/>
  <c r="U83" i="4"/>
  <c r="V83" i="4"/>
  <c r="W83" i="4"/>
  <c r="X83" i="4"/>
  <c r="Y83" i="4"/>
  <c r="Z83" i="4"/>
  <c r="AA83" i="4"/>
  <c r="AB83" i="4"/>
  <c r="AC83" i="4"/>
  <c r="AD83" i="4"/>
  <c r="AE83" i="4"/>
  <c r="AF83" i="4"/>
  <c r="AG83" i="4"/>
  <c r="AH83" i="4"/>
  <c r="L84" i="4"/>
  <c r="M84" i="4"/>
  <c r="N84" i="4"/>
  <c r="O84" i="4"/>
  <c r="P84" i="4"/>
  <c r="Q84" i="4"/>
  <c r="R84" i="4"/>
  <c r="S84" i="4"/>
  <c r="T84" i="4"/>
  <c r="U84" i="4"/>
  <c r="V84" i="4"/>
  <c r="W84" i="4"/>
  <c r="X84" i="4"/>
  <c r="Y84" i="4"/>
  <c r="Z84" i="4"/>
  <c r="AA84" i="4"/>
  <c r="AB84" i="4"/>
  <c r="AC84" i="4"/>
  <c r="AD84" i="4"/>
  <c r="AE84" i="4"/>
  <c r="AF84" i="4"/>
  <c r="AG84" i="4"/>
  <c r="AH84" i="4"/>
  <c r="L85" i="4"/>
  <c r="M85" i="4"/>
  <c r="N85" i="4"/>
  <c r="O85" i="4"/>
  <c r="P85" i="4"/>
  <c r="Q85" i="4"/>
  <c r="R85" i="4"/>
  <c r="S85" i="4"/>
  <c r="T85" i="4"/>
  <c r="U85" i="4"/>
  <c r="V85" i="4"/>
  <c r="W85" i="4"/>
  <c r="X85" i="4"/>
  <c r="Y85" i="4"/>
  <c r="Z85" i="4"/>
  <c r="AA85" i="4"/>
  <c r="AB85" i="4"/>
  <c r="AC85" i="4"/>
  <c r="AD85" i="4"/>
  <c r="AE85" i="4"/>
  <c r="AF85" i="4"/>
  <c r="AG85" i="4"/>
  <c r="AH85" i="4"/>
  <c r="L86" i="4"/>
  <c r="M86" i="4"/>
  <c r="N86" i="4"/>
  <c r="O86" i="4"/>
  <c r="P86" i="4"/>
  <c r="Q86" i="4"/>
  <c r="R86" i="4"/>
  <c r="S86" i="4"/>
  <c r="T86" i="4"/>
  <c r="U86" i="4"/>
  <c r="V86" i="4"/>
  <c r="W86" i="4"/>
  <c r="X86" i="4"/>
  <c r="Y86" i="4"/>
  <c r="Z86" i="4"/>
  <c r="AA86" i="4"/>
  <c r="AB86" i="4"/>
  <c r="AC86" i="4"/>
  <c r="AD86" i="4"/>
  <c r="AE86" i="4"/>
  <c r="AF86" i="4"/>
  <c r="AG86" i="4"/>
  <c r="AH86" i="4"/>
  <c r="L87" i="4"/>
  <c r="M87" i="4"/>
  <c r="N87" i="4"/>
  <c r="O87" i="4"/>
  <c r="P87" i="4"/>
  <c r="Q87" i="4"/>
  <c r="R87" i="4"/>
  <c r="S87" i="4"/>
  <c r="T87" i="4"/>
  <c r="U87" i="4"/>
  <c r="V87" i="4"/>
  <c r="W87" i="4"/>
  <c r="X87" i="4"/>
  <c r="Y87" i="4"/>
  <c r="Z87" i="4"/>
  <c r="AA87" i="4"/>
  <c r="AB87" i="4"/>
  <c r="AC87" i="4"/>
  <c r="AD87" i="4"/>
  <c r="AE87" i="4"/>
  <c r="AF87" i="4"/>
  <c r="AG87" i="4"/>
  <c r="AH87" i="4"/>
  <c r="L88" i="4"/>
  <c r="M88" i="4"/>
  <c r="N88" i="4"/>
  <c r="O88" i="4"/>
  <c r="P88" i="4"/>
  <c r="Q88" i="4"/>
  <c r="R88" i="4"/>
  <c r="S88" i="4"/>
  <c r="T88" i="4"/>
  <c r="U88" i="4"/>
  <c r="V88" i="4"/>
  <c r="W88" i="4"/>
  <c r="X88" i="4"/>
  <c r="Y88" i="4"/>
  <c r="Z88" i="4"/>
  <c r="AA88" i="4"/>
  <c r="AB88" i="4"/>
  <c r="AC88" i="4"/>
  <c r="AD88" i="4"/>
  <c r="AE88" i="4"/>
  <c r="AF88" i="4"/>
  <c r="AG88" i="4"/>
  <c r="AH88" i="4"/>
  <c r="L89" i="4"/>
  <c r="M89" i="4"/>
  <c r="N89" i="4"/>
  <c r="O89" i="4"/>
  <c r="P89" i="4"/>
  <c r="Q89" i="4"/>
  <c r="R89" i="4"/>
  <c r="S89" i="4"/>
  <c r="T89" i="4"/>
  <c r="U89" i="4"/>
  <c r="V89" i="4"/>
  <c r="W89" i="4"/>
  <c r="X89" i="4"/>
  <c r="Y89" i="4"/>
  <c r="Z89" i="4"/>
  <c r="AA89" i="4"/>
  <c r="AB89" i="4"/>
  <c r="AC89" i="4"/>
  <c r="AD89" i="4"/>
  <c r="AE89" i="4"/>
  <c r="AF89" i="4"/>
  <c r="AG89" i="4"/>
  <c r="AH89" i="4"/>
  <c r="L90" i="4"/>
  <c r="M90" i="4"/>
  <c r="N90" i="4"/>
  <c r="O90" i="4"/>
  <c r="P90" i="4"/>
  <c r="Q90" i="4"/>
  <c r="R90" i="4"/>
  <c r="S90" i="4"/>
  <c r="T90" i="4"/>
  <c r="U90" i="4"/>
  <c r="V90" i="4"/>
  <c r="W90" i="4"/>
  <c r="X90" i="4"/>
  <c r="Y90" i="4"/>
  <c r="Z90" i="4"/>
  <c r="AA90" i="4"/>
  <c r="AB90" i="4"/>
  <c r="AC90" i="4"/>
  <c r="AD90" i="4"/>
  <c r="AE90" i="4"/>
  <c r="AF90" i="4"/>
  <c r="AG90" i="4"/>
  <c r="AH90" i="4"/>
  <c r="L91" i="4"/>
  <c r="M91" i="4"/>
  <c r="N91" i="4"/>
  <c r="O91" i="4"/>
  <c r="P91" i="4"/>
  <c r="Q91" i="4"/>
  <c r="R91" i="4"/>
  <c r="S91" i="4"/>
  <c r="T91" i="4"/>
  <c r="U91" i="4"/>
  <c r="V91" i="4"/>
  <c r="W91" i="4"/>
  <c r="X91" i="4"/>
  <c r="Y91" i="4"/>
  <c r="Z91" i="4"/>
  <c r="AA91" i="4"/>
  <c r="AB91" i="4"/>
  <c r="AC91" i="4"/>
  <c r="AD91" i="4"/>
  <c r="AE91" i="4"/>
  <c r="AF91" i="4"/>
  <c r="AG91" i="4"/>
  <c r="AH91" i="4"/>
  <c r="L92" i="4"/>
  <c r="M92" i="4"/>
  <c r="N92" i="4"/>
  <c r="O92" i="4"/>
  <c r="P92" i="4"/>
  <c r="Q92" i="4"/>
  <c r="R92" i="4"/>
  <c r="S92" i="4"/>
  <c r="T92" i="4"/>
  <c r="U92" i="4"/>
  <c r="V92" i="4"/>
  <c r="W92" i="4"/>
  <c r="X92" i="4"/>
  <c r="Y92" i="4"/>
  <c r="Z92" i="4"/>
  <c r="AA92" i="4"/>
  <c r="AB92" i="4"/>
  <c r="AC92" i="4"/>
  <c r="AD92" i="4"/>
  <c r="AE92" i="4"/>
  <c r="AF92" i="4"/>
  <c r="AG92" i="4"/>
  <c r="AH92" i="4"/>
  <c r="L93" i="4"/>
  <c r="M93" i="4"/>
  <c r="N93" i="4"/>
  <c r="O93" i="4"/>
  <c r="P93" i="4"/>
  <c r="Q93" i="4"/>
  <c r="R93" i="4"/>
  <c r="S93" i="4"/>
  <c r="T93" i="4"/>
  <c r="U93" i="4"/>
  <c r="V93" i="4"/>
  <c r="W93" i="4"/>
  <c r="X93" i="4"/>
  <c r="Y93" i="4"/>
  <c r="Z93" i="4"/>
  <c r="AA93" i="4"/>
  <c r="AB93" i="4"/>
  <c r="AC93" i="4"/>
  <c r="AD93" i="4"/>
  <c r="AE93" i="4"/>
  <c r="AF93" i="4"/>
  <c r="AG93" i="4"/>
  <c r="AH93" i="4"/>
  <c r="L94" i="4"/>
  <c r="M94" i="4"/>
  <c r="N94" i="4"/>
  <c r="O94" i="4"/>
  <c r="P94" i="4"/>
  <c r="Q94" i="4"/>
  <c r="R94" i="4"/>
  <c r="S94" i="4"/>
  <c r="T94" i="4"/>
  <c r="U94" i="4"/>
  <c r="V94" i="4"/>
  <c r="W94" i="4"/>
  <c r="X94" i="4"/>
  <c r="Y94" i="4"/>
  <c r="Z94" i="4"/>
  <c r="AA94" i="4"/>
  <c r="AB94" i="4"/>
  <c r="AC94" i="4"/>
  <c r="AD94" i="4"/>
  <c r="AE94" i="4"/>
  <c r="AF94" i="4"/>
  <c r="AG94" i="4"/>
  <c r="AH94" i="4"/>
  <c r="L95" i="4"/>
  <c r="M95" i="4"/>
  <c r="N95" i="4"/>
  <c r="O95" i="4"/>
  <c r="P95" i="4"/>
  <c r="Q95" i="4"/>
  <c r="R95" i="4"/>
  <c r="S95" i="4"/>
  <c r="T95" i="4"/>
  <c r="U95" i="4"/>
  <c r="V95" i="4"/>
  <c r="W95" i="4"/>
  <c r="X95" i="4"/>
  <c r="Y95" i="4"/>
  <c r="Z95" i="4"/>
  <c r="AA95" i="4"/>
  <c r="AB95" i="4"/>
  <c r="AC95" i="4"/>
  <c r="AD95" i="4"/>
  <c r="AE95" i="4"/>
  <c r="AF95" i="4"/>
  <c r="AG95" i="4"/>
  <c r="AH95" i="4"/>
  <c r="L96" i="4"/>
  <c r="M96" i="4"/>
  <c r="N96" i="4"/>
  <c r="O96" i="4"/>
  <c r="P96" i="4"/>
  <c r="Q96" i="4"/>
  <c r="R96" i="4"/>
  <c r="S96" i="4"/>
  <c r="T96" i="4"/>
  <c r="U96" i="4"/>
  <c r="V96" i="4"/>
  <c r="W96" i="4"/>
  <c r="X96" i="4"/>
  <c r="Y96" i="4"/>
  <c r="Z96" i="4"/>
  <c r="AA96" i="4"/>
  <c r="AB96" i="4"/>
  <c r="AC96" i="4"/>
  <c r="AD96" i="4"/>
  <c r="AE96" i="4"/>
  <c r="AF96" i="4"/>
  <c r="AG96" i="4"/>
  <c r="AH96" i="4"/>
  <c r="L97" i="4"/>
  <c r="M97" i="4"/>
  <c r="N97" i="4"/>
  <c r="O97" i="4"/>
  <c r="P97" i="4"/>
  <c r="Q97" i="4"/>
  <c r="R97" i="4"/>
  <c r="S97" i="4"/>
  <c r="T97" i="4"/>
  <c r="U97" i="4"/>
  <c r="V97" i="4"/>
  <c r="W97" i="4"/>
  <c r="X97" i="4"/>
  <c r="Y97" i="4"/>
  <c r="Z97" i="4"/>
  <c r="AA97" i="4"/>
  <c r="AB97" i="4"/>
  <c r="AC97" i="4"/>
  <c r="AD97" i="4"/>
  <c r="AE97" i="4"/>
  <c r="AF97" i="4"/>
  <c r="AG97" i="4"/>
  <c r="AH97" i="4"/>
  <c r="L98" i="4"/>
  <c r="M98" i="4"/>
  <c r="N98" i="4"/>
  <c r="O98" i="4"/>
  <c r="P98" i="4"/>
  <c r="Q98" i="4"/>
  <c r="R98" i="4"/>
  <c r="S98" i="4"/>
  <c r="T98" i="4"/>
  <c r="U98" i="4"/>
  <c r="V98" i="4"/>
  <c r="W98" i="4"/>
  <c r="X98" i="4"/>
  <c r="Y98" i="4"/>
  <c r="Z98" i="4"/>
  <c r="AA98" i="4"/>
  <c r="AB98" i="4"/>
  <c r="AC98" i="4"/>
  <c r="AD98" i="4"/>
  <c r="AE98" i="4"/>
  <c r="AF98" i="4"/>
  <c r="AG98" i="4"/>
  <c r="AH98" i="4"/>
  <c r="L99" i="4"/>
  <c r="M99" i="4"/>
  <c r="N99" i="4"/>
  <c r="O99" i="4"/>
  <c r="P99" i="4"/>
  <c r="Q99" i="4"/>
  <c r="R99" i="4"/>
  <c r="S99" i="4"/>
  <c r="T99" i="4"/>
  <c r="U99" i="4"/>
  <c r="V99" i="4"/>
  <c r="W99" i="4"/>
  <c r="X99" i="4"/>
  <c r="Y99" i="4"/>
  <c r="Z99" i="4"/>
  <c r="AA99" i="4"/>
  <c r="AB99" i="4"/>
  <c r="AC99" i="4"/>
  <c r="AD99" i="4"/>
  <c r="AE99" i="4"/>
  <c r="AF99" i="4"/>
  <c r="AG99" i="4"/>
  <c r="AH99" i="4"/>
  <c r="L100" i="4"/>
  <c r="M100" i="4"/>
  <c r="N100" i="4"/>
  <c r="O100" i="4"/>
  <c r="P100" i="4"/>
  <c r="Q100" i="4"/>
  <c r="R100" i="4"/>
  <c r="S100" i="4"/>
  <c r="T100" i="4"/>
  <c r="U100" i="4"/>
  <c r="V100" i="4"/>
  <c r="W100" i="4"/>
  <c r="X100" i="4"/>
  <c r="Y100" i="4"/>
  <c r="Z100" i="4"/>
  <c r="AA100" i="4"/>
  <c r="AB100" i="4"/>
  <c r="AC100" i="4"/>
  <c r="AD100" i="4"/>
  <c r="AE100" i="4"/>
  <c r="AF100" i="4"/>
  <c r="AG100" i="4"/>
  <c r="AH100" i="4"/>
  <c r="L101" i="4"/>
  <c r="M101" i="4"/>
  <c r="N101" i="4"/>
  <c r="O101" i="4"/>
  <c r="P101" i="4"/>
  <c r="Q101" i="4"/>
  <c r="R101" i="4"/>
  <c r="S101" i="4"/>
  <c r="T101" i="4"/>
  <c r="U101" i="4"/>
  <c r="V101" i="4"/>
  <c r="W101" i="4"/>
  <c r="X101" i="4"/>
  <c r="Y101" i="4"/>
  <c r="Z101" i="4"/>
  <c r="AA101" i="4"/>
  <c r="AB101" i="4"/>
  <c r="AC101" i="4"/>
  <c r="AD101" i="4"/>
  <c r="AE101" i="4"/>
  <c r="AF101" i="4"/>
  <c r="AG101" i="4"/>
  <c r="AH101" i="4"/>
  <c r="L102" i="4"/>
  <c r="M102" i="4"/>
  <c r="N102" i="4"/>
  <c r="O102" i="4"/>
  <c r="P102" i="4"/>
  <c r="Q102" i="4"/>
  <c r="R102" i="4"/>
  <c r="S102" i="4"/>
  <c r="T102" i="4"/>
  <c r="U102" i="4"/>
  <c r="V102" i="4"/>
  <c r="W102" i="4"/>
  <c r="X102" i="4"/>
  <c r="Y102" i="4"/>
  <c r="Z102" i="4"/>
  <c r="AA102" i="4"/>
  <c r="AB102" i="4"/>
  <c r="AC102" i="4"/>
  <c r="AD102" i="4"/>
  <c r="AE102" i="4"/>
  <c r="AF102" i="4"/>
  <c r="AG102" i="4"/>
  <c r="AH102" i="4"/>
  <c r="L103" i="4"/>
  <c r="M103" i="4"/>
  <c r="N103" i="4"/>
  <c r="O103" i="4"/>
  <c r="P103" i="4"/>
  <c r="Q103" i="4"/>
  <c r="R103" i="4"/>
  <c r="S103" i="4"/>
  <c r="T103" i="4"/>
  <c r="U103" i="4"/>
  <c r="V103" i="4"/>
  <c r="W103" i="4"/>
  <c r="X103" i="4"/>
  <c r="Y103" i="4"/>
  <c r="Z103" i="4"/>
  <c r="AA103" i="4"/>
  <c r="AB103" i="4"/>
  <c r="AC103" i="4"/>
  <c r="AD103" i="4"/>
  <c r="AE103" i="4"/>
  <c r="AF103" i="4"/>
  <c r="AG103" i="4"/>
  <c r="AH103" i="4"/>
  <c r="L104" i="4"/>
  <c r="M104" i="4"/>
  <c r="N104" i="4"/>
  <c r="O104" i="4"/>
  <c r="P104" i="4"/>
  <c r="Q104" i="4"/>
  <c r="R104" i="4"/>
  <c r="S104" i="4"/>
  <c r="T104" i="4"/>
  <c r="U104" i="4"/>
  <c r="V104" i="4"/>
  <c r="W104" i="4"/>
  <c r="X104" i="4"/>
  <c r="Y104" i="4"/>
  <c r="Z104" i="4"/>
  <c r="AA104" i="4"/>
  <c r="AB104" i="4"/>
  <c r="AC104" i="4"/>
  <c r="AD104" i="4"/>
  <c r="AE104" i="4"/>
  <c r="AF104" i="4"/>
  <c r="AG104" i="4"/>
  <c r="AH104" i="4"/>
  <c r="L105" i="4"/>
  <c r="M105" i="4"/>
  <c r="N105" i="4"/>
  <c r="O105" i="4"/>
  <c r="P105" i="4"/>
  <c r="Q105" i="4"/>
  <c r="R105" i="4"/>
  <c r="S105" i="4"/>
  <c r="T105" i="4"/>
  <c r="U105" i="4"/>
  <c r="V105" i="4"/>
  <c r="W105" i="4"/>
  <c r="X105" i="4"/>
  <c r="Y105" i="4"/>
  <c r="Z105" i="4"/>
  <c r="AA105" i="4"/>
  <c r="AB105" i="4"/>
  <c r="AC105" i="4"/>
  <c r="AD105" i="4"/>
  <c r="AE105" i="4"/>
  <c r="AF105" i="4"/>
  <c r="AG105" i="4"/>
  <c r="AH105" i="4"/>
  <c r="L106" i="4"/>
  <c r="M106" i="4"/>
  <c r="N106" i="4"/>
  <c r="O106" i="4"/>
  <c r="P106" i="4"/>
  <c r="Q106" i="4"/>
  <c r="R106" i="4"/>
  <c r="S106" i="4"/>
  <c r="T106" i="4"/>
  <c r="U106" i="4"/>
  <c r="V106" i="4"/>
  <c r="W106" i="4"/>
  <c r="X106" i="4"/>
  <c r="Y106" i="4"/>
  <c r="Z106" i="4"/>
  <c r="AA106" i="4"/>
  <c r="AB106" i="4"/>
  <c r="AC106" i="4"/>
  <c r="AD106" i="4"/>
  <c r="AE106" i="4"/>
  <c r="AF106" i="4"/>
  <c r="AG106" i="4"/>
  <c r="AH106" i="4"/>
  <c r="L107" i="4"/>
  <c r="M107" i="4"/>
  <c r="N107" i="4"/>
  <c r="O107" i="4"/>
  <c r="P107" i="4"/>
  <c r="Q107" i="4"/>
  <c r="R107" i="4"/>
  <c r="S107" i="4"/>
  <c r="T107" i="4"/>
  <c r="U107" i="4"/>
  <c r="V107" i="4"/>
  <c r="W107" i="4"/>
  <c r="X107" i="4"/>
  <c r="Y107" i="4"/>
  <c r="Z107" i="4"/>
  <c r="AA107" i="4"/>
  <c r="AB107" i="4"/>
  <c r="AC107" i="4"/>
  <c r="AD107" i="4"/>
  <c r="AE107" i="4"/>
  <c r="AF107" i="4"/>
  <c r="AG107" i="4"/>
  <c r="AH107" i="4"/>
  <c r="L108" i="4"/>
  <c r="M108" i="4"/>
  <c r="N108" i="4"/>
  <c r="O108" i="4"/>
  <c r="P108" i="4"/>
  <c r="Q108" i="4"/>
  <c r="R108" i="4"/>
  <c r="S108" i="4"/>
  <c r="T108" i="4"/>
  <c r="U108" i="4"/>
  <c r="V108" i="4"/>
  <c r="W108" i="4"/>
  <c r="X108" i="4"/>
  <c r="Y108" i="4"/>
  <c r="Z108" i="4"/>
  <c r="AA108" i="4"/>
  <c r="AB108" i="4"/>
  <c r="AC108" i="4"/>
  <c r="AD108" i="4"/>
  <c r="AE108" i="4"/>
  <c r="AF108" i="4"/>
  <c r="AG108" i="4"/>
  <c r="AH108" i="4"/>
  <c r="L109" i="4"/>
  <c r="M109" i="4"/>
  <c r="N109" i="4"/>
  <c r="O109" i="4"/>
  <c r="P109" i="4"/>
  <c r="Q109" i="4"/>
  <c r="R109" i="4"/>
  <c r="S109" i="4"/>
  <c r="T109" i="4"/>
  <c r="U109" i="4"/>
  <c r="V109" i="4"/>
  <c r="W109" i="4"/>
  <c r="X109" i="4"/>
  <c r="Y109" i="4"/>
  <c r="Z109" i="4"/>
  <c r="AA109" i="4"/>
  <c r="AB109" i="4"/>
  <c r="AC109" i="4"/>
  <c r="AD109" i="4"/>
  <c r="AE109" i="4"/>
  <c r="AF109" i="4"/>
  <c r="AG109" i="4"/>
  <c r="AH109" i="4"/>
  <c r="L110" i="4"/>
  <c r="M110" i="4"/>
  <c r="N110" i="4"/>
  <c r="O110" i="4"/>
  <c r="P110" i="4"/>
  <c r="Q110" i="4"/>
  <c r="R110" i="4"/>
  <c r="S110" i="4"/>
  <c r="T110" i="4"/>
  <c r="U110" i="4"/>
  <c r="V110" i="4"/>
  <c r="W110" i="4"/>
  <c r="X110" i="4"/>
  <c r="Y110" i="4"/>
  <c r="Z110" i="4"/>
  <c r="AA110" i="4"/>
  <c r="AB110" i="4"/>
  <c r="AC110" i="4"/>
  <c r="AD110" i="4"/>
  <c r="AE110" i="4"/>
  <c r="AF110" i="4"/>
  <c r="AG110" i="4"/>
  <c r="AH110" i="4"/>
  <c r="L111" i="4"/>
  <c r="M111" i="4"/>
  <c r="N111" i="4"/>
  <c r="O111" i="4"/>
  <c r="P111" i="4"/>
  <c r="Q111" i="4"/>
  <c r="R111" i="4"/>
  <c r="S111" i="4"/>
  <c r="T111" i="4"/>
  <c r="U111" i="4"/>
  <c r="V111" i="4"/>
  <c r="W111" i="4"/>
  <c r="X111" i="4"/>
  <c r="Y111" i="4"/>
  <c r="Z111" i="4"/>
  <c r="AA111" i="4"/>
  <c r="AB111" i="4"/>
  <c r="AC111" i="4"/>
  <c r="AD111" i="4"/>
  <c r="AE111" i="4"/>
  <c r="AF111" i="4"/>
  <c r="AG111" i="4"/>
  <c r="AH111" i="4"/>
  <c r="L112" i="4"/>
  <c r="M112" i="4"/>
  <c r="N112" i="4"/>
  <c r="O112" i="4"/>
  <c r="P112" i="4"/>
  <c r="Q112" i="4"/>
  <c r="R112" i="4"/>
  <c r="S112" i="4"/>
  <c r="T112" i="4"/>
  <c r="U112" i="4"/>
  <c r="V112" i="4"/>
  <c r="W112" i="4"/>
  <c r="X112" i="4"/>
  <c r="Y112" i="4"/>
  <c r="Z112" i="4"/>
  <c r="AA112" i="4"/>
  <c r="AB112" i="4"/>
  <c r="AC112" i="4"/>
  <c r="AD112" i="4"/>
  <c r="AE112" i="4"/>
  <c r="AF112" i="4"/>
  <c r="AG112" i="4"/>
  <c r="AH112" i="4"/>
  <c r="L113" i="4"/>
  <c r="M113" i="4"/>
  <c r="N113" i="4"/>
  <c r="O113" i="4"/>
  <c r="P113" i="4"/>
  <c r="Q113" i="4"/>
  <c r="R113" i="4"/>
  <c r="S113" i="4"/>
  <c r="T113" i="4"/>
  <c r="U113" i="4"/>
  <c r="V113" i="4"/>
  <c r="W113" i="4"/>
  <c r="X113" i="4"/>
  <c r="Y113" i="4"/>
  <c r="Z113" i="4"/>
  <c r="AA113" i="4"/>
  <c r="AB113" i="4"/>
  <c r="AC113" i="4"/>
  <c r="AD113" i="4"/>
  <c r="AE113" i="4"/>
  <c r="AF113" i="4"/>
  <c r="AG113" i="4"/>
  <c r="AH113" i="4"/>
  <c r="L114" i="4"/>
  <c r="M114" i="4"/>
  <c r="N114" i="4"/>
  <c r="O114" i="4"/>
  <c r="P114" i="4"/>
  <c r="Q114" i="4"/>
  <c r="R114" i="4"/>
  <c r="S114" i="4"/>
  <c r="T114" i="4"/>
  <c r="U114" i="4"/>
  <c r="V114" i="4"/>
  <c r="W114" i="4"/>
  <c r="X114" i="4"/>
  <c r="Y114" i="4"/>
  <c r="Z114" i="4"/>
  <c r="AA114" i="4"/>
  <c r="AB114" i="4"/>
  <c r="AC114" i="4"/>
  <c r="AD114" i="4"/>
  <c r="AE114" i="4"/>
  <c r="AF114" i="4"/>
  <c r="AG114" i="4"/>
  <c r="AH114" i="4"/>
  <c r="L115" i="4"/>
  <c r="M115" i="4"/>
  <c r="N115" i="4"/>
  <c r="O115" i="4"/>
  <c r="P115" i="4"/>
  <c r="Q115" i="4"/>
  <c r="R115" i="4"/>
  <c r="S115" i="4"/>
  <c r="T115" i="4"/>
  <c r="U115" i="4"/>
  <c r="V115" i="4"/>
  <c r="W115" i="4"/>
  <c r="X115" i="4"/>
  <c r="Y115" i="4"/>
  <c r="Z115" i="4"/>
  <c r="AA115" i="4"/>
  <c r="AB115" i="4"/>
  <c r="AC115" i="4"/>
  <c r="AD115" i="4"/>
  <c r="AE115" i="4"/>
  <c r="AF115" i="4"/>
  <c r="AG115" i="4"/>
  <c r="AH115" i="4"/>
  <c r="L116" i="4"/>
  <c r="M116" i="4"/>
  <c r="N116" i="4"/>
  <c r="O116" i="4"/>
  <c r="P116" i="4"/>
  <c r="Q116" i="4"/>
  <c r="R116" i="4"/>
  <c r="S116" i="4"/>
  <c r="T116" i="4"/>
  <c r="U116" i="4"/>
  <c r="V116" i="4"/>
  <c r="W116" i="4"/>
  <c r="X116" i="4"/>
  <c r="Y116" i="4"/>
  <c r="Z116" i="4"/>
  <c r="AA116" i="4"/>
  <c r="AB116" i="4"/>
  <c r="AC116" i="4"/>
  <c r="AD116" i="4"/>
  <c r="AE116" i="4"/>
  <c r="AF116" i="4"/>
  <c r="AG116" i="4"/>
  <c r="AH116" i="4"/>
  <c r="L117" i="4"/>
  <c r="M117" i="4"/>
  <c r="N117" i="4"/>
  <c r="O117" i="4"/>
  <c r="P117" i="4"/>
  <c r="Q117" i="4"/>
  <c r="R117" i="4"/>
  <c r="S117" i="4"/>
  <c r="T117" i="4"/>
  <c r="U117" i="4"/>
  <c r="V117" i="4"/>
  <c r="W117" i="4"/>
  <c r="X117" i="4"/>
  <c r="Y117" i="4"/>
  <c r="Z117" i="4"/>
  <c r="AA117" i="4"/>
  <c r="AB117" i="4"/>
  <c r="AC117" i="4"/>
  <c r="AD117" i="4"/>
  <c r="AE117" i="4"/>
  <c r="AF117" i="4"/>
  <c r="AG117" i="4"/>
  <c r="AH117" i="4"/>
  <c r="L118" i="4"/>
  <c r="M118" i="4"/>
  <c r="N118" i="4"/>
  <c r="O118" i="4"/>
  <c r="P118" i="4"/>
  <c r="Q118" i="4"/>
  <c r="R118" i="4"/>
  <c r="S118" i="4"/>
  <c r="T118" i="4"/>
  <c r="U118" i="4"/>
  <c r="V118" i="4"/>
  <c r="W118" i="4"/>
  <c r="X118" i="4"/>
  <c r="Y118" i="4"/>
  <c r="Z118" i="4"/>
  <c r="AA118" i="4"/>
  <c r="AB118" i="4"/>
  <c r="AC118" i="4"/>
  <c r="AD118" i="4"/>
  <c r="AE118" i="4"/>
  <c r="AF118" i="4"/>
  <c r="AG118" i="4"/>
  <c r="AH118" i="4"/>
  <c r="L119" i="4"/>
  <c r="M119" i="4"/>
  <c r="N119" i="4"/>
  <c r="O119" i="4"/>
  <c r="P119" i="4"/>
  <c r="Q119" i="4"/>
  <c r="R119" i="4"/>
  <c r="S119" i="4"/>
  <c r="T119" i="4"/>
  <c r="U119" i="4"/>
  <c r="V119" i="4"/>
  <c r="W119" i="4"/>
  <c r="X119" i="4"/>
  <c r="Y119" i="4"/>
  <c r="Z119" i="4"/>
  <c r="AA119" i="4"/>
  <c r="AB119" i="4"/>
  <c r="AC119" i="4"/>
  <c r="AD119" i="4"/>
  <c r="AE119" i="4"/>
  <c r="AF119" i="4"/>
  <c r="AG119" i="4"/>
  <c r="AH119" i="4"/>
  <c r="L120" i="4"/>
  <c r="M120" i="4"/>
  <c r="N120" i="4"/>
  <c r="O120" i="4"/>
  <c r="P120" i="4"/>
  <c r="Q120" i="4"/>
  <c r="R120" i="4"/>
  <c r="S120" i="4"/>
  <c r="T120" i="4"/>
  <c r="U120" i="4"/>
  <c r="V120" i="4"/>
  <c r="W120" i="4"/>
  <c r="X120" i="4"/>
  <c r="Y120" i="4"/>
  <c r="Z120" i="4"/>
  <c r="AA120" i="4"/>
  <c r="AB120" i="4"/>
  <c r="AC120" i="4"/>
  <c r="AD120" i="4"/>
  <c r="AE120" i="4"/>
  <c r="AF120" i="4"/>
  <c r="AG120" i="4"/>
  <c r="AH120" i="4"/>
  <c r="L121" i="4"/>
  <c r="M121" i="4"/>
  <c r="N121" i="4"/>
  <c r="O121" i="4"/>
  <c r="P121" i="4"/>
  <c r="Q121" i="4"/>
  <c r="R121" i="4"/>
  <c r="S121" i="4"/>
  <c r="T121" i="4"/>
  <c r="U121" i="4"/>
  <c r="V121" i="4"/>
  <c r="W121" i="4"/>
  <c r="X121" i="4"/>
  <c r="Y121" i="4"/>
  <c r="Z121" i="4"/>
  <c r="AA121" i="4"/>
  <c r="AB121" i="4"/>
  <c r="AC121" i="4"/>
  <c r="AD121" i="4"/>
  <c r="AE121" i="4"/>
  <c r="AF121" i="4"/>
  <c r="AG121" i="4"/>
  <c r="AH121" i="4"/>
  <c r="L122" i="4"/>
  <c r="M122" i="4"/>
  <c r="N122" i="4"/>
  <c r="O122" i="4"/>
  <c r="P122" i="4"/>
  <c r="Q122" i="4"/>
  <c r="R122" i="4"/>
  <c r="S122" i="4"/>
  <c r="T122" i="4"/>
  <c r="U122" i="4"/>
  <c r="V122" i="4"/>
  <c r="W122" i="4"/>
  <c r="X122" i="4"/>
  <c r="Y122" i="4"/>
  <c r="Z122" i="4"/>
  <c r="AA122" i="4"/>
  <c r="AB122" i="4"/>
  <c r="AC122" i="4"/>
  <c r="AD122" i="4"/>
  <c r="AE122" i="4"/>
  <c r="AF122" i="4"/>
  <c r="AG122" i="4"/>
  <c r="AH122" i="4"/>
  <c r="L123" i="4"/>
  <c r="M123" i="4"/>
  <c r="N123" i="4"/>
  <c r="O123" i="4"/>
  <c r="P123" i="4"/>
  <c r="Q123" i="4"/>
  <c r="R123" i="4"/>
  <c r="S123" i="4"/>
  <c r="T123" i="4"/>
  <c r="U123" i="4"/>
  <c r="V123" i="4"/>
  <c r="W123" i="4"/>
  <c r="X123" i="4"/>
  <c r="Y123" i="4"/>
  <c r="Z123" i="4"/>
  <c r="AA123" i="4"/>
  <c r="AB123" i="4"/>
  <c r="AC123" i="4"/>
  <c r="AD123" i="4"/>
  <c r="AE123" i="4"/>
  <c r="AF123" i="4"/>
  <c r="AG123" i="4"/>
  <c r="AH123" i="4"/>
  <c r="L124" i="4"/>
  <c r="M124" i="4"/>
  <c r="N124" i="4"/>
  <c r="O124" i="4"/>
  <c r="P124" i="4"/>
  <c r="Q124" i="4"/>
  <c r="R124" i="4"/>
  <c r="S124" i="4"/>
  <c r="T124" i="4"/>
  <c r="U124" i="4"/>
  <c r="V124" i="4"/>
  <c r="W124" i="4"/>
  <c r="X124" i="4"/>
  <c r="Y124" i="4"/>
  <c r="Z124" i="4"/>
  <c r="AA124" i="4"/>
  <c r="AB124" i="4"/>
  <c r="AC124" i="4"/>
  <c r="AD124" i="4"/>
  <c r="AE124" i="4"/>
  <c r="AF124" i="4"/>
  <c r="AG124" i="4"/>
  <c r="AH124" i="4"/>
  <c r="L125" i="4"/>
  <c r="M125" i="4"/>
  <c r="N125" i="4"/>
  <c r="O125" i="4"/>
  <c r="P125" i="4"/>
  <c r="Q125" i="4"/>
  <c r="R125" i="4"/>
  <c r="S125" i="4"/>
  <c r="T125" i="4"/>
  <c r="U125" i="4"/>
  <c r="V125" i="4"/>
  <c r="W125" i="4"/>
  <c r="X125" i="4"/>
  <c r="Y125" i="4"/>
  <c r="Z125" i="4"/>
  <c r="AA125" i="4"/>
  <c r="AB125" i="4"/>
  <c r="AC125" i="4"/>
  <c r="AD125" i="4"/>
  <c r="AE125" i="4"/>
  <c r="AF125" i="4"/>
  <c r="AG125" i="4"/>
  <c r="AH125" i="4"/>
  <c r="L126" i="4"/>
  <c r="M126" i="4"/>
  <c r="N126" i="4"/>
  <c r="O126" i="4"/>
  <c r="P126" i="4"/>
  <c r="Q126" i="4"/>
  <c r="R126" i="4"/>
  <c r="S126" i="4"/>
  <c r="T126" i="4"/>
  <c r="U126" i="4"/>
  <c r="V126" i="4"/>
  <c r="W126" i="4"/>
  <c r="X126" i="4"/>
  <c r="Y126" i="4"/>
  <c r="Z126" i="4"/>
  <c r="AA126" i="4"/>
  <c r="AB126" i="4"/>
  <c r="AC126" i="4"/>
  <c r="AD126" i="4"/>
  <c r="AE126" i="4"/>
  <c r="AF126" i="4"/>
  <c r="AG126" i="4"/>
  <c r="AH126" i="4"/>
  <c r="L127" i="4"/>
  <c r="M127" i="4"/>
  <c r="N127" i="4"/>
  <c r="O127" i="4"/>
  <c r="P127" i="4"/>
  <c r="Q127" i="4"/>
  <c r="R127" i="4"/>
  <c r="S127" i="4"/>
  <c r="T127" i="4"/>
  <c r="U127" i="4"/>
  <c r="V127" i="4"/>
  <c r="W127" i="4"/>
  <c r="X127" i="4"/>
  <c r="Y127" i="4"/>
  <c r="Z127" i="4"/>
  <c r="AA127" i="4"/>
  <c r="AB127" i="4"/>
  <c r="AC127" i="4"/>
  <c r="AD127" i="4"/>
  <c r="AE127" i="4"/>
  <c r="AF127" i="4"/>
  <c r="AG127" i="4"/>
  <c r="AH127" i="4"/>
  <c r="L128" i="4"/>
  <c r="M128" i="4"/>
  <c r="N128" i="4"/>
  <c r="O128" i="4"/>
  <c r="P128" i="4"/>
  <c r="Q128" i="4"/>
  <c r="R128" i="4"/>
  <c r="S128" i="4"/>
  <c r="T128" i="4"/>
  <c r="U128" i="4"/>
  <c r="V128" i="4"/>
  <c r="W128" i="4"/>
  <c r="X128" i="4"/>
  <c r="Y128" i="4"/>
  <c r="Z128" i="4"/>
  <c r="AA128" i="4"/>
  <c r="AB128" i="4"/>
  <c r="AC128" i="4"/>
  <c r="AD128" i="4"/>
  <c r="AE128" i="4"/>
  <c r="AF128" i="4"/>
  <c r="AG128" i="4"/>
  <c r="AH128" i="4"/>
  <c r="L129" i="4"/>
  <c r="M129" i="4"/>
  <c r="N129" i="4"/>
  <c r="O129" i="4"/>
  <c r="P129" i="4"/>
  <c r="Q129" i="4"/>
  <c r="R129" i="4"/>
  <c r="S129" i="4"/>
  <c r="T129" i="4"/>
  <c r="U129" i="4"/>
  <c r="V129" i="4"/>
  <c r="W129" i="4"/>
  <c r="X129" i="4"/>
  <c r="Y129" i="4"/>
  <c r="Z129" i="4"/>
  <c r="AA129" i="4"/>
  <c r="AB129" i="4"/>
  <c r="AC129" i="4"/>
  <c r="AD129" i="4"/>
  <c r="AE129" i="4"/>
  <c r="AF129" i="4"/>
  <c r="AG129" i="4"/>
  <c r="AH129" i="4"/>
  <c r="L130" i="4"/>
  <c r="M130" i="4"/>
  <c r="N130" i="4"/>
  <c r="O130" i="4"/>
  <c r="P130" i="4"/>
  <c r="Q130" i="4"/>
  <c r="R130" i="4"/>
  <c r="S130" i="4"/>
  <c r="T130" i="4"/>
  <c r="U130" i="4"/>
  <c r="V130" i="4"/>
  <c r="W130" i="4"/>
  <c r="X130" i="4"/>
  <c r="Y130" i="4"/>
  <c r="Z130" i="4"/>
  <c r="AA130" i="4"/>
  <c r="AB130" i="4"/>
  <c r="AC130" i="4"/>
  <c r="AD130" i="4"/>
  <c r="AE130" i="4"/>
  <c r="AF130" i="4"/>
  <c r="AG130" i="4"/>
  <c r="AH130" i="4"/>
  <c r="L131" i="4"/>
  <c r="M131" i="4"/>
  <c r="N131" i="4"/>
  <c r="O131" i="4"/>
  <c r="P131" i="4"/>
  <c r="Q131" i="4"/>
  <c r="R131" i="4"/>
  <c r="S131" i="4"/>
  <c r="T131" i="4"/>
  <c r="U131" i="4"/>
  <c r="V131" i="4"/>
  <c r="W131" i="4"/>
  <c r="X131" i="4"/>
  <c r="Y131" i="4"/>
  <c r="Z131" i="4"/>
  <c r="AA131" i="4"/>
  <c r="AB131" i="4"/>
  <c r="AC131" i="4"/>
  <c r="AD131" i="4"/>
  <c r="AE131" i="4"/>
  <c r="AF131" i="4"/>
  <c r="AG131" i="4"/>
  <c r="AH131" i="4"/>
  <c r="L132" i="4"/>
  <c r="M132" i="4"/>
  <c r="N132" i="4"/>
  <c r="O132" i="4"/>
  <c r="P132" i="4"/>
  <c r="Q132" i="4"/>
  <c r="R132" i="4"/>
  <c r="S132" i="4"/>
  <c r="T132" i="4"/>
  <c r="U132" i="4"/>
  <c r="V132" i="4"/>
  <c r="W132" i="4"/>
  <c r="X132" i="4"/>
  <c r="Y132" i="4"/>
  <c r="Z132" i="4"/>
  <c r="AA132" i="4"/>
  <c r="AB132" i="4"/>
  <c r="AC132" i="4"/>
  <c r="AD132" i="4"/>
  <c r="AE132" i="4"/>
  <c r="AF132" i="4"/>
  <c r="AG132" i="4"/>
  <c r="AH132" i="4"/>
  <c r="L133" i="4"/>
  <c r="M133" i="4"/>
  <c r="N133" i="4"/>
  <c r="O133" i="4"/>
  <c r="P133" i="4"/>
  <c r="Q133" i="4"/>
  <c r="R133" i="4"/>
  <c r="S133" i="4"/>
  <c r="T133" i="4"/>
  <c r="U133" i="4"/>
  <c r="V133" i="4"/>
  <c r="W133" i="4"/>
  <c r="X133" i="4"/>
  <c r="Y133" i="4"/>
  <c r="Z133" i="4"/>
  <c r="AA133" i="4"/>
  <c r="AB133" i="4"/>
  <c r="AC133" i="4"/>
  <c r="AD133" i="4"/>
  <c r="AE133" i="4"/>
  <c r="AF133" i="4"/>
  <c r="AG133" i="4"/>
  <c r="AH133" i="4"/>
  <c r="L134" i="4"/>
  <c r="M134" i="4"/>
  <c r="N134" i="4"/>
  <c r="O134" i="4"/>
  <c r="P134" i="4"/>
  <c r="Q134" i="4"/>
  <c r="R134" i="4"/>
  <c r="S134" i="4"/>
  <c r="T134" i="4"/>
  <c r="U134" i="4"/>
  <c r="V134" i="4"/>
  <c r="W134" i="4"/>
  <c r="X134" i="4"/>
  <c r="Y134" i="4"/>
  <c r="Z134" i="4"/>
  <c r="AA134" i="4"/>
  <c r="AB134" i="4"/>
  <c r="AC134" i="4"/>
  <c r="AD134" i="4"/>
  <c r="AE134" i="4"/>
  <c r="AF134" i="4"/>
  <c r="AG134" i="4"/>
  <c r="AH134" i="4"/>
  <c r="L135" i="4"/>
  <c r="M135" i="4"/>
  <c r="N135" i="4"/>
  <c r="O135" i="4"/>
  <c r="P135" i="4"/>
  <c r="Q135" i="4"/>
  <c r="R135" i="4"/>
  <c r="S135" i="4"/>
  <c r="T135" i="4"/>
  <c r="U135" i="4"/>
  <c r="V135" i="4"/>
  <c r="W135" i="4"/>
  <c r="X135" i="4"/>
  <c r="Y135" i="4"/>
  <c r="Z135" i="4"/>
  <c r="AA135" i="4"/>
  <c r="AB135" i="4"/>
  <c r="AC135" i="4"/>
  <c r="AD135" i="4"/>
  <c r="AE135" i="4"/>
  <c r="AF135" i="4"/>
  <c r="AG135" i="4"/>
  <c r="AH135" i="4"/>
  <c r="L136" i="4"/>
  <c r="M136" i="4"/>
  <c r="N136" i="4"/>
  <c r="O136" i="4"/>
  <c r="P136" i="4"/>
  <c r="Q136" i="4"/>
  <c r="R136" i="4"/>
  <c r="S136" i="4"/>
  <c r="T136" i="4"/>
  <c r="U136" i="4"/>
  <c r="V136" i="4"/>
  <c r="W136" i="4"/>
  <c r="X136" i="4"/>
  <c r="Y136" i="4"/>
  <c r="Z136" i="4"/>
  <c r="AA136" i="4"/>
  <c r="AB136" i="4"/>
  <c r="AC136" i="4"/>
  <c r="AD136" i="4"/>
  <c r="AE136" i="4"/>
  <c r="AF136" i="4"/>
  <c r="AG136" i="4"/>
  <c r="AH136" i="4"/>
  <c r="L137" i="4"/>
  <c r="M137" i="4"/>
  <c r="N137" i="4"/>
  <c r="O137" i="4"/>
  <c r="P137" i="4"/>
  <c r="Q137" i="4"/>
  <c r="R137" i="4"/>
  <c r="S137" i="4"/>
  <c r="T137" i="4"/>
  <c r="U137" i="4"/>
  <c r="V137" i="4"/>
  <c r="W137" i="4"/>
  <c r="X137" i="4"/>
  <c r="Y137" i="4"/>
  <c r="Z137" i="4"/>
  <c r="AA137" i="4"/>
  <c r="AB137" i="4"/>
  <c r="AC137" i="4"/>
  <c r="AD137" i="4"/>
  <c r="AE137" i="4"/>
  <c r="AF137" i="4"/>
  <c r="AG137" i="4"/>
  <c r="AH137" i="4"/>
  <c r="L138" i="4"/>
  <c r="M138" i="4"/>
  <c r="N138" i="4"/>
  <c r="O138" i="4"/>
  <c r="P138" i="4"/>
  <c r="Q138" i="4"/>
  <c r="R138" i="4"/>
  <c r="S138" i="4"/>
  <c r="T138" i="4"/>
  <c r="U138" i="4"/>
  <c r="V138" i="4"/>
  <c r="W138" i="4"/>
  <c r="X138" i="4"/>
  <c r="Y138" i="4"/>
  <c r="Z138" i="4"/>
  <c r="AA138" i="4"/>
  <c r="AB138" i="4"/>
  <c r="AC138" i="4"/>
  <c r="AD138" i="4"/>
  <c r="AE138" i="4"/>
  <c r="AF138" i="4"/>
  <c r="AG138" i="4"/>
  <c r="AH138" i="4"/>
  <c r="L139" i="4"/>
  <c r="M139" i="4"/>
  <c r="N139" i="4"/>
  <c r="O139" i="4"/>
  <c r="P139" i="4"/>
  <c r="Q139" i="4"/>
  <c r="R139" i="4"/>
  <c r="S139" i="4"/>
  <c r="T139" i="4"/>
  <c r="U139" i="4"/>
  <c r="V139" i="4"/>
  <c r="W139" i="4"/>
  <c r="X139" i="4"/>
  <c r="Y139" i="4"/>
  <c r="Z139" i="4"/>
  <c r="AA139" i="4"/>
  <c r="AB139" i="4"/>
  <c r="AC139" i="4"/>
  <c r="AD139" i="4"/>
  <c r="AE139" i="4"/>
  <c r="AF139" i="4"/>
  <c r="AG139" i="4"/>
  <c r="AH139" i="4"/>
  <c r="L140" i="4"/>
  <c r="M140" i="4"/>
  <c r="N140" i="4"/>
  <c r="O140" i="4"/>
  <c r="P140" i="4"/>
  <c r="Q140" i="4"/>
  <c r="R140" i="4"/>
  <c r="S140" i="4"/>
  <c r="T140" i="4"/>
  <c r="U140" i="4"/>
  <c r="V140" i="4"/>
  <c r="W140" i="4"/>
  <c r="X140" i="4"/>
  <c r="Y140" i="4"/>
  <c r="Z140" i="4"/>
  <c r="AA140" i="4"/>
  <c r="AB140" i="4"/>
  <c r="AC140" i="4"/>
  <c r="AD140" i="4"/>
  <c r="AE140" i="4"/>
  <c r="AF140" i="4"/>
  <c r="AG140" i="4"/>
  <c r="AH140" i="4"/>
  <c r="L141" i="4"/>
  <c r="M141" i="4"/>
  <c r="N141" i="4"/>
  <c r="O141" i="4"/>
  <c r="P141" i="4"/>
  <c r="Q141" i="4"/>
  <c r="R141" i="4"/>
  <c r="S141" i="4"/>
  <c r="T141" i="4"/>
  <c r="U141" i="4"/>
  <c r="V141" i="4"/>
  <c r="W141" i="4"/>
  <c r="X141" i="4"/>
  <c r="Y141" i="4"/>
  <c r="Z141" i="4"/>
  <c r="AA141" i="4"/>
  <c r="AB141" i="4"/>
  <c r="AC141" i="4"/>
  <c r="AD141" i="4"/>
  <c r="AE141" i="4"/>
  <c r="AF141" i="4"/>
  <c r="AG141" i="4"/>
  <c r="AH141" i="4"/>
  <c r="L142" i="4"/>
  <c r="M142" i="4"/>
  <c r="N142" i="4"/>
  <c r="O142" i="4"/>
  <c r="P142" i="4"/>
  <c r="Q142" i="4"/>
  <c r="R142" i="4"/>
  <c r="S142" i="4"/>
  <c r="T142" i="4"/>
  <c r="U142" i="4"/>
  <c r="V142" i="4"/>
  <c r="W142" i="4"/>
  <c r="X142" i="4"/>
  <c r="Y142" i="4"/>
  <c r="Z142" i="4"/>
  <c r="AA142" i="4"/>
  <c r="AB142" i="4"/>
  <c r="AC142" i="4"/>
  <c r="AD142" i="4"/>
  <c r="AE142" i="4"/>
  <c r="AF142" i="4"/>
  <c r="AG142" i="4"/>
  <c r="AH142" i="4"/>
  <c r="L143" i="4"/>
  <c r="M143" i="4"/>
  <c r="N143" i="4"/>
  <c r="O143" i="4"/>
  <c r="P143" i="4"/>
  <c r="Q143" i="4"/>
  <c r="R143" i="4"/>
  <c r="S143" i="4"/>
  <c r="T143" i="4"/>
  <c r="U143" i="4"/>
  <c r="V143" i="4"/>
  <c r="W143" i="4"/>
  <c r="X143" i="4"/>
  <c r="Y143" i="4"/>
  <c r="Z143" i="4"/>
  <c r="AA143" i="4"/>
  <c r="AB143" i="4"/>
  <c r="AC143" i="4"/>
  <c r="AD143" i="4"/>
  <c r="AE143" i="4"/>
  <c r="AF143" i="4"/>
  <c r="AG143" i="4"/>
  <c r="AH143" i="4"/>
  <c r="L144" i="4"/>
  <c r="M144" i="4"/>
  <c r="N144" i="4"/>
  <c r="O144" i="4"/>
  <c r="P144" i="4"/>
  <c r="Q144" i="4"/>
  <c r="R144" i="4"/>
  <c r="S144" i="4"/>
  <c r="T144" i="4"/>
  <c r="U144" i="4"/>
  <c r="V144" i="4"/>
  <c r="W144" i="4"/>
  <c r="X144" i="4"/>
  <c r="Y144" i="4"/>
  <c r="Z144" i="4"/>
  <c r="AA144" i="4"/>
  <c r="AB144" i="4"/>
  <c r="AC144" i="4"/>
  <c r="AD144" i="4"/>
  <c r="AE144" i="4"/>
  <c r="AF144" i="4"/>
  <c r="AG144" i="4"/>
  <c r="AH144" i="4"/>
  <c r="L145" i="4"/>
  <c r="M145" i="4"/>
  <c r="N145" i="4"/>
  <c r="O145" i="4"/>
  <c r="P145" i="4"/>
  <c r="Q145" i="4"/>
  <c r="R145" i="4"/>
  <c r="S145" i="4"/>
  <c r="T145" i="4"/>
  <c r="U145" i="4"/>
  <c r="V145" i="4"/>
  <c r="W145" i="4"/>
  <c r="X145" i="4"/>
  <c r="Y145" i="4"/>
  <c r="Z145" i="4"/>
  <c r="AA145" i="4"/>
  <c r="AB145" i="4"/>
  <c r="AC145" i="4"/>
  <c r="AD145" i="4"/>
  <c r="AE145" i="4"/>
  <c r="AF145" i="4"/>
  <c r="AG145" i="4"/>
  <c r="AH145" i="4"/>
  <c r="L146" i="4"/>
  <c r="M146" i="4"/>
  <c r="N146" i="4"/>
  <c r="O146" i="4"/>
  <c r="P146" i="4"/>
  <c r="Q146" i="4"/>
  <c r="R146" i="4"/>
  <c r="S146" i="4"/>
  <c r="T146" i="4"/>
  <c r="U146" i="4"/>
  <c r="V146" i="4"/>
  <c r="W146" i="4"/>
  <c r="X146" i="4"/>
  <c r="Y146" i="4"/>
  <c r="Z146" i="4"/>
  <c r="AA146" i="4"/>
  <c r="AB146" i="4"/>
  <c r="AC146" i="4"/>
  <c r="AD146" i="4"/>
  <c r="AE146" i="4"/>
  <c r="AF146" i="4"/>
  <c r="AG146" i="4"/>
  <c r="AH146" i="4"/>
  <c r="L147" i="4"/>
  <c r="M147" i="4"/>
  <c r="N147" i="4"/>
  <c r="O147" i="4"/>
  <c r="P147" i="4"/>
  <c r="Q147" i="4"/>
  <c r="R147" i="4"/>
  <c r="S147" i="4"/>
  <c r="T147" i="4"/>
  <c r="U147" i="4"/>
  <c r="V147" i="4"/>
  <c r="W147" i="4"/>
  <c r="X147" i="4"/>
  <c r="Y147" i="4"/>
  <c r="Z147" i="4"/>
  <c r="AA147" i="4"/>
  <c r="AB147" i="4"/>
  <c r="AC147" i="4"/>
  <c r="AD147" i="4"/>
  <c r="AE147" i="4"/>
  <c r="AF147" i="4"/>
  <c r="AG147" i="4"/>
  <c r="AH147" i="4"/>
  <c r="L148" i="4"/>
  <c r="M148" i="4"/>
  <c r="N148" i="4"/>
  <c r="O148" i="4"/>
  <c r="P148" i="4"/>
  <c r="Q148" i="4"/>
  <c r="R148" i="4"/>
  <c r="S148" i="4"/>
  <c r="T148" i="4"/>
  <c r="U148" i="4"/>
  <c r="V148" i="4"/>
  <c r="W148" i="4"/>
  <c r="X148" i="4"/>
  <c r="Y148" i="4"/>
  <c r="Z148" i="4"/>
  <c r="AA148" i="4"/>
  <c r="AB148" i="4"/>
  <c r="AC148" i="4"/>
  <c r="AD148" i="4"/>
  <c r="AE148" i="4"/>
  <c r="AF148" i="4"/>
  <c r="AG148" i="4"/>
  <c r="AH148" i="4"/>
  <c r="L149" i="4"/>
  <c r="M149" i="4"/>
  <c r="N149" i="4"/>
  <c r="O149" i="4"/>
  <c r="P149" i="4"/>
  <c r="Q149" i="4"/>
  <c r="R149" i="4"/>
  <c r="S149" i="4"/>
  <c r="T149" i="4"/>
  <c r="U149" i="4"/>
  <c r="V149" i="4"/>
  <c r="W149" i="4"/>
  <c r="X149" i="4"/>
  <c r="Y149" i="4"/>
  <c r="Z149" i="4"/>
  <c r="AA149" i="4"/>
  <c r="AB149" i="4"/>
  <c r="AC149" i="4"/>
  <c r="AD149" i="4"/>
  <c r="AE149" i="4"/>
  <c r="AF149" i="4"/>
  <c r="AG149" i="4"/>
  <c r="AH149" i="4"/>
  <c r="L150" i="4"/>
  <c r="M150" i="4"/>
  <c r="N150" i="4"/>
  <c r="O150" i="4"/>
  <c r="P150" i="4"/>
  <c r="Q150" i="4"/>
  <c r="R150" i="4"/>
  <c r="S150" i="4"/>
  <c r="T150" i="4"/>
  <c r="U150" i="4"/>
  <c r="V150" i="4"/>
  <c r="W150" i="4"/>
  <c r="X150" i="4"/>
  <c r="Y150" i="4"/>
  <c r="Z150" i="4"/>
  <c r="AA150" i="4"/>
  <c r="AB150" i="4"/>
  <c r="AC150" i="4"/>
  <c r="AD150" i="4"/>
  <c r="AE150" i="4"/>
  <c r="AF150" i="4"/>
  <c r="AG150" i="4"/>
  <c r="AH150" i="4"/>
  <c r="L151" i="4"/>
  <c r="M151" i="4"/>
  <c r="N151" i="4"/>
  <c r="O151" i="4"/>
  <c r="P151" i="4"/>
  <c r="Q151" i="4"/>
  <c r="R151" i="4"/>
  <c r="S151" i="4"/>
  <c r="T151" i="4"/>
  <c r="U151" i="4"/>
  <c r="V151" i="4"/>
  <c r="W151" i="4"/>
  <c r="X151" i="4"/>
  <c r="Y151" i="4"/>
  <c r="Z151" i="4"/>
  <c r="AA151" i="4"/>
  <c r="AB151" i="4"/>
  <c r="AC151" i="4"/>
  <c r="AD151" i="4"/>
  <c r="AE151" i="4"/>
  <c r="AF151" i="4"/>
  <c r="AG151" i="4"/>
  <c r="AH151" i="4"/>
  <c r="L152" i="4"/>
  <c r="M152" i="4"/>
  <c r="N152" i="4"/>
  <c r="O152" i="4"/>
  <c r="P152" i="4"/>
  <c r="Q152" i="4"/>
  <c r="R152" i="4"/>
  <c r="S152" i="4"/>
  <c r="T152" i="4"/>
  <c r="U152" i="4"/>
  <c r="V152" i="4"/>
  <c r="W152" i="4"/>
  <c r="X152" i="4"/>
  <c r="Y152" i="4"/>
  <c r="Z152" i="4"/>
  <c r="AA152" i="4"/>
  <c r="AB152" i="4"/>
  <c r="AC152" i="4"/>
  <c r="AD152" i="4"/>
  <c r="AE152" i="4"/>
  <c r="AF152" i="4"/>
  <c r="AG152" i="4"/>
  <c r="AH152" i="4"/>
  <c r="L153" i="4"/>
  <c r="M153" i="4"/>
  <c r="N153" i="4"/>
  <c r="O153" i="4"/>
  <c r="P153" i="4"/>
  <c r="Q153" i="4"/>
  <c r="R153" i="4"/>
  <c r="S153" i="4"/>
  <c r="T153" i="4"/>
  <c r="U153" i="4"/>
  <c r="V153" i="4"/>
  <c r="W153" i="4"/>
  <c r="X153" i="4"/>
  <c r="Y153" i="4"/>
  <c r="Z153" i="4"/>
  <c r="AA153" i="4"/>
  <c r="AB153" i="4"/>
  <c r="AC153" i="4"/>
  <c r="AD153" i="4"/>
  <c r="AE153" i="4"/>
  <c r="AF153" i="4"/>
  <c r="AG153" i="4"/>
  <c r="AH153" i="4"/>
  <c r="L154" i="4"/>
  <c r="M154" i="4"/>
  <c r="N154" i="4"/>
  <c r="O154" i="4"/>
  <c r="P154" i="4"/>
  <c r="Q154" i="4"/>
  <c r="R154" i="4"/>
  <c r="S154" i="4"/>
  <c r="T154" i="4"/>
  <c r="U154" i="4"/>
  <c r="V154" i="4"/>
  <c r="W154" i="4"/>
  <c r="X154" i="4"/>
  <c r="Y154" i="4"/>
  <c r="Z154" i="4"/>
  <c r="AA154" i="4"/>
  <c r="AB154" i="4"/>
  <c r="AC154" i="4"/>
  <c r="AD154" i="4"/>
  <c r="AE154" i="4"/>
  <c r="AF154" i="4"/>
  <c r="AG154" i="4"/>
  <c r="AH154" i="4"/>
  <c r="L155" i="4"/>
  <c r="M155" i="4"/>
  <c r="N155" i="4"/>
  <c r="O155" i="4"/>
  <c r="P155" i="4"/>
  <c r="Q155" i="4"/>
  <c r="R155" i="4"/>
  <c r="S155" i="4"/>
  <c r="T155" i="4"/>
  <c r="U155" i="4"/>
  <c r="V155" i="4"/>
  <c r="W155" i="4"/>
  <c r="X155" i="4"/>
  <c r="Y155" i="4"/>
  <c r="Z155" i="4"/>
  <c r="AA155" i="4"/>
  <c r="AB155" i="4"/>
  <c r="AC155" i="4"/>
  <c r="AD155" i="4"/>
  <c r="AE155" i="4"/>
  <c r="AF155" i="4"/>
  <c r="AG155" i="4"/>
  <c r="AH155" i="4"/>
  <c r="L156" i="4"/>
  <c r="M156" i="4"/>
  <c r="N156" i="4"/>
  <c r="O156" i="4"/>
  <c r="P156" i="4"/>
  <c r="Q156" i="4"/>
  <c r="R156" i="4"/>
  <c r="S156" i="4"/>
  <c r="T156" i="4"/>
  <c r="U156" i="4"/>
  <c r="V156" i="4"/>
  <c r="W156" i="4"/>
  <c r="X156" i="4"/>
  <c r="Y156" i="4"/>
  <c r="Z156" i="4"/>
  <c r="AA156" i="4"/>
  <c r="AB156" i="4"/>
  <c r="AC156" i="4"/>
  <c r="AD156" i="4"/>
  <c r="AE156" i="4"/>
  <c r="AF156" i="4"/>
  <c r="AG156" i="4"/>
  <c r="AH156" i="4"/>
  <c r="L157" i="4"/>
  <c r="M157" i="4"/>
  <c r="N157" i="4"/>
  <c r="O157" i="4"/>
  <c r="P157" i="4"/>
  <c r="Q157" i="4"/>
  <c r="R157" i="4"/>
  <c r="S157" i="4"/>
  <c r="T157" i="4"/>
  <c r="U157" i="4"/>
  <c r="V157" i="4"/>
  <c r="W157" i="4"/>
  <c r="X157" i="4"/>
  <c r="Y157" i="4"/>
  <c r="Z157" i="4"/>
  <c r="AA157" i="4"/>
  <c r="AB157" i="4"/>
  <c r="AC157" i="4"/>
  <c r="AD157" i="4"/>
  <c r="AE157" i="4"/>
  <c r="AF157" i="4"/>
  <c r="AG157" i="4"/>
  <c r="AH157" i="4"/>
  <c r="L158" i="4"/>
  <c r="M158" i="4"/>
  <c r="N158" i="4"/>
  <c r="O158" i="4"/>
  <c r="P158" i="4"/>
  <c r="Q158" i="4"/>
  <c r="R158" i="4"/>
  <c r="S158" i="4"/>
  <c r="T158" i="4"/>
  <c r="U158" i="4"/>
  <c r="V158" i="4"/>
  <c r="W158" i="4"/>
  <c r="X158" i="4"/>
  <c r="Y158" i="4"/>
  <c r="Z158" i="4"/>
  <c r="AA158" i="4"/>
  <c r="AB158" i="4"/>
  <c r="AC158" i="4"/>
  <c r="AD158" i="4"/>
  <c r="AE158" i="4"/>
  <c r="AF158" i="4"/>
  <c r="AG158" i="4"/>
  <c r="AH158" i="4"/>
  <c r="L159" i="4"/>
  <c r="M159" i="4"/>
  <c r="N159" i="4"/>
  <c r="O159" i="4"/>
  <c r="P159" i="4"/>
  <c r="Q159" i="4"/>
  <c r="R159" i="4"/>
  <c r="S159" i="4"/>
  <c r="T159" i="4"/>
  <c r="U159" i="4"/>
  <c r="V159" i="4"/>
  <c r="W159" i="4"/>
  <c r="X159" i="4"/>
  <c r="Y159" i="4"/>
  <c r="Z159" i="4"/>
  <c r="AA159" i="4"/>
  <c r="AB159" i="4"/>
  <c r="AC159" i="4"/>
  <c r="AD159" i="4"/>
  <c r="AE159" i="4"/>
  <c r="AF159" i="4"/>
  <c r="AG159" i="4"/>
  <c r="AH159" i="4"/>
  <c r="L160" i="4"/>
  <c r="M160" i="4"/>
  <c r="N160" i="4"/>
  <c r="O160" i="4"/>
  <c r="P160" i="4"/>
  <c r="Q160" i="4"/>
  <c r="R160" i="4"/>
  <c r="S160" i="4"/>
  <c r="T160" i="4"/>
  <c r="U160" i="4"/>
  <c r="V160" i="4"/>
  <c r="W160" i="4"/>
  <c r="X160" i="4"/>
  <c r="Y160" i="4"/>
  <c r="Z160" i="4"/>
  <c r="AA160" i="4"/>
  <c r="AB160" i="4"/>
  <c r="AC160" i="4"/>
  <c r="AD160" i="4"/>
  <c r="AE160" i="4"/>
  <c r="AF160" i="4"/>
  <c r="AG160" i="4"/>
  <c r="AH160" i="4"/>
  <c r="L161" i="4"/>
  <c r="M161" i="4"/>
  <c r="N161" i="4"/>
  <c r="O161" i="4"/>
  <c r="P161" i="4"/>
  <c r="Q161" i="4"/>
  <c r="R161" i="4"/>
  <c r="S161" i="4"/>
  <c r="T161" i="4"/>
  <c r="U161" i="4"/>
  <c r="V161" i="4"/>
  <c r="W161" i="4"/>
  <c r="X161" i="4"/>
  <c r="Y161" i="4"/>
  <c r="Z161" i="4"/>
  <c r="AA161" i="4"/>
  <c r="AB161" i="4"/>
  <c r="AC161" i="4"/>
  <c r="AD161" i="4"/>
  <c r="AE161" i="4"/>
  <c r="AF161" i="4"/>
  <c r="AG161" i="4"/>
  <c r="AH161" i="4"/>
  <c r="L162" i="4"/>
  <c r="M162" i="4"/>
  <c r="N162" i="4"/>
  <c r="O162" i="4"/>
  <c r="P162" i="4"/>
  <c r="Q162" i="4"/>
  <c r="R162" i="4"/>
  <c r="S162" i="4"/>
  <c r="T162" i="4"/>
  <c r="U162" i="4"/>
  <c r="V162" i="4"/>
  <c r="W162" i="4"/>
  <c r="X162" i="4"/>
  <c r="Y162" i="4"/>
  <c r="Z162" i="4"/>
  <c r="AA162" i="4"/>
  <c r="AB162" i="4"/>
  <c r="AC162" i="4"/>
  <c r="AD162" i="4"/>
  <c r="AE162" i="4"/>
  <c r="AF162" i="4"/>
  <c r="AG162" i="4"/>
  <c r="AH162" i="4"/>
  <c r="L163" i="4"/>
  <c r="M163" i="4"/>
  <c r="N163" i="4"/>
  <c r="O163" i="4"/>
  <c r="P163" i="4"/>
  <c r="Q163" i="4"/>
  <c r="R163" i="4"/>
  <c r="S163" i="4"/>
  <c r="T163" i="4"/>
  <c r="U163" i="4"/>
  <c r="V163" i="4"/>
  <c r="W163" i="4"/>
  <c r="X163" i="4"/>
  <c r="Y163" i="4"/>
  <c r="Z163" i="4"/>
  <c r="AA163" i="4"/>
  <c r="AB163" i="4"/>
  <c r="AC163" i="4"/>
  <c r="AD163" i="4"/>
  <c r="AE163" i="4"/>
  <c r="AF163" i="4"/>
  <c r="AG163" i="4"/>
  <c r="AH163" i="4"/>
  <c r="L164" i="4"/>
  <c r="M164" i="4"/>
  <c r="N164" i="4"/>
  <c r="O164" i="4"/>
  <c r="P164" i="4"/>
  <c r="Q164" i="4"/>
  <c r="R164" i="4"/>
  <c r="S164" i="4"/>
  <c r="T164" i="4"/>
  <c r="U164" i="4"/>
  <c r="V164" i="4"/>
  <c r="W164" i="4"/>
  <c r="X164" i="4"/>
  <c r="Y164" i="4"/>
  <c r="Z164" i="4"/>
  <c r="AA164" i="4"/>
  <c r="AB164" i="4"/>
  <c r="AC164" i="4"/>
  <c r="AD164" i="4"/>
  <c r="AE164" i="4"/>
  <c r="AF164" i="4"/>
  <c r="AG164" i="4"/>
  <c r="AH164" i="4"/>
  <c r="L165" i="4"/>
  <c r="M165" i="4"/>
  <c r="N165" i="4"/>
  <c r="O165" i="4"/>
  <c r="P165" i="4"/>
  <c r="Q165" i="4"/>
  <c r="R165" i="4"/>
  <c r="S165" i="4"/>
  <c r="T165" i="4"/>
  <c r="U165" i="4"/>
  <c r="V165" i="4"/>
  <c r="W165" i="4"/>
  <c r="X165" i="4"/>
  <c r="Y165" i="4"/>
  <c r="Z165" i="4"/>
  <c r="AA165" i="4"/>
  <c r="AB165" i="4"/>
  <c r="AC165" i="4"/>
  <c r="AD165" i="4"/>
  <c r="AE165" i="4"/>
  <c r="AF165" i="4"/>
  <c r="AG165" i="4"/>
  <c r="AH165" i="4"/>
  <c r="L166" i="4"/>
  <c r="M166" i="4"/>
  <c r="N166" i="4"/>
  <c r="O166" i="4"/>
  <c r="P166" i="4"/>
  <c r="Q166" i="4"/>
  <c r="R166" i="4"/>
  <c r="S166" i="4"/>
  <c r="T166" i="4"/>
  <c r="U166" i="4"/>
  <c r="V166" i="4"/>
  <c r="W166" i="4"/>
  <c r="X166" i="4"/>
  <c r="Y166" i="4"/>
  <c r="Z166" i="4"/>
  <c r="AA166" i="4"/>
  <c r="AB166" i="4"/>
  <c r="AC166" i="4"/>
  <c r="AD166" i="4"/>
  <c r="AE166" i="4"/>
  <c r="AF166" i="4"/>
  <c r="AG166" i="4"/>
  <c r="AH166" i="4"/>
  <c r="L167" i="4"/>
  <c r="M167" i="4"/>
  <c r="N167" i="4"/>
  <c r="O167" i="4"/>
  <c r="P167" i="4"/>
  <c r="Q167" i="4"/>
  <c r="R167" i="4"/>
  <c r="S167" i="4"/>
  <c r="T167" i="4"/>
  <c r="U167" i="4"/>
  <c r="V167" i="4"/>
  <c r="W167" i="4"/>
  <c r="X167" i="4"/>
  <c r="Y167" i="4"/>
  <c r="Z167" i="4"/>
  <c r="AA167" i="4"/>
  <c r="AB167" i="4"/>
  <c r="AC167" i="4"/>
  <c r="AD167" i="4"/>
  <c r="AE167" i="4"/>
  <c r="AF167" i="4"/>
  <c r="AG167" i="4"/>
  <c r="AH167" i="4"/>
  <c r="L168" i="4"/>
  <c r="M168" i="4"/>
  <c r="N168" i="4"/>
  <c r="O168" i="4"/>
  <c r="P168" i="4"/>
  <c r="Q168" i="4"/>
  <c r="R168" i="4"/>
  <c r="S168" i="4"/>
  <c r="T168" i="4"/>
  <c r="U168" i="4"/>
  <c r="V168" i="4"/>
  <c r="W168" i="4"/>
  <c r="X168" i="4"/>
  <c r="Y168" i="4"/>
  <c r="Z168" i="4"/>
  <c r="AA168" i="4"/>
  <c r="AB168" i="4"/>
  <c r="AC168" i="4"/>
  <c r="AD168" i="4"/>
  <c r="AE168" i="4"/>
  <c r="AF168" i="4"/>
  <c r="AG168" i="4"/>
  <c r="AH168" i="4"/>
  <c r="L169" i="4"/>
  <c r="M169" i="4"/>
  <c r="N169" i="4"/>
  <c r="O169" i="4"/>
  <c r="P169" i="4"/>
  <c r="Q169" i="4"/>
  <c r="R169" i="4"/>
  <c r="S169" i="4"/>
  <c r="T169" i="4"/>
  <c r="U169" i="4"/>
  <c r="V169" i="4"/>
  <c r="W169" i="4"/>
  <c r="X169" i="4"/>
  <c r="Y169" i="4"/>
  <c r="Z169" i="4"/>
  <c r="AA169" i="4"/>
  <c r="AB169" i="4"/>
  <c r="AC169" i="4"/>
  <c r="AD169" i="4"/>
  <c r="AE169" i="4"/>
  <c r="AF169" i="4"/>
  <c r="AG169" i="4"/>
  <c r="AH169" i="4"/>
  <c r="L170" i="4"/>
  <c r="M170" i="4"/>
  <c r="N170" i="4"/>
  <c r="O170" i="4"/>
  <c r="P170" i="4"/>
  <c r="Q170" i="4"/>
  <c r="R170" i="4"/>
  <c r="S170" i="4"/>
  <c r="T170" i="4"/>
  <c r="U170" i="4"/>
  <c r="V170" i="4"/>
  <c r="W170" i="4"/>
  <c r="X170" i="4"/>
  <c r="Y170" i="4"/>
  <c r="Z170" i="4"/>
  <c r="AA170" i="4"/>
  <c r="AB170" i="4"/>
  <c r="AC170" i="4"/>
  <c r="AD170" i="4"/>
  <c r="AE170" i="4"/>
  <c r="AF170" i="4"/>
  <c r="AG170" i="4"/>
  <c r="AH170" i="4"/>
  <c r="L171" i="4"/>
  <c r="M171" i="4"/>
  <c r="N171" i="4"/>
  <c r="O171" i="4"/>
  <c r="P171" i="4"/>
  <c r="Q171" i="4"/>
  <c r="R171" i="4"/>
  <c r="S171" i="4"/>
  <c r="T171" i="4"/>
  <c r="U171" i="4"/>
  <c r="V171" i="4"/>
  <c r="W171" i="4"/>
  <c r="X171" i="4"/>
  <c r="Y171" i="4"/>
  <c r="Z171" i="4"/>
  <c r="AA171" i="4"/>
  <c r="AB171" i="4"/>
  <c r="AC171" i="4"/>
  <c r="AD171" i="4"/>
  <c r="AE171" i="4"/>
  <c r="AF171" i="4"/>
  <c r="AG171" i="4"/>
  <c r="AH171" i="4"/>
  <c r="L172" i="4"/>
  <c r="M172" i="4"/>
  <c r="N172" i="4"/>
  <c r="O172" i="4"/>
  <c r="P172" i="4"/>
  <c r="Q172" i="4"/>
  <c r="R172" i="4"/>
  <c r="S172" i="4"/>
  <c r="T172" i="4"/>
  <c r="U172" i="4"/>
  <c r="V172" i="4"/>
  <c r="W172" i="4"/>
  <c r="X172" i="4"/>
  <c r="Y172" i="4"/>
  <c r="Z172" i="4"/>
  <c r="AA172" i="4"/>
  <c r="AB172" i="4"/>
  <c r="AC172" i="4"/>
  <c r="AD172" i="4"/>
  <c r="AE172" i="4"/>
  <c r="AF172" i="4"/>
  <c r="AG172" i="4"/>
  <c r="AH172" i="4"/>
  <c r="L173" i="4"/>
  <c r="M173" i="4"/>
  <c r="N173" i="4"/>
  <c r="O173" i="4"/>
  <c r="P173" i="4"/>
  <c r="Q173" i="4"/>
  <c r="R173" i="4"/>
  <c r="S173" i="4"/>
  <c r="T173" i="4"/>
  <c r="U173" i="4"/>
  <c r="V173" i="4"/>
  <c r="W173" i="4"/>
  <c r="X173" i="4"/>
  <c r="Y173" i="4"/>
  <c r="Z173" i="4"/>
  <c r="AA173" i="4"/>
  <c r="AB173" i="4"/>
  <c r="AC173" i="4"/>
  <c r="AD173" i="4"/>
  <c r="AE173" i="4"/>
  <c r="AF173" i="4"/>
  <c r="AG173" i="4"/>
  <c r="AH173" i="4"/>
  <c r="L174" i="4"/>
  <c r="M174" i="4"/>
  <c r="N174" i="4"/>
  <c r="O174" i="4"/>
  <c r="P174" i="4"/>
  <c r="Q174" i="4"/>
  <c r="R174" i="4"/>
  <c r="S174" i="4"/>
  <c r="T174" i="4"/>
  <c r="U174" i="4"/>
  <c r="V174" i="4"/>
  <c r="W174" i="4"/>
  <c r="X174" i="4"/>
  <c r="Y174" i="4"/>
  <c r="Z174" i="4"/>
  <c r="AA174" i="4"/>
  <c r="AB174" i="4"/>
  <c r="AC174" i="4"/>
  <c r="AD174" i="4"/>
  <c r="AE174" i="4"/>
  <c r="AF174" i="4"/>
  <c r="AG174" i="4"/>
  <c r="AH174" i="4"/>
  <c r="L175" i="4"/>
  <c r="M175" i="4"/>
  <c r="N175" i="4"/>
  <c r="O175" i="4"/>
  <c r="P175" i="4"/>
  <c r="Q175" i="4"/>
  <c r="R175" i="4"/>
  <c r="S175" i="4"/>
  <c r="T175" i="4"/>
  <c r="U175" i="4"/>
  <c r="V175" i="4"/>
  <c r="W175" i="4"/>
  <c r="X175" i="4"/>
  <c r="Y175" i="4"/>
  <c r="Z175" i="4"/>
  <c r="AA175" i="4"/>
  <c r="AB175" i="4"/>
  <c r="AC175" i="4"/>
  <c r="AD175" i="4"/>
  <c r="AE175" i="4"/>
  <c r="AF175" i="4"/>
  <c r="AG175" i="4"/>
  <c r="AH175" i="4"/>
  <c r="L176" i="4"/>
  <c r="M176" i="4"/>
  <c r="N176" i="4"/>
  <c r="O176" i="4"/>
  <c r="P176" i="4"/>
  <c r="Q176" i="4"/>
  <c r="R176" i="4"/>
  <c r="S176" i="4"/>
  <c r="T176" i="4"/>
  <c r="U176" i="4"/>
  <c r="V176" i="4"/>
  <c r="W176" i="4"/>
  <c r="X176" i="4"/>
  <c r="Y176" i="4"/>
  <c r="Z176" i="4"/>
  <c r="AA176" i="4"/>
  <c r="AB176" i="4"/>
  <c r="AC176" i="4"/>
  <c r="AD176" i="4"/>
  <c r="AE176" i="4"/>
  <c r="AF176" i="4"/>
  <c r="AG176" i="4"/>
  <c r="AH176" i="4"/>
  <c r="L177" i="4"/>
  <c r="M177" i="4"/>
  <c r="N177" i="4"/>
  <c r="O177" i="4"/>
  <c r="P177" i="4"/>
  <c r="Q177" i="4"/>
  <c r="R177" i="4"/>
  <c r="S177" i="4"/>
  <c r="T177" i="4"/>
  <c r="U177" i="4"/>
  <c r="V177" i="4"/>
  <c r="W177" i="4"/>
  <c r="X177" i="4"/>
  <c r="Y177" i="4"/>
  <c r="Z177" i="4"/>
  <c r="AA177" i="4"/>
  <c r="AB177" i="4"/>
  <c r="AC177" i="4"/>
  <c r="AD177" i="4"/>
  <c r="AE177" i="4"/>
  <c r="AF177" i="4"/>
  <c r="AG177" i="4"/>
  <c r="AH177" i="4"/>
  <c r="L178" i="4"/>
  <c r="M178" i="4"/>
  <c r="N178" i="4"/>
  <c r="O178" i="4"/>
  <c r="P178" i="4"/>
  <c r="Q178" i="4"/>
  <c r="R178" i="4"/>
  <c r="S178" i="4"/>
  <c r="T178" i="4"/>
  <c r="U178" i="4"/>
  <c r="V178" i="4"/>
  <c r="W178" i="4"/>
  <c r="X178" i="4"/>
  <c r="Y178" i="4"/>
  <c r="Z178" i="4"/>
  <c r="AA178" i="4"/>
  <c r="AB178" i="4"/>
  <c r="AC178" i="4"/>
  <c r="AD178" i="4"/>
  <c r="AE178" i="4"/>
  <c r="AF178" i="4"/>
  <c r="AG178" i="4"/>
  <c r="AH178" i="4"/>
  <c r="L179" i="4"/>
  <c r="M179" i="4"/>
  <c r="N179" i="4"/>
  <c r="O179" i="4"/>
  <c r="P179" i="4"/>
  <c r="Q179" i="4"/>
  <c r="R179" i="4"/>
  <c r="S179" i="4"/>
  <c r="T179" i="4"/>
  <c r="U179" i="4"/>
  <c r="V179" i="4"/>
  <c r="W179" i="4"/>
  <c r="X179" i="4"/>
  <c r="Y179" i="4"/>
  <c r="Z179" i="4"/>
  <c r="AA179" i="4"/>
  <c r="AB179" i="4"/>
  <c r="AC179" i="4"/>
  <c r="AD179" i="4"/>
  <c r="AE179" i="4"/>
  <c r="AF179" i="4"/>
  <c r="AG179" i="4"/>
  <c r="AH179" i="4"/>
  <c r="L180" i="4"/>
  <c r="M180" i="4"/>
  <c r="N180" i="4"/>
  <c r="O180" i="4"/>
  <c r="P180" i="4"/>
  <c r="Q180" i="4"/>
  <c r="R180" i="4"/>
  <c r="S180" i="4"/>
  <c r="T180" i="4"/>
  <c r="U180" i="4"/>
  <c r="V180" i="4"/>
  <c r="W180" i="4"/>
  <c r="X180" i="4"/>
  <c r="Y180" i="4"/>
  <c r="Z180" i="4"/>
  <c r="AA180" i="4"/>
  <c r="AB180" i="4"/>
  <c r="AC180" i="4"/>
  <c r="AD180" i="4"/>
  <c r="AE180" i="4"/>
  <c r="AF180" i="4"/>
  <c r="AG180" i="4"/>
  <c r="AH180" i="4"/>
  <c r="L181" i="4"/>
  <c r="M181" i="4"/>
  <c r="N181" i="4"/>
  <c r="O181" i="4"/>
  <c r="P181" i="4"/>
  <c r="Q181" i="4"/>
  <c r="R181" i="4"/>
  <c r="S181" i="4"/>
  <c r="T181" i="4"/>
  <c r="U181" i="4"/>
  <c r="V181" i="4"/>
  <c r="W181" i="4"/>
  <c r="X181" i="4"/>
  <c r="Y181" i="4"/>
  <c r="Z181" i="4"/>
  <c r="AA181" i="4"/>
  <c r="AB181" i="4"/>
  <c r="AC181" i="4"/>
  <c r="AD181" i="4"/>
  <c r="AE181" i="4"/>
  <c r="AF181" i="4"/>
  <c r="AG181" i="4"/>
  <c r="AH181" i="4"/>
  <c r="L182" i="4"/>
  <c r="M182" i="4"/>
  <c r="N182" i="4"/>
  <c r="O182" i="4"/>
  <c r="P182" i="4"/>
  <c r="Q182" i="4"/>
  <c r="R182" i="4"/>
  <c r="S182" i="4"/>
  <c r="T182" i="4"/>
  <c r="U182" i="4"/>
  <c r="V182" i="4"/>
  <c r="W182" i="4"/>
  <c r="X182" i="4"/>
  <c r="Y182" i="4"/>
  <c r="Z182" i="4"/>
  <c r="AA182" i="4"/>
  <c r="AB182" i="4"/>
  <c r="AC182" i="4"/>
  <c r="AD182" i="4"/>
  <c r="AE182" i="4"/>
  <c r="AF182" i="4"/>
  <c r="AG182" i="4"/>
  <c r="AH182" i="4"/>
  <c r="L183" i="4"/>
  <c r="M183" i="4"/>
  <c r="N183" i="4"/>
  <c r="O183" i="4"/>
  <c r="P183" i="4"/>
  <c r="Q183" i="4"/>
  <c r="R183" i="4"/>
  <c r="S183" i="4"/>
  <c r="T183" i="4"/>
  <c r="U183" i="4"/>
  <c r="V183" i="4"/>
  <c r="W183" i="4"/>
  <c r="X183" i="4"/>
  <c r="Y183" i="4"/>
  <c r="Z183" i="4"/>
  <c r="AA183" i="4"/>
  <c r="AB183" i="4"/>
  <c r="AC183" i="4"/>
  <c r="AD183" i="4"/>
  <c r="AE183" i="4"/>
  <c r="AF183" i="4"/>
  <c r="AG183" i="4"/>
  <c r="AH183" i="4"/>
  <c r="L184" i="4"/>
  <c r="M184" i="4"/>
  <c r="N184" i="4"/>
  <c r="O184" i="4"/>
  <c r="P184" i="4"/>
  <c r="Q184" i="4"/>
  <c r="R184" i="4"/>
  <c r="S184" i="4"/>
  <c r="T184" i="4"/>
  <c r="U184" i="4"/>
  <c r="V184" i="4"/>
  <c r="W184" i="4"/>
  <c r="X184" i="4"/>
  <c r="Y184" i="4"/>
  <c r="Z184" i="4"/>
  <c r="AA184" i="4"/>
  <c r="AB184" i="4"/>
  <c r="AC184" i="4"/>
  <c r="AD184" i="4"/>
  <c r="AE184" i="4"/>
  <c r="AF184" i="4"/>
  <c r="AG184" i="4"/>
  <c r="AH184" i="4"/>
  <c r="L185" i="4"/>
  <c r="M185" i="4"/>
  <c r="N185" i="4"/>
  <c r="O185" i="4"/>
  <c r="P185" i="4"/>
  <c r="Q185" i="4"/>
  <c r="R185" i="4"/>
  <c r="S185" i="4"/>
  <c r="T185" i="4"/>
  <c r="U185" i="4"/>
  <c r="V185" i="4"/>
  <c r="W185" i="4"/>
  <c r="X185" i="4"/>
  <c r="Y185" i="4"/>
  <c r="Z185" i="4"/>
  <c r="AA185" i="4"/>
  <c r="AB185" i="4"/>
  <c r="AC185" i="4"/>
  <c r="AD185" i="4"/>
  <c r="AE185" i="4"/>
  <c r="AF185" i="4"/>
  <c r="AG185" i="4"/>
  <c r="AH185" i="4"/>
  <c r="L186" i="4"/>
  <c r="M186" i="4"/>
  <c r="N186" i="4"/>
  <c r="O186" i="4"/>
  <c r="P186" i="4"/>
  <c r="Q186" i="4"/>
  <c r="R186" i="4"/>
  <c r="S186" i="4"/>
  <c r="T186" i="4"/>
  <c r="U186" i="4"/>
  <c r="V186" i="4"/>
  <c r="W186" i="4"/>
  <c r="X186" i="4"/>
  <c r="Y186" i="4"/>
  <c r="Z186" i="4"/>
  <c r="AA186" i="4"/>
  <c r="AB186" i="4"/>
  <c r="AC186" i="4"/>
  <c r="AD186" i="4"/>
  <c r="AE186" i="4"/>
  <c r="AF186" i="4"/>
  <c r="AG186" i="4"/>
  <c r="AH186" i="4"/>
  <c r="L187" i="4"/>
  <c r="M187" i="4"/>
  <c r="N187" i="4"/>
  <c r="O187" i="4"/>
  <c r="P187" i="4"/>
  <c r="Q187" i="4"/>
  <c r="R187" i="4"/>
  <c r="S187" i="4"/>
  <c r="T187" i="4"/>
  <c r="U187" i="4"/>
  <c r="V187" i="4"/>
  <c r="W187" i="4"/>
  <c r="X187" i="4"/>
  <c r="Y187" i="4"/>
  <c r="Z187" i="4"/>
  <c r="AA187" i="4"/>
  <c r="AB187" i="4"/>
  <c r="AC187" i="4"/>
  <c r="AD187" i="4"/>
  <c r="AE187" i="4"/>
  <c r="AF187" i="4"/>
  <c r="AG187" i="4"/>
  <c r="AH187" i="4"/>
  <c r="L188" i="4"/>
  <c r="M188" i="4"/>
  <c r="N188" i="4"/>
  <c r="O188" i="4"/>
  <c r="P188" i="4"/>
  <c r="Q188" i="4"/>
  <c r="R188" i="4"/>
  <c r="S188" i="4"/>
  <c r="T188" i="4"/>
  <c r="U188" i="4"/>
  <c r="V188" i="4"/>
  <c r="W188" i="4"/>
  <c r="X188" i="4"/>
  <c r="Y188" i="4"/>
  <c r="Z188" i="4"/>
  <c r="AA188" i="4"/>
  <c r="AB188" i="4"/>
  <c r="AC188" i="4"/>
  <c r="AD188" i="4"/>
  <c r="AE188" i="4"/>
  <c r="AF188" i="4"/>
  <c r="AG188" i="4"/>
  <c r="AH188" i="4"/>
  <c r="L189" i="4"/>
  <c r="M189" i="4"/>
  <c r="N189" i="4"/>
  <c r="O189" i="4"/>
  <c r="P189" i="4"/>
  <c r="Q189" i="4"/>
  <c r="R189" i="4"/>
  <c r="S189" i="4"/>
  <c r="T189" i="4"/>
  <c r="U189" i="4"/>
  <c r="V189" i="4"/>
  <c r="W189" i="4"/>
  <c r="X189" i="4"/>
  <c r="Y189" i="4"/>
  <c r="Z189" i="4"/>
  <c r="AA189" i="4"/>
  <c r="AB189" i="4"/>
  <c r="AC189" i="4"/>
  <c r="AD189" i="4"/>
  <c r="AE189" i="4"/>
  <c r="AF189" i="4"/>
  <c r="AG189" i="4"/>
  <c r="AH189" i="4"/>
  <c r="L190" i="4"/>
  <c r="M190" i="4"/>
  <c r="N190" i="4"/>
  <c r="O190" i="4"/>
  <c r="P190" i="4"/>
  <c r="Q190" i="4"/>
  <c r="R190" i="4"/>
  <c r="S190" i="4"/>
  <c r="T190" i="4"/>
  <c r="U190" i="4"/>
  <c r="V190" i="4"/>
  <c r="W190" i="4"/>
  <c r="X190" i="4"/>
  <c r="Y190" i="4"/>
  <c r="Z190" i="4"/>
  <c r="AA190" i="4"/>
  <c r="AB190" i="4"/>
  <c r="AC190" i="4"/>
  <c r="AD190" i="4"/>
  <c r="AE190" i="4"/>
  <c r="AF190" i="4"/>
  <c r="AG190" i="4"/>
  <c r="AH190" i="4"/>
  <c r="L191" i="4"/>
  <c r="M191" i="4"/>
  <c r="N191" i="4"/>
  <c r="O191" i="4"/>
  <c r="P191" i="4"/>
  <c r="Q191" i="4"/>
  <c r="R191" i="4"/>
  <c r="S191" i="4"/>
  <c r="T191" i="4"/>
  <c r="U191" i="4"/>
  <c r="V191" i="4"/>
  <c r="W191" i="4"/>
  <c r="X191" i="4"/>
  <c r="Y191" i="4"/>
  <c r="Z191" i="4"/>
  <c r="AA191" i="4"/>
  <c r="AB191" i="4"/>
  <c r="AC191" i="4"/>
  <c r="AD191" i="4"/>
  <c r="AE191" i="4"/>
  <c r="AF191" i="4"/>
  <c r="AG191" i="4"/>
  <c r="AH191" i="4"/>
  <c r="L192" i="4"/>
  <c r="M192" i="4"/>
  <c r="N192" i="4"/>
  <c r="O192" i="4"/>
  <c r="P192" i="4"/>
  <c r="Q192" i="4"/>
  <c r="R192" i="4"/>
  <c r="S192" i="4"/>
  <c r="T192" i="4"/>
  <c r="U192" i="4"/>
  <c r="V192" i="4"/>
  <c r="W192" i="4"/>
  <c r="X192" i="4"/>
  <c r="Y192" i="4"/>
  <c r="Z192" i="4"/>
  <c r="AA192" i="4"/>
  <c r="AB192" i="4"/>
  <c r="AC192" i="4"/>
  <c r="AD192" i="4"/>
  <c r="AE192" i="4"/>
  <c r="AF192" i="4"/>
  <c r="AG192" i="4"/>
  <c r="AH192" i="4"/>
  <c r="L193" i="4"/>
  <c r="M193" i="4"/>
  <c r="N193" i="4"/>
  <c r="O193" i="4"/>
  <c r="P193" i="4"/>
  <c r="Q193" i="4"/>
  <c r="R193" i="4"/>
  <c r="S193" i="4"/>
  <c r="T193" i="4"/>
  <c r="U193" i="4"/>
  <c r="V193" i="4"/>
  <c r="W193" i="4"/>
  <c r="X193" i="4"/>
  <c r="Y193" i="4"/>
  <c r="Z193" i="4"/>
  <c r="AA193" i="4"/>
  <c r="AB193" i="4"/>
  <c r="AC193" i="4"/>
  <c r="AD193" i="4"/>
  <c r="AE193" i="4"/>
  <c r="AF193" i="4"/>
  <c r="AG193" i="4"/>
  <c r="AH193" i="4"/>
  <c r="L194" i="4"/>
  <c r="M194" i="4"/>
  <c r="N194" i="4"/>
  <c r="O194" i="4"/>
  <c r="P194" i="4"/>
  <c r="Q194" i="4"/>
  <c r="R194" i="4"/>
  <c r="S194" i="4"/>
  <c r="T194" i="4"/>
  <c r="U194" i="4"/>
  <c r="V194" i="4"/>
  <c r="W194" i="4"/>
  <c r="X194" i="4"/>
  <c r="Y194" i="4"/>
  <c r="Z194" i="4"/>
  <c r="AA194" i="4"/>
  <c r="AB194" i="4"/>
  <c r="AC194" i="4"/>
  <c r="AD194" i="4"/>
  <c r="AE194" i="4"/>
  <c r="AF194" i="4"/>
  <c r="AG194" i="4"/>
  <c r="AH194" i="4"/>
  <c r="L195" i="4"/>
  <c r="M195" i="4"/>
  <c r="N195" i="4"/>
  <c r="O195" i="4"/>
  <c r="P195" i="4"/>
  <c r="Q195" i="4"/>
  <c r="R195" i="4"/>
  <c r="S195" i="4"/>
  <c r="T195" i="4"/>
  <c r="U195" i="4"/>
  <c r="V195" i="4"/>
  <c r="W195" i="4"/>
  <c r="X195" i="4"/>
  <c r="Y195" i="4"/>
  <c r="Z195" i="4"/>
  <c r="AA195" i="4"/>
  <c r="AB195" i="4"/>
  <c r="AC195" i="4"/>
  <c r="AD195" i="4"/>
  <c r="AE195" i="4"/>
  <c r="AF195" i="4"/>
  <c r="AG195" i="4"/>
  <c r="AH195" i="4"/>
  <c r="L196" i="4"/>
  <c r="M196" i="4"/>
  <c r="N196" i="4"/>
  <c r="O196" i="4"/>
  <c r="P196" i="4"/>
  <c r="Q196" i="4"/>
  <c r="R196" i="4"/>
  <c r="S196" i="4"/>
  <c r="T196" i="4"/>
  <c r="U196" i="4"/>
  <c r="V196" i="4"/>
  <c r="W196" i="4"/>
  <c r="X196" i="4"/>
  <c r="Y196" i="4"/>
  <c r="Z196" i="4"/>
  <c r="AA196" i="4"/>
  <c r="AB196" i="4"/>
  <c r="AC196" i="4"/>
  <c r="AD196" i="4"/>
  <c r="AE196" i="4"/>
  <c r="AF196" i="4"/>
  <c r="AG196" i="4"/>
  <c r="AH196" i="4"/>
  <c r="L197" i="4"/>
  <c r="M197" i="4"/>
  <c r="N197" i="4"/>
  <c r="O197" i="4"/>
  <c r="P197" i="4"/>
  <c r="Q197" i="4"/>
  <c r="R197" i="4"/>
  <c r="S197" i="4"/>
  <c r="T197" i="4"/>
  <c r="U197" i="4"/>
  <c r="V197" i="4"/>
  <c r="W197" i="4"/>
  <c r="X197" i="4"/>
  <c r="Y197" i="4"/>
  <c r="Z197" i="4"/>
  <c r="AA197" i="4"/>
  <c r="AB197" i="4"/>
  <c r="AC197" i="4"/>
  <c r="AD197" i="4"/>
  <c r="AE197" i="4"/>
  <c r="AF197" i="4"/>
  <c r="AG197" i="4"/>
  <c r="AH197" i="4"/>
  <c r="L198" i="4"/>
  <c r="M198" i="4"/>
  <c r="N198" i="4"/>
  <c r="O198" i="4"/>
  <c r="P198" i="4"/>
  <c r="Q198" i="4"/>
  <c r="R198" i="4"/>
  <c r="S198" i="4"/>
  <c r="T198" i="4"/>
  <c r="U198" i="4"/>
  <c r="V198" i="4"/>
  <c r="W198" i="4"/>
  <c r="X198" i="4"/>
  <c r="Y198" i="4"/>
  <c r="Z198" i="4"/>
  <c r="AA198" i="4"/>
  <c r="AB198" i="4"/>
  <c r="AC198" i="4"/>
  <c r="AD198" i="4"/>
  <c r="AE198" i="4"/>
  <c r="AF198" i="4"/>
  <c r="AG198" i="4"/>
  <c r="AH198" i="4"/>
  <c r="L199" i="4"/>
  <c r="M199" i="4"/>
  <c r="N199" i="4"/>
  <c r="O199" i="4"/>
  <c r="P199" i="4"/>
  <c r="Q199" i="4"/>
  <c r="R199" i="4"/>
  <c r="S199" i="4"/>
  <c r="T199" i="4"/>
  <c r="U199" i="4"/>
  <c r="V199" i="4"/>
  <c r="W199" i="4"/>
  <c r="X199" i="4"/>
  <c r="Y199" i="4"/>
  <c r="Z199" i="4"/>
  <c r="AA199" i="4"/>
  <c r="AB199" i="4"/>
  <c r="AC199" i="4"/>
  <c r="AD199" i="4"/>
  <c r="AE199" i="4"/>
  <c r="AF199" i="4"/>
  <c r="AG199" i="4"/>
  <c r="AH199" i="4"/>
  <c r="L200" i="4"/>
  <c r="M200" i="4"/>
  <c r="N200" i="4"/>
  <c r="O200" i="4"/>
  <c r="P200" i="4"/>
  <c r="Q200" i="4"/>
  <c r="R200" i="4"/>
  <c r="S200" i="4"/>
  <c r="T200" i="4"/>
  <c r="U200" i="4"/>
  <c r="V200" i="4"/>
  <c r="W200" i="4"/>
  <c r="X200" i="4"/>
  <c r="Y200" i="4"/>
  <c r="Z200" i="4"/>
  <c r="AA200" i="4"/>
  <c r="AB200" i="4"/>
  <c r="AC200" i="4"/>
  <c r="AD200" i="4"/>
  <c r="AE200" i="4"/>
  <c r="AF200" i="4"/>
  <c r="AG200" i="4"/>
  <c r="AH200" i="4"/>
  <c r="L201" i="4"/>
  <c r="M201" i="4"/>
  <c r="N201" i="4"/>
  <c r="O201" i="4"/>
  <c r="P201" i="4"/>
  <c r="Q201" i="4"/>
  <c r="R201" i="4"/>
  <c r="S201" i="4"/>
  <c r="T201" i="4"/>
  <c r="U201" i="4"/>
  <c r="V201" i="4"/>
  <c r="W201" i="4"/>
  <c r="X201" i="4"/>
  <c r="Y201" i="4"/>
  <c r="Z201" i="4"/>
  <c r="AA201" i="4"/>
  <c r="AB201" i="4"/>
  <c r="AC201" i="4"/>
  <c r="AD201" i="4"/>
  <c r="AE201" i="4"/>
  <c r="AF201" i="4"/>
  <c r="AG201" i="4"/>
  <c r="AH201" i="4"/>
  <c r="L202" i="4"/>
  <c r="M202" i="4"/>
  <c r="N202" i="4"/>
  <c r="O202" i="4"/>
  <c r="P202" i="4"/>
  <c r="Q202" i="4"/>
  <c r="R202" i="4"/>
  <c r="S202" i="4"/>
  <c r="T202" i="4"/>
  <c r="U202" i="4"/>
  <c r="V202" i="4"/>
  <c r="W202" i="4"/>
  <c r="X202" i="4"/>
  <c r="Y202" i="4"/>
  <c r="Z202" i="4"/>
  <c r="AA202" i="4"/>
  <c r="AB202" i="4"/>
  <c r="AC202" i="4"/>
  <c r="AD202" i="4"/>
  <c r="AE202" i="4"/>
  <c r="AF202" i="4"/>
  <c r="AG202" i="4"/>
  <c r="AH202" i="4"/>
  <c r="L203" i="4"/>
  <c r="M203" i="4"/>
  <c r="N203" i="4"/>
  <c r="O203" i="4"/>
  <c r="P203" i="4"/>
  <c r="Q203" i="4"/>
  <c r="R203" i="4"/>
  <c r="S203" i="4"/>
  <c r="T203" i="4"/>
  <c r="U203" i="4"/>
  <c r="V203" i="4"/>
  <c r="W203" i="4"/>
  <c r="X203" i="4"/>
  <c r="Y203" i="4"/>
  <c r="Z203" i="4"/>
  <c r="AA203" i="4"/>
  <c r="AB203" i="4"/>
  <c r="AC203" i="4"/>
  <c r="AD203" i="4"/>
  <c r="AE203" i="4"/>
  <c r="AF203" i="4"/>
  <c r="AG203" i="4"/>
  <c r="AH203" i="4"/>
  <c r="L204" i="4"/>
  <c r="M204" i="4"/>
  <c r="N204" i="4"/>
  <c r="O204" i="4"/>
  <c r="P204" i="4"/>
  <c r="Q204" i="4"/>
  <c r="R204" i="4"/>
  <c r="S204" i="4"/>
  <c r="T204" i="4"/>
  <c r="U204" i="4"/>
  <c r="V204" i="4"/>
  <c r="W204" i="4"/>
  <c r="X204" i="4"/>
  <c r="Y204" i="4"/>
  <c r="Z204" i="4"/>
  <c r="AA204" i="4"/>
  <c r="AB204" i="4"/>
  <c r="AC204" i="4"/>
  <c r="AD204" i="4"/>
  <c r="AE204" i="4"/>
  <c r="AF204" i="4"/>
  <c r="AG204" i="4"/>
  <c r="AH204" i="4"/>
  <c r="L205" i="4"/>
  <c r="M205" i="4"/>
  <c r="N205" i="4"/>
  <c r="O205" i="4"/>
  <c r="P205" i="4"/>
  <c r="Q205" i="4"/>
  <c r="R205" i="4"/>
  <c r="S205" i="4"/>
  <c r="T205" i="4"/>
  <c r="U205" i="4"/>
  <c r="V205" i="4"/>
  <c r="W205" i="4"/>
  <c r="X205" i="4"/>
  <c r="Y205" i="4"/>
  <c r="Z205" i="4"/>
  <c r="AA205" i="4"/>
  <c r="AB205" i="4"/>
  <c r="AC205" i="4"/>
  <c r="AD205" i="4"/>
  <c r="AE205" i="4"/>
  <c r="AF205" i="4"/>
  <c r="AG205" i="4"/>
  <c r="AH205" i="4"/>
  <c r="L206" i="4"/>
  <c r="M206" i="4"/>
  <c r="N206" i="4"/>
  <c r="O206" i="4"/>
  <c r="P206" i="4"/>
  <c r="Q206" i="4"/>
  <c r="R206" i="4"/>
  <c r="S206" i="4"/>
  <c r="T206" i="4"/>
  <c r="U206" i="4"/>
  <c r="V206" i="4"/>
  <c r="W206" i="4"/>
  <c r="X206" i="4"/>
  <c r="Y206" i="4"/>
  <c r="Z206" i="4"/>
  <c r="AA206" i="4"/>
  <c r="AB206" i="4"/>
  <c r="AC206" i="4"/>
  <c r="AD206" i="4"/>
  <c r="AE206" i="4"/>
  <c r="AF206" i="4"/>
  <c r="AG206" i="4"/>
  <c r="AH206" i="4"/>
  <c r="L207" i="4"/>
  <c r="M207" i="4"/>
  <c r="N207" i="4"/>
  <c r="O207" i="4"/>
  <c r="P207" i="4"/>
  <c r="Q207" i="4"/>
  <c r="R207" i="4"/>
  <c r="S207" i="4"/>
  <c r="T207" i="4"/>
  <c r="U207" i="4"/>
  <c r="V207" i="4"/>
  <c r="W207" i="4"/>
  <c r="X207" i="4"/>
  <c r="Y207" i="4"/>
  <c r="Z207" i="4"/>
  <c r="AA207" i="4"/>
  <c r="AB207" i="4"/>
  <c r="AC207" i="4"/>
  <c r="AD207" i="4"/>
  <c r="AE207" i="4"/>
  <c r="AF207" i="4"/>
  <c r="AG207" i="4"/>
  <c r="AH207" i="4"/>
  <c r="L208" i="4"/>
  <c r="M208" i="4"/>
  <c r="N208" i="4"/>
  <c r="O208" i="4"/>
  <c r="P208" i="4"/>
  <c r="Q208" i="4"/>
  <c r="R208" i="4"/>
  <c r="S208" i="4"/>
  <c r="T208" i="4"/>
  <c r="U208" i="4"/>
  <c r="V208" i="4"/>
  <c r="W208" i="4"/>
  <c r="X208" i="4"/>
  <c r="Y208" i="4"/>
  <c r="Z208" i="4"/>
  <c r="AA208" i="4"/>
  <c r="AB208" i="4"/>
  <c r="AC208" i="4"/>
  <c r="AD208" i="4"/>
  <c r="AE208" i="4"/>
  <c r="AF208" i="4"/>
  <c r="AG208" i="4"/>
  <c r="AH208" i="4"/>
  <c r="L209" i="4"/>
  <c r="M209" i="4"/>
  <c r="N209" i="4"/>
  <c r="O209" i="4"/>
  <c r="P209" i="4"/>
  <c r="Q209" i="4"/>
  <c r="R209" i="4"/>
  <c r="S209" i="4"/>
  <c r="T209" i="4"/>
  <c r="U209" i="4"/>
  <c r="V209" i="4"/>
  <c r="W209" i="4"/>
  <c r="X209" i="4"/>
  <c r="Y209" i="4"/>
  <c r="Z209" i="4"/>
  <c r="AA209" i="4"/>
  <c r="AB209" i="4"/>
  <c r="AC209" i="4"/>
  <c r="AD209" i="4"/>
  <c r="AE209" i="4"/>
  <c r="AF209" i="4"/>
  <c r="AG209" i="4"/>
  <c r="AH209" i="4"/>
  <c r="L210" i="4"/>
  <c r="M210" i="4"/>
  <c r="N210" i="4"/>
  <c r="O210" i="4"/>
  <c r="P210" i="4"/>
  <c r="Q210" i="4"/>
  <c r="R210" i="4"/>
  <c r="S210" i="4"/>
  <c r="T210" i="4"/>
  <c r="U210" i="4"/>
  <c r="V210" i="4"/>
  <c r="W210" i="4"/>
  <c r="X210" i="4"/>
  <c r="Y210" i="4"/>
  <c r="Z210" i="4"/>
  <c r="AA210" i="4"/>
  <c r="AB210" i="4"/>
  <c r="AC210" i="4"/>
  <c r="AD210" i="4"/>
  <c r="AE210" i="4"/>
  <c r="AF210" i="4"/>
  <c r="AG210" i="4"/>
  <c r="AH210" i="4"/>
  <c r="L211" i="4"/>
  <c r="M211" i="4"/>
  <c r="N211" i="4"/>
  <c r="O211" i="4"/>
  <c r="P211" i="4"/>
  <c r="Q211" i="4"/>
  <c r="R211" i="4"/>
  <c r="S211" i="4"/>
  <c r="T211" i="4"/>
  <c r="U211" i="4"/>
  <c r="V211" i="4"/>
  <c r="W211" i="4"/>
  <c r="X211" i="4"/>
  <c r="Y211" i="4"/>
  <c r="Z211" i="4"/>
  <c r="AA211" i="4"/>
  <c r="AB211" i="4"/>
  <c r="AC211" i="4"/>
  <c r="AD211" i="4"/>
  <c r="AE211" i="4"/>
  <c r="AF211" i="4"/>
  <c r="AG211" i="4"/>
  <c r="AH211" i="4"/>
  <c r="L212" i="4"/>
  <c r="M212" i="4"/>
  <c r="N212" i="4"/>
  <c r="O212" i="4"/>
  <c r="P212" i="4"/>
  <c r="Q212" i="4"/>
  <c r="R212" i="4"/>
  <c r="S212" i="4"/>
  <c r="T212" i="4"/>
  <c r="U212" i="4"/>
  <c r="V212" i="4"/>
  <c r="W212" i="4"/>
  <c r="X212" i="4"/>
  <c r="Y212" i="4"/>
  <c r="Z212" i="4"/>
  <c r="AA212" i="4"/>
  <c r="AB212" i="4"/>
  <c r="AC212" i="4"/>
  <c r="AD212" i="4"/>
  <c r="AE212" i="4"/>
  <c r="AF212" i="4"/>
  <c r="AG212" i="4"/>
  <c r="AH212" i="4"/>
  <c r="M3" i="4"/>
  <c r="N3" i="4"/>
  <c r="O3" i="4"/>
  <c r="P3" i="4"/>
  <c r="Q3" i="4"/>
  <c r="R3" i="4"/>
  <c r="S3" i="4"/>
  <c r="T3" i="4"/>
  <c r="U3" i="4"/>
  <c r="V3" i="4"/>
  <c r="W3" i="4"/>
  <c r="X3" i="4"/>
  <c r="Y3" i="4"/>
  <c r="Z3" i="4"/>
  <c r="AA3" i="4"/>
  <c r="AB3" i="4"/>
  <c r="AC3" i="4"/>
  <c r="AD3" i="4"/>
  <c r="AE3" i="4"/>
  <c r="AF3" i="4"/>
  <c r="AG3" i="4"/>
  <c r="AH3" i="4"/>
  <c r="L3" i="4"/>
  <c r="K3" i="4"/>
  <c r="J3" i="4"/>
  <c r="G4" i="4"/>
  <c r="H4" i="4"/>
  <c r="I4" i="4"/>
  <c r="G5" i="4"/>
  <c r="H5" i="4"/>
  <c r="I5" i="4"/>
  <c r="G6" i="4"/>
  <c r="H6" i="4"/>
  <c r="I6" i="4"/>
  <c r="G7" i="4"/>
  <c r="H7" i="4"/>
  <c r="I7" i="4"/>
  <c r="G8" i="4"/>
  <c r="H8" i="4"/>
  <c r="I8" i="4"/>
  <c r="G9" i="4"/>
  <c r="H9" i="4"/>
  <c r="I9" i="4"/>
  <c r="G10" i="4"/>
  <c r="H10" i="4"/>
  <c r="I10" i="4"/>
  <c r="G11" i="4"/>
  <c r="H11" i="4"/>
  <c r="I11" i="4"/>
  <c r="G12" i="4"/>
  <c r="H12" i="4"/>
  <c r="I12" i="4"/>
  <c r="G13" i="4"/>
  <c r="H13" i="4"/>
  <c r="I13" i="4"/>
  <c r="G14" i="4"/>
  <c r="H14" i="4"/>
  <c r="I14" i="4"/>
  <c r="G15" i="4"/>
  <c r="H15" i="4"/>
  <c r="I15" i="4"/>
  <c r="G16" i="4"/>
  <c r="H16" i="4"/>
  <c r="I16" i="4"/>
  <c r="G17" i="4"/>
  <c r="H17" i="4"/>
  <c r="I17" i="4"/>
  <c r="G18" i="4"/>
  <c r="H18" i="4"/>
  <c r="I18" i="4"/>
  <c r="G19" i="4"/>
  <c r="H19" i="4"/>
  <c r="I19" i="4"/>
  <c r="G20" i="4"/>
  <c r="H20" i="4"/>
  <c r="I20" i="4"/>
  <c r="G21" i="4"/>
  <c r="H21" i="4"/>
  <c r="I21" i="4"/>
  <c r="G22" i="4"/>
  <c r="H22" i="4"/>
  <c r="I22" i="4"/>
  <c r="G23" i="4"/>
  <c r="H23" i="4"/>
  <c r="I23" i="4"/>
  <c r="G24" i="4"/>
  <c r="H24" i="4"/>
  <c r="I24" i="4"/>
  <c r="G25" i="4"/>
  <c r="H25" i="4"/>
  <c r="I25" i="4"/>
  <c r="G26" i="4"/>
  <c r="H26" i="4"/>
  <c r="I26" i="4"/>
  <c r="G27" i="4"/>
  <c r="H27" i="4"/>
  <c r="I27" i="4"/>
  <c r="G28" i="4"/>
  <c r="H28" i="4"/>
  <c r="I28" i="4"/>
  <c r="G29" i="4"/>
  <c r="H29" i="4"/>
  <c r="I29" i="4"/>
  <c r="G30" i="4"/>
  <c r="H30" i="4"/>
  <c r="I30" i="4"/>
  <c r="G31" i="4"/>
  <c r="H31" i="4"/>
  <c r="I31" i="4"/>
  <c r="G32" i="4"/>
  <c r="H32" i="4"/>
  <c r="I32" i="4"/>
  <c r="G33" i="4"/>
  <c r="H33" i="4"/>
  <c r="I33" i="4"/>
  <c r="G34" i="4"/>
  <c r="H34" i="4"/>
  <c r="I34" i="4"/>
  <c r="G35" i="4"/>
  <c r="H35" i="4"/>
  <c r="I35" i="4"/>
  <c r="G36" i="4"/>
  <c r="H36" i="4"/>
  <c r="I36" i="4"/>
  <c r="G37" i="4"/>
  <c r="H37" i="4"/>
  <c r="I37" i="4"/>
  <c r="G38" i="4"/>
  <c r="H38" i="4"/>
  <c r="I38" i="4"/>
  <c r="G39" i="4"/>
  <c r="H39" i="4"/>
  <c r="I39" i="4"/>
  <c r="G40" i="4"/>
  <c r="H40" i="4"/>
  <c r="I40" i="4"/>
  <c r="G41" i="4"/>
  <c r="H41" i="4"/>
  <c r="I41" i="4"/>
  <c r="G42" i="4"/>
  <c r="H42" i="4"/>
  <c r="I42" i="4"/>
  <c r="G43" i="4"/>
  <c r="H43" i="4"/>
  <c r="I43" i="4"/>
  <c r="G44" i="4"/>
  <c r="H44" i="4"/>
  <c r="I44" i="4"/>
  <c r="G45" i="4"/>
  <c r="H45" i="4"/>
  <c r="I45" i="4"/>
  <c r="G46" i="4"/>
  <c r="H46" i="4"/>
  <c r="I46" i="4"/>
  <c r="G47" i="4"/>
  <c r="H47" i="4"/>
  <c r="I47" i="4"/>
  <c r="G48" i="4"/>
  <c r="H48" i="4"/>
  <c r="I48" i="4"/>
  <c r="G49" i="4"/>
  <c r="H49" i="4"/>
  <c r="I49" i="4"/>
  <c r="G50" i="4"/>
  <c r="H50" i="4"/>
  <c r="I50" i="4"/>
  <c r="G51" i="4"/>
  <c r="H51" i="4"/>
  <c r="I51" i="4"/>
  <c r="G52" i="4"/>
  <c r="H52" i="4"/>
  <c r="I52" i="4"/>
  <c r="G53" i="4"/>
  <c r="H53" i="4"/>
  <c r="I53" i="4"/>
  <c r="G54" i="4"/>
  <c r="H54" i="4"/>
  <c r="I54" i="4"/>
  <c r="G55" i="4"/>
  <c r="H55" i="4"/>
  <c r="I55" i="4"/>
  <c r="G56" i="4"/>
  <c r="H56" i="4"/>
  <c r="I56" i="4"/>
  <c r="G57" i="4"/>
  <c r="H57" i="4"/>
  <c r="I57" i="4"/>
  <c r="G58" i="4"/>
  <c r="H58" i="4"/>
  <c r="I58" i="4"/>
  <c r="G59" i="4"/>
  <c r="H59" i="4"/>
  <c r="I59" i="4"/>
  <c r="G60" i="4"/>
  <c r="H60" i="4"/>
  <c r="I60" i="4"/>
  <c r="G61" i="4"/>
  <c r="H61" i="4"/>
  <c r="I61" i="4"/>
  <c r="G62" i="4"/>
  <c r="H62" i="4"/>
  <c r="I62" i="4"/>
  <c r="G63" i="4"/>
  <c r="H63" i="4"/>
  <c r="I63" i="4"/>
  <c r="G64" i="4"/>
  <c r="H64" i="4"/>
  <c r="I64" i="4"/>
  <c r="G65" i="4"/>
  <c r="H65" i="4"/>
  <c r="I65" i="4"/>
  <c r="G66" i="4"/>
  <c r="H66" i="4"/>
  <c r="I66" i="4"/>
  <c r="G67" i="4"/>
  <c r="H67" i="4"/>
  <c r="I67" i="4"/>
  <c r="G68" i="4"/>
  <c r="H68" i="4"/>
  <c r="I68" i="4"/>
  <c r="G69" i="4"/>
  <c r="H69" i="4"/>
  <c r="I69" i="4"/>
  <c r="G70" i="4"/>
  <c r="H70" i="4"/>
  <c r="I70" i="4"/>
  <c r="G71" i="4"/>
  <c r="H71" i="4"/>
  <c r="I71" i="4"/>
  <c r="G72" i="4"/>
  <c r="H72" i="4"/>
  <c r="I72" i="4"/>
  <c r="G73" i="4"/>
  <c r="H73" i="4"/>
  <c r="I73" i="4"/>
  <c r="G74" i="4"/>
  <c r="H74" i="4"/>
  <c r="I74" i="4"/>
  <c r="G75" i="4"/>
  <c r="H75" i="4"/>
  <c r="I75" i="4"/>
  <c r="G76" i="4"/>
  <c r="H76" i="4"/>
  <c r="I76" i="4"/>
  <c r="G77" i="4"/>
  <c r="H77" i="4"/>
  <c r="I77" i="4"/>
  <c r="G78" i="4"/>
  <c r="H78" i="4"/>
  <c r="I78" i="4"/>
  <c r="G79" i="4"/>
  <c r="H79" i="4"/>
  <c r="I79" i="4"/>
  <c r="G80" i="4"/>
  <c r="H80" i="4"/>
  <c r="I80" i="4"/>
  <c r="G81" i="4"/>
  <c r="H81" i="4"/>
  <c r="I81" i="4"/>
  <c r="G82" i="4"/>
  <c r="H82" i="4"/>
  <c r="I82" i="4"/>
  <c r="G83" i="4"/>
  <c r="H83" i="4"/>
  <c r="I83" i="4"/>
  <c r="G84" i="4"/>
  <c r="H84" i="4"/>
  <c r="I84" i="4"/>
  <c r="G85" i="4"/>
  <c r="H85" i="4"/>
  <c r="I85" i="4"/>
  <c r="G86" i="4"/>
  <c r="H86" i="4"/>
  <c r="I86" i="4"/>
  <c r="G87" i="4"/>
  <c r="H87" i="4"/>
  <c r="I87" i="4"/>
  <c r="G88" i="4"/>
  <c r="H88" i="4"/>
  <c r="I88" i="4"/>
  <c r="G89" i="4"/>
  <c r="H89" i="4"/>
  <c r="I89" i="4"/>
  <c r="G90" i="4"/>
  <c r="H90" i="4"/>
  <c r="I90" i="4"/>
  <c r="G91" i="4"/>
  <c r="H91" i="4"/>
  <c r="I91" i="4"/>
  <c r="G92" i="4"/>
  <c r="H92" i="4"/>
  <c r="I92" i="4"/>
  <c r="G93" i="4"/>
  <c r="H93" i="4"/>
  <c r="I93" i="4"/>
  <c r="G94" i="4"/>
  <c r="H94" i="4"/>
  <c r="I94" i="4"/>
  <c r="G95" i="4"/>
  <c r="H95" i="4"/>
  <c r="I95" i="4"/>
  <c r="G96" i="4"/>
  <c r="H96" i="4"/>
  <c r="I96" i="4"/>
  <c r="G97" i="4"/>
  <c r="H97" i="4"/>
  <c r="I97" i="4"/>
  <c r="G98" i="4"/>
  <c r="H98" i="4"/>
  <c r="I98" i="4"/>
  <c r="G99" i="4"/>
  <c r="H99" i="4"/>
  <c r="I99" i="4"/>
  <c r="G100" i="4"/>
  <c r="H100" i="4"/>
  <c r="I100" i="4"/>
  <c r="G101" i="4"/>
  <c r="H101" i="4"/>
  <c r="I101" i="4"/>
  <c r="G102" i="4"/>
  <c r="H102" i="4"/>
  <c r="I102" i="4"/>
  <c r="G103" i="4"/>
  <c r="H103" i="4"/>
  <c r="I103" i="4"/>
  <c r="G104" i="4"/>
  <c r="H104" i="4"/>
  <c r="I104" i="4"/>
  <c r="G105" i="4"/>
  <c r="H105" i="4"/>
  <c r="I105" i="4"/>
  <c r="G106" i="4"/>
  <c r="H106" i="4"/>
  <c r="I106" i="4"/>
  <c r="G107" i="4"/>
  <c r="H107" i="4"/>
  <c r="I107" i="4"/>
  <c r="G108" i="4"/>
  <c r="H108" i="4"/>
  <c r="I108" i="4"/>
  <c r="G109" i="4"/>
  <c r="H109" i="4"/>
  <c r="I109" i="4"/>
  <c r="G110" i="4"/>
  <c r="H110" i="4"/>
  <c r="I110" i="4"/>
  <c r="G111" i="4"/>
  <c r="H111" i="4"/>
  <c r="I111" i="4"/>
  <c r="G112" i="4"/>
  <c r="H112" i="4"/>
  <c r="I112" i="4"/>
  <c r="G113" i="4"/>
  <c r="H113" i="4"/>
  <c r="I113" i="4"/>
  <c r="G114" i="4"/>
  <c r="H114" i="4"/>
  <c r="I114" i="4"/>
  <c r="G115" i="4"/>
  <c r="H115" i="4"/>
  <c r="I115" i="4"/>
  <c r="G116" i="4"/>
  <c r="H116" i="4"/>
  <c r="I116" i="4"/>
  <c r="G117" i="4"/>
  <c r="H117" i="4"/>
  <c r="I117" i="4"/>
  <c r="G118" i="4"/>
  <c r="H118" i="4"/>
  <c r="I118" i="4"/>
  <c r="G119" i="4"/>
  <c r="H119" i="4"/>
  <c r="I119" i="4"/>
  <c r="G120" i="4"/>
  <c r="H120" i="4"/>
  <c r="I120" i="4"/>
  <c r="G121" i="4"/>
  <c r="H121" i="4"/>
  <c r="I121" i="4"/>
  <c r="G122" i="4"/>
  <c r="H122" i="4"/>
  <c r="I122" i="4"/>
  <c r="G123" i="4"/>
  <c r="H123" i="4"/>
  <c r="I123" i="4"/>
  <c r="G124" i="4"/>
  <c r="H124" i="4"/>
  <c r="I124" i="4"/>
  <c r="G125" i="4"/>
  <c r="H125" i="4"/>
  <c r="I125" i="4"/>
  <c r="G126" i="4"/>
  <c r="H126" i="4"/>
  <c r="I126" i="4"/>
  <c r="G127" i="4"/>
  <c r="H127" i="4"/>
  <c r="I127" i="4"/>
  <c r="G128" i="4"/>
  <c r="H128" i="4"/>
  <c r="I128" i="4"/>
  <c r="G129" i="4"/>
  <c r="H129" i="4"/>
  <c r="I129" i="4"/>
  <c r="G130" i="4"/>
  <c r="H130" i="4"/>
  <c r="I130" i="4"/>
  <c r="G131" i="4"/>
  <c r="H131" i="4"/>
  <c r="I131" i="4"/>
  <c r="G132" i="4"/>
  <c r="H132" i="4"/>
  <c r="I132" i="4"/>
  <c r="G133" i="4"/>
  <c r="H133" i="4"/>
  <c r="I133" i="4"/>
  <c r="G134" i="4"/>
  <c r="H134" i="4"/>
  <c r="I134" i="4"/>
  <c r="G135" i="4"/>
  <c r="H135" i="4"/>
  <c r="I135" i="4"/>
  <c r="G136" i="4"/>
  <c r="H136" i="4"/>
  <c r="I136" i="4"/>
  <c r="G137" i="4"/>
  <c r="H137" i="4"/>
  <c r="I137" i="4"/>
  <c r="G138" i="4"/>
  <c r="H138" i="4"/>
  <c r="I138" i="4"/>
  <c r="G139" i="4"/>
  <c r="H139" i="4"/>
  <c r="I139" i="4"/>
  <c r="G140" i="4"/>
  <c r="H140" i="4"/>
  <c r="I140" i="4"/>
  <c r="G141" i="4"/>
  <c r="H141" i="4"/>
  <c r="I141" i="4"/>
  <c r="G142" i="4"/>
  <c r="H142" i="4"/>
  <c r="I142" i="4"/>
  <c r="G143" i="4"/>
  <c r="H143" i="4"/>
  <c r="I143" i="4"/>
  <c r="G144" i="4"/>
  <c r="H144" i="4"/>
  <c r="I144" i="4"/>
  <c r="G145" i="4"/>
  <c r="H145" i="4"/>
  <c r="I145" i="4"/>
  <c r="G146" i="4"/>
  <c r="H146" i="4"/>
  <c r="I146" i="4"/>
  <c r="G147" i="4"/>
  <c r="H147" i="4"/>
  <c r="I147" i="4"/>
  <c r="G148" i="4"/>
  <c r="H148" i="4"/>
  <c r="I148" i="4"/>
  <c r="G149" i="4"/>
  <c r="H149" i="4"/>
  <c r="I149" i="4"/>
  <c r="G150" i="4"/>
  <c r="H150" i="4"/>
  <c r="I150" i="4"/>
  <c r="G151" i="4"/>
  <c r="H151" i="4"/>
  <c r="I151" i="4"/>
  <c r="G152" i="4"/>
  <c r="H152" i="4"/>
  <c r="I152" i="4"/>
  <c r="G153" i="4"/>
  <c r="H153" i="4"/>
  <c r="I153" i="4"/>
  <c r="G154" i="4"/>
  <c r="H154" i="4"/>
  <c r="I154" i="4"/>
  <c r="G155" i="4"/>
  <c r="H155" i="4"/>
  <c r="I155" i="4"/>
  <c r="G156" i="4"/>
  <c r="H156" i="4"/>
  <c r="I156" i="4"/>
  <c r="G157" i="4"/>
  <c r="H157" i="4"/>
  <c r="I157" i="4"/>
  <c r="G158" i="4"/>
  <c r="H158" i="4"/>
  <c r="I158" i="4"/>
  <c r="G159" i="4"/>
  <c r="H159" i="4"/>
  <c r="I159" i="4"/>
  <c r="G160" i="4"/>
  <c r="H160" i="4"/>
  <c r="I160" i="4"/>
  <c r="G161" i="4"/>
  <c r="H161" i="4"/>
  <c r="I161" i="4"/>
  <c r="G162" i="4"/>
  <c r="H162" i="4"/>
  <c r="I162" i="4"/>
  <c r="G163" i="4"/>
  <c r="H163" i="4"/>
  <c r="I163" i="4"/>
  <c r="G164" i="4"/>
  <c r="H164" i="4"/>
  <c r="I164" i="4"/>
  <c r="G165" i="4"/>
  <c r="H165" i="4"/>
  <c r="I165" i="4"/>
  <c r="G166" i="4"/>
  <c r="H166" i="4"/>
  <c r="I166" i="4"/>
  <c r="G167" i="4"/>
  <c r="H167" i="4"/>
  <c r="I167" i="4"/>
  <c r="G168" i="4"/>
  <c r="H168" i="4"/>
  <c r="I168" i="4"/>
  <c r="G169" i="4"/>
  <c r="H169" i="4"/>
  <c r="I169" i="4"/>
  <c r="G170" i="4"/>
  <c r="H170" i="4"/>
  <c r="I170" i="4"/>
  <c r="G171" i="4"/>
  <c r="H171" i="4"/>
  <c r="I171" i="4"/>
  <c r="G172" i="4"/>
  <c r="H172" i="4"/>
  <c r="I172" i="4"/>
  <c r="G173" i="4"/>
  <c r="H173" i="4"/>
  <c r="I173" i="4"/>
  <c r="G174" i="4"/>
  <c r="H174" i="4"/>
  <c r="I174" i="4"/>
  <c r="G175" i="4"/>
  <c r="H175" i="4"/>
  <c r="I175" i="4"/>
  <c r="G176" i="4"/>
  <c r="H176" i="4"/>
  <c r="I176" i="4"/>
  <c r="G177" i="4"/>
  <c r="H177" i="4"/>
  <c r="I177" i="4"/>
  <c r="G178" i="4"/>
  <c r="H178" i="4"/>
  <c r="I178" i="4"/>
  <c r="G179" i="4"/>
  <c r="H179" i="4"/>
  <c r="I179" i="4"/>
  <c r="G180" i="4"/>
  <c r="H180" i="4"/>
  <c r="I180" i="4"/>
  <c r="G181" i="4"/>
  <c r="H181" i="4"/>
  <c r="I181" i="4"/>
  <c r="G182" i="4"/>
  <c r="H182" i="4"/>
  <c r="I182" i="4"/>
  <c r="G183" i="4"/>
  <c r="H183" i="4"/>
  <c r="I183" i="4"/>
  <c r="G184" i="4"/>
  <c r="H184" i="4"/>
  <c r="I184" i="4"/>
  <c r="G185" i="4"/>
  <c r="H185" i="4"/>
  <c r="I185" i="4"/>
  <c r="G186" i="4"/>
  <c r="H186" i="4"/>
  <c r="I186" i="4"/>
  <c r="G187" i="4"/>
  <c r="H187" i="4"/>
  <c r="I187" i="4"/>
  <c r="G188" i="4"/>
  <c r="H188" i="4"/>
  <c r="I188" i="4"/>
  <c r="G189" i="4"/>
  <c r="H189" i="4"/>
  <c r="I189" i="4"/>
  <c r="G190" i="4"/>
  <c r="H190" i="4"/>
  <c r="I190" i="4"/>
  <c r="G191" i="4"/>
  <c r="H191" i="4"/>
  <c r="I191" i="4"/>
  <c r="G192" i="4"/>
  <c r="H192" i="4"/>
  <c r="I192" i="4"/>
  <c r="G193" i="4"/>
  <c r="H193" i="4"/>
  <c r="I193" i="4"/>
  <c r="G194" i="4"/>
  <c r="H194" i="4"/>
  <c r="I194" i="4"/>
  <c r="G195" i="4"/>
  <c r="H195" i="4"/>
  <c r="I195" i="4"/>
  <c r="G196" i="4"/>
  <c r="H196" i="4"/>
  <c r="I196" i="4"/>
  <c r="G197" i="4"/>
  <c r="H197" i="4"/>
  <c r="I197" i="4"/>
  <c r="G198" i="4"/>
  <c r="H198" i="4"/>
  <c r="I198" i="4"/>
  <c r="G199" i="4"/>
  <c r="H199" i="4"/>
  <c r="I199" i="4"/>
  <c r="G200" i="4"/>
  <c r="H200" i="4"/>
  <c r="I200" i="4"/>
  <c r="G201" i="4"/>
  <c r="H201" i="4"/>
  <c r="I201" i="4"/>
  <c r="G202" i="4"/>
  <c r="H202" i="4"/>
  <c r="I202" i="4"/>
  <c r="G203" i="4"/>
  <c r="H203" i="4"/>
  <c r="I203" i="4"/>
  <c r="G204" i="4"/>
  <c r="H204" i="4"/>
  <c r="I204" i="4"/>
  <c r="G205" i="4"/>
  <c r="H205" i="4"/>
  <c r="I205" i="4"/>
  <c r="G206" i="4"/>
  <c r="H206" i="4"/>
  <c r="I206" i="4"/>
  <c r="G207" i="4"/>
  <c r="H207" i="4"/>
  <c r="I207" i="4"/>
  <c r="G208" i="4"/>
  <c r="H208" i="4"/>
  <c r="I208" i="4"/>
  <c r="G209" i="4"/>
  <c r="H209" i="4"/>
  <c r="I209" i="4"/>
  <c r="G210" i="4"/>
  <c r="H210" i="4"/>
  <c r="I210" i="4"/>
  <c r="G211" i="4"/>
  <c r="H211" i="4"/>
  <c r="I211" i="4"/>
  <c r="G212" i="4"/>
  <c r="H212" i="4"/>
  <c r="I212" i="4"/>
  <c r="H3" i="4"/>
  <c r="I3" i="4"/>
  <c r="G3" i="4"/>
  <c r="F4" i="4"/>
  <c r="F5" i="4"/>
  <c r="F6" i="4"/>
  <c r="F7" i="4"/>
  <c r="F8" i="4"/>
  <c r="F9" i="4"/>
  <c r="F10" i="4"/>
  <c r="F11" i="4"/>
  <c r="F12" i="4"/>
  <c r="F13" i="4"/>
  <c r="F14" i="4"/>
  <c r="F15" i="4"/>
  <c r="F16" i="4"/>
  <c r="F17" i="4"/>
  <c r="F18" i="4"/>
  <c r="F19" i="4"/>
  <c r="F20" i="4"/>
  <c r="F21" i="4"/>
  <c r="F22" i="4"/>
  <c r="F23" i="4"/>
  <c r="F24" i="4"/>
  <c r="F25" i="4"/>
  <c r="F26" i="4"/>
  <c r="F27" i="4"/>
  <c r="F28" i="4"/>
  <c r="F29"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3" i="4"/>
  <c r="B4" i="4"/>
  <c r="C4" i="4" s="1"/>
  <c r="B5" i="4"/>
  <c r="C5" i="4" s="1"/>
  <c r="B6" i="4"/>
  <c r="C6" i="4" s="1"/>
  <c r="B7" i="4"/>
  <c r="C7" i="4" s="1"/>
  <c r="B8" i="4"/>
  <c r="C8" i="4" s="1"/>
  <c r="B9" i="4"/>
  <c r="C9" i="4" s="1"/>
  <c r="B10" i="4"/>
  <c r="C10" i="4" s="1"/>
  <c r="B11" i="4"/>
  <c r="C11" i="4" s="1"/>
  <c r="B12" i="4"/>
  <c r="C12" i="4" s="1"/>
  <c r="B13" i="4"/>
  <c r="C13" i="4" s="1"/>
  <c r="B14" i="4"/>
  <c r="C14" i="4" s="1"/>
  <c r="B15" i="4"/>
  <c r="C15" i="4" s="1"/>
  <c r="B16" i="4"/>
  <c r="C16" i="4" s="1"/>
  <c r="B17" i="4"/>
  <c r="C17" i="4" s="1"/>
  <c r="B18" i="4"/>
  <c r="C18" i="4" s="1"/>
  <c r="B19" i="4"/>
  <c r="C19" i="4" s="1"/>
  <c r="B20" i="4"/>
  <c r="C20" i="4" s="1"/>
  <c r="B21" i="4"/>
  <c r="C21" i="4" s="1"/>
  <c r="B22" i="4"/>
  <c r="C22" i="4" s="1"/>
  <c r="B23" i="4"/>
  <c r="C23" i="4" s="1"/>
  <c r="B24" i="4"/>
  <c r="C24" i="4" s="1"/>
  <c r="B25" i="4"/>
  <c r="C25" i="4" s="1"/>
  <c r="B26" i="4"/>
  <c r="C26" i="4" s="1"/>
  <c r="B27" i="4"/>
  <c r="C27" i="4" s="1"/>
  <c r="B28" i="4"/>
  <c r="C28" i="4" s="1"/>
  <c r="B29" i="4"/>
  <c r="C29" i="4" s="1"/>
  <c r="B30" i="4"/>
  <c r="C30" i="4" s="1"/>
  <c r="B31" i="4"/>
  <c r="C31" i="4" s="1"/>
  <c r="B32" i="4"/>
  <c r="C32" i="4" s="1"/>
  <c r="B33" i="4"/>
  <c r="C33" i="4" s="1"/>
  <c r="B34" i="4"/>
  <c r="C34" i="4" s="1"/>
  <c r="B35" i="4"/>
  <c r="C35" i="4" s="1"/>
  <c r="B36" i="4"/>
  <c r="C36" i="4" s="1"/>
  <c r="B37" i="4"/>
  <c r="C37" i="4" s="1"/>
  <c r="B38" i="4"/>
  <c r="C38" i="4" s="1"/>
  <c r="B39" i="4"/>
  <c r="C39" i="4" s="1"/>
  <c r="B40" i="4"/>
  <c r="C40" i="4" s="1"/>
  <c r="B41" i="4"/>
  <c r="C41" i="4" s="1"/>
  <c r="B42" i="4"/>
  <c r="C42" i="4" s="1"/>
  <c r="B43" i="4"/>
  <c r="C43" i="4" s="1"/>
  <c r="B44" i="4"/>
  <c r="C44" i="4" s="1"/>
  <c r="B45" i="4"/>
  <c r="C45" i="4" s="1"/>
  <c r="B46" i="4"/>
  <c r="C46" i="4" s="1"/>
  <c r="B47" i="4"/>
  <c r="C47" i="4" s="1"/>
  <c r="B48" i="4"/>
  <c r="C48" i="4" s="1"/>
  <c r="B49" i="4"/>
  <c r="C49" i="4" s="1"/>
  <c r="B50" i="4"/>
  <c r="C50" i="4" s="1"/>
  <c r="B51" i="4"/>
  <c r="C51" i="4" s="1"/>
  <c r="B52" i="4"/>
  <c r="C52" i="4" s="1"/>
  <c r="B53" i="4"/>
  <c r="C53" i="4" s="1"/>
  <c r="B54" i="4"/>
  <c r="C54" i="4" s="1"/>
  <c r="B55" i="4"/>
  <c r="C55" i="4" s="1"/>
  <c r="B56" i="4"/>
  <c r="C56" i="4" s="1"/>
  <c r="B57" i="4"/>
  <c r="C57" i="4" s="1"/>
  <c r="B58" i="4"/>
  <c r="C58" i="4" s="1"/>
  <c r="B59" i="4"/>
  <c r="C59" i="4" s="1"/>
  <c r="B60" i="4"/>
  <c r="C60" i="4" s="1"/>
  <c r="B61" i="4"/>
  <c r="C61" i="4" s="1"/>
  <c r="B62" i="4"/>
  <c r="C62" i="4" s="1"/>
  <c r="B63" i="4"/>
  <c r="C63" i="4" s="1"/>
  <c r="B64" i="4"/>
  <c r="C64" i="4" s="1"/>
  <c r="B65" i="4"/>
  <c r="C65" i="4" s="1"/>
  <c r="B66" i="4"/>
  <c r="C66" i="4" s="1"/>
  <c r="B67" i="4"/>
  <c r="C67" i="4" s="1"/>
  <c r="B68" i="4"/>
  <c r="C68" i="4" s="1"/>
  <c r="B69" i="4"/>
  <c r="C69" i="4" s="1"/>
  <c r="B70" i="4"/>
  <c r="C70" i="4" s="1"/>
  <c r="B71" i="4"/>
  <c r="C71" i="4" s="1"/>
  <c r="B72" i="4"/>
  <c r="C72" i="4" s="1"/>
  <c r="B73" i="4"/>
  <c r="C73" i="4" s="1"/>
  <c r="B74" i="4"/>
  <c r="C74" i="4" s="1"/>
  <c r="B75" i="4"/>
  <c r="C75" i="4" s="1"/>
  <c r="B76" i="4"/>
  <c r="C76" i="4" s="1"/>
  <c r="B77" i="4"/>
  <c r="C77" i="4" s="1"/>
  <c r="B78" i="4"/>
  <c r="C78" i="4" s="1"/>
  <c r="B79" i="4"/>
  <c r="C79" i="4" s="1"/>
  <c r="B80" i="4"/>
  <c r="C80" i="4" s="1"/>
  <c r="B81" i="4"/>
  <c r="C81" i="4" s="1"/>
  <c r="B82" i="4"/>
  <c r="C82" i="4" s="1"/>
  <c r="B83" i="4"/>
  <c r="C83" i="4" s="1"/>
  <c r="B84" i="4"/>
  <c r="C84" i="4" s="1"/>
  <c r="B85" i="4"/>
  <c r="C85" i="4" s="1"/>
  <c r="B86" i="4"/>
  <c r="C86" i="4" s="1"/>
  <c r="B87" i="4"/>
  <c r="C87" i="4" s="1"/>
  <c r="B88" i="4"/>
  <c r="C88" i="4" s="1"/>
  <c r="B89" i="4"/>
  <c r="C89" i="4" s="1"/>
  <c r="B90" i="4"/>
  <c r="C90" i="4" s="1"/>
  <c r="B91" i="4"/>
  <c r="C91" i="4" s="1"/>
  <c r="B92" i="4"/>
  <c r="C92" i="4" s="1"/>
  <c r="B93" i="4"/>
  <c r="C93" i="4" s="1"/>
  <c r="B94" i="4"/>
  <c r="C94" i="4" s="1"/>
  <c r="B95" i="4"/>
  <c r="C95" i="4" s="1"/>
  <c r="B96" i="4"/>
  <c r="C96" i="4" s="1"/>
  <c r="B97" i="4"/>
  <c r="C97" i="4" s="1"/>
  <c r="B98" i="4"/>
  <c r="C98" i="4" s="1"/>
  <c r="B99" i="4"/>
  <c r="C99" i="4" s="1"/>
  <c r="B100" i="4"/>
  <c r="C100" i="4" s="1"/>
  <c r="B101" i="4"/>
  <c r="C101" i="4" s="1"/>
  <c r="B102" i="4"/>
  <c r="C102" i="4" s="1"/>
  <c r="B103" i="4"/>
  <c r="C103" i="4" s="1"/>
  <c r="B104" i="4"/>
  <c r="C104" i="4" s="1"/>
  <c r="B105" i="4"/>
  <c r="C105" i="4" s="1"/>
  <c r="B106" i="4"/>
  <c r="C106" i="4" s="1"/>
  <c r="B107" i="4"/>
  <c r="C107" i="4" s="1"/>
  <c r="B108" i="4"/>
  <c r="C108" i="4" s="1"/>
  <c r="B109" i="4"/>
  <c r="C109" i="4" s="1"/>
  <c r="B110" i="4"/>
  <c r="C110" i="4" s="1"/>
  <c r="B111" i="4"/>
  <c r="C111" i="4" s="1"/>
  <c r="B112" i="4"/>
  <c r="C112" i="4" s="1"/>
  <c r="B113" i="4"/>
  <c r="C113" i="4" s="1"/>
  <c r="B114" i="4"/>
  <c r="C114" i="4" s="1"/>
  <c r="B115" i="4"/>
  <c r="C115" i="4" s="1"/>
  <c r="B116" i="4"/>
  <c r="C116" i="4" s="1"/>
  <c r="B117" i="4"/>
  <c r="C117" i="4" s="1"/>
  <c r="B118" i="4"/>
  <c r="C118" i="4" s="1"/>
  <c r="B119" i="4"/>
  <c r="C119" i="4" s="1"/>
  <c r="B120" i="4"/>
  <c r="C120" i="4" s="1"/>
  <c r="B121" i="4"/>
  <c r="C121" i="4" s="1"/>
  <c r="B122" i="4"/>
  <c r="C122" i="4" s="1"/>
  <c r="B123" i="4"/>
  <c r="C123" i="4" s="1"/>
  <c r="B124" i="4"/>
  <c r="C124" i="4" s="1"/>
  <c r="B125" i="4"/>
  <c r="C125" i="4" s="1"/>
  <c r="B126" i="4"/>
  <c r="C126" i="4" s="1"/>
  <c r="B127" i="4"/>
  <c r="C127" i="4" s="1"/>
  <c r="B128" i="4"/>
  <c r="C128" i="4" s="1"/>
  <c r="B129" i="4"/>
  <c r="C129" i="4" s="1"/>
  <c r="B130" i="4"/>
  <c r="C130" i="4" s="1"/>
  <c r="B131" i="4"/>
  <c r="C131" i="4" s="1"/>
  <c r="B132" i="4"/>
  <c r="C132" i="4" s="1"/>
  <c r="B133" i="4"/>
  <c r="C133" i="4" s="1"/>
  <c r="B134" i="4"/>
  <c r="C134" i="4" s="1"/>
  <c r="B135" i="4"/>
  <c r="C135" i="4" s="1"/>
  <c r="B136" i="4"/>
  <c r="C136" i="4" s="1"/>
  <c r="B137" i="4"/>
  <c r="C137" i="4" s="1"/>
  <c r="B138" i="4"/>
  <c r="C138" i="4" s="1"/>
  <c r="B139" i="4"/>
  <c r="C139" i="4" s="1"/>
  <c r="B140" i="4"/>
  <c r="C140" i="4" s="1"/>
  <c r="B141" i="4"/>
  <c r="C141" i="4" s="1"/>
  <c r="B142" i="4"/>
  <c r="C142" i="4" s="1"/>
  <c r="B143" i="4"/>
  <c r="C143" i="4" s="1"/>
  <c r="B144" i="4"/>
  <c r="C144" i="4" s="1"/>
  <c r="B145" i="4"/>
  <c r="C145" i="4" s="1"/>
  <c r="B146" i="4"/>
  <c r="C146" i="4" s="1"/>
  <c r="B147" i="4"/>
  <c r="C147" i="4" s="1"/>
  <c r="B148" i="4"/>
  <c r="C148" i="4" s="1"/>
  <c r="B149" i="4"/>
  <c r="C149" i="4" s="1"/>
  <c r="B150" i="4"/>
  <c r="C150" i="4" s="1"/>
  <c r="B151" i="4"/>
  <c r="C151" i="4" s="1"/>
  <c r="B152" i="4"/>
  <c r="C152" i="4" s="1"/>
  <c r="B153" i="4"/>
  <c r="C153" i="4" s="1"/>
  <c r="B154" i="4"/>
  <c r="C154" i="4" s="1"/>
  <c r="B155" i="4"/>
  <c r="C155" i="4" s="1"/>
  <c r="B156" i="4"/>
  <c r="C156" i="4" s="1"/>
  <c r="B157" i="4"/>
  <c r="C157" i="4" s="1"/>
  <c r="B158" i="4"/>
  <c r="C158" i="4" s="1"/>
  <c r="B159" i="4"/>
  <c r="C159" i="4" s="1"/>
  <c r="B160" i="4"/>
  <c r="C160" i="4" s="1"/>
  <c r="B161" i="4"/>
  <c r="C161" i="4" s="1"/>
  <c r="B162" i="4"/>
  <c r="C162" i="4" s="1"/>
  <c r="B163" i="4"/>
  <c r="C163" i="4" s="1"/>
  <c r="B164" i="4"/>
  <c r="C164" i="4" s="1"/>
  <c r="B165" i="4"/>
  <c r="C165" i="4" s="1"/>
  <c r="B166" i="4"/>
  <c r="C166" i="4" s="1"/>
  <c r="B167" i="4"/>
  <c r="C167" i="4" s="1"/>
  <c r="B168" i="4"/>
  <c r="C168" i="4" s="1"/>
  <c r="B169" i="4"/>
  <c r="C169" i="4" s="1"/>
  <c r="B170" i="4"/>
  <c r="C170" i="4" s="1"/>
  <c r="B171" i="4"/>
  <c r="C171" i="4" s="1"/>
  <c r="B172" i="4"/>
  <c r="C172" i="4" s="1"/>
  <c r="B173" i="4"/>
  <c r="C173" i="4" s="1"/>
  <c r="B174" i="4"/>
  <c r="C174" i="4" s="1"/>
  <c r="B175" i="4"/>
  <c r="C175" i="4" s="1"/>
  <c r="B176" i="4"/>
  <c r="C176" i="4" s="1"/>
  <c r="B177" i="4"/>
  <c r="C177" i="4" s="1"/>
  <c r="B178" i="4"/>
  <c r="C178" i="4" s="1"/>
  <c r="B179" i="4"/>
  <c r="C179" i="4" s="1"/>
  <c r="B180" i="4"/>
  <c r="C180" i="4" s="1"/>
  <c r="B181" i="4"/>
  <c r="C181" i="4" s="1"/>
  <c r="B182" i="4"/>
  <c r="C182" i="4" s="1"/>
  <c r="B183" i="4"/>
  <c r="C183" i="4" s="1"/>
  <c r="B184" i="4"/>
  <c r="C184" i="4" s="1"/>
  <c r="B185" i="4"/>
  <c r="C185" i="4" s="1"/>
  <c r="B186" i="4"/>
  <c r="C186" i="4" s="1"/>
  <c r="B187" i="4"/>
  <c r="C187" i="4" s="1"/>
  <c r="B188" i="4"/>
  <c r="C188" i="4" s="1"/>
  <c r="B189" i="4"/>
  <c r="C189" i="4" s="1"/>
  <c r="B190" i="4"/>
  <c r="C190" i="4" s="1"/>
  <c r="B191" i="4"/>
  <c r="C191" i="4" s="1"/>
  <c r="B192" i="4"/>
  <c r="C192" i="4" s="1"/>
  <c r="B193" i="4"/>
  <c r="C193" i="4" s="1"/>
  <c r="B194" i="4"/>
  <c r="C194" i="4" s="1"/>
  <c r="B195" i="4"/>
  <c r="C195" i="4" s="1"/>
  <c r="B197" i="4"/>
  <c r="C197" i="4" s="1"/>
  <c r="B198" i="4"/>
  <c r="C198" i="4" s="1"/>
  <c r="B199" i="4"/>
  <c r="C199" i="4" s="1"/>
  <c r="B200" i="4"/>
  <c r="C200" i="4" s="1"/>
  <c r="B201" i="4"/>
  <c r="C201" i="4" s="1"/>
  <c r="B202" i="4"/>
  <c r="C202" i="4" s="1"/>
  <c r="B203" i="4"/>
  <c r="C203" i="4" s="1"/>
  <c r="B204" i="4"/>
  <c r="C204" i="4" s="1"/>
  <c r="B205" i="4"/>
  <c r="C205" i="4" s="1"/>
  <c r="B206" i="4"/>
  <c r="C206" i="4" s="1"/>
  <c r="B207" i="4"/>
  <c r="C207" i="4" s="1"/>
  <c r="B208" i="4"/>
  <c r="C208" i="4" s="1"/>
  <c r="B209" i="4"/>
  <c r="C209" i="4" s="1"/>
  <c r="B210" i="4"/>
  <c r="C210" i="4" s="1"/>
  <c r="B211" i="4"/>
  <c r="C211" i="4" s="1"/>
  <c r="B3" i="4"/>
  <c r="C3" i="4" s="1"/>
  <c r="I295" i="3"/>
  <c r="I287" i="3"/>
  <c r="I283" i="3"/>
  <c r="I282" i="3"/>
  <c r="I281" i="3"/>
  <c r="I271" i="3"/>
  <c r="I268" i="3"/>
  <c r="S250" i="3"/>
  <c r="J250" i="3"/>
  <c r="S248" i="3"/>
  <c r="J248" i="3"/>
  <c r="S247" i="3"/>
  <c r="J247" i="3"/>
  <c r="R246" i="3"/>
  <c r="I246" i="3"/>
  <c r="S244" i="3"/>
  <c r="J244" i="3"/>
  <c r="S241" i="3"/>
  <c r="J241" i="3"/>
  <c r="S238" i="3"/>
  <c r="J238" i="3"/>
  <c r="I235" i="3"/>
  <c r="S234" i="3"/>
  <c r="J234" i="3"/>
  <c r="S233" i="3"/>
  <c r="J233" i="3"/>
  <c r="S230" i="3"/>
  <c r="J230" i="3"/>
  <c r="S225" i="3"/>
  <c r="J225" i="3"/>
  <c r="S224" i="3"/>
  <c r="J224" i="3"/>
  <c r="S223" i="3"/>
  <c r="J223" i="3"/>
  <c r="S222" i="3"/>
  <c r="J222" i="3"/>
  <c r="S219" i="3"/>
  <c r="J219" i="3"/>
  <c r="S216" i="3"/>
  <c r="J216" i="3"/>
  <c r="S214" i="3"/>
  <c r="J214" i="3"/>
  <c r="S211" i="3"/>
  <c r="J211" i="3"/>
  <c r="S208" i="3"/>
  <c r="J208" i="3"/>
  <c r="S207" i="3"/>
  <c r="J207" i="3"/>
  <c r="S206" i="3"/>
  <c r="J206" i="3"/>
  <c r="S204" i="3"/>
  <c r="J204" i="3"/>
  <c r="S203" i="3"/>
  <c r="J203" i="3"/>
  <c r="S202" i="3"/>
  <c r="J202" i="3"/>
  <c r="S195" i="3"/>
  <c r="J195" i="3"/>
  <c r="R184" i="3"/>
  <c r="I184" i="3"/>
  <c r="S181" i="3"/>
  <c r="J181" i="3"/>
  <c r="S174" i="3"/>
  <c r="J174" i="3"/>
  <c r="S173" i="3"/>
  <c r="J173" i="3"/>
  <c r="R172" i="3"/>
  <c r="E76" i="4" s="1"/>
  <c r="I172" i="3"/>
  <c r="S171" i="3"/>
  <c r="J171" i="3"/>
  <c r="S163" i="3"/>
  <c r="J163" i="3"/>
  <c r="S162" i="3"/>
  <c r="J162" i="3"/>
  <c r="S158" i="3"/>
  <c r="J158" i="3"/>
  <c r="S157" i="3"/>
  <c r="J157" i="3"/>
  <c r="S154" i="3"/>
  <c r="S153" i="3"/>
  <c r="S129" i="3"/>
  <c r="J129" i="3"/>
  <c r="S128" i="3"/>
  <c r="J128" i="3"/>
  <c r="S124" i="3"/>
  <c r="J124" i="3"/>
  <c r="S123" i="3"/>
  <c r="J123" i="3"/>
  <c r="S121" i="3"/>
  <c r="J121" i="3"/>
  <c r="S120" i="3"/>
  <c r="J120" i="3"/>
  <c r="S118" i="3"/>
  <c r="J118" i="3"/>
  <c r="S117" i="3"/>
  <c r="J117" i="3"/>
  <c r="H73" i="3"/>
  <c r="I36" i="3"/>
  <c r="H7" i="3"/>
  <c r="AN212" i="4" l="1"/>
  <c r="AO212" i="4"/>
  <c r="AN205" i="4"/>
  <c r="AO205" i="4"/>
  <c r="AN201" i="4"/>
  <c r="AO201" i="4"/>
  <c r="AN196" i="4"/>
  <c r="AO196" i="4"/>
  <c r="AN192" i="4"/>
  <c r="AO192" i="4"/>
  <c r="AN189" i="4"/>
  <c r="AO189" i="4"/>
  <c r="AN185" i="4"/>
  <c r="AO185" i="4"/>
  <c r="AO181" i="4"/>
  <c r="AN181" i="4"/>
  <c r="AN178" i="4"/>
  <c r="AO178" i="4"/>
  <c r="AN38" i="4"/>
  <c r="AO38" i="4"/>
  <c r="AN36" i="4"/>
  <c r="AO36" i="4"/>
  <c r="AN33" i="4"/>
  <c r="AO33" i="4"/>
  <c r="AN28" i="4"/>
  <c r="AO28" i="4"/>
  <c r="AN24" i="4"/>
  <c r="AO24" i="4"/>
  <c r="AN20" i="4"/>
  <c r="AO20" i="4"/>
  <c r="AN11" i="4"/>
  <c r="AO11" i="4"/>
  <c r="AN8" i="4"/>
  <c r="AO8" i="4"/>
  <c r="AN69" i="4"/>
  <c r="AO69" i="4"/>
  <c r="AN66" i="4"/>
  <c r="AO66" i="4"/>
  <c r="AN64" i="4"/>
  <c r="AO64" i="4"/>
  <c r="AN61" i="4"/>
  <c r="AO61" i="4"/>
  <c r="AN56" i="4"/>
  <c r="AO56" i="4"/>
  <c r="AN50" i="4"/>
  <c r="AO50" i="4"/>
  <c r="AN45" i="4"/>
  <c r="AO45" i="4"/>
  <c r="AN41" i="4"/>
  <c r="AO41" i="4"/>
  <c r="AN118" i="4"/>
  <c r="AO118" i="4"/>
  <c r="AN115" i="4"/>
  <c r="AO115" i="4"/>
  <c r="AN109" i="4"/>
  <c r="AO109" i="4"/>
  <c r="AN105" i="4"/>
  <c r="AO105" i="4"/>
  <c r="AN101" i="4"/>
  <c r="AO101" i="4"/>
  <c r="AN93" i="4"/>
  <c r="AO93" i="4"/>
  <c r="AN88" i="4"/>
  <c r="AO88" i="4"/>
  <c r="AN85" i="4"/>
  <c r="AO85" i="4"/>
  <c r="AN81" i="4"/>
  <c r="AO81" i="4"/>
  <c r="AN177" i="4"/>
  <c r="AO177" i="4"/>
  <c r="AN173" i="4"/>
  <c r="AO173" i="4"/>
  <c r="AN167" i="4"/>
  <c r="AO167" i="4"/>
  <c r="AN159" i="4"/>
  <c r="AO159" i="4"/>
  <c r="AN155" i="4"/>
  <c r="AO155" i="4"/>
  <c r="AN151" i="4"/>
  <c r="AO151" i="4"/>
  <c r="AN146" i="4"/>
  <c r="AO146" i="4"/>
  <c r="AN143" i="4"/>
  <c r="AO143" i="4"/>
  <c r="AN140" i="4"/>
  <c r="AO140" i="4"/>
  <c r="AN136" i="4"/>
  <c r="AO136" i="4"/>
  <c r="AN133" i="4"/>
  <c r="AO133" i="4"/>
  <c r="AN130" i="4"/>
  <c r="AO130" i="4"/>
  <c r="AO127" i="4"/>
  <c r="AN127" i="4"/>
  <c r="AN123" i="4"/>
  <c r="AO123" i="4"/>
  <c r="AN17" i="4"/>
  <c r="AO17" i="4"/>
  <c r="AN211" i="4"/>
  <c r="AO211" i="4"/>
  <c r="AN208" i="4"/>
  <c r="AO208" i="4"/>
  <c r="AN204" i="4"/>
  <c r="AO204" i="4"/>
  <c r="AN200" i="4"/>
  <c r="AO200" i="4"/>
  <c r="AN195" i="4"/>
  <c r="AO195" i="4"/>
  <c r="AN191" i="4"/>
  <c r="AO191" i="4"/>
  <c r="AN188" i="4"/>
  <c r="AO188" i="4"/>
  <c r="AO184" i="4"/>
  <c r="AN184" i="4"/>
  <c r="AO180" i="4"/>
  <c r="AN180" i="4"/>
  <c r="AO35" i="4"/>
  <c r="AN35" i="4"/>
  <c r="AO31" i="4"/>
  <c r="AN31" i="4"/>
  <c r="AN27" i="4"/>
  <c r="AO27" i="4"/>
  <c r="AO23" i="4"/>
  <c r="AN23" i="4"/>
  <c r="AN19" i="4"/>
  <c r="AO19" i="4"/>
  <c r="AN14" i="4"/>
  <c r="AO14" i="4"/>
  <c r="AN10" i="4"/>
  <c r="AO10" i="4"/>
  <c r="AN5" i="4"/>
  <c r="AO5" i="4"/>
  <c r="AN132" i="4"/>
  <c r="AO132" i="4"/>
  <c r="AN76" i="4"/>
  <c r="AO76" i="4"/>
  <c r="AN73" i="4"/>
  <c r="AO73" i="4"/>
  <c r="AN63" i="4"/>
  <c r="AO63" i="4"/>
  <c r="AN60" i="4"/>
  <c r="AO60" i="4"/>
  <c r="AO59" i="4"/>
  <c r="AN59" i="4"/>
  <c r="AN55" i="4"/>
  <c r="AO55" i="4"/>
  <c r="AN49" i="4"/>
  <c r="AO49" i="4"/>
  <c r="AN44" i="4"/>
  <c r="AO44" i="4"/>
  <c r="AN40" i="4"/>
  <c r="AO40" i="4"/>
  <c r="AN117" i="4"/>
  <c r="AO117" i="4"/>
  <c r="AO114" i="4"/>
  <c r="AN114" i="4"/>
  <c r="AN111" i="4"/>
  <c r="AO111" i="4"/>
  <c r="AO108" i="4"/>
  <c r="AN108" i="4"/>
  <c r="AN104" i="4"/>
  <c r="AO104" i="4"/>
  <c r="AO100" i="4"/>
  <c r="AN100" i="4"/>
  <c r="AN98" i="4"/>
  <c r="AO98" i="4"/>
  <c r="AN94" i="4"/>
  <c r="AO94" i="4"/>
  <c r="AO92" i="4"/>
  <c r="AN92" i="4"/>
  <c r="AN87" i="4"/>
  <c r="AO87" i="4"/>
  <c r="AN86" i="4"/>
  <c r="AO86" i="4"/>
  <c r="AN84" i="4"/>
  <c r="AO84" i="4"/>
  <c r="AN80" i="4"/>
  <c r="AO80" i="4"/>
  <c r="AN176" i="4"/>
  <c r="AO176" i="4"/>
  <c r="AN172" i="4"/>
  <c r="AO172" i="4"/>
  <c r="AN166" i="4"/>
  <c r="AO166" i="4"/>
  <c r="AN163" i="4"/>
  <c r="AO163" i="4"/>
  <c r="AN162" i="4"/>
  <c r="AO162" i="4"/>
  <c r="AN158" i="4"/>
  <c r="AO158" i="4"/>
  <c r="AN154" i="4"/>
  <c r="AO154" i="4"/>
  <c r="AN150" i="4"/>
  <c r="AO150" i="4"/>
  <c r="AN147" i="4"/>
  <c r="AO147" i="4"/>
  <c r="AN145" i="4"/>
  <c r="AO145" i="4"/>
  <c r="AO139" i="4"/>
  <c r="AN139" i="4"/>
  <c r="AN129" i="4"/>
  <c r="AO129" i="4"/>
  <c r="AN126" i="4"/>
  <c r="AO126" i="4"/>
  <c r="AN122" i="4"/>
  <c r="AO122" i="4"/>
  <c r="AN207" i="4"/>
  <c r="AO207" i="4"/>
  <c r="AN203" i="4"/>
  <c r="AO203" i="4"/>
  <c r="AN199" i="4"/>
  <c r="AO199" i="4"/>
  <c r="AN194" i="4"/>
  <c r="AO194" i="4"/>
  <c r="AN187" i="4"/>
  <c r="AO187" i="4"/>
  <c r="AO183" i="4"/>
  <c r="AN183" i="4"/>
  <c r="AN37" i="4"/>
  <c r="AO37" i="4"/>
  <c r="AN30" i="4"/>
  <c r="AO30" i="4"/>
  <c r="AN26" i="4"/>
  <c r="AO26" i="4"/>
  <c r="AN22" i="4"/>
  <c r="AO22" i="4"/>
  <c r="AN16" i="4"/>
  <c r="AO16" i="4"/>
  <c r="AN13" i="4"/>
  <c r="AO13" i="4"/>
  <c r="AL13" i="4"/>
  <c r="AN9" i="4"/>
  <c r="AO9" i="4"/>
  <c r="AN7" i="4"/>
  <c r="AO7" i="4"/>
  <c r="AN4" i="4"/>
  <c r="AO4" i="4"/>
  <c r="AN75" i="4"/>
  <c r="AO75" i="4"/>
  <c r="AO72" i="4"/>
  <c r="AN72" i="4"/>
  <c r="AN71" i="4"/>
  <c r="AO71" i="4"/>
  <c r="AN68" i="4"/>
  <c r="AO68" i="4"/>
  <c r="AN62" i="4"/>
  <c r="AO62" i="4"/>
  <c r="AN58" i="4"/>
  <c r="AO58" i="4"/>
  <c r="AN54" i="4"/>
  <c r="AO54" i="4"/>
  <c r="AN52" i="4"/>
  <c r="AO52" i="4"/>
  <c r="AN47" i="4"/>
  <c r="AO47" i="4"/>
  <c r="AN43" i="4"/>
  <c r="AO43" i="4"/>
  <c r="AN120" i="4"/>
  <c r="AO120" i="4"/>
  <c r="AN116" i="4"/>
  <c r="AO116" i="4"/>
  <c r="AN113" i="4"/>
  <c r="AO113" i="4"/>
  <c r="AN107" i="4"/>
  <c r="AO107" i="4"/>
  <c r="AN103" i="4"/>
  <c r="AO103" i="4"/>
  <c r="AN97" i="4"/>
  <c r="AO97" i="4"/>
  <c r="AN91" i="4"/>
  <c r="AO91" i="4"/>
  <c r="AN83" i="4"/>
  <c r="AO83" i="4"/>
  <c r="AN79" i="4"/>
  <c r="AO79" i="4"/>
  <c r="AN175" i="4"/>
  <c r="AO175" i="4"/>
  <c r="AN171" i="4"/>
  <c r="AO171" i="4"/>
  <c r="AN169" i="4"/>
  <c r="AO169" i="4"/>
  <c r="AN165" i="4"/>
  <c r="AO165" i="4"/>
  <c r="AN161" i="4"/>
  <c r="AO161" i="4"/>
  <c r="AN157" i="4"/>
  <c r="AO157" i="4"/>
  <c r="AN153" i="4"/>
  <c r="AO153" i="4"/>
  <c r="AN149" i="4"/>
  <c r="AO149" i="4"/>
  <c r="AN209" i="4"/>
  <c r="AO209" i="4"/>
  <c r="AN142" i="4"/>
  <c r="AO142" i="4"/>
  <c r="AN138" i="4"/>
  <c r="AO138" i="4"/>
  <c r="AN135" i="4"/>
  <c r="AO135" i="4"/>
  <c r="AN128" i="4"/>
  <c r="AO128" i="4"/>
  <c r="AN125" i="4"/>
  <c r="AO125" i="4"/>
  <c r="AN99" i="4"/>
  <c r="AO99" i="4"/>
  <c r="AN210" i="4"/>
  <c r="AO210" i="4"/>
  <c r="AN206" i="4"/>
  <c r="AO206" i="4"/>
  <c r="AN202" i="4"/>
  <c r="AO202" i="4"/>
  <c r="AN198" i="4"/>
  <c r="AO198" i="4"/>
  <c r="AN197" i="4"/>
  <c r="AO197" i="4"/>
  <c r="AN193" i="4"/>
  <c r="AO193" i="4"/>
  <c r="AN190" i="4"/>
  <c r="AO190" i="4"/>
  <c r="AN186" i="4"/>
  <c r="AO186" i="4"/>
  <c r="AO182" i="4"/>
  <c r="AN182" i="4"/>
  <c r="AO179" i="4"/>
  <c r="AN179" i="4"/>
  <c r="AN34" i="4"/>
  <c r="AO34" i="4"/>
  <c r="AN32" i="4"/>
  <c r="AO32" i="4"/>
  <c r="AN29" i="4"/>
  <c r="AO29" i="4"/>
  <c r="AN25" i="4"/>
  <c r="AO25" i="4"/>
  <c r="AN21" i="4"/>
  <c r="AO21" i="4"/>
  <c r="AN15" i="4"/>
  <c r="AO15" i="4"/>
  <c r="AN12" i="4"/>
  <c r="AO12" i="4"/>
  <c r="AN6" i="4"/>
  <c r="AO6" i="4"/>
  <c r="AO3" i="4"/>
  <c r="AN3" i="4"/>
  <c r="AN77" i="4"/>
  <c r="AO77" i="4"/>
  <c r="AN74" i="4"/>
  <c r="AO74" i="4"/>
  <c r="AN70" i="4"/>
  <c r="AO70" i="4"/>
  <c r="AN67" i="4"/>
  <c r="AO67" i="4"/>
  <c r="AO65" i="4"/>
  <c r="AN65" i="4"/>
  <c r="AN57" i="4"/>
  <c r="AO57" i="4"/>
  <c r="AN53" i="4"/>
  <c r="AO53" i="4"/>
  <c r="AO51" i="4"/>
  <c r="AN51" i="4"/>
  <c r="AN48" i="4"/>
  <c r="AO48" i="4"/>
  <c r="AO46" i="4"/>
  <c r="AN46" i="4"/>
  <c r="AN42" i="4"/>
  <c r="AO42" i="4"/>
  <c r="AN39" i="4"/>
  <c r="AO39" i="4"/>
  <c r="AN119" i="4"/>
  <c r="AO119" i="4"/>
  <c r="AN112" i="4"/>
  <c r="AO112" i="4"/>
  <c r="AN110" i="4"/>
  <c r="AO110" i="4"/>
  <c r="AN106" i="4"/>
  <c r="AO106" i="4"/>
  <c r="AN102" i="4"/>
  <c r="AO102" i="4"/>
  <c r="AN96" i="4"/>
  <c r="AO96" i="4"/>
  <c r="AN95" i="4"/>
  <c r="AO95" i="4"/>
  <c r="AN90" i="4"/>
  <c r="AO90" i="4"/>
  <c r="AN89" i="4"/>
  <c r="AO89" i="4"/>
  <c r="AN82" i="4"/>
  <c r="AO82" i="4"/>
  <c r="AO78" i="4"/>
  <c r="AN78" i="4"/>
  <c r="AN174" i="4"/>
  <c r="AO174" i="4"/>
  <c r="AN170" i="4"/>
  <c r="AO170" i="4"/>
  <c r="AN168" i="4"/>
  <c r="AO168" i="4"/>
  <c r="AN164" i="4"/>
  <c r="AO164" i="4"/>
  <c r="AN160" i="4"/>
  <c r="AO160" i="4"/>
  <c r="AN156" i="4"/>
  <c r="AO156" i="4"/>
  <c r="AN152" i="4"/>
  <c r="AO152" i="4"/>
  <c r="AN148" i="4"/>
  <c r="AO148" i="4"/>
  <c r="AN144" i="4"/>
  <c r="AO144" i="4"/>
  <c r="AN141" i="4"/>
  <c r="AO141" i="4"/>
  <c r="AN137" i="4"/>
  <c r="AO137" i="4"/>
  <c r="AN134" i="4"/>
  <c r="AO134" i="4"/>
  <c r="AN131" i="4"/>
  <c r="AO131" i="4"/>
  <c r="AN124" i="4"/>
  <c r="AO124" i="4"/>
  <c r="AN121" i="4"/>
  <c r="AO121" i="4"/>
  <c r="AN18" i="4"/>
  <c r="AO18" i="4"/>
  <c r="AK207" i="4"/>
  <c r="AL207" i="4"/>
  <c r="AP207" i="4"/>
  <c r="AM207" i="4"/>
  <c r="AQ207" i="4"/>
  <c r="AJ207" i="4"/>
  <c r="AM194" i="4"/>
  <c r="AQ194" i="4"/>
  <c r="AJ194" i="4"/>
  <c r="AK194" i="4"/>
  <c r="AL194" i="4"/>
  <c r="AP194" i="4"/>
  <c r="AM183" i="4"/>
  <c r="AQ183" i="4"/>
  <c r="AJ183" i="4"/>
  <c r="AK183" i="4"/>
  <c r="AP183" i="4"/>
  <c r="AL183" i="4"/>
  <c r="AK37" i="4"/>
  <c r="AJ37" i="4"/>
  <c r="AL37" i="4"/>
  <c r="AP37" i="4"/>
  <c r="AM37" i="4"/>
  <c r="AQ37" i="4"/>
  <c r="AK26" i="4"/>
  <c r="AL26" i="4"/>
  <c r="AP26" i="4"/>
  <c r="AM26" i="4"/>
  <c r="AQ26" i="4"/>
  <c r="AJ26" i="4"/>
  <c r="AK22" i="4"/>
  <c r="AL22" i="4"/>
  <c r="AP22" i="4"/>
  <c r="AM22" i="4"/>
  <c r="AQ22" i="4"/>
  <c r="AJ22" i="4"/>
  <c r="AM75" i="4"/>
  <c r="AQ75" i="4"/>
  <c r="AJ75" i="4"/>
  <c r="AP75" i="4"/>
  <c r="AK75" i="4"/>
  <c r="AL75" i="4"/>
  <c r="AM72" i="4"/>
  <c r="AQ72" i="4"/>
  <c r="AJ72" i="4"/>
  <c r="AP72" i="4"/>
  <c r="AK72" i="4"/>
  <c r="AL72" i="4"/>
  <c r="AK71" i="4"/>
  <c r="AM71" i="4"/>
  <c r="AQ71" i="4"/>
  <c r="AJ71" i="4"/>
  <c r="AL71" i="4"/>
  <c r="AP71" i="4"/>
  <c r="AK68" i="4"/>
  <c r="AM68" i="4"/>
  <c r="AQ68" i="4"/>
  <c r="AJ68" i="4"/>
  <c r="AL68" i="4"/>
  <c r="AP68" i="4"/>
  <c r="AK62" i="4"/>
  <c r="AM62" i="4"/>
  <c r="AQ62" i="4"/>
  <c r="AJ62" i="4"/>
  <c r="AL62" i="4"/>
  <c r="AP62" i="4"/>
  <c r="AK58" i="4"/>
  <c r="AM58" i="4"/>
  <c r="AQ58" i="4"/>
  <c r="AJ58" i="4"/>
  <c r="AL58" i="4"/>
  <c r="AP58" i="4"/>
  <c r="AK54" i="4"/>
  <c r="AM54" i="4"/>
  <c r="AQ54" i="4"/>
  <c r="AJ54" i="4"/>
  <c r="AL54" i="4"/>
  <c r="AP54" i="4"/>
  <c r="AK52" i="4"/>
  <c r="AM52" i="4"/>
  <c r="AQ52" i="4"/>
  <c r="AJ52" i="4"/>
  <c r="AL52" i="4"/>
  <c r="AP52" i="4"/>
  <c r="AJ47" i="4"/>
  <c r="AK47" i="4"/>
  <c r="AL47" i="4"/>
  <c r="AP47" i="4"/>
  <c r="AM47" i="4"/>
  <c r="AQ47" i="4"/>
  <c r="AJ43" i="4"/>
  <c r="AK43" i="4"/>
  <c r="AL43" i="4"/>
  <c r="AP43" i="4"/>
  <c r="AM43" i="4"/>
  <c r="AQ43" i="4"/>
  <c r="AK120" i="4"/>
  <c r="AL120" i="4"/>
  <c r="AP120" i="4"/>
  <c r="AM120" i="4"/>
  <c r="AQ120" i="4"/>
  <c r="AJ120" i="4"/>
  <c r="AK116" i="4"/>
  <c r="AL116" i="4"/>
  <c r="AP116" i="4"/>
  <c r="AM116" i="4"/>
  <c r="AQ116" i="4"/>
  <c r="AJ116" i="4"/>
  <c r="AK113" i="4"/>
  <c r="AL113" i="4"/>
  <c r="AP113" i="4"/>
  <c r="AM113" i="4"/>
  <c r="AQ113" i="4"/>
  <c r="AJ113" i="4"/>
  <c r="AK107" i="4"/>
  <c r="AL107" i="4"/>
  <c r="AP107" i="4"/>
  <c r="AM107" i="4"/>
  <c r="AQ107" i="4"/>
  <c r="AJ107" i="4"/>
  <c r="AK103" i="4"/>
  <c r="AL103" i="4"/>
  <c r="AP103" i="4"/>
  <c r="AM103" i="4"/>
  <c r="AQ103" i="4"/>
  <c r="AJ103" i="4"/>
  <c r="AK97" i="4"/>
  <c r="AL97" i="4"/>
  <c r="AP97" i="4"/>
  <c r="AM97" i="4"/>
  <c r="AQ97" i="4"/>
  <c r="AJ97" i="4"/>
  <c r="AK91" i="4"/>
  <c r="AL91" i="4"/>
  <c r="AP91" i="4"/>
  <c r="AM91" i="4"/>
  <c r="AQ91" i="4"/>
  <c r="AJ91" i="4"/>
  <c r="AK83" i="4"/>
  <c r="AL83" i="4"/>
  <c r="AP83" i="4"/>
  <c r="AM83" i="4"/>
  <c r="AQ83" i="4"/>
  <c r="AJ83" i="4"/>
  <c r="AK79" i="4"/>
  <c r="AL79" i="4"/>
  <c r="AP79" i="4"/>
  <c r="AM79" i="4"/>
  <c r="AQ79" i="4"/>
  <c r="AJ79" i="4"/>
  <c r="AM175" i="4"/>
  <c r="AQ175" i="4"/>
  <c r="AJ175" i="4"/>
  <c r="AK175" i="4"/>
  <c r="AP175" i="4"/>
  <c r="AL175" i="4"/>
  <c r="AM171" i="4"/>
  <c r="AQ171" i="4"/>
  <c r="AJ171" i="4"/>
  <c r="AK171" i="4"/>
  <c r="AP171" i="4"/>
  <c r="AL171" i="4"/>
  <c r="AM169" i="4"/>
  <c r="AQ169" i="4"/>
  <c r="AJ169" i="4"/>
  <c r="AK169" i="4"/>
  <c r="AP169" i="4"/>
  <c r="AL169" i="4"/>
  <c r="AM165" i="4"/>
  <c r="AQ165" i="4"/>
  <c r="AJ165" i="4"/>
  <c r="AK165" i="4"/>
  <c r="AP165" i="4"/>
  <c r="AL165" i="4"/>
  <c r="AM161" i="4"/>
  <c r="AQ161" i="4"/>
  <c r="AJ161" i="4"/>
  <c r="AK161" i="4"/>
  <c r="AP161" i="4"/>
  <c r="AL161" i="4"/>
  <c r="AM157" i="4"/>
  <c r="AQ157" i="4"/>
  <c r="AJ157" i="4"/>
  <c r="AK157" i="4"/>
  <c r="AP157" i="4"/>
  <c r="AL157" i="4"/>
  <c r="AM153" i="4"/>
  <c r="AQ153" i="4"/>
  <c r="AJ153" i="4"/>
  <c r="AK153" i="4"/>
  <c r="AP153" i="4"/>
  <c r="AL153" i="4"/>
  <c r="AM149" i="4"/>
  <c r="AQ149" i="4"/>
  <c r="AJ149" i="4"/>
  <c r="AK149" i="4"/>
  <c r="AP149" i="4"/>
  <c r="AL149" i="4"/>
  <c r="AK32" i="4"/>
  <c r="AL32" i="4"/>
  <c r="AQ32" i="4"/>
  <c r="AM32" i="4"/>
  <c r="AJ32" i="4"/>
  <c r="AP32" i="4"/>
  <c r="AK29" i="4"/>
  <c r="AL29" i="4"/>
  <c r="AP29" i="4"/>
  <c r="AM29" i="4"/>
  <c r="AQ29" i="4"/>
  <c r="AJ29" i="4"/>
  <c r="AK25" i="4"/>
  <c r="AL25" i="4"/>
  <c r="AP25" i="4"/>
  <c r="AM25" i="4"/>
  <c r="AQ25" i="4"/>
  <c r="AJ25" i="4"/>
  <c r="AK21" i="4"/>
  <c r="AL21" i="4"/>
  <c r="AP21" i="4"/>
  <c r="AM21" i="4"/>
  <c r="AQ21" i="4"/>
  <c r="AJ21" i="4"/>
  <c r="AP3" i="4"/>
  <c r="AL3" i="4"/>
  <c r="AK3" i="4"/>
  <c r="AJ3" i="4"/>
  <c r="AQ3" i="4"/>
  <c r="AM3" i="4"/>
  <c r="AK77" i="4"/>
  <c r="AL77" i="4"/>
  <c r="AP77" i="4"/>
  <c r="AM77" i="4"/>
  <c r="AQ77" i="4"/>
  <c r="AJ77" i="4"/>
  <c r="AM74" i="4"/>
  <c r="AQ74" i="4"/>
  <c r="AJ74" i="4"/>
  <c r="AP74" i="4"/>
  <c r="AK74" i="4"/>
  <c r="AL74" i="4"/>
  <c r="AK70" i="4"/>
  <c r="AM70" i="4"/>
  <c r="AQ70" i="4"/>
  <c r="AJ70" i="4"/>
  <c r="AL70" i="4"/>
  <c r="AP70" i="4"/>
  <c r="AK67" i="4"/>
  <c r="AM67" i="4"/>
  <c r="AQ67" i="4"/>
  <c r="AJ67" i="4"/>
  <c r="AL67" i="4"/>
  <c r="AP67" i="4"/>
  <c r="AK65" i="4"/>
  <c r="AM65" i="4"/>
  <c r="AQ65" i="4"/>
  <c r="AJ65" i="4"/>
  <c r="AL65" i="4"/>
  <c r="AP65" i="4"/>
  <c r="AK57" i="4"/>
  <c r="AM57" i="4"/>
  <c r="AQ57" i="4"/>
  <c r="AJ57" i="4"/>
  <c r="AL57" i="4"/>
  <c r="AP57" i="4"/>
  <c r="AK53" i="4"/>
  <c r="AM53" i="4"/>
  <c r="AQ53" i="4"/>
  <c r="AJ53" i="4"/>
  <c r="AL53" i="4"/>
  <c r="AP53" i="4"/>
  <c r="AK51" i="4"/>
  <c r="AM51" i="4"/>
  <c r="AQ51" i="4"/>
  <c r="AJ51" i="4"/>
  <c r="AL51" i="4"/>
  <c r="AP51" i="4"/>
  <c r="AJ48" i="4"/>
  <c r="AL48" i="4"/>
  <c r="AP48" i="4"/>
  <c r="AQ48" i="4"/>
  <c r="AM48" i="4"/>
  <c r="AK48" i="4"/>
  <c r="AJ46" i="4"/>
  <c r="AK46" i="4"/>
  <c r="AL46" i="4"/>
  <c r="AP46" i="4"/>
  <c r="AM46" i="4"/>
  <c r="AQ46" i="4"/>
  <c r="AJ42" i="4"/>
  <c r="AK42" i="4"/>
  <c r="AL42" i="4"/>
  <c r="AP42" i="4"/>
  <c r="AM42" i="4"/>
  <c r="AQ42" i="4"/>
  <c r="AJ39" i="4"/>
  <c r="AK39" i="4"/>
  <c r="AL39" i="4"/>
  <c r="AP39" i="4"/>
  <c r="AM39" i="4"/>
  <c r="AQ39" i="4"/>
  <c r="AK119" i="4"/>
  <c r="AL119" i="4"/>
  <c r="AP119" i="4"/>
  <c r="AM119" i="4"/>
  <c r="AQ119" i="4"/>
  <c r="AJ119" i="4"/>
  <c r="AK112" i="4"/>
  <c r="AL112" i="4"/>
  <c r="AP112" i="4"/>
  <c r="AM112" i="4"/>
  <c r="AQ112" i="4"/>
  <c r="AJ112" i="4"/>
  <c r="AK110" i="4"/>
  <c r="AL110" i="4"/>
  <c r="AP110" i="4"/>
  <c r="AM110" i="4"/>
  <c r="AQ110" i="4"/>
  <c r="AJ110" i="4"/>
  <c r="AK106" i="4"/>
  <c r="AL106" i="4"/>
  <c r="AP106" i="4"/>
  <c r="AM106" i="4"/>
  <c r="AQ106" i="4"/>
  <c r="AJ106" i="4"/>
  <c r="AK102" i="4"/>
  <c r="AL102" i="4"/>
  <c r="AP102" i="4"/>
  <c r="AM102" i="4"/>
  <c r="AQ102" i="4"/>
  <c r="AJ102" i="4"/>
  <c r="AK96" i="4"/>
  <c r="AL96" i="4"/>
  <c r="AP96" i="4"/>
  <c r="AM96" i="4"/>
  <c r="AQ96" i="4"/>
  <c r="AJ96" i="4"/>
  <c r="AK95" i="4"/>
  <c r="AL95" i="4"/>
  <c r="AP95" i="4"/>
  <c r="AM95" i="4"/>
  <c r="AQ95" i="4"/>
  <c r="AJ95" i="4"/>
  <c r="AK90" i="4"/>
  <c r="AL90" i="4"/>
  <c r="AP90" i="4"/>
  <c r="AM90" i="4"/>
  <c r="AQ90" i="4"/>
  <c r="AJ90" i="4"/>
  <c r="AK89" i="4"/>
  <c r="AL89" i="4"/>
  <c r="AP89" i="4"/>
  <c r="AM89" i="4"/>
  <c r="AQ89" i="4"/>
  <c r="AJ89" i="4"/>
  <c r="AK82" i="4"/>
  <c r="AL82" i="4"/>
  <c r="AP82" i="4"/>
  <c r="AM82" i="4"/>
  <c r="AQ82" i="4"/>
  <c r="AJ82" i="4"/>
  <c r="AK78" i="4"/>
  <c r="AL78" i="4"/>
  <c r="AP78" i="4"/>
  <c r="AM78" i="4"/>
  <c r="AQ78" i="4"/>
  <c r="AJ78" i="4"/>
  <c r="AM174" i="4"/>
  <c r="AQ174" i="4"/>
  <c r="AJ174" i="4"/>
  <c r="AK174" i="4"/>
  <c r="AL174" i="4"/>
  <c r="AP174" i="4"/>
  <c r="AM170" i="4"/>
  <c r="AQ170" i="4"/>
  <c r="AJ170" i="4"/>
  <c r="AK170" i="4"/>
  <c r="AL170" i="4"/>
  <c r="AP170" i="4"/>
  <c r="AM168" i="4"/>
  <c r="AQ168" i="4"/>
  <c r="AJ168" i="4"/>
  <c r="AK168" i="4"/>
  <c r="AL168" i="4"/>
  <c r="AP168" i="4"/>
  <c r="AM164" i="4"/>
  <c r="AQ164" i="4"/>
  <c r="AJ164" i="4"/>
  <c r="AK164" i="4"/>
  <c r="AL164" i="4"/>
  <c r="AP164" i="4"/>
  <c r="AM160" i="4"/>
  <c r="AQ160" i="4"/>
  <c r="AJ160" i="4"/>
  <c r="AK160" i="4"/>
  <c r="AL160" i="4"/>
  <c r="AP160" i="4"/>
  <c r="AM156" i="4"/>
  <c r="AQ156" i="4"/>
  <c r="AJ156" i="4"/>
  <c r="AK156" i="4"/>
  <c r="AL156" i="4"/>
  <c r="AP156" i="4"/>
  <c r="AM152" i="4"/>
  <c r="AQ152" i="4"/>
  <c r="AJ152" i="4"/>
  <c r="AK152" i="4"/>
  <c r="AL152" i="4"/>
  <c r="AP152" i="4"/>
  <c r="AM148" i="4"/>
  <c r="AQ148" i="4"/>
  <c r="AJ148" i="4"/>
  <c r="AK148" i="4"/>
  <c r="AL148" i="4"/>
  <c r="AP148" i="4"/>
  <c r="AK199" i="4"/>
  <c r="AL199" i="4"/>
  <c r="AP199" i="4"/>
  <c r="AM199" i="4"/>
  <c r="AQ199" i="4"/>
  <c r="AJ199" i="4"/>
  <c r="AK30" i="4"/>
  <c r="AL30" i="4"/>
  <c r="AP30" i="4"/>
  <c r="AM30" i="4"/>
  <c r="AQ30" i="4"/>
  <c r="AJ30" i="4"/>
  <c r="AK202" i="4"/>
  <c r="AL202" i="4"/>
  <c r="AP202" i="4"/>
  <c r="AM202" i="4"/>
  <c r="AQ202" i="4"/>
  <c r="AJ202" i="4"/>
  <c r="AK197" i="4"/>
  <c r="AL197" i="4"/>
  <c r="AP197" i="4"/>
  <c r="AM197" i="4"/>
  <c r="AQ197" i="4"/>
  <c r="AJ197" i="4"/>
  <c r="AM193" i="4"/>
  <c r="AQ193" i="4"/>
  <c r="AJ193" i="4"/>
  <c r="AK193" i="4"/>
  <c r="AP193" i="4"/>
  <c r="AL193" i="4"/>
  <c r="AM190" i="4"/>
  <c r="AQ190" i="4"/>
  <c r="AJ190" i="4"/>
  <c r="AK190" i="4"/>
  <c r="AL190" i="4"/>
  <c r="AP190" i="4"/>
  <c r="AM182" i="4"/>
  <c r="AQ182" i="4"/>
  <c r="AJ182" i="4"/>
  <c r="AK182" i="4"/>
  <c r="AL182" i="4"/>
  <c r="AP182" i="4"/>
  <c r="AK34" i="4"/>
  <c r="AL34" i="4"/>
  <c r="AQ34" i="4"/>
  <c r="AM34" i="4"/>
  <c r="AJ34" i="4"/>
  <c r="AP34" i="4"/>
  <c r="AK212" i="4"/>
  <c r="AL212" i="4"/>
  <c r="AP212" i="4"/>
  <c r="AM212" i="4"/>
  <c r="AQ212" i="4"/>
  <c r="AJ212" i="4"/>
  <c r="AK205" i="4"/>
  <c r="AL205" i="4"/>
  <c r="AP205" i="4"/>
  <c r="AM205" i="4"/>
  <c r="AQ205" i="4"/>
  <c r="AJ205" i="4"/>
  <c r="AK201" i="4"/>
  <c r="AL201" i="4"/>
  <c r="AP201" i="4"/>
  <c r="AM201" i="4"/>
  <c r="AQ201" i="4"/>
  <c r="AJ201" i="4"/>
  <c r="AJ196" i="4"/>
  <c r="AK196" i="4"/>
  <c r="AL196" i="4"/>
  <c r="AP196" i="4"/>
  <c r="AM196" i="4"/>
  <c r="AQ196" i="4"/>
  <c r="AM192" i="4"/>
  <c r="AQ192" i="4"/>
  <c r="AJ192" i="4"/>
  <c r="AK192" i="4"/>
  <c r="AL192" i="4"/>
  <c r="AP192" i="4"/>
  <c r="AM189" i="4"/>
  <c r="AQ189" i="4"/>
  <c r="AJ189" i="4"/>
  <c r="AK189" i="4"/>
  <c r="AP189" i="4"/>
  <c r="AL189" i="4"/>
  <c r="AM185" i="4"/>
  <c r="AQ185" i="4"/>
  <c r="AJ185" i="4"/>
  <c r="AK185" i="4"/>
  <c r="AP185" i="4"/>
  <c r="AL185" i="4"/>
  <c r="AM181" i="4"/>
  <c r="AQ181" i="4"/>
  <c r="AJ181" i="4"/>
  <c r="AK181" i="4"/>
  <c r="AP181" i="4"/>
  <c r="AL181" i="4"/>
  <c r="AM178" i="4"/>
  <c r="AQ178" i="4"/>
  <c r="AJ178" i="4"/>
  <c r="AK178" i="4"/>
  <c r="AL178" i="4"/>
  <c r="AP178" i="4"/>
  <c r="AJ38" i="4"/>
  <c r="AK38" i="4"/>
  <c r="AL38" i="4"/>
  <c r="AP38" i="4"/>
  <c r="AM38" i="4"/>
  <c r="AQ38" i="4"/>
  <c r="AK36" i="4"/>
  <c r="AJ36" i="4"/>
  <c r="AP36" i="4"/>
  <c r="AL36" i="4"/>
  <c r="AQ36" i="4"/>
  <c r="AM36" i="4"/>
  <c r="AK33" i="4"/>
  <c r="AJ33" i="4"/>
  <c r="AP33" i="4"/>
  <c r="AL33" i="4"/>
  <c r="AQ33" i="4"/>
  <c r="AM33" i="4"/>
  <c r="AK28" i="4"/>
  <c r="AL28" i="4"/>
  <c r="AP28" i="4"/>
  <c r="AM28" i="4"/>
  <c r="AQ28" i="4"/>
  <c r="AJ28" i="4"/>
  <c r="AK24" i="4"/>
  <c r="AL24" i="4"/>
  <c r="AP24" i="4"/>
  <c r="AM24" i="4"/>
  <c r="AQ24" i="4"/>
  <c r="AJ24" i="4"/>
  <c r="AK69" i="4"/>
  <c r="AM69" i="4"/>
  <c r="AQ69" i="4"/>
  <c r="AJ69" i="4"/>
  <c r="AL69" i="4"/>
  <c r="AP69" i="4"/>
  <c r="AK66" i="4"/>
  <c r="AM66" i="4"/>
  <c r="AQ66" i="4"/>
  <c r="AJ66" i="4"/>
  <c r="AL66" i="4"/>
  <c r="AP66" i="4"/>
  <c r="AK64" i="4"/>
  <c r="AM64" i="4"/>
  <c r="AQ64" i="4"/>
  <c r="AJ64" i="4"/>
  <c r="AL64" i="4"/>
  <c r="AP64" i="4"/>
  <c r="AK61" i="4"/>
  <c r="AM61" i="4"/>
  <c r="AQ61" i="4"/>
  <c r="AJ61" i="4"/>
  <c r="AL61" i="4"/>
  <c r="AP61" i="4"/>
  <c r="AK56" i="4"/>
  <c r="AM56" i="4"/>
  <c r="AQ56" i="4"/>
  <c r="AJ56" i="4"/>
  <c r="AL56" i="4"/>
  <c r="AP56" i="4"/>
  <c r="AK50" i="4"/>
  <c r="AM50" i="4"/>
  <c r="AQ50" i="4"/>
  <c r="AJ50" i="4"/>
  <c r="AL50" i="4"/>
  <c r="AP50" i="4"/>
  <c r="AJ45" i="4"/>
  <c r="AK45" i="4"/>
  <c r="AL45" i="4"/>
  <c r="AP45" i="4"/>
  <c r="AM45" i="4"/>
  <c r="AQ45" i="4"/>
  <c r="AJ41" i="4"/>
  <c r="AK41" i="4"/>
  <c r="AL41" i="4"/>
  <c r="AP41" i="4"/>
  <c r="AM41" i="4"/>
  <c r="AQ41" i="4"/>
  <c r="AK118" i="4"/>
  <c r="AL118" i="4"/>
  <c r="AP118" i="4"/>
  <c r="AM118" i="4"/>
  <c r="AQ118" i="4"/>
  <c r="AJ118" i="4"/>
  <c r="AK115" i="4"/>
  <c r="AL115" i="4"/>
  <c r="AP115" i="4"/>
  <c r="AM115" i="4"/>
  <c r="AQ115" i="4"/>
  <c r="AJ115" i="4"/>
  <c r="AK109" i="4"/>
  <c r="AL109" i="4"/>
  <c r="AP109" i="4"/>
  <c r="AM109" i="4"/>
  <c r="AQ109" i="4"/>
  <c r="AJ109" i="4"/>
  <c r="AK105" i="4"/>
  <c r="AL105" i="4"/>
  <c r="AP105" i="4"/>
  <c r="AM105" i="4"/>
  <c r="AQ105" i="4"/>
  <c r="AJ105" i="4"/>
  <c r="AK101" i="4"/>
  <c r="AL101" i="4"/>
  <c r="AP101" i="4"/>
  <c r="AM101" i="4"/>
  <c r="AQ101" i="4"/>
  <c r="AJ101" i="4"/>
  <c r="AK93" i="4"/>
  <c r="AL93" i="4"/>
  <c r="AP93" i="4"/>
  <c r="AM93" i="4"/>
  <c r="AQ93" i="4"/>
  <c r="AJ93" i="4"/>
  <c r="AK88" i="4"/>
  <c r="AL88" i="4"/>
  <c r="AP88" i="4"/>
  <c r="AM88" i="4"/>
  <c r="AQ88" i="4"/>
  <c r="AJ88" i="4"/>
  <c r="AK85" i="4"/>
  <c r="AL85" i="4"/>
  <c r="AP85" i="4"/>
  <c r="AM85" i="4"/>
  <c r="AQ85" i="4"/>
  <c r="AJ85" i="4"/>
  <c r="AK81" i="4"/>
  <c r="AL81" i="4"/>
  <c r="AP81" i="4"/>
  <c r="AM81" i="4"/>
  <c r="AQ81" i="4"/>
  <c r="AJ81" i="4"/>
  <c r="AM177" i="4"/>
  <c r="AQ177" i="4"/>
  <c r="AJ177" i="4"/>
  <c r="AK177" i="4"/>
  <c r="AP177" i="4"/>
  <c r="AL177" i="4"/>
  <c r="AM173" i="4"/>
  <c r="AQ173" i="4"/>
  <c r="AJ173" i="4"/>
  <c r="AK173" i="4"/>
  <c r="AP173" i="4"/>
  <c r="AL173" i="4"/>
  <c r="AM167" i="4"/>
  <c r="AQ167" i="4"/>
  <c r="AJ167" i="4"/>
  <c r="AK167" i="4"/>
  <c r="AP167" i="4"/>
  <c r="AL167" i="4"/>
  <c r="AM159" i="4"/>
  <c r="AQ159" i="4"/>
  <c r="AJ159" i="4"/>
  <c r="AK159" i="4"/>
  <c r="AP159" i="4"/>
  <c r="AL159" i="4"/>
  <c r="AM155" i="4"/>
  <c r="AQ155" i="4"/>
  <c r="AJ155" i="4"/>
  <c r="AK155" i="4"/>
  <c r="AP155" i="4"/>
  <c r="AL155" i="4"/>
  <c r="AM151" i="4"/>
  <c r="AQ151" i="4"/>
  <c r="AJ151" i="4"/>
  <c r="AK151" i="4"/>
  <c r="AP151" i="4"/>
  <c r="AL151" i="4"/>
  <c r="AK203" i="4"/>
  <c r="AL203" i="4"/>
  <c r="AP203" i="4"/>
  <c r="AM203" i="4"/>
  <c r="AQ203" i="4"/>
  <c r="AJ203" i="4"/>
  <c r="AM187" i="4"/>
  <c r="AQ187" i="4"/>
  <c r="AJ187" i="4"/>
  <c r="AK187" i="4"/>
  <c r="AP187" i="4"/>
  <c r="AL187" i="4"/>
  <c r="AK210" i="4"/>
  <c r="AL210" i="4"/>
  <c r="AP210" i="4"/>
  <c r="AM210" i="4"/>
  <c r="AQ210" i="4"/>
  <c r="AJ210" i="4"/>
  <c r="AK206" i="4"/>
  <c r="AL206" i="4"/>
  <c r="AP206" i="4"/>
  <c r="AM206" i="4"/>
  <c r="AQ206" i="4"/>
  <c r="AJ206" i="4"/>
  <c r="AK198" i="4"/>
  <c r="AL198" i="4"/>
  <c r="AP198" i="4"/>
  <c r="AM198" i="4"/>
  <c r="AQ198" i="4"/>
  <c r="AJ198" i="4"/>
  <c r="AM186" i="4"/>
  <c r="AQ186" i="4"/>
  <c r="AJ186" i="4"/>
  <c r="AK186" i="4"/>
  <c r="AL186" i="4"/>
  <c r="AP186" i="4"/>
  <c r="AM179" i="4"/>
  <c r="AQ179" i="4"/>
  <c r="AJ179" i="4"/>
  <c r="AK179" i="4"/>
  <c r="AP179" i="4"/>
  <c r="AL179" i="4"/>
  <c r="AK211" i="4"/>
  <c r="AL211" i="4"/>
  <c r="AP211" i="4"/>
  <c r="AM211" i="4"/>
  <c r="AQ211" i="4"/>
  <c r="AJ211" i="4"/>
  <c r="AK208" i="4"/>
  <c r="AL208" i="4"/>
  <c r="AP208" i="4"/>
  <c r="AM208" i="4"/>
  <c r="AQ208" i="4"/>
  <c r="AJ208" i="4"/>
  <c r="AK204" i="4"/>
  <c r="AL204" i="4"/>
  <c r="AP204" i="4"/>
  <c r="AM204" i="4"/>
  <c r="AQ204" i="4"/>
  <c r="AJ204" i="4"/>
  <c r="AK200" i="4"/>
  <c r="AL200" i="4"/>
  <c r="AP200" i="4"/>
  <c r="AM200" i="4"/>
  <c r="AQ200" i="4"/>
  <c r="AJ200" i="4"/>
  <c r="AM195" i="4"/>
  <c r="AQ195" i="4"/>
  <c r="AJ195" i="4"/>
  <c r="AK195" i="4"/>
  <c r="AP195" i="4"/>
  <c r="AL195" i="4"/>
  <c r="AM191" i="4"/>
  <c r="AQ191" i="4"/>
  <c r="AJ191" i="4"/>
  <c r="AK191" i="4"/>
  <c r="AP191" i="4"/>
  <c r="AL191" i="4"/>
  <c r="AM188" i="4"/>
  <c r="AQ188" i="4"/>
  <c r="AJ188" i="4"/>
  <c r="AK188" i="4"/>
  <c r="AL188" i="4"/>
  <c r="AP188" i="4"/>
  <c r="AM184" i="4"/>
  <c r="AQ184" i="4"/>
  <c r="AJ184" i="4"/>
  <c r="AK184" i="4"/>
  <c r="AL184" i="4"/>
  <c r="AP184" i="4"/>
  <c r="AM180" i="4"/>
  <c r="AQ180" i="4"/>
  <c r="AJ180" i="4"/>
  <c r="AK180" i="4"/>
  <c r="AL180" i="4"/>
  <c r="AP180" i="4"/>
  <c r="AK35" i="4"/>
  <c r="AL35" i="4"/>
  <c r="AQ35" i="4"/>
  <c r="AM35" i="4"/>
  <c r="AP35" i="4"/>
  <c r="AJ35" i="4"/>
  <c r="AK31" i="4"/>
  <c r="AL31" i="4"/>
  <c r="AP31" i="4"/>
  <c r="AM31" i="4"/>
  <c r="AQ31" i="4"/>
  <c r="AJ31" i="4"/>
  <c r="AK27" i="4"/>
  <c r="AL27" i="4"/>
  <c r="AP27" i="4"/>
  <c r="AM27" i="4"/>
  <c r="AQ27" i="4"/>
  <c r="AJ27" i="4"/>
  <c r="AM76" i="4"/>
  <c r="AJ76" i="4"/>
  <c r="AP76" i="4"/>
  <c r="AK76" i="4"/>
  <c r="AQ76" i="4"/>
  <c r="AL76" i="4"/>
  <c r="AM73" i="4"/>
  <c r="AQ73" i="4"/>
  <c r="AJ73" i="4"/>
  <c r="AP73" i="4"/>
  <c r="AK73" i="4"/>
  <c r="AL73" i="4"/>
  <c r="AK63" i="4"/>
  <c r="AM63" i="4"/>
  <c r="AQ63" i="4"/>
  <c r="AJ63" i="4"/>
  <c r="AL63" i="4"/>
  <c r="AP63" i="4"/>
  <c r="AK60" i="4"/>
  <c r="AM60" i="4"/>
  <c r="AQ60" i="4"/>
  <c r="AJ60" i="4"/>
  <c r="AL60" i="4"/>
  <c r="AP60" i="4"/>
  <c r="AK59" i="4"/>
  <c r="AM59" i="4"/>
  <c r="AQ59" i="4"/>
  <c r="AJ59" i="4"/>
  <c r="AL59" i="4"/>
  <c r="AP59" i="4"/>
  <c r="AK55" i="4"/>
  <c r="AM55" i="4"/>
  <c r="AQ55" i="4"/>
  <c r="AJ55" i="4"/>
  <c r="AL55" i="4"/>
  <c r="AP55" i="4"/>
  <c r="AJ49" i="4"/>
  <c r="AL49" i="4"/>
  <c r="AM49" i="4"/>
  <c r="AQ49" i="4"/>
  <c r="AK49" i="4"/>
  <c r="AP49" i="4"/>
  <c r="AJ44" i="4"/>
  <c r="AK44" i="4"/>
  <c r="AL44" i="4"/>
  <c r="AP44" i="4"/>
  <c r="AM44" i="4"/>
  <c r="AQ44" i="4"/>
  <c r="AJ40" i="4"/>
  <c r="AK40" i="4"/>
  <c r="AL40" i="4"/>
  <c r="AP40" i="4"/>
  <c r="AM40" i="4"/>
  <c r="AQ40" i="4"/>
  <c r="AK117" i="4"/>
  <c r="AL117" i="4"/>
  <c r="AP117" i="4"/>
  <c r="AM117" i="4"/>
  <c r="AQ117" i="4"/>
  <c r="AJ117" i="4"/>
  <c r="AK114" i="4"/>
  <c r="AL114" i="4"/>
  <c r="AP114" i="4"/>
  <c r="AM114" i="4"/>
  <c r="AQ114" i="4"/>
  <c r="AJ114" i="4"/>
  <c r="AK111" i="4"/>
  <c r="AL111" i="4"/>
  <c r="AP111" i="4"/>
  <c r="AM111" i="4"/>
  <c r="AQ111" i="4"/>
  <c r="AJ111" i="4"/>
  <c r="AK108" i="4"/>
  <c r="AL108" i="4"/>
  <c r="AP108" i="4"/>
  <c r="AM108" i="4"/>
  <c r="AQ108" i="4"/>
  <c r="AJ108" i="4"/>
  <c r="AK104" i="4"/>
  <c r="AL104" i="4"/>
  <c r="AP104" i="4"/>
  <c r="AM104" i="4"/>
  <c r="AQ104" i="4"/>
  <c r="AJ104" i="4"/>
  <c r="AK100" i="4"/>
  <c r="AL100" i="4"/>
  <c r="AP100" i="4"/>
  <c r="AM100" i="4"/>
  <c r="AQ100" i="4"/>
  <c r="AJ100" i="4"/>
  <c r="AK98" i="4"/>
  <c r="AL98" i="4"/>
  <c r="AP98" i="4"/>
  <c r="AM98" i="4"/>
  <c r="AQ98" i="4"/>
  <c r="AJ98" i="4"/>
  <c r="AK94" i="4"/>
  <c r="AL94" i="4"/>
  <c r="AP94" i="4"/>
  <c r="AM94" i="4"/>
  <c r="AQ94" i="4"/>
  <c r="AJ94" i="4"/>
  <c r="AK92" i="4"/>
  <c r="AL92" i="4"/>
  <c r="AP92" i="4"/>
  <c r="AM92" i="4"/>
  <c r="AQ92" i="4"/>
  <c r="AJ92" i="4"/>
  <c r="AK87" i="4"/>
  <c r="AL87" i="4"/>
  <c r="AP87" i="4"/>
  <c r="AM87" i="4"/>
  <c r="AQ87" i="4"/>
  <c r="AJ87" i="4"/>
  <c r="AK86" i="4"/>
  <c r="AL86" i="4"/>
  <c r="AP86" i="4"/>
  <c r="AM86" i="4"/>
  <c r="AQ86" i="4"/>
  <c r="AJ86" i="4"/>
  <c r="AK84" i="4"/>
  <c r="AL84" i="4"/>
  <c r="AP84" i="4"/>
  <c r="AM84" i="4"/>
  <c r="AQ84" i="4"/>
  <c r="AJ84" i="4"/>
  <c r="AK80" i="4"/>
  <c r="AL80" i="4"/>
  <c r="AP80" i="4"/>
  <c r="AM80" i="4"/>
  <c r="AQ80" i="4"/>
  <c r="AJ80" i="4"/>
  <c r="AM176" i="4"/>
  <c r="AQ176" i="4"/>
  <c r="AJ176" i="4"/>
  <c r="AK176" i="4"/>
  <c r="AL176" i="4"/>
  <c r="AP176" i="4"/>
  <c r="AM172" i="4"/>
  <c r="AQ172" i="4"/>
  <c r="AJ172" i="4"/>
  <c r="AK172" i="4"/>
  <c r="AL172" i="4"/>
  <c r="AP172" i="4"/>
  <c r="AM166" i="4"/>
  <c r="AQ166" i="4"/>
  <c r="AJ166" i="4"/>
  <c r="AK166" i="4"/>
  <c r="AL166" i="4"/>
  <c r="AP166" i="4"/>
  <c r="AM163" i="4"/>
  <c r="AQ163" i="4"/>
  <c r="AJ163" i="4"/>
  <c r="AK163" i="4"/>
  <c r="AP163" i="4"/>
  <c r="AL163" i="4"/>
  <c r="AM162" i="4"/>
  <c r="AQ162" i="4"/>
  <c r="AJ162" i="4"/>
  <c r="AK162" i="4"/>
  <c r="AL162" i="4"/>
  <c r="AP162" i="4"/>
  <c r="AM158" i="4"/>
  <c r="AQ158" i="4"/>
  <c r="AJ158" i="4"/>
  <c r="AK158" i="4"/>
  <c r="AL158" i="4"/>
  <c r="AP158" i="4"/>
  <c r="AM154" i="4"/>
  <c r="AQ154" i="4"/>
  <c r="AJ154" i="4"/>
  <c r="AK154" i="4"/>
  <c r="AL154" i="4"/>
  <c r="AP154" i="4"/>
  <c r="AM150" i="4"/>
  <c r="AQ150" i="4"/>
  <c r="AJ150" i="4"/>
  <c r="AK150" i="4"/>
  <c r="AL150" i="4"/>
  <c r="AP150" i="4"/>
  <c r="AM147" i="4"/>
  <c r="AQ147" i="4"/>
  <c r="AJ147" i="4"/>
  <c r="AK147" i="4"/>
  <c r="AL147" i="4"/>
  <c r="AP147" i="4"/>
  <c r="XO21" i="6"/>
  <c r="XO34" i="6"/>
  <c r="XO44" i="6"/>
  <c r="XO47" i="6"/>
  <c r="XO59" i="6"/>
  <c r="XO63" i="6"/>
  <c r="XO79" i="6"/>
  <c r="XO86" i="6"/>
  <c r="XO93" i="6"/>
  <c r="AK16" i="4"/>
  <c r="AL16" i="4"/>
  <c r="AP16" i="4"/>
  <c r="AM16" i="4"/>
  <c r="AQ16" i="4"/>
  <c r="AJ16" i="4"/>
  <c r="AK13" i="4"/>
  <c r="AP13" i="4"/>
  <c r="AM13" i="4"/>
  <c r="AQ13" i="4"/>
  <c r="AK9" i="4"/>
  <c r="AL9" i="4"/>
  <c r="AP9" i="4"/>
  <c r="AM9" i="4"/>
  <c r="AQ9" i="4"/>
  <c r="AJ9" i="4"/>
  <c r="AK7" i="4"/>
  <c r="AL7" i="4"/>
  <c r="AP7" i="4"/>
  <c r="AM7" i="4"/>
  <c r="AQ7" i="4"/>
  <c r="AJ7" i="4"/>
  <c r="AK4" i="4"/>
  <c r="AL4" i="4"/>
  <c r="AP4" i="4"/>
  <c r="AM4" i="4"/>
  <c r="AJ4" i="4"/>
  <c r="AQ4" i="4"/>
  <c r="AM145" i="4"/>
  <c r="AQ145" i="4"/>
  <c r="AJ145" i="4"/>
  <c r="AK145" i="4"/>
  <c r="AL145" i="4"/>
  <c r="AP145" i="4"/>
  <c r="AM139" i="4"/>
  <c r="AQ139" i="4"/>
  <c r="AJ139" i="4"/>
  <c r="AK139" i="4"/>
  <c r="AL139" i="4"/>
  <c r="AP139" i="4"/>
  <c r="AK130" i="4"/>
  <c r="AL130" i="4"/>
  <c r="AP130" i="4"/>
  <c r="AM130" i="4"/>
  <c r="AQ130" i="4"/>
  <c r="AJ130" i="4"/>
  <c r="AK127" i="4"/>
  <c r="AL127" i="4"/>
  <c r="AP127" i="4"/>
  <c r="AM127" i="4"/>
  <c r="AQ127" i="4"/>
  <c r="AJ127" i="4"/>
  <c r="AK123" i="4"/>
  <c r="AL123" i="4"/>
  <c r="AP123" i="4"/>
  <c r="AM123" i="4"/>
  <c r="AQ123" i="4"/>
  <c r="AJ123" i="4"/>
  <c r="XO6" i="6"/>
  <c r="XO10" i="6"/>
  <c r="XO12" i="6"/>
  <c r="XO17" i="6"/>
  <c r="XO20" i="6"/>
  <c r="XO28" i="6"/>
  <c r="XO33" i="6"/>
  <c r="XO37" i="6"/>
  <c r="XO43" i="6"/>
  <c r="XO58" i="6"/>
  <c r="XO62" i="6"/>
  <c r="XO74" i="6"/>
  <c r="XO78" i="6"/>
  <c r="XO101" i="6"/>
  <c r="XO103" i="6"/>
  <c r="XO107" i="6"/>
  <c r="XO109" i="6"/>
  <c r="XO113" i="6"/>
  <c r="AK15" i="4"/>
  <c r="AL15" i="4"/>
  <c r="AP15" i="4"/>
  <c r="AM15" i="4"/>
  <c r="AQ15" i="4"/>
  <c r="AJ15" i="4"/>
  <c r="AK12" i="4"/>
  <c r="AL12" i="4"/>
  <c r="AP12" i="4"/>
  <c r="AM12" i="4"/>
  <c r="AQ12" i="4"/>
  <c r="AJ12" i="4"/>
  <c r="AK6" i="4"/>
  <c r="AL6" i="4"/>
  <c r="AP6" i="4"/>
  <c r="AM6" i="4"/>
  <c r="AQ6" i="4"/>
  <c r="AJ6" i="4"/>
  <c r="AK209" i="4"/>
  <c r="AL209" i="4"/>
  <c r="AP209" i="4"/>
  <c r="AM209" i="4"/>
  <c r="AQ209" i="4"/>
  <c r="AJ209" i="4"/>
  <c r="AM142" i="4"/>
  <c r="AQ142" i="4"/>
  <c r="AJ142" i="4"/>
  <c r="AK142" i="4"/>
  <c r="AP142" i="4"/>
  <c r="AL142" i="4"/>
  <c r="AM138" i="4"/>
  <c r="AQ138" i="4"/>
  <c r="AJ138" i="4"/>
  <c r="AK138" i="4"/>
  <c r="AP138" i="4"/>
  <c r="AL138" i="4"/>
  <c r="AK135" i="4"/>
  <c r="AL135" i="4"/>
  <c r="AP135" i="4"/>
  <c r="AM135" i="4"/>
  <c r="AQ135" i="4"/>
  <c r="AJ135" i="4"/>
  <c r="AK129" i="4"/>
  <c r="AL129" i="4"/>
  <c r="AP129" i="4"/>
  <c r="AM129" i="4"/>
  <c r="AQ129" i="4"/>
  <c r="AJ129" i="4"/>
  <c r="AK126" i="4"/>
  <c r="AL126" i="4"/>
  <c r="AP126" i="4"/>
  <c r="AM126" i="4"/>
  <c r="AQ126" i="4"/>
  <c r="AJ126" i="4"/>
  <c r="AK122" i="4"/>
  <c r="AL122" i="4"/>
  <c r="AP122" i="4"/>
  <c r="AM122" i="4"/>
  <c r="AQ122" i="4"/>
  <c r="AJ122" i="4"/>
  <c r="AK99" i="4"/>
  <c r="AL99" i="4"/>
  <c r="AP99" i="4"/>
  <c r="AM99" i="4"/>
  <c r="AQ99" i="4"/>
  <c r="AJ99" i="4"/>
  <c r="XO16" i="6"/>
  <c r="XO19" i="6"/>
  <c r="XO27" i="6"/>
  <c r="XO32" i="6"/>
  <c r="XO36" i="6"/>
  <c r="XO42" i="6"/>
  <c r="XO46" i="6"/>
  <c r="XO57" i="6"/>
  <c r="XO61" i="6"/>
  <c r="XO73" i="6"/>
  <c r="XO77" i="6"/>
  <c r="XO81" i="6"/>
  <c r="XO90" i="6"/>
  <c r="XO95" i="6"/>
  <c r="XO102" i="6"/>
  <c r="XO106" i="6"/>
  <c r="XO108" i="6"/>
  <c r="XO112" i="6"/>
  <c r="AK20" i="4"/>
  <c r="AL20" i="4"/>
  <c r="AP20" i="4"/>
  <c r="AM20" i="4"/>
  <c r="AQ20" i="4"/>
  <c r="AJ20" i="4"/>
  <c r="AK11" i="4"/>
  <c r="AL11" i="4"/>
  <c r="AP11" i="4"/>
  <c r="AM11" i="4"/>
  <c r="AQ11" i="4"/>
  <c r="AJ11" i="4"/>
  <c r="AK8" i="4"/>
  <c r="AL8" i="4"/>
  <c r="AP8" i="4"/>
  <c r="AM8" i="4"/>
  <c r="AQ8" i="4"/>
  <c r="AJ8" i="4"/>
  <c r="AM144" i="4"/>
  <c r="AQ144" i="4"/>
  <c r="AJ144" i="4"/>
  <c r="AK144" i="4"/>
  <c r="AL144" i="4"/>
  <c r="AP144" i="4"/>
  <c r="AM141" i="4"/>
  <c r="AQ141" i="4"/>
  <c r="AJ141" i="4"/>
  <c r="AK141" i="4"/>
  <c r="AL141" i="4"/>
  <c r="AP141" i="4"/>
  <c r="AK137" i="4"/>
  <c r="AL137" i="4"/>
  <c r="AM137" i="4"/>
  <c r="AJ137" i="4"/>
  <c r="AQ137" i="4"/>
  <c r="AP137" i="4"/>
  <c r="AK134" i="4"/>
  <c r="AL134" i="4"/>
  <c r="AP134" i="4"/>
  <c r="AM134" i="4"/>
  <c r="AQ134" i="4"/>
  <c r="AJ134" i="4"/>
  <c r="AK132" i="4"/>
  <c r="AL132" i="4"/>
  <c r="AP132" i="4"/>
  <c r="AM132" i="4"/>
  <c r="AQ132" i="4"/>
  <c r="AJ132" i="4"/>
  <c r="AK128" i="4"/>
  <c r="AL128" i="4"/>
  <c r="AP128" i="4"/>
  <c r="AM128" i="4"/>
  <c r="AQ128" i="4"/>
  <c r="AJ128" i="4"/>
  <c r="AK125" i="4"/>
  <c r="AL125" i="4"/>
  <c r="AP125" i="4"/>
  <c r="AM125" i="4"/>
  <c r="AQ125" i="4"/>
  <c r="AJ125" i="4"/>
  <c r="AK23" i="4"/>
  <c r="AL23" i="4"/>
  <c r="AP23" i="4"/>
  <c r="AM23" i="4"/>
  <c r="AQ23" i="4"/>
  <c r="AJ23" i="4"/>
  <c r="AK19" i="4"/>
  <c r="AL19" i="4"/>
  <c r="AP19" i="4"/>
  <c r="AM19" i="4"/>
  <c r="AQ19" i="4"/>
  <c r="AJ19" i="4"/>
  <c r="AK14" i="4"/>
  <c r="AL14" i="4"/>
  <c r="AP14" i="4"/>
  <c r="AM14" i="4"/>
  <c r="AQ14" i="4"/>
  <c r="AJ14" i="4"/>
  <c r="AK10" i="4"/>
  <c r="AL10" i="4"/>
  <c r="AP10" i="4"/>
  <c r="AM10" i="4"/>
  <c r="AQ10" i="4"/>
  <c r="AJ10" i="4"/>
  <c r="AK5" i="4"/>
  <c r="AL5" i="4"/>
  <c r="AP5" i="4"/>
  <c r="AM5" i="4"/>
  <c r="AQ5" i="4"/>
  <c r="AJ5" i="4"/>
  <c r="AM146" i="4"/>
  <c r="AQ146" i="4"/>
  <c r="AJ146" i="4"/>
  <c r="AK146" i="4"/>
  <c r="AP146" i="4"/>
  <c r="AL146" i="4"/>
  <c r="AM143" i="4"/>
  <c r="AQ143" i="4"/>
  <c r="AJ143" i="4"/>
  <c r="AK143" i="4"/>
  <c r="AP143" i="4"/>
  <c r="AL143" i="4"/>
  <c r="AM140" i="4"/>
  <c r="AQ140" i="4"/>
  <c r="AJ140" i="4"/>
  <c r="AK140" i="4"/>
  <c r="AP140" i="4"/>
  <c r="AL140" i="4"/>
  <c r="AK136" i="4"/>
  <c r="AL136" i="4"/>
  <c r="AP136" i="4"/>
  <c r="AM136" i="4"/>
  <c r="AQ136" i="4"/>
  <c r="AJ136" i="4"/>
  <c r="AK133" i="4"/>
  <c r="AL133" i="4"/>
  <c r="AP133" i="4"/>
  <c r="AM133" i="4"/>
  <c r="AQ133" i="4"/>
  <c r="AJ133" i="4"/>
  <c r="AK131" i="4"/>
  <c r="AL131" i="4"/>
  <c r="AP131" i="4"/>
  <c r="AM131" i="4"/>
  <c r="AQ131" i="4"/>
  <c r="AJ131" i="4"/>
  <c r="AK124" i="4"/>
  <c r="AL124" i="4"/>
  <c r="AP124" i="4"/>
  <c r="AM124" i="4"/>
  <c r="AQ124" i="4"/>
  <c r="AJ124" i="4"/>
  <c r="AK121" i="4"/>
  <c r="AL121" i="4"/>
  <c r="AP121" i="4"/>
  <c r="AM121" i="4"/>
  <c r="AQ121" i="4"/>
  <c r="AJ121" i="4"/>
  <c r="AK18" i="4"/>
  <c r="AL18" i="4"/>
  <c r="AP18" i="4"/>
  <c r="AM18" i="4"/>
  <c r="AQ18" i="4"/>
  <c r="AJ18" i="4"/>
  <c r="AK17" i="4"/>
  <c r="AL17" i="4"/>
  <c r="AP17" i="4"/>
  <c r="AM17" i="4"/>
  <c r="AQ17" i="4"/>
  <c r="AJ1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P2" authorId="0" shapeId="0" xr:uid="{A4B5E245-5B17-794A-9F3D-214DC616D130}">
      <text>
        <r>
          <rPr>
            <sz val="12"/>
            <color rgb="FF000000"/>
            <rFont val="Calibri"/>
            <family val="2"/>
          </rPr>
          <t xml:space="preserve">Administrator:
use
</t>
        </r>
      </text>
    </comment>
    <comment ref="CV2" authorId="0" shapeId="0" xr:uid="{BB76D16A-2DE2-8143-8B26-DA986A1FC9A0}">
      <text>
        <r>
          <rPr>
            <sz val="12"/>
            <color rgb="FF000000"/>
            <rFont val="Calibri"/>
            <family val="2"/>
          </rPr>
          <t>Administrator:
assumed positive based on 2 positives of either ifi, western blot, pcr, or rapid</t>
        </r>
      </text>
    </comment>
    <comment ref="I132" authorId="0" shapeId="0" xr:uid="{DD0B9600-B14E-384D-A413-EE5F09F9A891}">
      <text>
        <r>
          <rPr>
            <sz val="12"/>
            <color rgb="FF000000"/>
            <rFont val="Calibri"/>
            <family val="2"/>
          </rPr>
          <t xml:space="preserve">Karen Wu:
No se, young
</t>
        </r>
      </text>
    </comment>
    <comment ref="R132" authorId="0" shapeId="0" xr:uid="{B3EF32B6-06E8-9343-8BD2-3BB2832B5332}">
      <text>
        <r>
          <rPr>
            <sz val="12"/>
            <color rgb="FF000000"/>
            <rFont val="Calibri"/>
            <family val="2"/>
          </rPr>
          <t xml:space="preserve">Karen Wu:
No se, young
</t>
        </r>
      </text>
    </comment>
    <comment ref="BF153" authorId="0" shapeId="0" xr:uid="{DFC8EFFA-72E2-BA48-888E-3E473A484AE3}">
      <text>
        <r>
          <rPr>
            <sz val="12"/>
            <color rgb="FF000000"/>
            <rFont val="Calibri"/>
            <family val="2"/>
          </rPr>
          <t xml:space="preserve">Karen Wu:
Para evitar sarna / crias
</t>
        </r>
      </text>
    </comment>
    <comment ref="AL154" authorId="0" shapeId="0" xr:uid="{BE03A0F2-015D-8842-928C-887D7F6C101F}">
      <text>
        <r>
          <rPr>
            <sz val="12"/>
            <color rgb="FF000000"/>
            <rFont val="Calibri"/>
            <family val="2"/>
          </rPr>
          <t>Karen Wu:
Pecas</t>
        </r>
      </text>
    </comment>
    <comment ref="BF154" authorId="0" shapeId="0" xr:uid="{F0DFA9D5-CA20-1040-A520-90AA04F6F072}">
      <text>
        <r>
          <rPr>
            <sz val="12"/>
            <color rgb="FF000000"/>
            <rFont val="Calibri"/>
            <family val="2"/>
          </rPr>
          <t xml:space="preserve">Karen Wu:
Para evitar sarna
</t>
        </r>
      </text>
    </comment>
    <comment ref="BD157" authorId="0" shapeId="0" xr:uid="{FA09C147-9FD7-FD49-ACE4-0A675597F60B}">
      <text>
        <r>
          <rPr>
            <sz val="12"/>
            <color rgb="FF000000"/>
            <rFont val="Calibri"/>
            <family val="2"/>
          </rPr>
          <t xml:space="preserve">Karen Wu:
Lesion de oreja izquierda (punta)
</t>
        </r>
      </text>
    </comment>
    <comment ref="BK158" authorId="0" shapeId="0" xr:uid="{0C70BFB0-1C4D-4447-9E61-F18C2CFDF46C}">
      <text>
        <r>
          <rPr>
            <sz val="12"/>
            <color rgb="FF000000"/>
            <rFont val="Calibri"/>
            <family val="2"/>
          </rPr>
          <t xml:space="preserve">Karen Wu:
3 en el primera parta
4 in segunda parta
</t>
        </r>
      </text>
    </comment>
    <comment ref="BL158" authorId="0" shapeId="0" xr:uid="{27DAA245-CDE4-4444-8CB3-4A2CB6C6EF39}">
      <text>
        <r>
          <rPr>
            <sz val="12"/>
            <color rgb="FF000000"/>
            <rFont val="Calibri"/>
            <family val="2"/>
          </rPr>
          <t xml:space="preserve">Karen Wu:
Ninguna en el primera (premeteria)
2 en el segunda
</t>
        </r>
      </text>
    </comment>
    <comment ref="BM158" authorId="0" shapeId="0" xr:uid="{B0D547B8-98DC-3B40-AC7E-460C223594EA}">
      <text>
        <r>
          <rPr>
            <sz val="12"/>
            <color rgb="FF000000"/>
            <rFont val="Calibri"/>
            <family val="2"/>
          </rPr>
          <t xml:space="preserve">Karen Wu:
</t>
        </r>
      </text>
    </comment>
    <comment ref="BN162" authorId="0" shapeId="0" xr:uid="{DAA1C5E3-EACF-C44E-AC70-26C5540E4DA0}">
      <text>
        <r>
          <rPr>
            <sz val="12"/>
            <color rgb="FF000000"/>
            <rFont val="Calibri"/>
            <family val="2"/>
          </rPr>
          <t xml:space="preserve">Karen Wu:
1/2 anos: 1 parto. Todos las cachorros muriaron
</t>
        </r>
      </text>
    </comment>
    <comment ref="U232" authorId="0" shapeId="0" xr:uid="{9EBE80BE-9182-D240-8DD5-DFA939F8B1D4}">
      <text>
        <r>
          <rPr>
            <sz val="12"/>
            <color rgb="FF000000"/>
            <rFont val="Calibri"/>
            <family val="2"/>
          </rPr>
          <t xml:space="preserve">Karen Wu:
w/ injection
</t>
        </r>
      </text>
    </comment>
  </commentList>
</comments>
</file>

<file path=xl/sharedStrings.xml><?xml version="1.0" encoding="utf-8"?>
<sst xmlns="http://schemas.openxmlformats.org/spreadsheetml/2006/main" count="44956" uniqueCount="4912">
  <si>
    <t>Code</t>
  </si>
  <si>
    <t>Dirofilaria</t>
  </si>
  <si>
    <t>Samples for CDV µL</t>
  </si>
  <si>
    <t>DNA</t>
  </si>
  <si>
    <t>Key=</t>
  </si>
  <si>
    <t>Total= 239</t>
  </si>
  <si>
    <t>Total= 236</t>
  </si>
  <si>
    <t>Total=201</t>
  </si>
  <si>
    <t>used all of the sample</t>
  </si>
  <si>
    <t>PN001-101</t>
  </si>
  <si>
    <t>Neg</t>
  </si>
  <si>
    <t>All</t>
  </si>
  <si>
    <t>PN001-102</t>
  </si>
  <si>
    <t>PN002-103</t>
  </si>
  <si>
    <t>PN003-104</t>
  </si>
  <si>
    <t>PN004-105</t>
  </si>
  <si>
    <t>PN004-106</t>
  </si>
  <si>
    <t>PN004-107</t>
  </si>
  <si>
    <t>PN004-108</t>
  </si>
  <si>
    <t>PN004-109</t>
  </si>
  <si>
    <t>PN004-110</t>
  </si>
  <si>
    <t>PN004-111</t>
  </si>
  <si>
    <t>PN005-112</t>
  </si>
  <si>
    <t>PN006-113</t>
  </si>
  <si>
    <t>PN007-114</t>
  </si>
  <si>
    <t>PN008-115</t>
  </si>
  <si>
    <t>PN008-116</t>
  </si>
  <si>
    <t>PN009-117</t>
  </si>
  <si>
    <t>PN011-118</t>
  </si>
  <si>
    <t>PN012-119</t>
  </si>
  <si>
    <t>PN012-120</t>
  </si>
  <si>
    <t>PN013-121</t>
  </si>
  <si>
    <t>PN013-122</t>
  </si>
  <si>
    <t>PN014-123</t>
  </si>
  <si>
    <t>PN014-124</t>
  </si>
  <si>
    <t>PN014-125</t>
  </si>
  <si>
    <t>PN014-126</t>
  </si>
  <si>
    <t>PN015-127</t>
  </si>
  <si>
    <t>PN016-128</t>
  </si>
  <si>
    <t>PN017-129</t>
  </si>
  <si>
    <t>PN017-130</t>
  </si>
  <si>
    <t>PN017-137</t>
  </si>
  <si>
    <t>PN018-131</t>
  </si>
  <si>
    <t>PN018-132</t>
  </si>
  <si>
    <t>PN019-133</t>
  </si>
  <si>
    <t>PN020-134</t>
  </si>
  <si>
    <t>PN021-135</t>
  </si>
  <si>
    <t>PN021-136</t>
  </si>
  <si>
    <t>PN022-138</t>
  </si>
  <si>
    <t>PN023-139</t>
  </si>
  <si>
    <t>PN023-140</t>
  </si>
  <si>
    <t>PN024-141</t>
  </si>
  <si>
    <t>PN024-142</t>
  </si>
  <si>
    <t>PN024-143</t>
  </si>
  <si>
    <t>PN025-144</t>
  </si>
  <si>
    <t>PN025-145</t>
  </si>
  <si>
    <t>PN026-146</t>
  </si>
  <si>
    <t>PN026-147</t>
  </si>
  <si>
    <t>CA001-148</t>
  </si>
  <si>
    <t>CA002-149</t>
  </si>
  <si>
    <t>CA003-150</t>
  </si>
  <si>
    <t>Light Pos</t>
  </si>
  <si>
    <t>CA004-151</t>
  </si>
  <si>
    <t>CA004-152</t>
  </si>
  <si>
    <t>CA005-153</t>
  </si>
  <si>
    <t>CA006-154</t>
  </si>
  <si>
    <t>CA006-155</t>
  </si>
  <si>
    <t>CA007-156</t>
  </si>
  <si>
    <t>CA007-157</t>
  </si>
  <si>
    <t>CA007-158</t>
  </si>
  <si>
    <t>CA008-159</t>
  </si>
  <si>
    <t>CA008-160</t>
  </si>
  <si>
    <t>CA009-161</t>
  </si>
  <si>
    <t>CA009-162</t>
  </si>
  <si>
    <t>CA010-163</t>
  </si>
  <si>
    <t>CA010-164</t>
  </si>
  <si>
    <t>CA010-165</t>
  </si>
  <si>
    <t>CA010-166</t>
  </si>
  <si>
    <t>x</t>
  </si>
  <si>
    <t>CA011-167</t>
  </si>
  <si>
    <t>CA012-168</t>
  </si>
  <si>
    <t>CA012-169</t>
  </si>
  <si>
    <t>CA012-170</t>
  </si>
  <si>
    <t>CA013-171</t>
  </si>
  <si>
    <t>CA013-172</t>
  </si>
  <si>
    <t>CA013-173</t>
  </si>
  <si>
    <t>CA014-174</t>
  </si>
  <si>
    <t>CA014-175</t>
  </si>
  <si>
    <t>CA015-176</t>
  </si>
  <si>
    <t>CA015-177</t>
  </si>
  <si>
    <t>CA016-178</t>
  </si>
  <si>
    <t>CA016-179</t>
  </si>
  <si>
    <t>CA017-180</t>
  </si>
  <si>
    <t>CA017-181</t>
  </si>
  <si>
    <t>CA018-182</t>
  </si>
  <si>
    <t>CA019-183</t>
  </si>
  <si>
    <t>CA019-184</t>
  </si>
  <si>
    <t>CA020-185</t>
  </si>
  <si>
    <t>Strong Pos</t>
  </si>
  <si>
    <t>CA021-186</t>
  </si>
  <si>
    <t>CA022-187</t>
  </si>
  <si>
    <t>CA022-188</t>
  </si>
  <si>
    <t>CA023-189</t>
  </si>
  <si>
    <t>CA023-190</t>
  </si>
  <si>
    <t>CA023-191</t>
  </si>
  <si>
    <t>CA023-192</t>
  </si>
  <si>
    <t>CA024-193</t>
  </si>
  <si>
    <t>CA024-194</t>
  </si>
  <si>
    <t>very light Pos</t>
  </si>
  <si>
    <t>CA024-195</t>
  </si>
  <si>
    <t>CA024-196</t>
  </si>
  <si>
    <t>BB001-197</t>
  </si>
  <si>
    <t>BB001-198</t>
  </si>
  <si>
    <t>3.6/4.9</t>
  </si>
  <si>
    <t>BB002-199</t>
  </si>
  <si>
    <t>Pos</t>
  </si>
  <si>
    <t>BB002-200</t>
  </si>
  <si>
    <t>BB002-201</t>
  </si>
  <si>
    <t>BB002-202</t>
  </si>
  <si>
    <t>BB003-203</t>
  </si>
  <si>
    <t>BB003-204</t>
  </si>
  <si>
    <t>BB004-205</t>
  </si>
  <si>
    <t>BB005-206</t>
  </si>
  <si>
    <t>BB006-207</t>
  </si>
  <si>
    <t>BB007-208</t>
  </si>
  <si>
    <t>BB008-209</t>
  </si>
  <si>
    <t>BB008-210</t>
  </si>
  <si>
    <t>BB009-211</t>
  </si>
  <si>
    <t>BB009-212</t>
  </si>
  <si>
    <t>BB009-214</t>
  </si>
  <si>
    <t>BB010-213</t>
  </si>
  <si>
    <t>BB011-215</t>
  </si>
  <si>
    <t>BB010-216</t>
  </si>
  <si>
    <t>BB012-217</t>
  </si>
  <si>
    <t>BB012-218</t>
  </si>
  <si>
    <t>BB013-219</t>
  </si>
  <si>
    <t>BB014-220</t>
  </si>
  <si>
    <t>BB014-221</t>
  </si>
  <si>
    <t>BB014-222</t>
  </si>
  <si>
    <t>BB015-223</t>
  </si>
  <si>
    <t>BB015-224</t>
  </si>
  <si>
    <t xml:space="preserve">Light Pos </t>
  </si>
  <si>
    <t>2.5/ 4.8</t>
  </si>
  <si>
    <t>BB015-225</t>
  </si>
  <si>
    <t>BB016-226</t>
  </si>
  <si>
    <t>BB016-227</t>
  </si>
  <si>
    <t>BB016-228</t>
  </si>
  <si>
    <t>BB016-229</t>
  </si>
  <si>
    <t>Very light Pos</t>
  </si>
  <si>
    <t>BB016-230</t>
  </si>
  <si>
    <t>BB017-231</t>
  </si>
  <si>
    <t>BB017-232</t>
  </si>
  <si>
    <t>BB018-233</t>
  </si>
  <si>
    <t>BB018-234</t>
  </si>
  <si>
    <t>BB018-235</t>
  </si>
  <si>
    <t>BB018-236</t>
  </si>
  <si>
    <t>BB018-237</t>
  </si>
  <si>
    <t>6.6/15.2</t>
  </si>
  <si>
    <t>BB018-238</t>
  </si>
  <si>
    <t>BB019-239</t>
  </si>
  <si>
    <t>BB019-240</t>
  </si>
  <si>
    <t>BB020-241</t>
  </si>
  <si>
    <t>BB020-242</t>
  </si>
  <si>
    <t>BB021-243</t>
  </si>
  <si>
    <t>Very Light Pos</t>
  </si>
  <si>
    <t>1.4/8.7</t>
  </si>
  <si>
    <t>7.2/316.9</t>
  </si>
  <si>
    <t>AP001-301</t>
  </si>
  <si>
    <t>X</t>
  </si>
  <si>
    <t>AP002-302</t>
  </si>
  <si>
    <t>AP002-303</t>
  </si>
  <si>
    <t>AP003-304</t>
  </si>
  <si>
    <t>AP003-305</t>
  </si>
  <si>
    <t>AP004-306</t>
  </si>
  <si>
    <t>AP004-307</t>
  </si>
  <si>
    <t>AP005-308</t>
  </si>
  <si>
    <t>AP005-309</t>
  </si>
  <si>
    <t>AP005-310</t>
  </si>
  <si>
    <t>AP006-311</t>
  </si>
  <si>
    <t>AP006-312</t>
  </si>
  <si>
    <t>AP007-313</t>
  </si>
  <si>
    <t>AP008-314</t>
  </si>
  <si>
    <t>AP008-315</t>
  </si>
  <si>
    <t>AP008-316</t>
  </si>
  <si>
    <t>AP008-317</t>
  </si>
  <si>
    <t>AP008-318</t>
  </si>
  <si>
    <t>AP009-319</t>
  </si>
  <si>
    <t>AP010-321</t>
  </si>
  <si>
    <t>AP010-322</t>
  </si>
  <si>
    <t>AP010-323</t>
  </si>
  <si>
    <t>AP011-320</t>
  </si>
  <si>
    <t>AP012-324</t>
  </si>
  <si>
    <t>AP012-325</t>
  </si>
  <si>
    <t>AP013-326</t>
  </si>
  <si>
    <t xml:space="preserve">Very light Pos </t>
  </si>
  <si>
    <t>AP014-327</t>
  </si>
  <si>
    <t>AP015-328</t>
  </si>
  <si>
    <t>AP015-329</t>
  </si>
  <si>
    <t>AP016-330</t>
  </si>
  <si>
    <t>AP016-331</t>
  </si>
  <si>
    <t>AP016-332</t>
  </si>
  <si>
    <t>AP017-333</t>
  </si>
  <si>
    <t>SC001-500</t>
  </si>
  <si>
    <t>SC001-501</t>
  </si>
  <si>
    <t>SC002-600</t>
  </si>
  <si>
    <t>SC002-601</t>
  </si>
  <si>
    <t>SC003-502</t>
  </si>
  <si>
    <t>SC004-602</t>
  </si>
  <si>
    <t>SC005-503</t>
  </si>
  <si>
    <t>SC006-603</t>
  </si>
  <si>
    <t>SC007-504</t>
  </si>
  <si>
    <t>SC008-604</t>
  </si>
  <si>
    <t>SC009-505</t>
  </si>
  <si>
    <t>SC010-605</t>
  </si>
  <si>
    <t>SC010-606</t>
  </si>
  <si>
    <t>SC011-506</t>
  </si>
  <si>
    <t>SC012-607</t>
  </si>
  <si>
    <t>SC013-507</t>
  </si>
  <si>
    <t>SC013-508</t>
  </si>
  <si>
    <t>SC014-608</t>
  </si>
  <si>
    <t>SC014-609</t>
  </si>
  <si>
    <t>SC014-610</t>
  </si>
  <si>
    <t>SC015-509</t>
  </si>
  <si>
    <t>SC015-510</t>
  </si>
  <si>
    <t xml:space="preserve">Neg </t>
  </si>
  <si>
    <t>SC016-611</t>
  </si>
  <si>
    <t>TP001-334</t>
  </si>
  <si>
    <t>TP001-335</t>
  </si>
  <si>
    <t>TP001-336</t>
  </si>
  <si>
    <t>TP001-337</t>
  </si>
  <si>
    <t>TP002-338</t>
  </si>
  <si>
    <t>TP003-339</t>
  </si>
  <si>
    <t>TP003-340</t>
  </si>
  <si>
    <t>TP003-341</t>
  </si>
  <si>
    <t>TP004-342</t>
  </si>
  <si>
    <t>TP004-400</t>
  </si>
  <si>
    <t>TP005-343</t>
  </si>
  <si>
    <t>TP005-344</t>
  </si>
  <si>
    <t>TP005-345</t>
  </si>
  <si>
    <t>TP007-346</t>
  </si>
  <si>
    <t>TP007-347</t>
  </si>
  <si>
    <t>TP007-348</t>
  </si>
  <si>
    <t>TP007-349</t>
  </si>
  <si>
    <t>TP007-350</t>
  </si>
  <si>
    <t>TP008-402</t>
  </si>
  <si>
    <t>TP009-351</t>
  </si>
  <si>
    <t>TP010-403</t>
  </si>
  <si>
    <t>TP011-352</t>
  </si>
  <si>
    <t>TP011-353</t>
  </si>
  <si>
    <t>TP011-354</t>
  </si>
  <si>
    <t>TP012-404</t>
  </si>
  <si>
    <t>TP012-405</t>
  </si>
  <si>
    <t>TP013-355</t>
  </si>
  <si>
    <t>TP013-356</t>
  </si>
  <si>
    <t>TP013-357</t>
  </si>
  <si>
    <t>TP014-406</t>
  </si>
  <si>
    <t>TP014-407</t>
  </si>
  <si>
    <t>TP015-358</t>
  </si>
  <si>
    <t>TP015-359</t>
  </si>
  <si>
    <t>TP016-408</t>
  </si>
  <si>
    <t>Very light pos</t>
  </si>
  <si>
    <t>TP016-409</t>
  </si>
  <si>
    <t>TP018-A</t>
  </si>
  <si>
    <t>TP018-B</t>
  </si>
  <si>
    <t>TP018-C</t>
  </si>
  <si>
    <t>TP018-D</t>
  </si>
  <si>
    <t>TP018-E</t>
  </si>
  <si>
    <t>TP018-F</t>
  </si>
  <si>
    <t>Community</t>
  </si>
  <si>
    <t>hhid</t>
  </si>
  <si>
    <t>dog_id</t>
  </si>
  <si>
    <t>dog_code</t>
  </si>
  <si>
    <t>dog_name</t>
  </si>
  <si>
    <t>dog_sex_survey; 0=male</t>
  </si>
  <si>
    <t>Sex</t>
  </si>
  <si>
    <t>dog_age Survey</t>
  </si>
  <si>
    <t>Agey_Vet</t>
  </si>
  <si>
    <t>Agem_Vet</t>
  </si>
  <si>
    <t>dog_reproduction</t>
  </si>
  <si>
    <t>dog_embarazada</t>
  </si>
  <si>
    <t>dog_hold</t>
  </si>
  <si>
    <t>dog_hold_otro</t>
  </si>
  <si>
    <t>dog_vet2</t>
  </si>
  <si>
    <t>Notes</t>
  </si>
  <si>
    <t>ID</t>
  </si>
  <si>
    <t>Agey</t>
  </si>
  <si>
    <t>Agem</t>
  </si>
  <si>
    <t>Altered</t>
  </si>
  <si>
    <t>Breed</t>
  </si>
  <si>
    <t>Breedguess</t>
  </si>
  <si>
    <t>Weight</t>
  </si>
  <si>
    <t>Mental</t>
  </si>
  <si>
    <t>HR</t>
  </si>
  <si>
    <t>RR</t>
  </si>
  <si>
    <t>MM</t>
  </si>
  <si>
    <t>CRT</t>
  </si>
  <si>
    <t>Temp_C</t>
  </si>
  <si>
    <t>temp_F</t>
  </si>
  <si>
    <t>BCS</t>
  </si>
  <si>
    <t>Physexam_spanish</t>
  </si>
  <si>
    <t>Physexam_english</t>
  </si>
  <si>
    <t>Ectoparasites</t>
  </si>
  <si>
    <t>Ticks</t>
  </si>
  <si>
    <t>Fleas</t>
  </si>
  <si>
    <t>Flea_des</t>
  </si>
  <si>
    <t>Mites</t>
  </si>
  <si>
    <t>OtherID</t>
  </si>
  <si>
    <t>Ecto_notes</t>
  </si>
  <si>
    <t>Lesions</t>
  </si>
  <si>
    <t>No_lesions</t>
  </si>
  <si>
    <t>Lesions_descrip</t>
  </si>
  <si>
    <t>Lesions_descrip_spanish</t>
  </si>
  <si>
    <t>Lesions_sampled</t>
  </si>
  <si>
    <t>Biopsy_sampled</t>
  </si>
  <si>
    <t>Blood</t>
  </si>
  <si>
    <t>Serum</t>
  </si>
  <si>
    <t>EDTA</t>
  </si>
  <si>
    <t>Filter_paper</t>
  </si>
  <si>
    <t>Slide</t>
  </si>
  <si>
    <t>Fecal</t>
  </si>
  <si>
    <t>Fecal comments</t>
  </si>
  <si>
    <t>Other</t>
  </si>
  <si>
    <t>Sample_notes</t>
  </si>
  <si>
    <t>Vaccinated</t>
  </si>
  <si>
    <t>VaccineID</t>
  </si>
  <si>
    <t>Diarrhea</t>
  </si>
  <si>
    <t>Diarrhea_begin</t>
  </si>
  <si>
    <t>History</t>
  </si>
  <si>
    <t>Litters</t>
  </si>
  <si>
    <t>Pupsperlitter</t>
  </si>
  <si>
    <t>Surv3mo</t>
  </si>
  <si>
    <t>WBC</t>
  </si>
  <si>
    <t>LYM</t>
  </si>
  <si>
    <t>LYMPER</t>
  </si>
  <si>
    <t>MID</t>
  </si>
  <si>
    <t>MIDP</t>
  </si>
  <si>
    <t>GRAN</t>
  </si>
  <si>
    <t>GRANP</t>
  </si>
  <si>
    <t>RBC</t>
  </si>
  <si>
    <t>HGB</t>
  </si>
  <si>
    <t>HCT</t>
  </si>
  <si>
    <t>MCV</t>
  </si>
  <si>
    <t>MCH</t>
  </si>
  <si>
    <t>MCHC</t>
  </si>
  <si>
    <t>RDW</t>
  </si>
  <si>
    <t>PLT</t>
  </si>
  <si>
    <t>MPV</t>
  </si>
  <si>
    <t>SEG</t>
  </si>
  <si>
    <t>BAND</t>
  </si>
  <si>
    <t>LYMP</t>
  </si>
  <si>
    <t>MONO</t>
  </si>
  <si>
    <t>EOSIN</t>
  </si>
  <si>
    <t>BASO</t>
  </si>
  <si>
    <t>VARLYM</t>
  </si>
  <si>
    <t>Tcruzirapid_UGA_degree</t>
  </si>
  <si>
    <t>rapid_UGA</t>
  </si>
  <si>
    <t>Tcruzirapid_Gorgas</t>
  </si>
  <si>
    <t>T_Cruzi_SUM_rapid</t>
  </si>
  <si>
    <t xml:space="preserve">IFI _140_Tcruzi </t>
  </si>
  <si>
    <t>IFI_180_Tcruzi</t>
  </si>
  <si>
    <t>Western_blot_Tcruzi</t>
  </si>
  <si>
    <t>TcruziExp</t>
  </si>
  <si>
    <t>Tcruzi_result</t>
  </si>
  <si>
    <t>pcr_Tcruzi_rt</t>
  </si>
  <si>
    <t>pcr_Tcruzi_Chiurillo</t>
  </si>
  <si>
    <t>pcr_Tcruzi_TCZ</t>
  </si>
  <si>
    <t>pcr_Tcruzi_tryp</t>
  </si>
  <si>
    <t>Multiplex Assay</t>
  </si>
  <si>
    <t>leishmaniaIFI_140</t>
  </si>
  <si>
    <t>leishmaniaIFI_180</t>
  </si>
  <si>
    <t>leishmania_viannia_pcr</t>
  </si>
  <si>
    <t>leishmania_ELISA</t>
  </si>
  <si>
    <t xml:space="preserve">Cultivo </t>
  </si>
  <si>
    <t>AP</t>
  </si>
  <si>
    <t>AP001</t>
  </si>
  <si>
    <t>Lasi</t>
  </si>
  <si>
    <t>F</t>
  </si>
  <si>
    <t>Y</t>
  </si>
  <si>
    <t>Criollo</t>
  </si>
  <si>
    <t>Depressed</t>
  </si>
  <si>
    <t>Normal</t>
  </si>
  <si>
    <t>Dry nose; slight discharge; small amount of fleas; slightly enlarged mandibular lymph nodes; popliteal lymph nodes; enlarged; fever</t>
  </si>
  <si>
    <t>N</t>
  </si>
  <si>
    <t>.</t>
  </si>
  <si>
    <t>crust on both ears</t>
  </si>
  <si>
    <t>Negative</t>
  </si>
  <si>
    <t>AP002</t>
  </si>
  <si>
    <t>Chocolate</t>
  </si>
  <si>
    <t>BAR</t>
  </si>
  <si>
    <t>Crusting on dorsal surface of R ear; Hair loss; sore R dorsal thigh; popliteal lymph nodes normal</t>
  </si>
  <si>
    <t>alopecia R ear and dorsal R knee</t>
  </si>
  <si>
    <t>Titan</t>
  </si>
  <si>
    <t>M</t>
  </si>
  <si>
    <t>Pupils different from one another</t>
  </si>
  <si>
    <t>1 tick collected</t>
  </si>
  <si>
    <t>Torsalo dorsal side (closer to rear) and alopecia on both ears</t>
  </si>
  <si>
    <t>small amount of fecal</t>
  </si>
  <si>
    <t>AP003</t>
  </si>
  <si>
    <t>Nino</t>
  </si>
  <si>
    <t>slightly depressed</t>
  </si>
  <si>
    <t>pale</t>
  </si>
  <si>
    <t>Given amicine</t>
  </si>
  <si>
    <t>Assoreted ticks collected</t>
  </si>
  <si>
    <t>Dermatitis (moist) on bottom L paw</t>
  </si>
  <si>
    <t>Eye discharge; unwilling to eat; vomitting</t>
  </si>
  <si>
    <t>Oso</t>
  </si>
  <si>
    <t>Labrador, Rotweiler</t>
  </si>
  <si>
    <t>areas of skin irritation (maybe flea allergies) on neck and back</t>
  </si>
  <si>
    <t>3 ticks collected</t>
  </si>
  <si>
    <t>Dermatitis (moist) on throat; skin irritation</t>
  </si>
  <si>
    <t>Bloody diarrea</t>
  </si>
  <si>
    <t>AP004</t>
  </si>
  <si>
    <t>Bodi</t>
  </si>
  <si>
    <t>QAR</t>
  </si>
  <si>
    <t>arrhythmia</t>
  </si>
  <si>
    <t>Rabia</t>
  </si>
  <si>
    <t>20 puntos</t>
  </si>
  <si>
    <t>no DNA</t>
  </si>
  <si>
    <t>Pati</t>
  </si>
  <si>
    <t>dry nose; pale MM; is a stray that owners are feeding</t>
  </si>
  <si>
    <t>Crusting on R ear; moist dermatitis on L foot pad; L hind leg fracture not fully healed</t>
  </si>
  <si>
    <t>No se</t>
  </si>
  <si>
    <t>Chimbo</t>
  </si>
  <si>
    <t>nothing abnormal</t>
  </si>
  <si>
    <t>fleas could not be collected</t>
  </si>
  <si>
    <t>AP005</t>
  </si>
  <si>
    <t>Mudo</t>
  </si>
  <si>
    <t>Crillo</t>
  </si>
  <si>
    <t>dry nose; mandibular lymph nodes a bit swollen; popliteal normal</t>
  </si>
  <si>
    <t>medium load</t>
  </si>
  <si>
    <t>allopacia on both ear; dermatitis on tips of both ears</t>
  </si>
  <si>
    <t>previously sick</t>
  </si>
  <si>
    <t>Weak positive</t>
  </si>
  <si>
    <t>Bonita</t>
  </si>
  <si>
    <t>long nails; still lactating; babies given away two days prior; many ticks and fleas on both ears</t>
  </si>
  <si>
    <t>Normally has 2-6 puppies per litter</t>
  </si>
  <si>
    <t>two to six</t>
  </si>
  <si>
    <t>AP006</t>
  </si>
  <si>
    <t>Turbo</t>
  </si>
  <si>
    <t>heavy tick load on ears; a lot of crusting on back; ticks in nose</t>
  </si>
  <si>
    <t>Crusting on dorsal</t>
  </si>
  <si>
    <t>Susi</t>
  </si>
  <si>
    <t>lesions/crusting/laserations on L ear; mucous containing feces and blood in stool</t>
  </si>
  <si>
    <t>crusting on ventral of both ears</t>
  </si>
  <si>
    <t>Previously had a rash; has had three pregnancies and all puppies have died</t>
  </si>
  <si>
    <t>no se</t>
  </si>
  <si>
    <t>AP007</t>
  </si>
  <si>
    <t>Terry</t>
  </si>
  <si>
    <t>depressed</t>
  </si>
  <si>
    <t>lesion on R ear; bot fly on prepuce; some blood in feces; given ivermectin</t>
  </si>
  <si>
    <t>many ticks; few fleas; bot flys</t>
  </si>
  <si>
    <t>bot flies on prepuce and dorsal R leg; crust on L ear dorsal; Lacerations and bot on R ear dorsal</t>
  </si>
  <si>
    <t>AP008</t>
  </si>
  <si>
    <t xml:space="preserve">AP008: 4 dogs of the house that was interviewed (the people conducting the interview rent the house). Four dogs also belong to the ownder of the household, but she was did not live in the community or take care of the dogs. This was a source of stress for the respondent as she felt she could not take care of the dogs that belonged to her.  The dogs owned by the interviewee are AP008-316, AP008-317 and two puppied Pulsa and Lobita. The dows that belog to the ownder of the house are AP008-314, 315, 318, and "Tigre" that does not have a vet exam. </t>
  </si>
  <si>
    <t>Lab</t>
  </si>
  <si>
    <t>Slightly pale</t>
  </si>
  <si>
    <t>P</t>
  </si>
  <si>
    <t>Positive</t>
  </si>
  <si>
    <t>Mancho</t>
  </si>
  <si>
    <t>slightly labored</t>
  </si>
  <si>
    <t>Normal/ a bit pale</t>
  </si>
  <si>
    <t>dry nose; R maxillary LN swollen</t>
  </si>
  <si>
    <t>laceration on ventral side of L ear; fly strike on ventral sie of lft and right ears</t>
  </si>
  <si>
    <t>Loba</t>
  </si>
  <si>
    <t>moderately depressed</t>
  </si>
  <si>
    <t>crusting in eyes and nose; many ticks in nose; given anti-biotics</t>
  </si>
  <si>
    <t>Mancha</t>
  </si>
  <si>
    <t>scabs on distal tip of ear; two areas of granulation tissue/scars on left side of torso; given ivermectin</t>
  </si>
  <si>
    <t>see physical exam descrip.</t>
  </si>
  <si>
    <t>6 months when she had first and only litter; all puppies survived</t>
  </si>
  <si>
    <t>Canela</t>
  </si>
  <si>
    <t>Slighty depressed</t>
  </si>
  <si>
    <t>allopecia on neck crusty</t>
  </si>
  <si>
    <t>Pelusa</t>
  </si>
  <si>
    <t>,</t>
  </si>
  <si>
    <t>Lobida</t>
  </si>
  <si>
    <t>Tigre</t>
  </si>
  <si>
    <t>AP009</t>
  </si>
  <si>
    <t>Chombito</t>
  </si>
  <si>
    <t>SRD</t>
  </si>
  <si>
    <t>Pixi (cachorra/puppy)</t>
  </si>
  <si>
    <t>AP010</t>
  </si>
  <si>
    <t>No Name</t>
  </si>
  <si>
    <t>a lot of allopacia; crusting on ears and body; small crusting on eyes</t>
  </si>
  <si>
    <t>alot of fleas</t>
  </si>
  <si>
    <t>enlarged joints of hind legs/feet; lesions on rear (either side of tail)</t>
  </si>
  <si>
    <t>has had mites before; was treated for it</t>
  </si>
  <si>
    <t>Diego</t>
  </si>
  <si>
    <t>moderate flea amount</t>
  </si>
  <si>
    <t>crusting and allopacia on both ear tips; botfly lesion</t>
  </si>
  <si>
    <t>multi-focal allopacia/crusting; slightly modular crusting</t>
  </si>
  <si>
    <t>heavy flea load</t>
  </si>
  <si>
    <t>swollen dew claws on both feet; swelling on top of nose about 1 cm in diameter</t>
  </si>
  <si>
    <t>AP011</t>
  </si>
  <si>
    <t>Sachi</t>
  </si>
  <si>
    <t>did not survey household</t>
  </si>
  <si>
    <t>generally good state</t>
  </si>
  <si>
    <t>ventral lesions located on each side of torso; another lesion located on ventral side above R leg</t>
  </si>
  <si>
    <t>injections for mange in the past</t>
  </si>
  <si>
    <t>the puppies are three months</t>
  </si>
  <si>
    <t>AP012</t>
  </si>
  <si>
    <t>Lupita</t>
  </si>
  <si>
    <t>slightly pale</t>
  </si>
  <si>
    <t>L nostril completely ulcerated; lactating; long claws; healed laseration on ear; ear tips torn</t>
  </si>
  <si>
    <t>moderate fleas</t>
  </si>
  <si>
    <t>lesions on tip of ear and L nostril</t>
  </si>
  <si>
    <t>year ago</t>
  </si>
  <si>
    <t>pups now 15 days</t>
  </si>
  <si>
    <t>Benji</t>
  </si>
  <si>
    <t>ticks in nose; allopacia and dermatitis</t>
  </si>
  <si>
    <t>heavy load of ticks and some fleas</t>
  </si>
  <si>
    <t>allopecia and thickening on both claws</t>
  </si>
  <si>
    <t>serra</t>
  </si>
  <si>
    <t>Cachorro 1</t>
  </si>
  <si>
    <t>Cachorro 2</t>
  </si>
  <si>
    <t>AP013</t>
  </si>
  <si>
    <t>Toto</t>
  </si>
  <si>
    <t>costros en ambos orejos lesion en lo parte frontal con alopesia; dermatitis por acoros secrecion nosal sero mucosa; enlarged popillona glands</t>
  </si>
  <si>
    <t>se le aplico emicina inyectable para una infeccion por toz y dermatitis</t>
  </si>
  <si>
    <t>AP014</t>
  </si>
  <si>
    <t>Perrita</t>
  </si>
  <si>
    <t>Alopecia en la oreja derecha sicatriz de uno laseracion en la oreja isquierda producto y una mordeduro. En los tres ultima dios el propietario comunico que a tenido toz</t>
  </si>
  <si>
    <t>AP015</t>
  </si>
  <si>
    <t>Terrible</t>
  </si>
  <si>
    <t>Cazador</t>
  </si>
  <si>
    <t>Can't read</t>
  </si>
  <si>
    <t>Chipuco</t>
  </si>
  <si>
    <t>slight crusting; few ticks</t>
  </si>
  <si>
    <t>small amount of fleas</t>
  </si>
  <si>
    <t>tear and allopecia on left ear</t>
  </si>
  <si>
    <t>Don’t know</t>
  </si>
  <si>
    <t>Don't know</t>
  </si>
  <si>
    <t>AP016</t>
  </si>
  <si>
    <t>Chombo</t>
  </si>
  <si>
    <t>presenta pequena lecion en labio exterior sercade la union entreel labio superior labio inferiror derecho tiene lasceracion en el vertise de la oreja derecha. cosra en la porte superior d oreja derecha. pora secrecion en ojo derecho</t>
  </si>
  <si>
    <t>ventral side: R ear tip, R under under mouth, L side near ear</t>
  </si>
  <si>
    <t>emecina</t>
  </si>
  <si>
    <t>Bobi Maicol</t>
  </si>
  <si>
    <t>Mucosa palida pelaje irsuto o ajetriado hipotricosis en los cuatros patos</t>
  </si>
  <si>
    <t>Ventral side: both front legs and R leg</t>
  </si>
  <si>
    <t>emicina</t>
  </si>
  <si>
    <t>Bobi</t>
  </si>
  <si>
    <t>secrecion nasal purulenta secrecion ocular porulent costraen la porte circular en la paret interna de la oreja derecho lasercion en la oreja izquierda heceses colo oscuro a negro</t>
  </si>
  <si>
    <t>ventral side in R ear</t>
  </si>
  <si>
    <t>isopado ocular y isopado nazal</t>
  </si>
  <si>
    <t>se le aplico emicina para la toz</t>
  </si>
  <si>
    <t>AP017</t>
  </si>
  <si>
    <t>Koki</t>
  </si>
  <si>
    <t>multi-focal areas of allopecia on neck; allopecia on L trunk as well as bot fly; allopecia tear on L ear some crusting on eyes and both ears</t>
  </si>
  <si>
    <t>allopecia and crusting L ear</t>
  </si>
  <si>
    <t>BB</t>
  </si>
  <si>
    <t>BB001</t>
  </si>
  <si>
    <t>Randi</t>
  </si>
  <si>
    <t>Did not survey household in 2015</t>
  </si>
  <si>
    <t>Alert</t>
  </si>
  <si>
    <t>Flaco con lesions an cabaza parte duecha de orejo ojo derecho. Pata rasera izquerda paa delanerra duecha  izquerida</t>
  </si>
  <si>
    <t>Emel hypoplasia- possible distemper, nerve deficit in rear L limb</t>
  </si>
  <si>
    <t>Light</t>
  </si>
  <si>
    <t>Once, not sure</t>
  </si>
  <si>
    <t>Bitten by pecory on back L leg- nerve damage</t>
  </si>
  <si>
    <t>Chivita</t>
  </si>
  <si>
    <t>Corneal ulcer</t>
  </si>
  <si>
    <t>Hit on her left eye chasing an agouti (paka)</t>
  </si>
  <si>
    <t>2</t>
  </si>
  <si>
    <t>4, one died</t>
  </si>
  <si>
    <t>Age at first litter- 3 years, 2nd litter age 4- one lived</t>
  </si>
  <si>
    <t>BB002</t>
  </si>
  <si>
    <t>Sherman</t>
  </si>
  <si>
    <t>Long hair</t>
  </si>
  <si>
    <t>Ears scratched bny thorns in the monte, hunting dog</t>
  </si>
  <si>
    <t>Botflies in prepuce area, also on lateral R thorax</t>
  </si>
  <si>
    <t>Nano</t>
  </si>
  <si>
    <t>Possible ehrlichia- excessive bleeding, bring antibiotics</t>
  </si>
  <si>
    <t>Moderate</t>
  </si>
  <si>
    <t>Lesion on ventral tip of L ear- small hair loss and crusting, old botfly wound on R lateral abdomil area</t>
  </si>
  <si>
    <t>Small amount</t>
  </si>
  <si>
    <t>Tied or Amarrado</t>
  </si>
  <si>
    <t>Cocker spaniel</t>
  </si>
  <si>
    <t>Small amount of discharge from eyes, fed "pure pedigree dog food"</t>
  </si>
  <si>
    <t>Moderate to heavy</t>
  </si>
  <si>
    <t>Long hair- difficult to see possible ticks</t>
  </si>
  <si>
    <t>Parasites</t>
  </si>
  <si>
    <t>Blackie</t>
  </si>
  <si>
    <t>Pink</t>
  </si>
  <si>
    <t>Small amount of discharge</t>
  </si>
  <si>
    <t>BB003</t>
  </si>
  <si>
    <t>Pirulai</t>
  </si>
  <si>
    <t>Docked tail, ????</t>
  </si>
  <si>
    <t>Low</t>
  </si>
  <si>
    <t>Hair loss on ventral side of neck and dorsal side of forepaws (licking), round ulcer, bleeding, on caudal side of L hindlimb</t>
  </si>
  <si>
    <t>Very little</t>
  </si>
  <si>
    <t>Biopsy of leg lesion</t>
  </si>
  <si>
    <t>Sirom</t>
  </si>
  <si>
    <t>Se lo llevaron a otra casa</t>
  </si>
  <si>
    <t>Botfly</t>
  </si>
  <si>
    <t>Round 2x2 cm area of alopecia on dorsal side of R ear, botflies on cubital region of R arm, lateral abdomil area, and craniolateral portion of R hindlimb</t>
  </si>
  <si>
    <t>Ear scraping</t>
  </si>
  <si>
    <t>BB004</t>
  </si>
  <si>
    <t>Lassie</t>
  </si>
  <si>
    <t>U</t>
  </si>
  <si>
    <t>Pink and moist</t>
  </si>
  <si>
    <t>Pregnt- 1st litter, very healthy</t>
  </si>
  <si>
    <t>BB004-A</t>
  </si>
  <si>
    <t>Kayser</t>
  </si>
  <si>
    <t>new dog during survey in march, no vet exam or lab data</t>
  </si>
  <si>
    <t>BB005</t>
  </si>
  <si>
    <t>Cachorrin</t>
  </si>
  <si>
    <t>Biopsy not taken because bleeding too much from removed tick</t>
  </si>
  <si>
    <t>Parasite/deworming</t>
  </si>
  <si>
    <t>BB006</t>
  </si>
  <si>
    <t>Pale</t>
  </si>
  <si>
    <t>Retained deciduous on R side</t>
  </si>
  <si>
    <t>Presencia de flagelados</t>
  </si>
  <si>
    <t>BB006-A</t>
  </si>
  <si>
    <t>Conguito</t>
  </si>
  <si>
    <t>BB006-B</t>
  </si>
  <si>
    <t>Mama de Conguito; new dog in March survey, no vet or lab data</t>
  </si>
  <si>
    <t>BB007</t>
  </si>
  <si>
    <t>Punky</t>
  </si>
  <si>
    <t>Lab mix w/ Burmese mountain dog markings</t>
  </si>
  <si>
    <t>Edema under neck and swollen lymph nodes, possibly thyroid instead</t>
  </si>
  <si>
    <t>Heavy tick</t>
  </si>
  <si>
    <t>1x1 crust on ventral side of L ear, edema on ventral throat area</t>
  </si>
  <si>
    <t>Distemper? Neck gets inflamed, itches</t>
  </si>
  <si>
    <t>BB008</t>
  </si>
  <si>
    <t>Princesa</t>
  </si>
  <si>
    <t>Light fleas, botflies</t>
  </si>
  <si>
    <t>Roughening on ventral surface of both ears, dermatitis in the neck region, dead botfly on lateral side of rear R limb</t>
  </si>
  <si>
    <t>Very small</t>
  </si>
  <si>
    <t>EEE</t>
  </si>
  <si>
    <t>3, 5</t>
  </si>
  <si>
    <t>all</t>
  </si>
  <si>
    <t>EEE from vaccination campaign</t>
  </si>
  <si>
    <t>Bartalo</t>
  </si>
  <si>
    <t>Light ticks, light fleas</t>
  </si>
  <si>
    <t>Botfly in penis, slight alopecia on lateral side of L rear limb</t>
  </si>
  <si>
    <t>Has been sick, had him injected with vitamins</t>
  </si>
  <si>
    <t>BB008-A</t>
  </si>
  <si>
    <t>Boby</t>
  </si>
  <si>
    <t>BB008-B</t>
  </si>
  <si>
    <t>Cachorro1</t>
  </si>
  <si>
    <t>cachoros de Princesa, new dog during survey in march, no vet exam or lab data</t>
  </si>
  <si>
    <t>BB008-C</t>
  </si>
  <si>
    <t>Cachorro2</t>
  </si>
  <si>
    <t>BB009</t>
  </si>
  <si>
    <t>Muzzle</t>
  </si>
  <si>
    <t>Light fleas, heavy botflies</t>
  </si>
  <si>
    <t>Vaccinated (?) for botflies</t>
  </si>
  <si>
    <t>Peluche</t>
  </si>
  <si>
    <t>Golden mix</t>
  </si>
  <si>
    <t>Worn front incisors, super worn down</t>
  </si>
  <si>
    <t>Moderate botflies</t>
  </si>
  <si>
    <t>Dirty ears, botflies on medial side of L forelimb, dorsal side of L forelimb, lumbar region, hair loss and exploration (?) from botfly on dorsal portion of L ear, hotspot from itching ear from botfly</t>
  </si>
  <si>
    <t>Similar hair loss by tail</t>
  </si>
  <si>
    <t>Beethoven</t>
  </si>
  <si>
    <t>Alert, angry</t>
  </si>
  <si>
    <t>Flea allergy, many large patches</t>
  </si>
  <si>
    <t>Thickening and hypoplasia, some crusting of ventral ears, hyperpigmentation and alopecia on dorsal side of body, old botfly scar on cranial edge of R forelimb, another scar on caudal edge of R hindlimb, exploriation where alopecia?</t>
  </si>
  <si>
    <t>Biopsy not taken because too aggressive, scrapings taken of back</t>
  </si>
  <si>
    <t>id</t>
  </si>
  <si>
    <t>BB010</t>
  </si>
  <si>
    <t>Vivito</t>
  </si>
  <si>
    <t>Enamel hypoplasia from history of distemper</t>
  </si>
  <si>
    <t>Alopecia on lips, alopecia in L axillary region, botfly on ventral thorax, rips on edges of ears, 2x1 alopecia on dorsal cranial axillary region</t>
  </si>
  <si>
    <t>Had distemper (disease, not the vaccine)</t>
  </si>
  <si>
    <t>Chile</t>
  </si>
  <si>
    <t>missing photo</t>
  </si>
  <si>
    <t>Alopecia on R lateral thoracic region</t>
  </si>
  <si>
    <t>BB010-A</t>
  </si>
  <si>
    <t>Baru</t>
  </si>
  <si>
    <t>BB011</t>
  </si>
  <si>
    <t>BB011-B / 215</t>
  </si>
  <si>
    <t>Normal/panting</t>
  </si>
  <si>
    <t>Irregular heart beat</t>
  </si>
  <si>
    <t>Alopecia, thickening and crusting on ventral side of L ear</t>
  </si>
  <si>
    <t>Deparasitized, something else 3 years ago</t>
  </si>
  <si>
    <t>Hit by a car, L leg probably broke, didn't walk 3 months on it</t>
  </si>
  <si>
    <t>BB011-A</t>
  </si>
  <si>
    <t>Osito</t>
  </si>
  <si>
    <t>HIGH</t>
  </si>
  <si>
    <t>BB 11A</t>
  </si>
  <si>
    <t xml:space="preserve">Negative </t>
  </si>
  <si>
    <t>BB012</t>
  </si>
  <si>
    <t xml:space="preserve">Choco </t>
  </si>
  <si>
    <t>Parro utilizado para</t>
  </si>
  <si>
    <t>Tiene torsalo en pata (muslo) izuierda cuerpo, estado fisico un poco flaco, pulgas poco y garrapatas</t>
  </si>
  <si>
    <t>??</t>
  </si>
  <si>
    <t>Torsalos on ventral thoracic region</t>
  </si>
  <si>
    <t>Deparasitante (torsalos)</t>
  </si>
  <si>
    <t>Capitan</t>
  </si>
  <si>
    <t xml:space="preserve">This dog was frequently visiting BB010.  BB012 and BB010 belong to the same family. </t>
  </si>
  <si>
    <t>Ulceras de torsalo anteriores, torsalo activos pata derecha (musclo), pocas heces, presenta puga y garrapatas</t>
  </si>
  <si>
    <t>Ulcera de lesion torsola (viejo) on cranial edge of forelimb, lesion torsalo (viejo) on cranial-medial edge of R hindlimb, torsalo activos on cranial edge of R hindlimb</t>
  </si>
  <si>
    <t>BB013</t>
  </si>
  <si>
    <t>Kobi</t>
  </si>
  <si>
    <t>1 vomer (para garrapato y pulgas)</t>
  </si>
  <si>
    <t>2 vomer (para garrapato y pulgas)</t>
  </si>
  <si>
    <t>new</t>
  </si>
  <si>
    <t>Aventura</t>
  </si>
  <si>
    <t xml:space="preserve">Dogcare note: Cuando vienen, garapides y pulgodes, se fue abajo dond la suegra. New dog that likely ran away during vet exam.  No physical exam or lab data. </t>
  </si>
  <si>
    <t xml:space="preserve">New dog that likely ran away during vet exam.  No physical exam or lab data. </t>
  </si>
  <si>
    <t>BB014</t>
  </si>
  <si>
    <t xml:space="preserve">BB014-220 </t>
  </si>
  <si>
    <t>Fifi</t>
  </si>
  <si>
    <t>for care, note that they give vitamines, just had 2 puppies 22 days before survey</t>
  </si>
  <si>
    <t>NA</t>
  </si>
  <si>
    <t>Presente pulgas y garrapatas, alopesia, Herida/ulcera con sangre y pus (brisalo)</t>
  </si>
  <si>
    <t>Has fleas and ticks, alopecia, wound/ulcer with blood and pus</t>
  </si>
  <si>
    <t>No se obtuvo muestra de ectoparasita</t>
  </si>
  <si>
    <t>Alopecia on ventral side of L ear, botfly ulcer on dorsal lumbothoracic region</t>
  </si>
  <si>
    <t>Alopesia y ulcera torsalo</t>
  </si>
  <si>
    <t>Para parasitos</t>
  </si>
  <si>
    <t>0</t>
  </si>
  <si>
    <t>Has not had offspring</t>
  </si>
  <si>
    <t>Mariposa</t>
  </si>
  <si>
    <t>Looks good</t>
  </si>
  <si>
    <t>Parasites only</t>
  </si>
  <si>
    <t>Never been sick</t>
  </si>
  <si>
    <t>Never any puppies</t>
  </si>
  <si>
    <t>Amigo</t>
  </si>
  <si>
    <t>for care, note that they go to store for vitamines</t>
  </si>
  <si>
    <t>Alert, a little scared</t>
  </si>
  <si>
    <t>Saludable, con pulgas y garropatas (pocas)</t>
  </si>
  <si>
    <t>Healthy with few fleas and ticks</t>
  </si>
  <si>
    <t>Few</t>
  </si>
  <si>
    <t>Few fleas and ticks</t>
  </si>
  <si>
    <t>Para los parasitos</t>
  </si>
  <si>
    <t>BB015</t>
  </si>
  <si>
    <t>Doggy</t>
  </si>
  <si>
    <t>for care: los inyeccion cuando trae cosas. Nombres tete=torcelo</t>
  </si>
  <si>
    <t>Alert, nervous</t>
  </si>
  <si>
    <t>No se observa ectoparasito</t>
  </si>
  <si>
    <t>No observed ectoparasites</t>
  </si>
  <si>
    <t>Botfly ulcers on caudal border of L forelimb and lateral side of thoracic cavity</t>
  </si>
  <si>
    <t>Ulceras torsalo</t>
  </si>
  <si>
    <t>Deparasitante</t>
  </si>
  <si>
    <t>Oreja</t>
  </si>
  <si>
    <t>Orejas mordidas, costa de la cara y ataque de un gata espin (se le inflame la espira)</t>
  </si>
  <si>
    <t>Bitten ears, crusted face due to cat attack (the wound will swell)</t>
  </si>
  <si>
    <t>Crusted face</t>
  </si>
  <si>
    <t>Costra en la cara</t>
  </si>
  <si>
    <t>Para torsalo (Indomet) hace de un mes</t>
  </si>
  <si>
    <t>1 cc</t>
  </si>
  <si>
    <t>2 cc</t>
  </si>
  <si>
    <t>Pantera</t>
  </si>
  <si>
    <t>el mas valiente, note also desparaceio de la casa, for care: los inyeccion cuando trae cosas. Nombres tete=torcelo</t>
  </si>
  <si>
    <t>Alert, a little nervous</t>
  </si>
  <si>
    <t>Poco delgada, F joven sin crias</t>
  </si>
  <si>
    <t>A little thin, young F without offspring</t>
  </si>
  <si>
    <t>BB016</t>
  </si>
  <si>
    <t xml:space="preserve">This household is red because the index number is probaby incorrect. </t>
  </si>
  <si>
    <t>Se reliza biopsia de lesion en la pata (derecha dilentira). Esta casa tiene 5 perros, sala se gralizaron 3 perros, el cachorra tiene sai (se escapo) y uno grande  se dya azas)</t>
  </si>
  <si>
    <t>Leg biopsy on the fromt R leg, house has 5 dogs,</t>
  </si>
  <si>
    <t>Lesion on dorsal part of head in between the ears, lesion that was biopsied on the cranial surface of the R forelimb</t>
  </si>
  <si>
    <t>Lesion y biopsia</t>
  </si>
  <si>
    <t>Chomba</t>
  </si>
  <si>
    <t>Presenta inflacion en el guia de la bulba, ulcera lado izquierdo afuera de la vulva 3x2 cm, tumores</t>
  </si>
  <si>
    <t>Inflammation of the bulb, ulcer on left outside the vulva 3x2 cm, tumor</t>
  </si>
  <si>
    <t>Vulva is inflammed, ulcer to the left side of the vulva 3x2 cm</t>
  </si>
  <si>
    <t>Ulcera lado izquierdo afuera de la vulva 3x2 cm</t>
  </si>
  <si>
    <t>1</t>
  </si>
  <si>
    <t>6</t>
  </si>
  <si>
    <t>Chicle</t>
  </si>
  <si>
    <t>Blanco/Man</t>
  </si>
  <si>
    <t>Tiene torsalo en la cola</t>
  </si>
  <si>
    <t>Has botfly in tail</t>
  </si>
  <si>
    <t>Botfly in tail</t>
  </si>
  <si>
    <t>Torsalo in tail</t>
  </si>
  <si>
    <t>Desparasitante</t>
  </si>
  <si>
    <t>Panuelo</t>
  </si>
  <si>
    <t>Sar. (Dermatitis) cuerpos y patas delanteras y traseras. Todas las patas estan inflamadas.</t>
  </si>
  <si>
    <t>Scabies. (Dermatitis) body and front/hindlimbs. All limbs are swollen.</t>
  </si>
  <si>
    <t>Inflammed paws (all 4), alopecia, scabies all over dorsal region of dog</t>
  </si>
  <si>
    <t>Inflamado, alopesia (sar)</t>
  </si>
  <si>
    <t>Raspado en la pata derecha</t>
  </si>
  <si>
    <t>Parasitos</t>
  </si>
  <si>
    <t>BB017</t>
  </si>
  <si>
    <t>Tito</t>
  </si>
  <si>
    <t>Died before interview</t>
  </si>
  <si>
    <t>Tuvo problemas con pulgas, le pusieran tratamiento (ba con mential)</t>
  </si>
  <si>
    <t>Has problems with fleas, put treatment on (?)</t>
  </si>
  <si>
    <t>Ayer le pusieron para el torsalo</t>
  </si>
  <si>
    <t>No se pudo recusar, el perro cotaba muy estresado. Solo se vio scapafia almente</t>
  </si>
  <si>
    <t>Did not challenge, dog was very stressed. (?)</t>
  </si>
  <si>
    <t>BB018</t>
  </si>
  <si>
    <t>Chambita</t>
  </si>
  <si>
    <t>Lesion on L side of dorsal portion of neck</t>
  </si>
  <si>
    <t>Neobal (para pulgas)</t>
  </si>
  <si>
    <t>Lesion de torsalo, alopesia en ambas orejas</t>
  </si>
  <si>
    <t>Botfly lesion, alopecia on both ears</t>
  </si>
  <si>
    <t>Botfly on R thoracic region</t>
  </si>
  <si>
    <t>Torsalo</t>
  </si>
  <si>
    <t>Vero</t>
  </si>
  <si>
    <t>Lesions on L and R dorsal/lateral portions of thoracic lumbar regions</t>
  </si>
  <si>
    <t>Chimpa</t>
  </si>
  <si>
    <t>Pequeno, robusto no se observo lesiones, ulceras o alopesia</t>
  </si>
  <si>
    <t>Small, rugged, no observed lesions, ulcers, or alopecia</t>
  </si>
  <si>
    <t>Ibermecti (1 mes)</t>
  </si>
  <si>
    <t>Picazzon</t>
  </si>
  <si>
    <t>died before the interview</t>
  </si>
  <si>
    <t>Alopesia en oreja derecha, no hay lesiones, cicatrices en la parte de osico, secuela por pela con saino</t>
  </si>
  <si>
    <t>Alopecia on R ear, no lesions, scars on parts</t>
  </si>
  <si>
    <t>Scars on lips?, ears?</t>
  </si>
  <si>
    <t>Cicatriaz por saino</t>
  </si>
  <si>
    <t>4</t>
  </si>
  <si>
    <t>SIN ADN</t>
  </si>
  <si>
    <t>BB018-A</t>
  </si>
  <si>
    <t>new puppy during survey in march, no vet exam or lab data</t>
  </si>
  <si>
    <t>BB019</t>
  </si>
  <si>
    <t>Luria</t>
  </si>
  <si>
    <t>Biopsia en oreja izquierda</t>
  </si>
  <si>
    <t>Biopsied L ear</t>
  </si>
  <si>
    <t>Alopecia on areas around eyes, dorsal portion of L ear</t>
  </si>
  <si>
    <t>Perrin</t>
  </si>
  <si>
    <t>A little depressed</t>
  </si>
  <si>
    <t>Muy delgado. Se observa perezoso</t>
  </si>
  <si>
    <t>Very thin, looks lazy</t>
  </si>
  <si>
    <t>Scars on base of tail</t>
  </si>
  <si>
    <t>Cicatrices</t>
  </si>
  <si>
    <t>BB020</t>
  </si>
  <si>
    <t>Garrapatos en les orejas, alopesia en ambas orejas</t>
  </si>
  <si>
    <t>Ticks in the ears, alopecia on both ears</t>
  </si>
  <si>
    <t>Alopecia on L ear, ticks on R ear, scar on R forelimb scapular region, torsalo on dorsal lumbar region, something with the hindlimbs</t>
  </si>
  <si>
    <t>Alopesia on L ear, garrapatos on R ear, cicatrices on lateral portion of R forelimb, torsalo on dorsal lumbar area, pocades de musca</t>
  </si>
  <si>
    <t>Desparasitante y vitami (haces 2 meses)</t>
  </si>
  <si>
    <t>3</t>
  </si>
  <si>
    <t>4 in 1st litter, 6 in 2nd litter, 6 in 3rd litter</t>
  </si>
  <si>
    <t>Almost all survived</t>
  </si>
  <si>
    <t>Cholito</t>
  </si>
  <si>
    <t>Garrapatos, alopesia</t>
  </si>
  <si>
    <t>Ticks and alopecia</t>
  </si>
  <si>
    <t>Alopesia, cicatriz (mordida animal si luestre)</t>
  </si>
  <si>
    <t>Alopesia on cranial edge of forelimb, scars on area dorsal of R eye, alopecia on medial side of hindlimb</t>
  </si>
  <si>
    <t>Desparasitante y vitamis</t>
  </si>
  <si>
    <t>BB021</t>
  </si>
  <si>
    <t>Duky</t>
  </si>
  <si>
    <t>Dog had died about one month before survey, have lab data</t>
  </si>
  <si>
    <t>Para los pulgas (hace 1 mes)</t>
  </si>
  <si>
    <t>BB022</t>
  </si>
  <si>
    <t>BB022-A</t>
  </si>
  <si>
    <t>Machon</t>
  </si>
  <si>
    <t>BB 22A</t>
  </si>
  <si>
    <t>BB022-B</t>
  </si>
  <si>
    <t>Pelucha</t>
  </si>
  <si>
    <t>j</t>
  </si>
  <si>
    <t>BB 22 B</t>
  </si>
  <si>
    <t>BB022-C</t>
  </si>
  <si>
    <t>Taican</t>
  </si>
  <si>
    <t>Hijos de Peluche</t>
  </si>
  <si>
    <t>antirabico</t>
  </si>
  <si>
    <t>BB 22C</t>
  </si>
  <si>
    <t>BB022-D</t>
  </si>
  <si>
    <t>Bartola</t>
  </si>
  <si>
    <t>Hijos de Peluche, no vet exam or lab data</t>
  </si>
  <si>
    <t>BB023</t>
  </si>
  <si>
    <t>BB023-A</t>
  </si>
  <si>
    <t>foto mal marcada corregir foto</t>
  </si>
  <si>
    <t>BB 23 A</t>
  </si>
  <si>
    <t>BB023-B</t>
  </si>
  <si>
    <t>Dog</t>
  </si>
  <si>
    <t>loseraciones encapata isquierda y dermatitis</t>
  </si>
  <si>
    <t>BB 23B</t>
  </si>
  <si>
    <t>BB023-C</t>
  </si>
  <si>
    <t>Lazaro</t>
  </si>
  <si>
    <t>y</t>
  </si>
  <si>
    <t>BB 23 C</t>
  </si>
  <si>
    <t>BB024</t>
  </si>
  <si>
    <t>BB024-A</t>
  </si>
  <si>
    <t>Pluto</t>
  </si>
  <si>
    <t>no hay garrapatas ni pulgas</t>
  </si>
  <si>
    <t>BB 24 A</t>
  </si>
  <si>
    <t>BB024-B</t>
  </si>
  <si>
    <t>BB 24B</t>
  </si>
  <si>
    <t>BB024-C</t>
  </si>
  <si>
    <t>Negrita</t>
  </si>
  <si>
    <t>puppy, no vet or lab data</t>
  </si>
  <si>
    <t>BB024-D</t>
  </si>
  <si>
    <t>Puppy with no name</t>
  </si>
  <si>
    <t>BB025</t>
  </si>
  <si>
    <t>BB025-A</t>
  </si>
  <si>
    <t>Duquesa</t>
  </si>
  <si>
    <t xml:space="preserve">dog was originally mis-id as BB011-B in Kobo, ST corrected </t>
  </si>
  <si>
    <t>No ticks or fleas</t>
  </si>
  <si>
    <t>BB 25 A</t>
  </si>
  <si>
    <t>BB026</t>
  </si>
  <si>
    <t>BB026-A</t>
  </si>
  <si>
    <t>No hematology and lab data</t>
  </si>
  <si>
    <t>check form - lesion on lower right leg at knee</t>
  </si>
  <si>
    <t>antibiotico emisino</t>
  </si>
  <si>
    <t>BB 26A</t>
  </si>
  <si>
    <t>BB026-B</t>
  </si>
  <si>
    <t>Boxer</t>
  </si>
  <si>
    <t>no hay garrapatas ni pulgas; no se pudo tomar ni temperature, ni cardica</t>
  </si>
  <si>
    <t>BB026-C</t>
  </si>
  <si>
    <t>Perezoso</t>
  </si>
  <si>
    <t>BB 26 C</t>
  </si>
  <si>
    <t>BB026-D</t>
  </si>
  <si>
    <t>Zues</t>
  </si>
  <si>
    <t>no vet exam or lab data</t>
  </si>
  <si>
    <t>CA</t>
  </si>
  <si>
    <t>CA001</t>
  </si>
  <si>
    <t xml:space="preserve">Not clear where KOBO data is, paper survey missing.  The dog lived at a Pig Farm where we did the observational data collection. Need to confirm with JVR NG where they did KOBO survey in March and if they remember if this dog had died. </t>
  </si>
  <si>
    <t>Shepherd mix</t>
  </si>
  <si>
    <t>Mandibular lymph nodes are swollen</t>
  </si>
  <si>
    <t>Couldn't find fleas</t>
  </si>
  <si>
    <t>Dirty ears, ulcer on nose 3x4 cm, extends deep into tissues, purulent discharge on R eye, 1/2 cm nodular mass on L ear, multifocal hair loss (flea allergy), pedunculated large oval skin mass, pigmented with hair loss, globulated 6x5 cm on cranial R pelvic</t>
  </si>
  <si>
    <t>Nose biopsy</t>
  </si>
  <si>
    <t>CA002</t>
  </si>
  <si>
    <t>Duke</t>
  </si>
  <si>
    <t>dog vet notes: para garazposas</t>
  </si>
  <si>
    <t>Very stressed</t>
  </si>
  <si>
    <t>Mild to moderate</t>
  </si>
  <si>
    <t>Mild-mod flea</t>
  </si>
  <si>
    <t>Was hit by a car</t>
  </si>
  <si>
    <t>CA003</t>
  </si>
  <si>
    <t>Bloodhound</t>
  </si>
  <si>
    <t>Small lesion 1x1 cm on medial side of pelvic limb</t>
  </si>
  <si>
    <t xml:space="preserve">Was hit by a car </t>
  </si>
  <si>
    <t>CA003-</t>
  </si>
  <si>
    <t xml:space="preserve">Probably new dog during survey - we do no have vet data or lab results </t>
  </si>
  <si>
    <t>CA004</t>
  </si>
  <si>
    <t>Guapo</t>
  </si>
  <si>
    <t>se murio, 3 meses, otro pallado (?)</t>
  </si>
  <si>
    <t>Lice</t>
  </si>
  <si>
    <t>Moderate flea load, lice</t>
  </si>
  <si>
    <t>Alopecia on legs, rear dew claws</t>
  </si>
  <si>
    <t>Dogs are usually loose, tied up today</t>
  </si>
  <si>
    <t>Peter</t>
  </si>
  <si>
    <t>CA-004-152</t>
  </si>
  <si>
    <t>Various areas of healing scrapes and alopecia, all from dog fights</t>
  </si>
  <si>
    <t>Heavy tick, moderate flea</t>
  </si>
  <si>
    <t>Infected scratch on L eye</t>
  </si>
  <si>
    <t>CA005</t>
  </si>
  <si>
    <t>Rex</t>
  </si>
  <si>
    <t>Fractured canine on R side</t>
  </si>
  <si>
    <t>Fractured canine</t>
  </si>
  <si>
    <t>CA006</t>
  </si>
  <si>
    <t>Perenchi</t>
  </si>
  <si>
    <t>Alopecia all over</t>
  </si>
  <si>
    <t>Heavy</t>
  </si>
  <si>
    <t>Heavy ticks and fleas</t>
  </si>
  <si>
    <t>Crusting ulcers in both ears</t>
  </si>
  <si>
    <t>Ranger</t>
  </si>
  <si>
    <t>Heavy hair loss from itching, irregular heart beat</t>
  </si>
  <si>
    <t>Heavy flea infestation</t>
  </si>
  <si>
    <t>2x2 cm nodule on cranioventral edge of cubital joint, roughened ear cartilage</t>
  </si>
  <si>
    <t>CA007</t>
  </si>
  <si>
    <t>Poke</t>
  </si>
  <si>
    <t>Didn't get a sample</t>
  </si>
  <si>
    <t>Alopecia, looks like fungus, on dorsal side of head, thickening of distal end of radius, metacarpals</t>
  </si>
  <si>
    <t>Witi</t>
  </si>
  <si>
    <t>D</t>
  </si>
  <si>
    <t>Croti</t>
  </si>
  <si>
    <t>Long hair collie mix</t>
  </si>
  <si>
    <t>Mild</t>
  </si>
  <si>
    <t>Mild flea load</t>
  </si>
  <si>
    <t>3x4 lypoma in lumbar region (fatty nodule), caudal pelvic limb alopecia</t>
  </si>
  <si>
    <t>CA008</t>
  </si>
  <si>
    <t>Moderate fleas</t>
  </si>
  <si>
    <t>Alopecia round area, dorsal to tail</t>
  </si>
  <si>
    <t>None given</t>
  </si>
  <si>
    <t>Never had puppies</t>
  </si>
  <si>
    <t>PENDIENTE</t>
  </si>
  <si>
    <t>Drucho</t>
  </si>
  <si>
    <t xml:space="preserve">Moderate </t>
  </si>
  <si>
    <t>Nodule 1x1 cm on dorsal side of nose</t>
  </si>
  <si>
    <t>CA009</t>
  </si>
  <si>
    <t>Max</t>
  </si>
  <si>
    <t>atopellaro por un carro</t>
  </si>
  <si>
    <t>Chihuahua mix</t>
  </si>
  <si>
    <t>Alert, stressed</t>
  </si>
  <si>
    <t>Old wound on L ear</t>
  </si>
  <si>
    <t>Kona</t>
  </si>
  <si>
    <t>Good muscle tone</t>
  </si>
  <si>
    <t>Healed wound with hair loss on lateral surface of femoral portion of pelvic limb</t>
  </si>
  <si>
    <t>Lost, fell on dirt</t>
  </si>
  <si>
    <t>Too aggressive to take blood</t>
  </si>
  <si>
    <t>Healed wound from boiling water, now a hairless spot</t>
  </si>
  <si>
    <t>CA010</t>
  </si>
  <si>
    <t>se lo llevaron</t>
  </si>
  <si>
    <t>Flea dirt</t>
  </si>
  <si>
    <t>Multifocal alopecia on thoracic limb, hair loss on lateral surfaces of pelvic limb</t>
  </si>
  <si>
    <t>Vitamins and antiparasite</t>
  </si>
  <si>
    <t>Mitzi</t>
  </si>
  <si>
    <t>note says to revise ages - check these against other data</t>
  </si>
  <si>
    <t>Slightly labored</t>
  </si>
  <si>
    <t>Trucha</t>
  </si>
  <si>
    <t>Hair loss on edge of both ears</t>
  </si>
  <si>
    <t>murio</t>
  </si>
  <si>
    <t>Long ils, ischial ulcers, lots of alopecia, slight sal discharge, emel hypoplasia</t>
  </si>
  <si>
    <t>Alopecia from lumbar region to tail</t>
  </si>
  <si>
    <t>Anemic</t>
  </si>
  <si>
    <t>CA010-A</t>
  </si>
  <si>
    <t>Ovejita</t>
  </si>
  <si>
    <t>CA010-B</t>
  </si>
  <si>
    <t>Brandy</t>
  </si>
  <si>
    <t>CA011</t>
  </si>
  <si>
    <t>Blanco</t>
  </si>
  <si>
    <t>note dogcare: cuando se enfermo</t>
  </si>
  <si>
    <t>Ulcer on ventral side of R ear, hair loss on dorsal thoracolumbar region, alopecia on lateral side of rear R limb</t>
  </si>
  <si>
    <t>Leg biopsy</t>
  </si>
  <si>
    <t>CA012</t>
  </si>
  <si>
    <t>Mancha blanco</t>
  </si>
  <si>
    <t>No hay lesions (muy cuidada)</t>
  </si>
  <si>
    <t>No lesions (very careful)</t>
  </si>
  <si>
    <t>Mancha Café</t>
  </si>
  <si>
    <t>Alopecia on areas of dorsal right forelimb, and on nose</t>
  </si>
  <si>
    <t>Mancha Blanco-negro</t>
  </si>
  <si>
    <t>Pregnt</t>
  </si>
  <si>
    <t>CA013</t>
  </si>
  <si>
    <t>Tigres</t>
  </si>
  <si>
    <t>dog died: noed : 1 se murio = Tigres cansado/se murio</t>
  </si>
  <si>
    <t>Perro de caza</t>
  </si>
  <si>
    <t>Hunting dog</t>
  </si>
  <si>
    <t>Spot on top of head</t>
  </si>
  <si>
    <t>Little pale</t>
  </si>
  <si>
    <t>ulcera 1.1cm cerca de la oreja; dermititis en su pecho</t>
  </si>
  <si>
    <t>1.1cm ulcer near the ear, dermatitis on his chest</t>
  </si>
  <si>
    <t>1NA1 cm ulcer on R ear</t>
  </si>
  <si>
    <t>Ulcera 1NA1 cm</t>
  </si>
  <si>
    <t>Extraccion de muestra de ulcera cerca de la oreja derecha</t>
  </si>
  <si>
    <t>Chombita</t>
  </si>
  <si>
    <t>Flaco. Con lesions an cabaza parte duecha de orejo ojo derecho. Pata rasera izquerda paa delanerra duecha  izquerida</t>
  </si>
  <si>
    <t>Skinny. Head lesions on the side of the of the eye, and right ear. Left hind leg. Right and left foreleg.</t>
  </si>
  <si>
    <t>Lesions on: area dorsal of R eye, area near R ear, both cubital regions (caudal), and L hindlimb</t>
  </si>
  <si>
    <t>4 in 1st pregnancy; 7 in 2nd pregnancy; 4 in 3rd pregnancy</t>
  </si>
  <si>
    <t>CA013-A</t>
  </si>
  <si>
    <t>Bobby</t>
  </si>
  <si>
    <t>CA013-B</t>
  </si>
  <si>
    <t>Cherichana</t>
  </si>
  <si>
    <t>CA014</t>
  </si>
  <si>
    <t>Chirito</t>
  </si>
  <si>
    <t>Lesion on dorsal side of L ear</t>
  </si>
  <si>
    <t>Raspado de lesion en la oreja</t>
  </si>
  <si>
    <t>Pinto</t>
  </si>
  <si>
    <t>Hongos (arrugas) dentro de la oreja. cicatriz en cadera (corte de machete en campo)</t>
  </si>
  <si>
    <t>Fungus (wrinkles) in the ear. Scar on hip from cup by machete in the field)</t>
  </si>
  <si>
    <t>Lesions on L and R ear tips, also on each cubital region</t>
  </si>
  <si>
    <t>Lesiones cicatrices (cemento)</t>
  </si>
  <si>
    <t>2 dias</t>
  </si>
  <si>
    <t>Accidente en campo. Corte de machete aiea (cadera) inmovil por 5 meses. Herida profunda.</t>
  </si>
  <si>
    <t>3 dias</t>
  </si>
  <si>
    <t>CA015</t>
  </si>
  <si>
    <t>Roky</t>
  </si>
  <si>
    <t>Alopecia on lateral side of thoracic limbs, dorsal side of thoracic region, lateral side of pelvic limbs</t>
  </si>
  <si>
    <t>delgado, cicecrices en cabriza. Alopesia en riz cicaboz, nopesia en cold</t>
  </si>
  <si>
    <t>Alopecia on dorsal nose, temporal region, cranial L thoracic limb, dorsal surface of tail</t>
  </si>
  <si>
    <t>Solo disparasitante</t>
  </si>
  <si>
    <t>CA016</t>
  </si>
  <si>
    <t>Monsi</t>
  </si>
  <si>
    <t>Rotweiler</t>
  </si>
  <si>
    <t>A veces se le hincha la barriga. El dueria no estaba en la casa</t>
  </si>
  <si>
    <t>Sometimes belly gets swollen. Doesn't sleep in the house.</t>
  </si>
  <si>
    <t>Alopecia on lateral side of hindlimbs</t>
  </si>
  <si>
    <t>Para la hichazon</t>
  </si>
  <si>
    <t>Irregularidad en el pulso, alopesia con hiperpigmentacion area genital, unos muy largos atras palido, posible sufrio alergias.</t>
  </si>
  <si>
    <t>Irregular pulse, alopecia with hyperpigmentation in the genital area, very long ago, pale, possibly suffers from allergies</t>
  </si>
  <si>
    <t>Alopecia on dorsal side of foreleg metacarpals</t>
  </si>
  <si>
    <t>CA017</t>
  </si>
  <si>
    <t>Nieve</t>
  </si>
  <si>
    <t>No presenta lesiones. Buen fisico.</t>
  </si>
  <si>
    <t>No lesions, good physical.</t>
  </si>
  <si>
    <t>Common lesion (cement)</t>
  </si>
  <si>
    <t>Comun lesiones (cemento)</t>
  </si>
  <si>
    <t>To prevent scabies/offspring</t>
  </si>
  <si>
    <t>3 in 1st pregnancy, 1 in 2nd pregnancy</t>
  </si>
  <si>
    <t>Pekines poodle</t>
  </si>
  <si>
    <t>Freckles</t>
  </si>
  <si>
    <t>To prevent scabies</t>
  </si>
  <si>
    <t>CA017-A</t>
  </si>
  <si>
    <t>Negritain</t>
  </si>
  <si>
    <t>new dog, no vet or lab data</t>
  </si>
  <si>
    <t>CA018</t>
  </si>
  <si>
    <t>Pinky</t>
  </si>
  <si>
    <t>dog not listed in household during survey</t>
  </si>
  <si>
    <t>Habian 2 cachorros de 1.5 meses con parasitos</t>
  </si>
  <si>
    <t>Had two puppies 1.5 months old with parasites</t>
  </si>
  <si>
    <t>CA019</t>
  </si>
  <si>
    <t>Pocoyo</t>
  </si>
  <si>
    <t>Nervous</t>
  </si>
  <si>
    <t>Delgado, unas muy largos patas traseras</t>
  </si>
  <si>
    <t>Thin, has very long hind legs</t>
  </si>
  <si>
    <t>Scabs on R and L ears</t>
  </si>
  <si>
    <t>Costras en oreja izquierda y derecha</t>
  </si>
  <si>
    <t>Lesion on L ear tip</t>
  </si>
  <si>
    <t>Doky</t>
  </si>
  <si>
    <t>3 in 1st pregnancy, 4 in 2nd prevnancy</t>
  </si>
  <si>
    <t>None in 1st pregnancy (premature), 2 in 2nd</t>
  </si>
  <si>
    <t>CA020</t>
  </si>
  <si>
    <t>died before survey</t>
  </si>
  <si>
    <t>Mordiele</t>
  </si>
  <si>
    <t>CA020-A</t>
  </si>
  <si>
    <t>Ody</t>
  </si>
  <si>
    <t>CA021</t>
  </si>
  <si>
    <t>Alopecia aiea del pecho, muchas pulgas</t>
  </si>
  <si>
    <t>Alopecia on the chest, many fleas</t>
  </si>
  <si>
    <t>Many</t>
  </si>
  <si>
    <t>Alopecia on the chest, ventral thoracic area</t>
  </si>
  <si>
    <t>Desparasitantes (2 doses)</t>
  </si>
  <si>
    <t>CA022</t>
  </si>
  <si>
    <t>Chimba</t>
  </si>
  <si>
    <t>Tumor de TBT (vulva), alopesia</t>
  </si>
  <si>
    <t>TBT tumor on vulva, alopecia</t>
  </si>
  <si>
    <t>Alopecia on medial sides of both pelvic limbs</t>
  </si>
  <si>
    <t>Desparasitantes</t>
  </si>
  <si>
    <t>Tiene alopecia multifocal (prunes y orejas), mucosidad en la nariz y lagrimal</t>
  </si>
  <si>
    <t>Has multifocal alopecia (___ and ears), mucous in nose and tears</t>
  </si>
  <si>
    <t>muchos pulgas</t>
  </si>
  <si>
    <t>Multiples</t>
  </si>
  <si>
    <t>Alopecia on lateral hindlimb and dorsal surface of tail</t>
  </si>
  <si>
    <t>CA022-A</t>
  </si>
  <si>
    <t>Negrito</t>
  </si>
  <si>
    <t>CA022-B</t>
  </si>
  <si>
    <t>Campeon</t>
  </si>
  <si>
    <t>CA022-C</t>
  </si>
  <si>
    <t>Blanquito</t>
  </si>
  <si>
    <t>CA023</t>
  </si>
  <si>
    <t>Baby</t>
  </si>
  <si>
    <t>Lesions on lateral side of cubital region</t>
  </si>
  <si>
    <t>Indonet y vitamines</t>
  </si>
  <si>
    <t>Cherasabe</t>
  </si>
  <si>
    <t>Muchas pulgos (moderada-alta)</t>
  </si>
  <si>
    <t>Many fleas (moderate-high)</t>
  </si>
  <si>
    <t>Muchas pulgas (moderada-alta)</t>
  </si>
  <si>
    <t>Alopecia on ventral side of right forelimb near metacarpals, alopecia near R eye</t>
  </si>
  <si>
    <t>Pulga</t>
  </si>
  <si>
    <t>Flaca</t>
  </si>
  <si>
    <t>Alopecia detros de lo oreja 2 cm (oreja derecha), muy pocos pulgas</t>
  </si>
  <si>
    <t>Alopecia behind the R ear, few fleas</t>
  </si>
  <si>
    <t>Alopecia 2cm behind R ear</t>
  </si>
  <si>
    <t>7</t>
  </si>
  <si>
    <t>1 ano tenia- primer parto</t>
  </si>
  <si>
    <t>CA024</t>
  </si>
  <si>
    <t>Yato</t>
  </si>
  <si>
    <t>Ulcer on testicles, cut on R ear?</t>
  </si>
  <si>
    <t>Ulcera en testiculares, corto con ear abmbre</t>
  </si>
  <si>
    <t>Solo granos en su muslo, pata izuierda</t>
  </si>
  <si>
    <t>One</t>
  </si>
  <si>
    <t>Lesion on ventral portion of R ear, lesion on craniolateral side of femoral area of rear L limb</t>
  </si>
  <si>
    <t>Lesion (costra) on ear, Lesion granos on craniolateral side of femoral portion of rear L limb</t>
  </si>
  <si>
    <t>Cosita</t>
  </si>
  <si>
    <t>Dorsal muzzle, right side</t>
  </si>
  <si>
    <t>no serum</t>
  </si>
  <si>
    <t>Munequa</t>
  </si>
  <si>
    <t>Alopecia en todas las patas. Perdida de en pedazo de oreja derecha (pelea). Muy poca pulgas.</t>
  </si>
  <si>
    <t>Alopecia on all parts</t>
  </si>
  <si>
    <t>4 in 1st pregnancy, 8 in 2nd pregnancy</t>
  </si>
  <si>
    <t>Todos</t>
  </si>
  <si>
    <t>CA024-A</t>
  </si>
  <si>
    <t>Sultan</t>
  </si>
  <si>
    <t>CA024-B</t>
  </si>
  <si>
    <t>Truchin</t>
  </si>
  <si>
    <t>CA024-C</t>
  </si>
  <si>
    <t>15 day old puppy, no lab or vet data</t>
  </si>
  <si>
    <t>CA024-D</t>
  </si>
  <si>
    <t>CA025</t>
  </si>
  <si>
    <t>CA025-246</t>
  </si>
  <si>
    <t>Rocco</t>
  </si>
  <si>
    <t>ammarado dia, suelto en la noche.  Roco se inferma un puercoespin la llana de espines</t>
  </si>
  <si>
    <t>pocas</t>
  </si>
  <si>
    <t>CA026</t>
  </si>
  <si>
    <t>CA026-247</t>
  </si>
  <si>
    <t>Dupp/Pupp</t>
  </si>
  <si>
    <t>sano bueno cotado fisico no pulgas ni garrapatos</t>
  </si>
  <si>
    <t>presente todos les vacunas (2 anos)</t>
  </si>
  <si>
    <t>Netative</t>
  </si>
  <si>
    <t>CA027</t>
  </si>
  <si>
    <t>CA027-248</t>
  </si>
  <si>
    <t>There is not a dog chombito on household survey or a dog with this number in the vet exam data sheets that I can find. This dog has very similar vet exam results to CA027-247 but different hematology and lab results</t>
  </si>
  <si>
    <t>persente dermatitis, pelaje debil</t>
  </si>
  <si>
    <t>si ha intoxicado sapos y preceida de serpente</t>
  </si>
  <si>
    <t>CA027-A</t>
  </si>
  <si>
    <t>do not have id number or any vet info,note says "son de la se… hijos"</t>
  </si>
  <si>
    <t>CA027-B</t>
  </si>
  <si>
    <t>do not have id number or any vet info</t>
  </si>
  <si>
    <t>CA027-?</t>
  </si>
  <si>
    <t>CA028</t>
  </si>
  <si>
    <t>CA028-249</t>
  </si>
  <si>
    <t>Doki</t>
  </si>
  <si>
    <t>hace rato</t>
  </si>
  <si>
    <t>CA 028-249</t>
  </si>
  <si>
    <t>CA028-A</t>
  </si>
  <si>
    <t>Conejero</t>
  </si>
  <si>
    <t>new dog in survey, note for dog care says "llego a la casa y lo adaptaron". No vet or lab data</t>
  </si>
  <si>
    <t>CA029</t>
  </si>
  <si>
    <t>CA029-248</t>
  </si>
  <si>
    <t>Estrella</t>
  </si>
  <si>
    <t>note on dogown: amarrados</t>
  </si>
  <si>
    <t>CA 029-250</t>
  </si>
  <si>
    <t>CA029-A</t>
  </si>
  <si>
    <t>Ubasti</t>
  </si>
  <si>
    <t>note on dogown: amarrados, new dog so no vet or lab data</t>
  </si>
  <si>
    <t>CA030</t>
  </si>
  <si>
    <t>CA030-251</t>
  </si>
  <si>
    <t>Irregular</t>
  </si>
  <si>
    <t>bajo pesos; dermatitits lado dorsal; orajos con lesions costas; presenta orcrecion mucosas; nodulo llafatecos grandes</t>
  </si>
  <si>
    <t>CA 030-251</t>
  </si>
  <si>
    <t>CA030-252</t>
  </si>
  <si>
    <t>Amarilla</t>
  </si>
  <si>
    <t>pelaje se la cae un poco</t>
  </si>
  <si>
    <t>deparasito</t>
  </si>
  <si>
    <t>CA 030-252</t>
  </si>
  <si>
    <t>INDETERMINADO</t>
  </si>
  <si>
    <t>weak positive, Positive</t>
  </si>
  <si>
    <t>CA030-253</t>
  </si>
  <si>
    <t>Paloma</t>
  </si>
  <si>
    <t>CA 030-253</t>
  </si>
  <si>
    <t>CA030-254</t>
  </si>
  <si>
    <t>dermatitis</t>
  </si>
  <si>
    <t>CA 30-254</t>
  </si>
  <si>
    <t>CA031</t>
  </si>
  <si>
    <t>CA031-255</t>
  </si>
  <si>
    <t>Chocoletin</t>
  </si>
  <si>
    <t>no presente pulgas</t>
  </si>
  <si>
    <t>2 semanas</t>
  </si>
  <si>
    <t>3 semanas</t>
  </si>
  <si>
    <t>CA 031-255</t>
  </si>
  <si>
    <t>CA031-256</t>
  </si>
  <si>
    <t>Fula</t>
  </si>
  <si>
    <t>CA 030-256</t>
  </si>
  <si>
    <t>CA031-257</t>
  </si>
  <si>
    <t>CA 031-267</t>
  </si>
  <si>
    <t>CA031-262</t>
  </si>
  <si>
    <t>Burro</t>
  </si>
  <si>
    <t>CA032</t>
  </si>
  <si>
    <t>CA032-259</t>
  </si>
  <si>
    <t>Natasha</t>
  </si>
  <si>
    <t>un poco de dermatitis</t>
  </si>
  <si>
    <t>CA 032-259</t>
  </si>
  <si>
    <t>CA033</t>
  </si>
  <si>
    <t>CA033-260</t>
  </si>
  <si>
    <t>Buda</t>
  </si>
  <si>
    <t>CA 033-260</t>
  </si>
  <si>
    <t>CA033-261</t>
  </si>
  <si>
    <t>CA 033-261</t>
  </si>
  <si>
    <t>CA034</t>
  </si>
  <si>
    <t>CA034-263</t>
  </si>
  <si>
    <t>Ben</t>
  </si>
  <si>
    <t>F?</t>
  </si>
  <si>
    <t>liento muy desgostastes</t>
  </si>
  <si>
    <t>6,6,2,4</t>
  </si>
  <si>
    <t>todos</t>
  </si>
  <si>
    <t>CA 034-263</t>
  </si>
  <si>
    <t>CA034-264</t>
  </si>
  <si>
    <t>CA 034-264</t>
  </si>
  <si>
    <t>CA034-265</t>
  </si>
  <si>
    <t>Muneca</t>
  </si>
  <si>
    <t>dermatitis por les patas</t>
  </si>
  <si>
    <t>Y, pigas</t>
  </si>
  <si>
    <t>CA 034-265</t>
  </si>
  <si>
    <t>PN</t>
  </si>
  <si>
    <t>PN001</t>
  </si>
  <si>
    <t>Susy</t>
  </si>
  <si>
    <t>This dog was given code 150 on survey, but all lab and vet exam data uses code number 101</t>
  </si>
  <si>
    <t>101 or 150 (either new or added in oct 15)</t>
  </si>
  <si>
    <t>Tinaquero</t>
  </si>
  <si>
    <t>Labrador</t>
  </si>
  <si>
    <t>Tatas grandes, mas no ha tenidos crias, 1 alopecia por reaccion de pulgas, poco de sarro an dentes, poco de flema (mocos)</t>
  </si>
  <si>
    <t>5 areas of alopecia, dorsal side of thoracic limbs, dorsal side of neck, ventral side of pelvic limbNA Likely due to flea allergies</t>
  </si>
  <si>
    <t>Para ectoparasitos y picazon an pial (2 meses(</t>
  </si>
  <si>
    <t>Eskiper</t>
  </si>
  <si>
    <t>TinaqueroNA Mixed, hound</t>
  </si>
  <si>
    <t>MM pale in gums and eyes</t>
  </si>
  <si>
    <t>3x2 lesion on ventral R ear, 3.5x2.5 lesion on ventral L earNA Both from cat scratches, crusts and ulcersNA Granitos dermatito around prepuce</t>
  </si>
  <si>
    <t>No biopsy taken because ears too sensitive (lesions)</t>
  </si>
  <si>
    <t>Contra la moriada- 2 meses atras</t>
  </si>
  <si>
    <t>Ammorada cuando llegamos</t>
  </si>
  <si>
    <t>PN002</t>
  </si>
  <si>
    <t>Veneno</t>
  </si>
  <si>
    <t>note on dogcare: solo la un ge vivenen</t>
  </si>
  <si>
    <t>Very slightly depressed</t>
  </si>
  <si>
    <t>Mucus on eyes, membranes slightly pale, mucous on nose- serous discharge</t>
  </si>
  <si>
    <t>Alopecia on ears, 1 cm lesion on ventral side of neck with crust, 1x1 cm crusty lesion on dorsal R flank</t>
  </si>
  <si>
    <t>Skin problems</t>
  </si>
  <si>
    <t>Bleeding a lot post biopsy- ehrlichia?</t>
  </si>
  <si>
    <t>Rinki</t>
  </si>
  <si>
    <t>Probably new dog during this survey. note on dogcare: solo la vez que criine</t>
  </si>
  <si>
    <t>nuevo</t>
  </si>
  <si>
    <t>new dog</t>
  </si>
  <si>
    <t>PN003</t>
  </si>
  <si>
    <t>Chembito</t>
  </si>
  <si>
    <t>Dog vet note: desparasante</t>
  </si>
  <si>
    <t>Slightly depressed</t>
  </si>
  <si>
    <t>Labored</t>
  </si>
  <si>
    <t>O says was very pretty and then began eating dirt, now very emaciated. R eye discharge, slightly dehydrated</t>
  </si>
  <si>
    <t>Alopecia L ear, multifocal dermatitis, alopecia on stomach, raised pink alopecia 1x1 cm on rear L paws</t>
  </si>
  <si>
    <t>No interest at the time, afraid he'll bleed too much</t>
  </si>
  <si>
    <t>PN004</t>
  </si>
  <si>
    <t>Zorrillo</t>
  </si>
  <si>
    <t>Black and white with logn hair, border collie mix</t>
  </si>
  <si>
    <t>Eye membranes pale, looks fine otherwise, mild flea infestation, serous discharge from nose</t>
  </si>
  <si>
    <t>Crusty lesion on ventral side of neck</t>
  </si>
  <si>
    <t>Too fractious</t>
  </si>
  <si>
    <t>Higueron</t>
  </si>
  <si>
    <t>Normal (32)</t>
  </si>
  <si>
    <t>Poisoned before</t>
  </si>
  <si>
    <t>Yoki</t>
  </si>
  <si>
    <t>Dog not in household during survey</t>
  </si>
  <si>
    <t>24</t>
  </si>
  <si>
    <t>Crusting on eyes (discharge</t>
  </si>
  <si>
    <t>Old wound on ventral tip of R ear, R ventral thoracic limb, cubital growth</t>
  </si>
  <si>
    <t>28</t>
  </si>
  <si>
    <t>R ventral cubital pressure spot, lesion on tip of ear</t>
  </si>
  <si>
    <t>Yanky</t>
  </si>
  <si>
    <t>Stressed</t>
  </si>
  <si>
    <t>Irregular heartbeat, blood clots faster than normal</t>
  </si>
  <si>
    <t>Torn L ear tip possibly from barbed wire, torn dew claw, healing laceration just dorsal of R eye</t>
  </si>
  <si>
    <t>Fractious</t>
  </si>
  <si>
    <t>Cigarillo</t>
  </si>
  <si>
    <t>Short hair</t>
  </si>
  <si>
    <t>Crusting over back, missing front digit, cloudiness over both eyes (lens)</t>
  </si>
  <si>
    <t>Dermatitis and hair loss on ventral tips of ears, 2x2 cm crusted ulcer on ventral side of pelvic limb, alopecia and crusting on legs, alopecia 3x2 ventral side of pelvic limb, cloudiness on both eyes, purulent discharge on L eye</t>
  </si>
  <si>
    <t>Short haired, black</t>
  </si>
  <si>
    <t>Very shiny, nursing- 4, 1 month old puppies, swollen vagi, clear discharge, irregular heart rate</t>
  </si>
  <si>
    <t>Old wound on ventral side of neck</t>
  </si>
  <si>
    <t>2nd litter all died, 3rd litter- 5 puppies died at 2 months (not healthy at birth)</t>
  </si>
  <si>
    <t>PN005</t>
  </si>
  <si>
    <t>Coralito</t>
  </si>
  <si>
    <t>survey says to revise code. ST revised oct 5 to PN005-112</t>
  </si>
  <si>
    <t>Normal other than lesion</t>
  </si>
  <si>
    <t>Raised crust, ulcerated</t>
  </si>
  <si>
    <t>No need</t>
  </si>
  <si>
    <t>PN006</t>
  </si>
  <si>
    <t>Tulo</t>
  </si>
  <si>
    <t>Heart rate moderately irregular</t>
  </si>
  <si>
    <t>Allopecia on dorsal side of front paws, crusting alopecia on ventral chest, alopecia on ventral base of tail</t>
  </si>
  <si>
    <t>No, need to cut meds with bicarb</t>
  </si>
  <si>
    <t>PN007</t>
  </si>
  <si>
    <t>Cholate</t>
  </si>
  <si>
    <t>Alert/stressed</t>
  </si>
  <si>
    <t>Tumor on L dorsal pelvic limb, nodular, pedunculated and partially allopatic, 2x2 cmNA Mole on dorsal R pelvic limb, dermatitis on all 4 paws</t>
  </si>
  <si>
    <t>Tambureli</t>
  </si>
  <si>
    <t>nuevo?</t>
  </si>
  <si>
    <t>PN008</t>
  </si>
  <si>
    <t>Randy</t>
  </si>
  <si>
    <t>Penal discharge</t>
  </si>
  <si>
    <t>Owner declined biopsy</t>
  </si>
  <si>
    <t>Alert/very angry, very stressed</t>
  </si>
  <si>
    <t>Very stressed, only blood taken</t>
  </si>
  <si>
    <t>PN009</t>
  </si>
  <si>
    <t>Pointer mix</t>
  </si>
  <si>
    <t>Normal, possible ehrlichia</t>
  </si>
  <si>
    <t>1x2 cm round alopecia on L ear tip, old wound on front L paw</t>
  </si>
  <si>
    <t>For parasites</t>
  </si>
  <si>
    <t>PN011</t>
  </si>
  <si>
    <t>Neron</t>
  </si>
  <si>
    <t>Scratches on dorsal side of head</t>
  </si>
  <si>
    <t>PN013</t>
  </si>
  <si>
    <t>PN013-119</t>
  </si>
  <si>
    <t>Dog was in HH PN012 for lab data, but PN013 for survey</t>
  </si>
  <si>
    <t>Crusting on ventral side of L and R ears, alopecia on L scapula</t>
  </si>
  <si>
    <t>PN013-120</t>
  </si>
  <si>
    <t>Pindito</t>
  </si>
  <si>
    <t>Panting/rapid</t>
  </si>
  <si>
    <t>Thickening on inside of ears</t>
  </si>
  <si>
    <t>Crusting on ventral side of L and R ears, .5x.5 cm nodule on ventral R leg, 3x2 raised tumor on ventral R leg between digit 2 and 3, crusting on medial side of L pelvic limb</t>
  </si>
  <si>
    <t>Fecal- none given</t>
  </si>
  <si>
    <t>Crusting and alopecia, small amounts on ventral side of both ears</t>
  </si>
  <si>
    <t>Laika</t>
  </si>
  <si>
    <t>Beagle mix</t>
  </si>
  <si>
    <t>.6x.6 raised alopecia on dorsal L ear, 1x2 small tumor on L eye, occular discharge, hematoma healed weirdly on R ear</t>
  </si>
  <si>
    <t>1st litter, puppies all died</t>
  </si>
  <si>
    <t>PN014</t>
  </si>
  <si>
    <t>Chalo</t>
  </si>
  <si>
    <t>Retained decidious canines and incisors</t>
  </si>
  <si>
    <t>Cursting and thickening of R and L ears, occular discharge from L&amp;R eyes, 2x1 cm alopecia on R front paw, 4x4 cm alopecia on R lateral pelvic limb</t>
  </si>
  <si>
    <t>Other- scrapted nose crusting, too fractious for biopsy</t>
  </si>
  <si>
    <t>Emel loss- possible distemper</t>
  </si>
  <si>
    <t>2 areas of alopecia, dorsal side of ears and dorsal side above pelvis 4x4</t>
  </si>
  <si>
    <t>Anti-parasite treatment</t>
  </si>
  <si>
    <t>Mogli</t>
  </si>
  <si>
    <t>Stressed, aggressive</t>
  </si>
  <si>
    <t>Lots of alopecia, emaciated, very long ils (too long for age), o says he's a wild dog, mother was wild</t>
  </si>
  <si>
    <t>Extensive alopecia and crusting, especially on dorsal face of front paws, dorsal side of ears, crusting and alopecia on ventral side of rear paws, rear dew claws</t>
  </si>
  <si>
    <t>Bruno</t>
  </si>
  <si>
    <t>Hound mix</t>
  </si>
  <si>
    <t>Pale gums, ehrlichia possible</t>
  </si>
  <si>
    <t>Lots</t>
  </si>
  <si>
    <t>Lots of ticks, lots of flea dirt- infested- lots of different kinds of ticks</t>
  </si>
  <si>
    <t>Missing chunk of R ear, scabs and crusting on dorsal side of thorax, 1x2 alopecia on R lateral side of pelvic limb, multifocal crusting and alopecia on dorsal side of tail</t>
  </si>
  <si>
    <t>No biopsy because possible ehrlichia</t>
  </si>
  <si>
    <t>Only anti-parasitics</t>
  </si>
  <si>
    <t>PN015</t>
  </si>
  <si>
    <t>Alert, slightly stressed</t>
  </si>
  <si>
    <t>Slight alopecia, slightly pale gums</t>
  </si>
  <si>
    <t>Lots of ticks, heavy flea infestation</t>
  </si>
  <si>
    <t>Slightly alopecia on caudal surface of pelvic R limb</t>
  </si>
  <si>
    <t>PN016</t>
  </si>
  <si>
    <t>Very worn canines with tartar</t>
  </si>
  <si>
    <t>Light flea infestation</t>
  </si>
  <si>
    <t>Slight crusting on medial side of forelimbs</t>
  </si>
  <si>
    <t>Given something for ticks</t>
  </si>
  <si>
    <t>PN017</t>
  </si>
  <si>
    <t>Healthy, got into a fight with porcupine fairly recently, nose swelled, otherwise healthy</t>
  </si>
  <si>
    <t>Has not had puppies</t>
  </si>
  <si>
    <t>Healthy</t>
  </si>
  <si>
    <t>Moderate fleas, several ticks</t>
  </si>
  <si>
    <t>Too fractious for biopsy</t>
  </si>
  <si>
    <t>Coquin</t>
  </si>
  <si>
    <t>Very light</t>
  </si>
  <si>
    <t>Very low flea load</t>
  </si>
  <si>
    <t>Flea allergy-type crusting on dorsal lumbar region</t>
  </si>
  <si>
    <t>PN018</t>
  </si>
  <si>
    <t>Note says they gave Peter away in Panama</t>
  </si>
  <si>
    <t>m</t>
  </si>
  <si>
    <t>Normal - bright</t>
  </si>
  <si>
    <t>Walks around stream at night, slightly swollen lymph nodes</t>
  </si>
  <si>
    <t>Moderate ticks, moderate flea dirt</t>
  </si>
  <si>
    <t>Dermatitis on ventral side of abdomen, multifocal crusting and thickening on all 4 legs, dorsal, broken tail</t>
  </si>
  <si>
    <t>Biopsy leg lesion</t>
  </si>
  <si>
    <t>Rocky</t>
  </si>
  <si>
    <t>Dirty ears, mild hair loss on legs (dorsal)</t>
  </si>
  <si>
    <t>Small amount of flea dirt</t>
  </si>
  <si>
    <t>Multifocal dermatitis (not as bad as puppy), mild hair loss on dorsal side of limbs</t>
  </si>
  <si>
    <t xml:space="preserve">Fecal- small amount </t>
  </si>
  <si>
    <t>PN019</t>
  </si>
  <si>
    <t xml:space="preserve"> </t>
  </si>
  <si>
    <t>Didn't have large enough muzzle, became aggressive when restrained, very large dog</t>
  </si>
  <si>
    <t>Moderate flea</t>
  </si>
  <si>
    <t>Alopecia on back and caudal side of pelvic limbs, 3x3 cm hair nodule, soft, on caudal R pelvic limb</t>
  </si>
  <si>
    <t>PN020</t>
  </si>
  <si>
    <t>Cucho</t>
  </si>
  <si>
    <t>Light flea</t>
  </si>
  <si>
    <t>PN021</t>
  </si>
  <si>
    <t>Ske bite from boa</t>
  </si>
  <si>
    <t>Ske bite healing on cranial side of L pelvic limb, multifocal lacerations 3x2 cm</t>
  </si>
  <si>
    <t>Congo</t>
  </si>
  <si>
    <t>Coughing</t>
  </si>
  <si>
    <t>Small amount of clear sal discharge</t>
  </si>
  <si>
    <t>Moderate to heavy flea</t>
  </si>
  <si>
    <t>Flea dermatitis on front and back of paws, 1x2 cm laceration- dog bite wound- on dorsal side of head</t>
  </si>
  <si>
    <t>PN022</t>
  </si>
  <si>
    <t>Alert, scared</t>
  </si>
  <si>
    <t>PN023</t>
  </si>
  <si>
    <t>Border collie mix</t>
  </si>
  <si>
    <t>Low flea infestation</t>
  </si>
  <si>
    <t>Algae in their water bottles</t>
  </si>
  <si>
    <t>Conga</t>
  </si>
  <si>
    <t>No puppies</t>
  </si>
  <si>
    <t>PN024</t>
  </si>
  <si>
    <t>Alert, calm</t>
  </si>
  <si>
    <t>Moderate flea infestation</t>
  </si>
  <si>
    <t>Scratch above left eye</t>
  </si>
  <si>
    <t>Alert, playful</t>
  </si>
  <si>
    <t>PN025</t>
  </si>
  <si>
    <t>Blankin</t>
  </si>
  <si>
    <t>Alopecia above left eye</t>
  </si>
  <si>
    <t>Parvovirus</t>
  </si>
  <si>
    <t>Caught chinche here</t>
  </si>
  <si>
    <t>Chumin</t>
  </si>
  <si>
    <t>PN026</t>
  </si>
  <si>
    <t>Pocho</t>
  </si>
  <si>
    <t xml:space="preserve">Dog not in house at survey time. </t>
  </si>
  <si>
    <t>Bright and alert</t>
  </si>
  <si>
    <t>Heavy flea load</t>
  </si>
  <si>
    <t>Mildly dirty ears, crusty L eye</t>
  </si>
  <si>
    <t>Adult castrated M dog also in the house, couldn't catch</t>
  </si>
  <si>
    <t>Canalito</t>
  </si>
  <si>
    <t>Check hematology and lab results, have data here but it is all marked NA in Oct version of results and it looks like the lab results had been re-run as some of the T. cruzi results changed from August version</t>
  </si>
  <si>
    <t>Torn R ear, hair loss on feet, 3x3 cm nodule from bot fly on caudal side of L pelvic limb, alopecia on tail</t>
  </si>
  <si>
    <t>PN26-147</t>
  </si>
  <si>
    <t>PN027</t>
  </si>
  <si>
    <t>PN027-148</t>
  </si>
  <si>
    <t>Chocolatin</t>
  </si>
  <si>
    <t xml:space="preserve"> PN 27-148</t>
  </si>
  <si>
    <t>PN028</t>
  </si>
  <si>
    <t>PN028-149</t>
  </si>
  <si>
    <t>Skiper</t>
  </si>
  <si>
    <t>PN 28-149</t>
  </si>
  <si>
    <t>SC</t>
  </si>
  <si>
    <t>SC001</t>
  </si>
  <si>
    <t>Teo</t>
  </si>
  <si>
    <t>Poco palido</t>
  </si>
  <si>
    <t>alopecia en piernos trasceras poca alopecia en ombos corezos partes superior y parte inferior</t>
  </si>
  <si>
    <t>Cuco</t>
  </si>
  <si>
    <t>poquito palido</t>
  </si>
  <si>
    <t>orejas poco sucia herida en el cuello producto de una cadena</t>
  </si>
  <si>
    <t>desparasitas</t>
  </si>
  <si>
    <t>Digimon (survey says "Dogi")</t>
  </si>
  <si>
    <t>dog was fractious and did not complete exam</t>
  </si>
  <si>
    <t>SC002</t>
  </si>
  <si>
    <t>SRD/pitbull</t>
  </si>
  <si>
    <t>subscapular lymphnodes are a little swollen. Points of alopecia all over body. Pyodemra on belly</t>
  </si>
  <si>
    <t>cuando lo sienten enfermo van a melo y comprar medicanmentos</t>
  </si>
  <si>
    <t>Pitbull</t>
  </si>
  <si>
    <t>Contact dermatitis on rear some crusting on left elbow and lower rear legs and left ear/face</t>
  </si>
  <si>
    <t>SC003</t>
  </si>
  <si>
    <t>Endo or Hendo</t>
  </si>
  <si>
    <t>costra detron de la oreso izquierda poco de alopecia en la pierna izquierda trascera</t>
  </si>
  <si>
    <t>SC004</t>
  </si>
  <si>
    <t>Collalito</t>
  </si>
  <si>
    <t>hound</t>
  </si>
  <si>
    <t xml:space="preserve">mild nasal and ocular discharge reddened crusted raised lesions on snout poco oily dematiitis patches of hipotricosis on </t>
  </si>
  <si>
    <t>SC005</t>
  </si>
  <si>
    <t>Kayser or Kaisser</t>
  </si>
  <si>
    <t>SC006</t>
  </si>
  <si>
    <t>Lobito</t>
  </si>
  <si>
    <t>hiposridosis on rear legs scars/alopecia on LR leg smaall circle of alopecia LF</t>
  </si>
  <si>
    <t>SC007</t>
  </si>
  <si>
    <t>Rosquete</t>
  </si>
  <si>
    <t>en la presenta poco secrecion presenta cicoritisz por fractura en al femul peta direcha trasses</t>
  </si>
  <si>
    <t>SC008</t>
  </si>
  <si>
    <t>Red</t>
  </si>
  <si>
    <t>Contact dermatitis on rear some crusting on lower back L side open sore on L rear</t>
  </si>
  <si>
    <t>SC009</t>
  </si>
  <si>
    <t>Betoven</t>
  </si>
  <si>
    <t>Poco de alopesia en patos trosera poco sicatriz en patos delonteras; poco alopesia alrededor de los ojos</t>
  </si>
  <si>
    <t>other: poco piojos</t>
  </si>
  <si>
    <t>alopecia on legs</t>
  </si>
  <si>
    <t>SC010</t>
  </si>
  <si>
    <t>King</t>
  </si>
  <si>
    <t>Normal (nervous)</t>
  </si>
  <si>
    <t>slight under bite, mild eye discharge, some dermatitis on ears from tick biting</t>
  </si>
  <si>
    <t>no fleas collected</t>
  </si>
  <si>
    <t>dermatitis on ears</t>
  </si>
  <si>
    <t>vacuna multiple 45 days after birth</t>
  </si>
  <si>
    <t>Solo lo llevaron al veterinario cuando era cachorro</t>
  </si>
  <si>
    <t>Kira</t>
  </si>
  <si>
    <t>no tiene lesiones visible</t>
  </si>
  <si>
    <t>SOlo lo llevaron al veterinario cuando era cachorro</t>
  </si>
  <si>
    <t>Princess</t>
  </si>
  <si>
    <t>did not complete vet exam</t>
  </si>
  <si>
    <t>SC011</t>
  </si>
  <si>
    <t>scared</t>
  </si>
  <si>
    <t>Muy agresivo, mordio a Jesse. no sepuda realizar los otros pruebas</t>
  </si>
  <si>
    <t>P (very faint)</t>
  </si>
  <si>
    <t>Positive (very faint)</t>
  </si>
  <si>
    <t>SC012</t>
  </si>
  <si>
    <t>Mini</t>
  </si>
  <si>
    <t>Note on female reproductive: Se inyecte</t>
  </si>
  <si>
    <t>coonhound mix</t>
  </si>
  <si>
    <t>partially dry nose with cracks and dirt on sides; tick bite induced dermatitis in ears; hypotrichosis on stomach; papiloma on inner RR leg</t>
  </si>
  <si>
    <t>a lot of ticks</t>
  </si>
  <si>
    <t>crusting on nose; dermatitis on papiloma of RR leg</t>
  </si>
  <si>
    <t>Le inyecton anticonceptivo</t>
  </si>
  <si>
    <t>SC013</t>
  </si>
  <si>
    <t>Laica</t>
  </si>
  <si>
    <t>mandibular salavary glands are enlarged; popillary growth on left bottom lip</t>
  </si>
  <si>
    <t>black and tan ticks; medium tick load</t>
  </si>
  <si>
    <t>alopecia spots on rear and tale; mucous in eyes; alopecia in ears and around eyes as well as under chin</t>
  </si>
  <si>
    <t>La llevaban a una clinica</t>
  </si>
  <si>
    <t>crusting all over body</t>
  </si>
  <si>
    <t>L papilloma enlarged; rear leg plantigrades; mucous discharge from nose and eyes; dirty ears; a lot of ticks</t>
  </si>
  <si>
    <t>SC014</t>
  </si>
  <si>
    <t>Bob or Box</t>
  </si>
  <si>
    <t>Have their pen inside or corral</t>
  </si>
  <si>
    <t>Note on care: My spouse give them medicine. He assesses them with veteranarians ("Mi esposo les da la medicine. El se asesora con veterinario)</t>
  </si>
  <si>
    <t>hound mix</t>
  </si>
  <si>
    <t>scratch in mouth; many points of alopecia on legs; large spot on head; mild ocular secretion</t>
  </si>
  <si>
    <t>spots of alopecia on head, ears, and legs; dermatitis lesion on R rear</t>
  </si>
  <si>
    <t>no saben</t>
  </si>
  <si>
    <t>no van al veterinario</t>
  </si>
  <si>
    <t>Wendy</t>
  </si>
  <si>
    <t>poodle mix</t>
  </si>
  <si>
    <t>contact dermatitis on rear, some hypotrichosis</t>
  </si>
  <si>
    <t>dermatitis spots on rear</t>
  </si>
  <si>
    <t>No la llevaron al veterinario</t>
  </si>
  <si>
    <t>Estella</t>
  </si>
  <si>
    <t>GSD mix</t>
  </si>
  <si>
    <t>crusting on L front leg (inside) and R rear foot</t>
  </si>
  <si>
    <t>see phys exam notes</t>
  </si>
  <si>
    <t>dog is in the finca</t>
  </si>
  <si>
    <t>Gaviota</t>
  </si>
  <si>
    <t>Blacky</t>
  </si>
  <si>
    <t>SC015</t>
  </si>
  <si>
    <t>Suzy</t>
  </si>
  <si>
    <t>spot of alopecia under throat</t>
  </si>
  <si>
    <t>distemper, parvo</t>
  </si>
  <si>
    <t>Zorro</t>
  </si>
  <si>
    <t>Corgi Mix</t>
  </si>
  <si>
    <t>poplideal lymphnodes are enlarged on both sides</t>
  </si>
  <si>
    <t>P (faint)</t>
  </si>
  <si>
    <t>Positive (faint)</t>
  </si>
  <si>
    <t>SC016</t>
  </si>
  <si>
    <t>normal</t>
  </si>
  <si>
    <t>Lo inyecton para las garapatas</t>
  </si>
  <si>
    <t>TP</t>
  </si>
  <si>
    <t>TP001</t>
  </si>
  <si>
    <t>Chakira or Chaquira</t>
  </si>
  <si>
    <t>dirty ears - mites; 2 spots of allopecia on front right leg (about 2 cm in diameter, round, raised skin)</t>
  </si>
  <si>
    <t>allopecia spot on R front leg</t>
  </si>
  <si>
    <t>rabia y desparasitato</t>
  </si>
  <si>
    <t>drity ears (mites)</t>
  </si>
  <si>
    <t>multi-focal areas of allopecia 2-3cm in diameter on ventral front L leg; crusting also on hind R leg</t>
  </si>
  <si>
    <t>rabia y desparasitatante</t>
  </si>
  <si>
    <t>chiquira madre</t>
  </si>
  <si>
    <t>Cabito</t>
  </si>
  <si>
    <t>dirty ears -mites; area of allopecia and crusting under R elbow</t>
  </si>
  <si>
    <t>allopecia under R elbow</t>
  </si>
  <si>
    <t>rabia</t>
  </si>
  <si>
    <t>hijo de chiquira</t>
  </si>
  <si>
    <t>Cabita</t>
  </si>
  <si>
    <t>moderately dirty ears; crusting on l hind knee; enamal hyperpolasia on teeth</t>
  </si>
  <si>
    <t>fleas collected; few overall</t>
  </si>
  <si>
    <t>ventral side, L hind leg there is crusting</t>
  </si>
  <si>
    <t>TP002</t>
  </si>
  <si>
    <t>Shoosha or Sacha</t>
  </si>
  <si>
    <t>Tiene lecion en pata de lanterna derecha; alopecia en</t>
  </si>
  <si>
    <t>doral side: R front leg and L torso side has allopecia</t>
  </si>
  <si>
    <t>aplico dectoma para la garrapata</t>
  </si>
  <si>
    <t>TP003</t>
  </si>
  <si>
    <t>Pato</t>
  </si>
  <si>
    <t>allopecia and crusting on R ear; 2 lesions on hox - bilateral; given ivermectin</t>
  </si>
  <si>
    <t>small flea load; ticks collected</t>
  </si>
  <si>
    <t>dorsal side: areas of allopecia on rear from being skinny</t>
  </si>
  <si>
    <t>desparasitaron y para la sarna</t>
  </si>
  <si>
    <t>did not eat when a puppy</t>
  </si>
  <si>
    <t>moderately pale</t>
  </si>
  <si>
    <t>crusting and allopecia on ears; given ivermectin</t>
  </si>
  <si>
    <t>a lot of ticks on ears; does not seem to be a lot of fleas</t>
  </si>
  <si>
    <t>crusting on tips of both ears and open wound from wire on R dorsal side on rear</t>
  </si>
  <si>
    <t>Amarillo</t>
  </si>
  <si>
    <t>Nose a bit dry; crusting of eyes; dermatitis on nose</t>
  </si>
  <si>
    <t>some ticks</t>
  </si>
  <si>
    <t>dermatitis near nose</t>
  </si>
  <si>
    <t>le gusta pelaer mucho</t>
  </si>
  <si>
    <t>TP003-342</t>
  </si>
  <si>
    <t>Bianca</t>
  </si>
  <si>
    <t xml:space="preserve">note on dog: el la perrito de la hermana de la Sra ____ que cuida la finca de al lado. </t>
  </si>
  <si>
    <t>no fleas but flea dirt found</t>
  </si>
  <si>
    <t>TP004</t>
  </si>
  <si>
    <t>Lassi</t>
  </si>
  <si>
    <t>No fleas but flea dirt found</t>
  </si>
  <si>
    <t>5+</t>
  </si>
  <si>
    <t>Hace un mes</t>
  </si>
  <si>
    <t>se aplico desporositante inyectable</t>
  </si>
  <si>
    <t>Y -3</t>
  </si>
  <si>
    <t>3-0-1</t>
  </si>
  <si>
    <t>TP005</t>
  </si>
  <si>
    <t>Macho</t>
  </si>
  <si>
    <t>allopecia on knees; ragged ears; crust on R ear; given ivermectin tablets</t>
  </si>
  <si>
    <t>lesion and tear on R ear as well as crust maybe from from leishmania; hanging mass under torso about 8cm in diameter</t>
  </si>
  <si>
    <t>Leo</t>
  </si>
  <si>
    <t>given ivermectin to put in food</t>
  </si>
  <si>
    <t>roughned edges to ears; slight discharge from eye</t>
  </si>
  <si>
    <t>small flea load</t>
  </si>
  <si>
    <t>bare skin/allopecia from laying on cement</t>
  </si>
  <si>
    <t>given ivermectin tablets</t>
  </si>
  <si>
    <t>TP006</t>
  </si>
  <si>
    <t>TP006- 401</t>
  </si>
  <si>
    <t>1/2 Rottweiler</t>
  </si>
  <si>
    <t>tiene lecion ulceroda con pus en el area de la escapulo (left) en la parte ventral del cuello costra en el vertice de la oreja left</t>
  </si>
  <si>
    <t>lesions on ventral L ear and ventral under mouth; lesion dorsal side L side of neck</t>
  </si>
  <si>
    <t>aplico desparasitante inyectable</t>
  </si>
  <si>
    <t>TP007</t>
  </si>
  <si>
    <t>Maravilla</t>
  </si>
  <si>
    <t>note on care: solo vacuna y distemper</t>
  </si>
  <si>
    <t>detemper tenia 1 mes</t>
  </si>
  <si>
    <t>Beyavarro or Bellaquera</t>
  </si>
  <si>
    <t>RSD</t>
  </si>
  <si>
    <t>Se le aplico inyeccion para la zorma</t>
  </si>
  <si>
    <t>Pups are 2 months</t>
  </si>
  <si>
    <t>1 first litter/7 second litter</t>
  </si>
  <si>
    <t>0/2</t>
  </si>
  <si>
    <t>hace 2 meses se le aplico ivermectina para los parasitas</t>
  </si>
  <si>
    <t>Pups are 2 months old</t>
  </si>
  <si>
    <t>Puppy1</t>
  </si>
  <si>
    <t>Puppy2</t>
  </si>
  <si>
    <t>TP008</t>
  </si>
  <si>
    <t>Archy or Arthur</t>
  </si>
  <si>
    <t>Lymph node and subscapular inflammed on R side; submandibular ? fractured tail (healed); dermatitis on rear papillona</t>
  </si>
  <si>
    <t>few ticks</t>
  </si>
  <si>
    <t>parasitos</t>
  </si>
  <si>
    <t>TP009</t>
  </si>
  <si>
    <t>Chespirito</t>
  </si>
  <si>
    <t>medium flea load and piojos resulor</t>
  </si>
  <si>
    <t>se le aplico desparasitante oral</t>
  </si>
  <si>
    <t>TP010</t>
  </si>
  <si>
    <t>Francia</t>
  </si>
  <si>
    <t>Rottweiller</t>
  </si>
  <si>
    <t>Hypotrichosis with crusted scars on L ear; crusted circular area on R ear; lacerations/alopecia on R rear leg; small wire wounds on nipples; a little secretion from L eye</t>
  </si>
  <si>
    <t>Tenia tos y le pusieron desparasitante. No la han llevando al veterinario</t>
  </si>
  <si>
    <t>TP011</t>
  </si>
  <si>
    <t>Chilin or Chilindrina</t>
  </si>
  <si>
    <t>Tiene costra en las puntas de ambo orejas</t>
  </si>
  <si>
    <t>regular flea and piojos load</t>
  </si>
  <si>
    <t>alopecia on dorsal side of both ears</t>
  </si>
  <si>
    <t>Se le aplico ivermectina inyectable para los parasitos</t>
  </si>
  <si>
    <t>5 first litter/ 4 second/ 3 third</t>
  </si>
  <si>
    <t>Tonkin</t>
  </si>
  <si>
    <t>note: Chinuahua raza; tuvo fiebre de garrapata</t>
  </si>
  <si>
    <t>chihuahua</t>
  </si>
  <si>
    <t>Presenta mucha conies en los dientes mucosa muy rojo; tiene los glandulos mandibulres inflamada. Las glandulas de la ingle estan inflamadas</t>
  </si>
  <si>
    <t>ventral sde neck and</t>
  </si>
  <si>
    <t>parvovirus;destemper; ravia</t>
  </si>
  <si>
    <t>Se ye lo al veterinario por problema de los ganglios y se le aplico tratamiento</t>
  </si>
  <si>
    <t>n/a</t>
  </si>
  <si>
    <t>Honor or Onur</t>
  </si>
  <si>
    <t>few fleas and only one tick (collected)</t>
  </si>
  <si>
    <t>TP012</t>
  </si>
  <si>
    <t>Chorribo</t>
  </si>
  <si>
    <t>lab/SRD</t>
  </si>
  <si>
    <t>Hypotrichosis on sides and stamach and underside; tail ???, some hair loss; pressure/contact dermatitis /alopecia on rear; spot on L side of rear on the leg; crusted lesion on L side' blood from tip of penis - inflammed and reddened</t>
  </si>
  <si>
    <t>see physexam notes</t>
  </si>
  <si>
    <t>inyectable detomax</t>
  </si>
  <si>
    <t>Puchin</t>
  </si>
  <si>
    <t>some gingivitis</t>
  </si>
  <si>
    <t>TP013</t>
  </si>
  <si>
    <t>note on care: only deparasited</t>
  </si>
  <si>
    <t>Sicatriz por mordedura en pelea con otro perro</t>
  </si>
  <si>
    <t>few fleas</t>
  </si>
  <si>
    <t>se le aplico desparasitante el dueno oral</t>
  </si>
  <si>
    <t>Hunter or Jonther</t>
  </si>
  <si>
    <t>note on care: only deparasited. Lo mordio una supeinte</t>
  </si>
  <si>
    <t>media sangre caceria</t>
  </si>
  <si>
    <t>alopecia ena ambas orejos y costras</t>
  </si>
  <si>
    <t>few ticks and fleas</t>
  </si>
  <si>
    <t>alopecia on both ears</t>
  </si>
  <si>
    <t>Fue gordido por una serpiente</t>
  </si>
  <si>
    <t>Leon</t>
  </si>
  <si>
    <t>Costras en ambos orejas parte inferior</t>
  </si>
  <si>
    <t>alopecia on ventral side of both ears</t>
  </si>
  <si>
    <t>No ID</t>
  </si>
  <si>
    <t>note on care: only deparasited, no se tomo muestra</t>
  </si>
  <si>
    <t>TP014</t>
  </si>
  <si>
    <t>Companera1</t>
  </si>
  <si>
    <t>deciduous baby tooth (both sides); dermatitis</t>
  </si>
  <si>
    <t>many ticks</t>
  </si>
  <si>
    <t>alopecia and crusting on R ventral side chest and L dorsal side; hypotrichosis on rear</t>
  </si>
  <si>
    <t>Companera2</t>
  </si>
  <si>
    <t>lacerations on R side of vulva; hypotrichosis all over body; patch of alopecia on back</t>
  </si>
  <si>
    <t>TP015</t>
  </si>
  <si>
    <t>Lalo or Lala</t>
  </si>
  <si>
    <t>Presenta mucosidad en la nariz y ojos costra en la oreja derecha alopesia en patas de lantera y la barriga (inferior) ; lecion en la oreja derecha superior</t>
  </si>
  <si>
    <t>Cuchin</t>
  </si>
  <si>
    <t>few ticks and medium amount of fleas</t>
  </si>
  <si>
    <t>costras on ventral side of both ears</t>
  </si>
  <si>
    <t>TP016</t>
  </si>
  <si>
    <t>Chuci</t>
  </si>
  <si>
    <t>dermatitis on muzzle reddened possible merge slight ocular discharge hipotrichosis all over body</t>
  </si>
  <si>
    <t>Russel or Rossel</t>
  </si>
  <si>
    <t>all over hipotrichosis with areas of alopecia on underside. Dermatisitis possibly mange</t>
  </si>
  <si>
    <t>TP018</t>
  </si>
  <si>
    <t>puppy, did not do vet exam or take samples</t>
  </si>
  <si>
    <t>A</t>
  </si>
  <si>
    <t>Rambo</t>
  </si>
  <si>
    <t>Poco secreciones en ambos osos</t>
  </si>
  <si>
    <t>distemper</t>
  </si>
  <si>
    <t>B</t>
  </si>
  <si>
    <t>Rambo2</t>
  </si>
  <si>
    <t>presenta alopesia en todo cuerpo y los patos delanteras estan hinchados y nodues en pates treseras los nodules linfacticos estan hinchodos un poco palido membranes de los ojos</t>
  </si>
  <si>
    <t>pocos</t>
  </si>
  <si>
    <t>aspiracion en el nodule pato diarrea</t>
  </si>
  <si>
    <t>C</t>
  </si>
  <si>
    <t>Tiene dietes quebrodos y disgastrado</t>
  </si>
  <si>
    <t>ser le aplico injeccion palas garrapata</t>
  </si>
  <si>
    <t>Hilario</t>
  </si>
  <si>
    <t>alopesia en la cadora izquierda dermatitiis en pata trasera izquierda nodulo linfactico de pier no trazera izquierdo hinchado</t>
  </si>
  <si>
    <t>E</t>
  </si>
  <si>
    <t>Lacia or Lakia</t>
  </si>
  <si>
    <t>note on reproduction: Lost babies from being kicked by a horse</t>
  </si>
  <si>
    <t>Presento secreciones en ombos in chozon en pato delontore izquierda</t>
  </si>
  <si>
    <t>LARKA ABORTIO I PARIO EN EL MONTE</t>
  </si>
  <si>
    <t>Palido</t>
  </si>
  <si>
    <t>alopecia en los porte trasera sicotis en ombos patas traseo pov estar hecho en la tierra alopesia en orejas secrecion en mucuso una lecion en la cornea del oso izqueirda dientes muy desqostados</t>
  </si>
  <si>
    <t>Solo sel le eplicado poco las garrapatas</t>
  </si>
  <si>
    <t>date</t>
  </si>
  <si>
    <t>entre</t>
  </si>
  <si>
    <t>communidad</t>
  </si>
  <si>
    <t>waypoint</t>
  </si>
  <si>
    <t>latitude</t>
  </si>
  <si>
    <t>longitude</t>
  </si>
  <si>
    <t>GPS_lat</t>
  </si>
  <si>
    <t>GPS_long</t>
  </si>
  <si>
    <t>altitude</t>
  </si>
  <si>
    <t>precision</t>
  </si>
  <si>
    <t>note_vivenda</t>
  </si>
  <si>
    <t>num_hh_members</t>
  </si>
  <si>
    <t>respondent_subjid</t>
  </si>
  <si>
    <t>respondent_gender</t>
  </si>
  <si>
    <t>respondent_age</t>
  </si>
  <si>
    <t>respondent_school</t>
  </si>
  <si>
    <t>respondent_read</t>
  </si>
  <si>
    <t>ethnicity_category</t>
  </si>
  <si>
    <t>ethnicity_notes</t>
  </si>
  <si>
    <t>male_emp1</t>
  </si>
  <si>
    <t>male_emp2</t>
  </si>
  <si>
    <t>male_work_note</t>
  </si>
  <si>
    <t>male_salary</t>
  </si>
  <si>
    <t>male_selfemp</t>
  </si>
  <si>
    <t>male_helper</t>
  </si>
  <si>
    <t>male_domestic</t>
  </si>
  <si>
    <t>male_student</t>
  </si>
  <si>
    <t>male_unemp</t>
  </si>
  <si>
    <t>male_other</t>
  </si>
  <si>
    <t>female_emp1</t>
  </si>
  <si>
    <t>female_emp2</t>
  </si>
  <si>
    <t>female_salary</t>
  </si>
  <si>
    <t>female_selfemp</t>
  </si>
  <si>
    <t>female_helper</t>
  </si>
  <si>
    <t>female_domestic</t>
  </si>
  <si>
    <t>female_student</t>
  </si>
  <si>
    <t>female_unemp</t>
  </si>
  <si>
    <t>female_other</t>
  </si>
  <si>
    <t>female_work_note</t>
  </si>
  <si>
    <t>banco</t>
  </si>
  <si>
    <t>banco_note</t>
  </si>
  <si>
    <t>casa_cuantos</t>
  </si>
  <si>
    <t>communidad_cuantos</t>
  </si>
  <si>
    <t>water</t>
  </si>
  <si>
    <t>water_other</t>
  </si>
  <si>
    <t>excretes_A</t>
  </si>
  <si>
    <t>excretes_B</t>
  </si>
  <si>
    <t>excretes_1</t>
  </si>
  <si>
    <t>excretes_2</t>
  </si>
  <si>
    <t>excretes_3</t>
  </si>
  <si>
    <t>excretes_4</t>
  </si>
  <si>
    <t>excretes_other</t>
  </si>
  <si>
    <t>roof_a</t>
  </si>
  <si>
    <t>roof_b</t>
  </si>
  <si>
    <t>roof_1</t>
  </si>
  <si>
    <t>roof_2</t>
  </si>
  <si>
    <t>roof_3</t>
  </si>
  <si>
    <t>roof_4</t>
  </si>
  <si>
    <t>roof_other</t>
  </si>
  <si>
    <t>roof_cond</t>
  </si>
  <si>
    <t>wall_A</t>
  </si>
  <si>
    <t>wall_B</t>
  </si>
  <si>
    <t>wall_1</t>
  </si>
  <si>
    <t>wall_2</t>
  </si>
  <si>
    <t>wall_3</t>
  </si>
  <si>
    <t>wall_4</t>
  </si>
  <si>
    <t>wall_5</t>
  </si>
  <si>
    <t>wall_6</t>
  </si>
  <si>
    <t>wall_7</t>
  </si>
  <si>
    <t>wall_other</t>
  </si>
  <si>
    <t>wall_con</t>
  </si>
  <si>
    <t>floor_A</t>
  </si>
  <si>
    <t>floor_B</t>
  </si>
  <si>
    <t>floor_1</t>
  </si>
  <si>
    <t>floor_2</t>
  </si>
  <si>
    <t>floor_3</t>
  </si>
  <si>
    <t>floor_4</t>
  </si>
  <si>
    <t>floor_other</t>
  </si>
  <si>
    <t>floor_con</t>
  </si>
  <si>
    <t>kitchen</t>
  </si>
  <si>
    <t>kitchen_notes</t>
  </si>
  <si>
    <t>wastewater_A</t>
  </si>
  <si>
    <t>wastewater_notes</t>
  </si>
  <si>
    <t>mosnet</t>
  </si>
  <si>
    <t>mosnet_children</t>
  </si>
  <si>
    <t>mosnet_notes</t>
  </si>
  <si>
    <t>light</t>
  </si>
  <si>
    <t>light_notes</t>
  </si>
  <si>
    <t>electricity</t>
  </si>
  <si>
    <t>elemeter</t>
  </si>
  <si>
    <t>screen</t>
  </si>
  <si>
    <t>screen_notes</t>
  </si>
  <si>
    <t>food_store</t>
  </si>
  <si>
    <t>food_store_notes</t>
  </si>
  <si>
    <t>trash</t>
  </si>
  <si>
    <t>firewood</t>
  </si>
  <si>
    <t>std_water</t>
  </si>
  <si>
    <t>std_water_notes</t>
  </si>
  <si>
    <t>food</t>
  </si>
  <si>
    <t>ownbic</t>
  </si>
  <si>
    <t>bic_cantidad</t>
  </si>
  <si>
    <t>motocicleta</t>
  </si>
  <si>
    <t>moto_cantidad</t>
  </si>
  <si>
    <t>coche</t>
  </si>
  <si>
    <t>coche_cantidad</t>
  </si>
  <si>
    <t>radio</t>
  </si>
  <si>
    <t>radio_cantidad</t>
  </si>
  <si>
    <t>television</t>
  </si>
  <si>
    <t>tv_cantidad</t>
  </si>
  <si>
    <t>cable</t>
  </si>
  <si>
    <t>cable_cantidad</t>
  </si>
  <si>
    <t>cable_type</t>
  </si>
  <si>
    <t>internet</t>
  </si>
  <si>
    <t>internet_cantidad</t>
  </si>
  <si>
    <t>telefono</t>
  </si>
  <si>
    <t>tele_cantidad</t>
  </si>
  <si>
    <t>celular</t>
  </si>
  <si>
    <t>cel_cantidad</t>
  </si>
  <si>
    <t>refrigerador</t>
  </si>
  <si>
    <t>fridge_cantidad</t>
  </si>
  <si>
    <t>lavadora</t>
  </si>
  <si>
    <t>lava_cantidad</t>
  </si>
  <si>
    <t>maquina</t>
  </si>
  <si>
    <t>maq_cantidad</t>
  </si>
  <si>
    <t>escopeta</t>
  </si>
  <si>
    <t>esc_cantidad</t>
  </si>
  <si>
    <t>emerg</t>
  </si>
  <si>
    <t>quien</t>
  </si>
  <si>
    <t>abierta</t>
  </si>
  <si>
    <t>insectos_casa</t>
  </si>
  <si>
    <t>insectos_tipo</t>
  </si>
  <si>
    <t>insectos_pro</t>
  </si>
  <si>
    <t>insectos_algun</t>
  </si>
  <si>
    <t>insectos_tratamiento</t>
  </si>
  <si>
    <t>zarigueyas_zorras</t>
  </si>
  <si>
    <t>zor_cantidad_original</t>
  </si>
  <si>
    <t>zor_cantidad2</t>
  </si>
  <si>
    <t>zor_freq</t>
  </si>
  <si>
    <t>zor_respecto</t>
  </si>
  <si>
    <t>zor_respecto_cat</t>
  </si>
  <si>
    <t>zor_visto</t>
  </si>
  <si>
    <t>ardillas</t>
  </si>
  <si>
    <t>ardillas_cantidad_original</t>
  </si>
  <si>
    <t>ardillas_cantidad2</t>
  </si>
  <si>
    <t>ardillas_freq</t>
  </si>
  <si>
    <t>ardillas_respecto</t>
  </si>
  <si>
    <t>ardilla_respecto_cat</t>
  </si>
  <si>
    <t>ardillas_visto</t>
  </si>
  <si>
    <t>ratones</t>
  </si>
  <si>
    <t>rat_cantidad_original</t>
  </si>
  <si>
    <t>rat_cantidad_2</t>
  </si>
  <si>
    <t>rat_freq</t>
  </si>
  <si>
    <t>rat_respecto</t>
  </si>
  <si>
    <t>rat_respecto_cat</t>
  </si>
  <si>
    <t>rat_visto</t>
  </si>
  <si>
    <t>mono</t>
  </si>
  <si>
    <t>mono_cantidad_original</t>
  </si>
  <si>
    <t>mono_cantidad_2</t>
  </si>
  <si>
    <t>mono_freq</t>
  </si>
  <si>
    <t>mono_respecto</t>
  </si>
  <si>
    <t>mono_respecto_cat</t>
  </si>
  <si>
    <t>mono_visto</t>
  </si>
  <si>
    <t>aves</t>
  </si>
  <si>
    <t>aves_cantidad_original</t>
  </si>
  <si>
    <t>aves_cantidad_2</t>
  </si>
  <si>
    <t>aves_freq</t>
  </si>
  <si>
    <t>aves_respecto</t>
  </si>
  <si>
    <t>aves_respecto_cat</t>
  </si>
  <si>
    <t>aves_visto</t>
  </si>
  <si>
    <t>perezosos</t>
  </si>
  <si>
    <t>perezosos_cantidad_original</t>
  </si>
  <si>
    <t>perezosos_cantidad_2</t>
  </si>
  <si>
    <t>perezosos_freq</t>
  </si>
  <si>
    <t>perezosos_respecto</t>
  </si>
  <si>
    <t>perezosos_respecto_cat</t>
  </si>
  <si>
    <t>perezosos_visto</t>
  </si>
  <si>
    <t>puerco</t>
  </si>
  <si>
    <t>puerco_cantidad</t>
  </si>
  <si>
    <t>puerco_cantidad_2</t>
  </si>
  <si>
    <t>puerco_freq</t>
  </si>
  <si>
    <t>puerco_respecto</t>
  </si>
  <si>
    <t>puerco_respecto_cat</t>
  </si>
  <si>
    <t>puerco_visto</t>
  </si>
  <si>
    <t>murc</t>
  </si>
  <si>
    <t>murc_cantidad</t>
  </si>
  <si>
    <t>murc_cantidad_2</t>
  </si>
  <si>
    <t>murc_freq</t>
  </si>
  <si>
    <t>murc_respecto</t>
  </si>
  <si>
    <t>murc_respecto_cat</t>
  </si>
  <si>
    <t>murc_visto</t>
  </si>
  <si>
    <t>otro_animales</t>
  </si>
  <si>
    <t>otro_animales_type</t>
  </si>
  <si>
    <t>otro_animales_freq</t>
  </si>
  <si>
    <t>otro_animales_cantidad_2</t>
  </si>
  <si>
    <t>otro_freq</t>
  </si>
  <si>
    <t>otro_respecto</t>
  </si>
  <si>
    <t>otro_respecto_cat</t>
  </si>
  <si>
    <t>otro_visto</t>
  </si>
  <si>
    <t>palmas_reales</t>
  </si>
  <si>
    <t>palmas_dist</t>
  </si>
  <si>
    <t>palmas_notas</t>
  </si>
  <si>
    <t>fruta</t>
  </si>
  <si>
    <t>fruta_dist</t>
  </si>
  <si>
    <t>fruta_notas</t>
  </si>
  <si>
    <t>ornament</t>
  </si>
  <si>
    <t>ornament_dist</t>
  </si>
  <si>
    <t>ornament_notas</t>
  </si>
  <si>
    <t>malezas</t>
  </si>
  <si>
    <t>malezas_dist</t>
  </si>
  <si>
    <t>malezas_notas</t>
  </si>
  <si>
    <t>hor</t>
  </si>
  <si>
    <t>hor_dist</t>
  </si>
  <si>
    <t>hor_notas</t>
  </si>
  <si>
    <t>coco</t>
  </si>
  <si>
    <t>coco_dist</t>
  </si>
  <si>
    <t>coco_notas</t>
  </si>
  <si>
    <t>vegetacion_veg_otra</t>
  </si>
  <si>
    <t>vegetacion_veg_otra_dist</t>
  </si>
  <si>
    <t>vegetacion_veg_otra_notas</t>
  </si>
  <si>
    <t>maiz</t>
  </si>
  <si>
    <t>maiz_dist</t>
  </si>
  <si>
    <t>arroz</t>
  </si>
  <si>
    <t>arroz_dist</t>
  </si>
  <si>
    <t>otro</t>
  </si>
  <si>
    <t>otro_type</t>
  </si>
  <si>
    <t>otro_dist</t>
  </si>
  <si>
    <t>otro2</t>
  </si>
  <si>
    <t>otro_type2</t>
  </si>
  <si>
    <t>otro_dist2</t>
  </si>
  <si>
    <t>monte</t>
  </si>
  <si>
    <t>Notas_monte</t>
  </si>
  <si>
    <t>ambiente</t>
  </si>
  <si>
    <t>note_domesticos</t>
  </si>
  <si>
    <t>gatos</t>
  </si>
  <si>
    <t>gatos_cuantos</t>
  </si>
  <si>
    <t>gatos_duermen</t>
  </si>
  <si>
    <t>gatos_corrales</t>
  </si>
  <si>
    <t>gallinas</t>
  </si>
  <si>
    <t>gallinas_cuantos</t>
  </si>
  <si>
    <t>gallinas_duermen</t>
  </si>
  <si>
    <t>gallinas_corrales</t>
  </si>
  <si>
    <t>gallinas_corrales_dist</t>
  </si>
  <si>
    <t>cerdos</t>
  </si>
  <si>
    <t>cerdos_cuantos</t>
  </si>
  <si>
    <t>cerdos_duermen</t>
  </si>
  <si>
    <t>cerdos_corrales</t>
  </si>
  <si>
    <t>cerdos_corrales_dist</t>
  </si>
  <si>
    <t>patos</t>
  </si>
  <si>
    <t>patos_cuantos</t>
  </si>
  <si>
    <t>patos_duermen</t>
  </si>
  <si>
    <t>patos_corrales</t>
  </si>
  <si>
    <t>patos_corrales_dist</t>
  </si>
  <si>
    <t>conejos</t>
  </si>
  <si>
    <t>conejos_cuantos</t>
  </si>
  <si>
    <t>conejos_duermen</t>
  </si>
  <si>
    <t>conejos_corrales</t>
  </si>
  <si>
    <t>conejos_corrales_dist</t>
  </si>
  <si>
    <t>loros</t>
  </si>
  <si>
    <t>loros_cuantos</t>
  </si>
  <si>
    <t>loros_duermen</t>
  </si>
  <si>
    <t>loros_corrales</t>
  </si>
  <si>
    <t>loros_corrales_dist</t>
  </si>
  <si>
    <t>caballos</t>
  </si>
  <si>
    <t>caballos_cuantos</t>
  </si>
  <si>
    <t>caballos_corrales</t>
  </si>
  <si>
    <t>caballos_corrales_dist</t>
  </si>
  <si>
    <t>vacas</t>
  </si>
  <si>
    <t>vacas_cuantos</t>
  </si>
  <si>
    <t>vacas_corrales</t>
  </si>
  <si>
    <t>vacas_corrales_dist</t>
  </si>
  <si>
    <t>otros_domesticos</t>
  </si>
  <si>
    <t>perros_cuantos</t>
  </si>
  <si>
    <t>atardecer</t>
  </si>
  <si>
    <t>atardecer_ud</t>
  </si>
  <si>
    <t>madruga</t>
  </si>
  <si>
    <t>madruga_ud</t>
  </si>
  <si>
    <t>lavan_rios</t>
  </si>
  <si>
    <t>lavan_rios_ud</t>
  </si>
  <si>
    <t>bano_rio</t>
  </si>
  <si>
    <t>bano_rio_ud</t>
  </si>
  <si>
    <t>guantes</t>
  </si>
  <si>
    <t>guantes_ud</t>
  </si>
  <si>
    <t>botas</t>
  </si>
  <si>
    <t>botas_ud</t>
  </si>
  <si>
    <t>mechitas</t>
  </si>
  <si>
    <t>mechitas_ud</t>
  </si>
  <si>
    <t>noche</t>
  </si>
  <si>
    <t>agri_horas</t>
  </si>
  <si>
    <t>agri_dist</t>
  </si>
  <si>
    <t>agri_note</t>
  </si>
  <si>
    <t>cria_horas</t>
  </si>
  <si>
    <t>cria_dist</t>
  </si>
  <si>
    <t>cria_note</t>
  </si>
  <si>
    <t>caceria_horas</t>
  </si>
  <si>
    <t>caceria_dist</t>
  </si>
  <si>
    <t>caceria_note</t>
  </si>
  <si>
    <t>pesca_horas</t>
  </si>
  <si>
    <t>pesca_dist</t>
  </si>
  <si>
    <t>pesca_note</t>
  </si>
  <si>
    <t>cuantas_monte</t>
  </si>
  <si>
    <t>tiempo_monte_horas</t>
  </si>
  <si>
    <t>transportacion</t>
  </si>
  <si>
    <t>que_monte</t>
  </si>
  <si>
    <t>que_monte_arboles_monte</t>
  </si>
  <si>
    <t>que_monte_med_monte</t>
  </si>
  <si>
    <t>que_monte_cazar_monte</t>
  </si>
  <si>
    <t>que_monte_comida_monte</t>
  </si>
  <si>
    <t>que_monte_otro_monte</t>
  </si>
  <si>
    <t>que_monte_poteros_monte</t>
  </si>
  <si>
    <t>que_monte_ag_monte</t>
  </si>
  <si>
    <t>que_monte_lugar_monte</t>
  </si>
  <si>
    <t>que_monte_otro_va_monte</t>
  </si>
  <si>
    <t>otro_va_monte</t>
  </si>
  <si>
    <t>feed_dogs</t>
  </si>
  <si>
    <t>feed_dogs_father</t>
  </si>
  <si>
    <t>feed_dogs_mother</t>
  </si>
  <si>
    <t>feed_dogs_child</t>
  </si>
  <si>
    <t>feed_dogs_other</t>
  </si>
  <si>
    <t>feed_dogs_notes</t>
  </si>
  <si>
    <t>dog_source</t>
  </si>
  <si>
    <t>dog_source_gift</t>
  </si>
  <si>
    <t>dog_source_found</t>
  </si>
  <si>
    <t>dog_source_adopt</t>
  </si>
  <si>
    <t>dog_source_bought</t>
  </si>
  <si>
    <t>dog_source_other</t>
  </si>
  <si>
    <t>dog_source_notes</t>
  </si>
  <si>
    <t>dog_roam</t>
  </si>
  <si>
    <t>dog_roam_notes</t>
  </si>
  <si>
    <t>dog_hours</t>
  </si>
  <si>
    <t>dog_water</t>
  </si>
  <si>
    <t>dog_sharefood</t>
  </si>
  <si>
    <t>dog_inside</t>
  </si>
  <si>
    <t>dog_inbed</t>
  </si>
  <si>
    <t>dog_inbed_notes</t>
  </si>
  <si>
    <t>dog_names</t>
  </si>
  <si>
    <t>dog_cuddle</t>
  </si>
  <si>
    <t>dog_kiss</t>
  </si>
  <si>
    <t>dog_playkids</t>
  </si>
  <si>
    <t>dog_breed</t>
  </si>
  <si>
    <t>dog_breed_impt</t>
  </si>
  <si>
    <t>perros_raza_notas</t>
  </si>
  <si>
    <t>dog_fear</t>
  </si>
  <si>
    <t>dog_fear_notes</t>
  </si>
  <si>
    <t>dog_fearstreet</t>
  </si>
  <si>
    <t>dog_fearstreet_notes</t>
  </si>
  <si>
    <t>dog_hunt</t>
  </si>
  <si>
    <t>dog_protect</t>
  </si>
  <si>
    <t>dog_companion</t>
  </si>
  <si>
    <t>dog_otheruse</t>
  </si>
  <si>
    <t>dog_otheruse_notes</t>
  </si>
  <si>
    <t>dog_notes</t>
  </si>
  <si>
    <t>wildanimal_food</t>
  </si>
  <si>
    <t>wildanimal_contact</t>
  </si>
  <si>
    <t>wildanimal_type</t>
  </si>
  <si>
    <t>wildanimal_description</t>
  </si>
  <si>
    <t>palmas</t>
  </si>
  <si>
    <t>palmas_utiles</t>
  </si>
  <si>
    <t>palmas_utiles_que</t>
  </si>
  <si>
    <t>palmas_utiles_que_palmas_utiles_que_com_per</t>
  </si>
  <si>
    <t>palmas_utiles_que_palmas_utiles_que_com_anim</t>
  </si>
  <si>
    <t>palmas_utiles_que_palmas_utiles_que_construc</t>
  </si>
  <si>
    <t>palmas_utiles_que_palmas_utiles_que_tech</t>
  </si>
  <si>
    <t>palmas_utiles_que_palmas_utiles_que_med</t>
  </si>
  <si>
    <t>palmas_utiles_que_palmas_utiles_que_cosm</t>
  </si>
  <si>
    <t>palmas_utiles_que_palmas_utiles_que_cult</t>
  </si>
  <si>
    <t>palmas_utiles_que_palmas_utiles_que_orna</t>
  </si>
  <si>
    <t>palmas_utiles_que_palmas_utiles_que_otro</t>
  </si>
  <si>
    <t>palmas_utiles_que_otro</t>
  </si>
  <si>
    <t>palmas_tipo</t>
  </si>
  <si>
    <t>salud</t>
  </si>
  <si>
    <t>salud_ninos_prob</t>
  </si>
  <si>
    <t>salud_adultos_prob</t>
  </si>
  <si>
    <t>salud_familia</t>
  </si>
  <si>
    <t>enferma_list_enferma_semana</t>
  </si>
  <si>
    <t>enferma_list_enferma_one</t>
  </si>
  <si>
    <t>enferma_list_enferma_one_translation</t>
  </si>
  <si>
    <t>enferma_list_enferma_onedis</t>
  </si>
  <si>
    <t>enferma_list_enferma_tratone</t>
  </si>
  <si>
    <t>enferma_list_enferma_notesone</t>
  </si>
  <si>
    <t>enferma_list_enferma_semamatwo</t>
  </si>
  <si>
    <t>enferma_list_enferma_two</t>
  </si>
  <si>
    <t>enferma_list_enferma_twodis</t>
  </si>
  <si>
    <t>enferma_list_enferma_trattwo</t>
  </si>
  <si>
    <t>piense_comida</t>
  </si>
  <si>
    <t>piense_comida_notes</t>
  </si>
  <si>
    <t>sum_know_leish</t>
  </si>
  <si>
    <t>leish_knowleish</t>
  </si>
  <si>
    <t>leish_name</t>
  </si>
  <si>
    <t>leish_name_gm</t>
  </si>
  <si>
    <t>leish_name_bejuco</t>
  </si>
  <si>
    <t>leish_name_bayano</t>
  </si>
  <si>
    <t>leish_name_yatevi</t>
  </si>
  <si>
    <t>leish_name_lepra</t>
  </si>
  <si>
    <t>leish_name_espundia</t>
  </si>
  <si>
    <t>leish_name_ninguno</t>
  </si>
  <si>
    <t>leish_name_otro</t>
  </si>
  <si>
    <t>leish_name_otrotext</t>
  </si>
  <si>
    <t>leish_family</t>
  </si>
  <si>
    <t>leish_family_notes</t>
  </si>
  <si>
    <t>leish_symptoms</t>
  </si>
  <si>
    <t>leish_symptoms_grano</t>
  </si>
  <si>
    <t>leish_symptoms_piel</t>
  </si>
  <si>
    <t>leish_symptoms_ulceras</t>
  </si>
  <si>
    <t>leish_symptoms_fiebre</t>
  </si>
  <si>
    <t>leish_symptoms_cicatrices</t>
  </si>
  <si>
    <t>leish_symptoms_malestar</t>
  </si>
  <si>
    <t>leish_symptoms_ampollas</t>
  </si>
  <si>
    <t>leish_symptoms_nada</t>
  </si>
  <si>
    <t>leish_symptoms_nosabe</t>
  </si>
  <si>
    <t>leish_symptoms_otro</t>
  </si>
  <si>
    <t>leish_symptoms_otrotext</t>
  </si>
  <si>
    <t>leish_symptoms_otrotext_translate</t>
  </si>
  <si>
    <t>leish_sick</t>
  </si>
  <si>
    <t>leish_sick_hombres</t>
  </si>
  <si>
    <t>leish_sick_mujeres</t>
  </si>
  <si>
    <t>leish_sick_ninos</t>
  </si>
  <si>
    <t>leish_sick_ancianos</t>
  </si>
  <si>
    <t>leish_sick_todos</t>
  </si>
  <si>
    <t>leish_sick_nosabe</t>
  </si>
  <si>
    <t>leish_sick_otro</t>
  </si>
  <si>
    <t>leish_sick_notes</t>
  </si>
  <si>
    <t>leish_cura</t>
  </si>
  <si>
    <t>leish_comunidad</t>
  </si>
  <si>
    <t>leish_comunidad_machete</t>
  </si>
  <si>
    <t>leish_comunidad_coquillo</t>
  </si>
  <si>
    <t>leish_comunidad_platano</t>
  </si>
  <si>
    <t>leish_comunidad_alcohol</t>
  </si>
  <si>
    <t>leish_comunidad_yodo</t>
  </si>
  <si>
    <t>leish_comunidad_ceniza</t>
  </si>
  <si>
    <t>leish_comunidad_parche</t>
  </si>
  <si>
    <t>leish_comunidad_otro</t>
  </si>
  <si>
    <t>leish_comunidad_nosabe</t>
  </si>
  <si>
    <t>leish_comunidad_otrotext</t>
  </si>
  <si>
    <t>leish_comunidad_parchetext</t>
  </si>
  <si>
    <t>leish_comunidad_parchetext_translation</t>
  </si>
  <si>
    <t>leish_casa</t>
  </si>
  <si>
    <t>leish_casa_cuantos</t>
  </si>
  <si>
    <t>leish_casa_notes</t>
  </si>
  <si>
    <t>leish_muerto</t>
  </si>
  <si>
    <t>leish_relat</t>
  </si>
  <si>
    <t>leish_relat2</t>
  </si>
  <si>
    <t>leish_relat2e</t>
  </si>
  <si>
    <t>leish_transmit</t>
  </si>
  <si>
    <t>leish_transmit_insecto</t>
  </si>
  <si>
    <t>leish_transmit_pica</t>
  </si>
  <si>
    <t>leish_transmit_bejuco</t>
  </si>
  <si>
    <t>leish_transmit_pega</t>
  </si>
  <si>
    <t>leish_transmit_falta</t>
  </si>
  <si>
    <t>leish_transmit_nosabe</t>
  </si>
  <si>
    <t>leish_transmit_otro</t>
  </si>
  <si>
    <t>leish_transmit_otrotext</t>
  </si>
  <si>
    <t>leish_insect</t>
  </si>
  <si>
    <t>leish_insect_mosquito</t>
  </si>
  <si>
    <t>leish_insect_mosca</t>
  </si>
  <si>
    <t>leish_insect_chitra</t>
  </si>
  <si>
    <t>leish_insect_nosabe</t>
  </si>
  <si>
    <t>leish_insect_otro</t>
  </si>
  <si>
    <t>leish_insect_otrotext</t>
  </si>
  <si>
    <t>leish_insect_com</t>
  </si>
  <si>
    <t>leish_insect_com_yatevi</t>
  </si>
  <si>
    <t>leish_insect_com_mosquito</t>
  </si>
  <si>
    <t>leish_insect_com_zancudos</t>
  </si>
  <si>
    <t>leish_insect_com_chitra</t>
  </si>
  <si>
    <t>leish_insect_com_huele</t>
  </si>
  <si>
    <t>leish_insect_com_nosabe</t>
  </si>
  <si>
    <t>leish_insect_com_otro</t>
  </si>
  <si>
    <t>leish_insect_com_otrotext</t>
  </si>
  <si>
    <t>leish_insect_see</t>
  </si>
  <si>
    <t>leish_insect_house</t>
  </si>
  <si>
    <t>leish_insect_house_time1</t>
  </si>
  <si>
    <t>leish_insect_house_time2</t>
  </si>
  <si>
    <t>leish_insect_nearhouse</t>
  </si>
  <si>
    <t>leish_insect_nearhouse_time1</t>
  </si>
  <si>
    <t>leish_insect_nearhouse_time2</t>
  </si>
  <si>
    <t>leish_insect_field</t>
  </si>
  <si>
    <t>leish_insect_field_time1</t>
  </si>
  <si>
    <t>leish_insect_field_time2</t>
  </si>
  <si>
    <t>leish_insect_monte</t>
  </si>
  <si>
    <t>leish_insect_monte_time1</t>
  </si>
  <si>
    <t>leish_insect_monte_time2</t>
  </si>
  <si>
    <t>leish_insect_other</t>
  </si>
  <si>
    <t>leish_insect_other_text</t>
  </si>
  <si>
    <t>leish_avoid</t>
  </si>
  <si>
    <t>leish_avoid_mos</t>
  </si>
  <si>
    <t>leish_avoid_fum</t>
  </si>
  <si>
    <t>leish_avoid_repel</t>
  </si>
  <si>
    <t>leish_avoid_clothes</t>
  </si>
  <si>
    <t>leish_avoid_fan</t>
  </si>
  <si>
    <t>leish_avoid_close</t>
  </si>
  <si>
    <t>leish_avoid_people</t>
  </si>
  <si>
    <t>leish_avoid_houanim</t>
  </si>
  <si>
    <t>leish_avoid_inhouse</t>
  </si>
  <si>
    <t>leish_avoid_smoke</t>
  </si>
  <si>
    <t>leish_avoid_medic</t>
  </si>
  <si>
    <t>leish_avoid_cannot</t>
  </si>
  <si>
    <t>leish_avoid_dk</t>
  </si>
  <si>
    <t>leish_avoid_other</t>
  </si>
  <si>
    <t>leish_avoid_othertext1</t>
  </si>
  <si>
    <t>leish_avoid_othertext2</t>
  </si>
  <si>
    <t>leish_animal</t>
  </si>
  <si>
    <t>leish_animal_perro</t>
  </si>
  <si>
    <t>leish_animal_gato</t>
  </si>
  <si>
    <t>leish_animal_aves</t>
  </si>
  <si>
    <t>leish_animal_cerdos</t>
  </si>
  <si>
    <t>leish_animal_cab</t>
  </si>
  <si>
    <t>leish_animal_rat</t>
  </si>
  <si>
    <t>leish_animal_monopez</t>
  </si>
  <si>
    <t>leish_animal_otro</t>
  </si>
  <si>
    <t>leish_animal_no</t>
  </si>
  <si>
    <t>leish_animal_nosabe</t>
  </si>
  <si>
    <t>leish_animal_otrotext</t>
  </si>
  <si>
    <t>leish_alguien</t>
  </si>
  <si>
    <t>leish_alguien_puesto</t>
  </si>
  <si>
    <t>leish_alguien_curandero</t>
  </si>
  <si>
    <t>leish_alguien_pone</t>
  </si>
  <si>
    <t>leish_alguien_nada</t>
  </si>
  <si>
    <t>leish_alguien_otro</t>
  </si>
  <si>
    <t>leish_alguien_otrotext</t>
  </si>
  <si>
    <t>leish_alguien_ponetext</t>
  </si>
  <si>
    <t>chagas</t>
  </si>
  <si>
    <t>chagas_know</t>
  </si>
  <si>
    <t>chagas_nombre</t>
  </si>
  <si>
    <t>chagas_insect</t>
  </si>
  <si>
    <t>chagas_insect_otrotext</t>
  </si>
  <si>
    <t>chagas_insect_rec</t>
  </si>
  <si>
    <t>chagas_insect_rec_rhod</t>
  </si>
  <si>
    <t>chagas_insect_rec_rhodnif</t>
  </si>
  <si>
    <t>chagas_insect_rec_triat</t>
  </si>
  <si>
    <t>chagas_insect_rec_triatnif</t>
  </si>
  <si>
    <t>chagas_insect_rec_pan</t>
  </si>
  <si>
    <t>chagas_insect_rec_pannif</t>
  </si>
  <si>
    <t>chagas_insect_rec_otro</t>
  </si>
  <si>
    <t>chagas_insect_rec_nosabe</t>
  </si>
  <si>
    <t>chagas__insect_noknow_otrotext</t>
  </si>
  <si>
    <t>chagas_familia</t>
  </si>
  <si>
    <t>chg_symptoms</t>
  </si>
  <si>
    <t>chg_sympt_fiebre</t>
  </si>
  <si>
    <t>chg_sympt_dolor</t>
  </si>
  <si>
    <t>chg_sympt_para</t>
  </si>
  <si>
    <t>chg_sympt_corazon</t>
  </si>
  <si>
    <t>chg_sympt_picada</t>
  </si>
  <si>
    <t>chg_sympt_mal</t>
  </si>
  <si>
    <t>chg_sympt_nada</t>
  </si>
  <si>
    <t>chg_sympt_otro</t>
  </si>
  <si>
    <t>chg_sympt_nosabe</t>
  </si>
  <si>
    <t>chagas_symptoms_otrotext</t>
  </si>
  <si>
    <t>chagas_symptoms_sum</t>
  </si>
  <si>
    <t>chagas_sick</t>
  </si>
  <si>
    <t>chagas_sick_hombres</t>
  </si>
  <si>
    <t>chagas_sick_mujeres</t>
  </si>
  <si>
    <t>chagas_sick_ninos</t>
  </si>
  <si>
    <t>chagas_sick_ancianos</t>
  </si>
  <si>
    <t>chagas_sick_todos</t>
  </si>
  <si>
    <t>chagas_sick_nosabe</t>
  </si>
  <si>
    <t>chagas_cura</t>
  </si>
  <si>
    <t>chagas_comunidad</t>
  </si>
  <si>
    <t>chagas_casa</t>
  </si>
  <si>
    <t>chagas_casa_cuantos</t>
  </si>
  <si>
    <t>chagas_casa_positive</t>
  </si>
  <si>
    <t>chagas_casa_nombre</t>
  </si>
  <si>
    <t>chagas_casa_edad</t>
  </si>
  <si>
    <t>chagas_casa_tomo</t>
  </si>
  <si>
    <t>chagas_casa_tratamiento</t>
  </si>
  <si>
    <t>chagas_casa_notes</t>
  </si>
  <si>
    <t>chagas_muerto</t>
  </si>
  <si>
    <t>Chagas_muerta_nota</t>
  </si>
  <si>
    <t>chagas_piensa</t>
  </si>
  <si>
    <t>chagas_transmit</t>
  </si>
  <si>
    <t>chagas_transmit_insecto</t>
  </si>
  <si>
    <t>chagas_transmit_contam</t>
  </si>
  <si>
    <t>chagas_transmit_persona</t>
  </si>
  <si>
    <t>chagas_transmit_picadura</t>
  </si>
  <si>
    <t>chagas_transmit_pega</t>
  </si>
  <si>
    <t>chagas_transmit_falta</t>
  </si>
  <si>
    <t>chagas_transmit_nosabe</t>
  </si>
  <si>
    <t>chagas_transmit_otro</t>
  </si>
  <si>
    <t>chagas_transmit_otrotext</t>
  </si>
  <si>
    <t>chagas_visto</t>
  </si>
  <si>
    <t>chagas_insect_house</t>
  </si>
  <si>
    <t>chagas_insect_house_time1</t>
  </si>
  <si>
    <t>chagas_insect_house_time2</t>
  </si>
  <si>
    <t>chagas_visto_nearhouse</t>
  </si>
  <si>
    <t>chagas_insect_nearhouse_time1</t>
  </si>
  <si>
    <t>chagas_insect_nearhouse_time2</t>
  </si>
  <si>
    <t>chagas_insect_field</t>
  </si>
  <si>
    <t>chagas_insect_field_time1</t>
  </si>
  <si>
    <t>chagas_insect_monte</t>
  </si>
  <si>
    <t>chagas_insect_monte_time1</t>
  </si>
  <si>
    <t>chagas_insect_monte_time2</t>
  </si>
  <si>
    <t>chagas_visto_otro</t>
  </si>
  <si>
    <t>chagas_visto_otro_text</t>
  </si>
  <si>
    <t>chagas_avoid</t>
  </si>
  <si>
    <t>chagas_avoid_mos</t>
  </si>
  <si>
    <t>chagas_avoid_fum</t>
  </si>
  <si>
    <t>chagas_avoid_repel</t>
  </si>
  <si>
    <t>chagas_avoid_ropa</t>
  </si>
  <si>
    <t>chagas_avoid_aban</t>
  </si>
  <si>
    <t>chagas_avoid_colocar</t>
  </si>
  <si>
    <t>chagas_avoid_acer</t>
  </si>
  <si>
    <t>chagas_avoid_mant</t>
  </si>
  <si>
    <t>chagas_avoid_salir</t>
  </si>
  <si>
    <t>chagas_avoid_echarle</t>
  </si>
  <si>
    <t>chagas_avoid_toma</t>
  </si>
  <si>
    <t>chagas_avoid_puede</t>
  </si>
  <si>
    <t>chagas_avoid_nosabe</t>
  </si>
  <si>
    <t>chagas_avoid_otro</t>
  </si>
  <si>
    <t>chagas_avoid_otrotext</t>
  </si>
  <si>
    <t>chagas_avoid_otrotext_translation</t>
  </si>
  <si>
    <t>chagas_avoid_notes</t>
  </si>
  <si>
    <t>chagas_avoid_sum</t>
  </si>
  <si>
    <t>chagas_protec</t>
  </si>
  <si>
    <t>chagas_protec_notes</t>
  </si>
  <si>
    <t>chagas_animal</t>
  </si>
  <si>
    <t>chagas_animal_perro</t>
  </si>
  <si>
    <t>chagas_animal_gato</t>
  </si>
  <si>
    <t>chagas_animal_aves</t>
  </si>
  <si>
    <t>chagas_animal_cerdos</t>
  </si>
  <si>
    <t>chagas_animal_cab</t>
  </si>
  <si>
    <t>chagas_animal_rat</t>
  </si>
  <si>
    <t>chagas_animal_monopez</t>
  </si>
  <si>
    <t>chagas_animal_otro</t>
  </si>
  <si>
    <t>chagas_animal_no</t>
  </si>
  <si>
    <t>chagas_animal_nosabe</t>
  </si>
  <si>
    <t>chagas_animal_silvestres</t>
  </si>
  <si>
    <t>chagas_animal_otrotext</t>
  </si>
  <si>
    <t>chagas_animal_silvesttext</t>
  </si>
  <si>
    <t>chagas_animal_sum</t>
  </si>
  <si>
    <t>chagas_alguien</t>
  </si>
  <si>
    <t>chagas_alguien_puesto</t>
  </si>
  <si>
    <t>chagas_alguien_curandero</t>
  </si>
  <si>
    <t>chagas_alguien_pone</t>
  </si>
  <si>
    <t>chagas_alguien_nada</t>
  </si>
  <si>
    <t>chagas_alguien_otro</t>
  </si>
  <si>
    <t>chagas_alguien_otrotext</t>
  </si>
  <si>
    <t>chagas_alguien_ponetext</t>
  </si>
  <si>
    <t>chagas_sum</t>
  </si>
  <si>
    <t>Health_Post</t>
  </si>
  <si>
    <t xml:space="preserve"> 2016-06-10</t>
  </si>
  <si>
    <t>CR y ST</t>
  </si>
  <si>
    <t>Altos de Pacora</t>
  </si>
  <si>
    <t>AP00130</t>
  </si>
  <si>
    <t>ethnic_nosabe</t>
  </si>
  <si>
    <t>Not sure</t>
  </si>
  <si>
    <t>des</t>
  </si>
  <si>
    <t>No trabaja, sufria un deuame hace 8 anos</t>
  </si>
  <si>
    <t>trabajo</t>
  </si>
  <si>
    <t>Some works on own</t>
  </si>
  <si>
    <t>tienda</t>
  </si>
  <si>
    <t>electrica</t>
  </si>
  <si>
    <t>Nieothnor</t>
  </si>
  <si>
    <t>Hermano</t>
  </si>
  <si>
    <t>[En la noche mosquitos entran; zancudos]=at night mosquitoes (zancudos) get  into the house</t>
  </si>
  <si>
    <t>[encender mechita]=ignite a incense</t>
  </si>
  <si>
    <t>uno</t>
  </si>
  <si>
    <t>semana</t>
  </si>
  <si>
    <t>Le gusta</t>
  </si>
  <si>
    <t>various</t>
  </si>
  <si>
    <t>varios</t>
  </si>
  <si>
    <t>Pajaritos</t>
  </si>
  <si>
    <t>positive</t>
  </si>
  <si>
    <t>Narnajas</t>
  </si>
  <si>
    <t>monte_menor</t>
  </si>
  <si>
    <t>no</t>
  </si>
  <si>
    <t>No van</t>
  </si>
  <si>
    <t>No va</t>
  </si>
  <si>
    <t>regalo</t>
  </si>
  <si>
    <t>vasija con agua</t>
  </si>
  <si>
    <t>Mascota</t>
  </si>
  <si>
    <t>Parritos</t>
  </si>
  <si>
    <t>le dan quieren hace que comen</t>
  </si>
  <si>
    <t>Escoba</t>
  </si>
  <si>
    <t>palmas para hacen ranchos</t>
  </si>
  <si>
    <t>Resfriado</t>
  </si>
  <si>
    <t>Santo, van al hospital</t>
  </si>
  <si>
    <t>Presion alta</t>
  </si>
  <si>
    <t>Hypertension</t>
  </si>
  <si>
    <t>treatmiento_puesto</t>
  </si>
  <si>
    <t>yatevi</t>
  </si>
  <si>
    <t>grano</t>
  </si>
  <si>
    <t>nosabe</t>
  </si>
  <si>
    <t>Inyecciones</t>
  </si>
  <si>
    <t>Injections</t>
  </si>
  <si>
    <t>la picada de un mosquito</t>
  </si>
  <si>
    <t>Picadura de mosquito</t>
  </si>
  <si>
    <t>Mosquito bite</t>
  </si>
  <si>
    <t>Mosquito</t>
  </si>
  <si>
    <t>mosquito</t>
  </si>
  <si>
    <t>puede</t>
  </si>
  <si>
    <t>Mechitas</t>
  </si>
  <si>
    <t>Fragrances against mosquito</t>
  </si>
  <si>
    <t>perro</t>
  </si>
  <si>
    <t>puesto</t>
  </si>
  <si>
    <t>Gorgas</t>
  </si>
  <si>
    <t>Rancho</t>
  </si>
  <si>
    <t>nosabe (fumigar)</t>
  </si>
  <si>
    <t>Medico</t>
  </si>
  <si>
    <t>No</t>
  </si>
  <si>
    <t>AP00230</t>
  </si>
  <si>
    <t>ethnic_mestizo</t>
  </si>
  <si>
    <t>Mestizo</t>
  </si>
  <si>
    <t>trab</t>
  </si>
  <si>
    <t>Mechanico, personal else ultimate m3z,</t>
  </si>
  <si>
    <t>deuda del corn</t>
  </si>
  <si>
    <t>mitad</t>
  </si>
  <si>
    <t>cuneta</t>
  </si>
  <si>
    <t>Cuñado</t>
  </si>
  <si>
    <t>mes</t>
  </si>
  <si>
    <t>Incomoda, porque molesta a la gallinas</t>
  </si>
  <si>
    <t>negative</t>
  </si>
  <si>
    <t>No le gusta,  le mata</t>
  </si>
  <si>
    <t>dia</t>
  </si>
  <si>
    <t>Le gusta, tranquila</t>
  </si>
  <si>
    <t>Tranquilo,</t>
  </si>
  <si>
    <t>neutral</t>
  </si>
  <si>
    <t>Marañon</t>
  </si>
  <si>
    <t>Platano</t>
  </si>
  <si>
    <t>monte_pasar</t>
  </si>
  <si>
    <t>Caminando</t>
  </si>
  <si>
    <t>comida_monte</t>
  </si>
  <si>
    <t>Ver semvrarlos</t>
  </si>
  <si>
    <t>palmas_utiles_que_com_per palmas_utiles_que_orna</t>
  </si>
  <si>
    <t>Only ornamentalmake but if wanted could get food</t>
  </si>
  <si>
    <t>Hipertension</t>
  </si>
  <si>
    <t>Cerro azul</t>
  </si>
  <si>
    <t>Diabetes</t>
  </si>
  <si>
    <t>tratamiento_hospital</t>
  </si>
  <si>
    <t>solo la pica el mosquito</t>
  </si>
  <si>
    <t>Mosquito pica until mono you desires pica personas</t>
  </si>
  <si>
    <t>repel</t>
  </si>
  <si>
    <t>perro monopez</t>
  </si>
  <si>
    <t>MP y ST</t>
  </si>
  <si>
    <t>9.246297 -79.350399 833.7999877929688 96</t>
  </si>
  <si>
    <t>AP00330</t>
  </si>
  <si>
    <t>Blanco y Moreno</t>
  </si>
  <si>
    <t>albanil</t>
  </si>
  <si>
    <t>Indoor and outdoor</t>
  </si>
  <si>
    <t>claro</t>
  </si>
  <si>
    <t>moscas  sometimes</t>
  </si>
  <si>
    <t>Clean with lysol and clorox</t>
  </si>
  <si>
    <t>Tranquillo</t>
  </si>
  <si>
    <t>Tranquila</t>
  </si>
  <si>
    <t>Cuando estan en la casa, no le gusta (asco)</t>
  </si>
  <si>
    <t>muchos</t>
  </si>
  <si>
    <t>Titi , tranquilo</t>
  </si>
  <si>
    <t>Tranquilo</t>
  </si>
  <si>
    <t>No les gusta, make noise in the roof</t>
  </si>
  <si>
    <t>Marañon, Curosa</t>
  </si>
  <si>
    <t>Tomate, Aji</t>
  </si>
  <si>
    <t>tucan</t>
  </si>
  <si>
    <t>Feed horse</t>
  </si>
  <si>
    <t>once a month</t>
  </si>
  <si>
    <t>comida_monte cazar_monte  lugar_monte</t>
  </si>
  <si>
    <t>Sembrar, pesca, casa</t>
  </si>
  <si>
    <t>regalo compre</t>
  </si>
  <si>
    <t>Oso regalo, Nino comprar</t>
  </si>
  <si>
    <t>nino is criollo y oso is labrador y rat…</t>
  </si>
  <si>
    <t>palmas_utiles_que_construc palmas_utiles_que_tech</t>
  </si>
  <si>
    <t>Haver rancho, escobo</t>
  </si>
  <si>
    <t>Coco</t>
  </si>
  <si>
    <t>Leishmaniasis</t>
  </si>
  <si>
    <t>Corazon, Hipertension, strokes</t>
  </si>
  <si>
    <t>Centro de salud</t>
  </si>
  <si>
    <t>Dolores de hombro</t>
  </si>
  <si>
    <t>Shoulder pain</t>
  </si>
  <si>
    <t>tratamiento_nada</t>
  </si>
  <si>
    <t>Went but no treay</t>
  </si>
  <si>
    <t>grano otro</t>
  </si>
  <si>
    <t>Crece el grano, se come la carne</t>
  </si>
  <si>
    <t>The pimple grows, it eats the flesh</t>
  </si>
  <si>
    <t>ceniza</t>
  </si>
  <si>
    <t>Polvo, Pasta, Inyecciones</t>
  </si>
  <si>
    <t>Dust, Paste, Injections</t>
  </si>
  <si>
    <t>bejuco, perezoso</t>
  </si>
  <si>
    <t>Bejuco, perezoso</t>
  </si>
  <si>
    <t>Bejuco, Sloth</t>
  </si>
  <si>
    <t>chitra</t>
  </si>
  <si>
    <t>Finca en la noche</t>
  </si>
  <si>
    <t>fum echarle</t>
  </si>
  <si>
    <t>Fumigacion (queman comogin)</t>
  </si>
  <si>
    <t>Fumigation</t>
  </si>
  <si>
    <t>La Sra. apanes se entero el dia de ayer, sobre la enfermedad. Debido a que encontron chinches en casa.</t>
  </si>
  <si>
    <t>triat otro</t>
  </si>
  <si>
    <t>Panstrongylus</t>
  </si>
  <si>
    <t>Finca en el monte</t>
  </si>
  <si>
    <t>Matar</t>
  </si>
  <si>
    <t>Kill</t>
  </si>
  <si>
    <t xml:space="preserve"> 2016-06-11 </t>
  </si>
  <si>
    <t>AP00430</t>
  </si>
  <si>
    <t>ethnic_white y indigenous</t>
  </si>
  <si>
    <t>Blanco e Indigena</t>
  </si>
  <si>
    <t>construcion</t>
  </si>
  <si>
    <t>construction</t>
  </si>
  <si>
    <t>Wood frame ceiling topped with zinc</t>
  </si>
  <si>
    <t>kitchen is wood</t>
  </si>
  <si>
    <t>Amigos</t>
  </si>
  <si>
    <t>mosquitios, zancudos</t>
  </si>
  <si>
    <t xml:space="preserve">[fumigar con repelente]=fumigate with repellent </t>
  </si>
  <si>
    <t>fumigar con quiro (para los insectos)</t>
  </si>
  <si>
    <t>Me gusta</t>
  </si>
  <si>
    <t>Cacao</t>
  </si>
  <si>
    <t>café y glateno</t>
  </si>
  <si>
    <t>When goes tompenks</t>
  </si>
  <si>
    <t>When goes, one a month</t>
  </si>
  <si>
    <t>Sembrar verdure so y limpar</t>
  </si>
  <si>
    <t>regalo adoptado</t>
  </si>
  <si>
    <t>Pajarros</t>
  </si>
  <si>
    <t>les da quinen para que comen</t>
  </si>
  <si>
    <t>Alcoholismo</t>
  </si>
  <si>
    <t>bejuco</t>
  </si>
  <si>
    <t>ninos</t>
  </si>
  <si>
    <t>Pasta</t>
  </si>
  <si>
    <t>Paste</t>
  </si>
  <si>
    <t>cuando van a la montana, salen picador de alla</t>
  </si>
  <si>
    <t>Monte</t>
  </si>
  <si>
    <t>Forest</t>
  </si>
  <si>
    <t>Montana you regress con este</t>
  </si>
  <si>
    <t>Solo la escucha el nombre de la enfermedad</t>
  </si>
  <si>
    <t>rhod</t>
  </si>
  <si>
    <t>Finca</t>
  </si>
  <si>
    <t>No estar descalzo</t>
  </si>
  <si>
    <t>Do not be barefoot</t>
  </si>
  <si>
    <t>nunca</t>
  </si>
  <si>
    <t>CM y CR</t>
  </si>
  <si>
    <t>9.252337 -79.352476 851.5 96</t>
  </si>
  <si>
    <t>AP00530</t>
  </si>
  <si>
    <t>agriculture</t>
  </si>
  <si>
    <t>Chonta (Palma)</t>
  </si>
  <si>
    <t>No le gustan</t>
  </si>
  <si>
    <t>monte_mayor</t>
  </si>
  <si>
    <t>Seembra</t>
  </si>
  <si>
    <t>palmas_utiles_que_construc</t>
  </si>
  <si>
    <t>No (todas)</t>
  </si>
  <si>
    <t>Resfriado, Problemas estomacales, Diarrea</t>
  </si>
  <si>
    <t>Resfriado, Diarrea</t>
  </si>
  <si>
    <t>medicina, si la grene van al centro de salud</t>
  </si>
  <si>
    <t>que los pica un mosquito</t>
  </si>
  <si>
    <t>Manten</t>
  </si>
  <si>
    <t>aveces</t>
  </si>
  <si>
    <t>ST y Chistre</t>
  </si>
  <si>
    <t>AP00630</t>
  </si>
  <si>
    <t>ethnic_mestizo ethnic_indigena</t>
  </si>
  <si>
    <t>Mestizo e Indigena (nogbe bugle)</t>
  </si>
  <si>
    <t>emp</t>
  </si>
  <si>
    <t>guardia securida</t>
  </si>
  <si>
    <t>Ama de casa</t>
  </si>
  <si>
    <t>Madera zinc</t>
  </si>
  <si>
    <t>bateria</t>
  </si>
  <si>
    <t>mosquitos, alacranes (scorpions)</t>
  </si>
  <si>
    <t>[le ponen repelente o medicina a los niños en el cuerpo]=they put repellent or medicine in children bodies</t>
  </si>
  <si>
    <t>Le Gusta</t>
  </si>
  <si>
    <t>year</t>
  </si>
  <si>
    <t>No le gusta</t>
  </si>
  <si>
    <t>paseau y acompar</t>
  </si>
  <si>
    <t>pacifo de agua define del sifa</t>
  </si>
  <si>
    <t>palma real for construction y palma coco</t>
  </si>
  <si>
    <t>Diarrea, Vomito, Granos</t>
  </si>
  <si>
    <t>Resfrido, Diarrea, Vomito</t>
  </si>
  <si>
    <t>Chepo clinica y hospital</t>
  </si>
  <si>
    <t>Hoja contaguila se cocina y bebe, se colocan en el grano. Inyecciones</t>
  </si>
  <si>
    <t>Contaguila leaf is cooked and drank, put in the pimple. Injections</t>
  </si>
  <si>
    <t>por la picada den un mosquito</t>
  </si>
  <si>
    <t>untar medicina en hoja de platno</t>
  </si>
  <si>
    <t>Spread medicine in banana leaf</t>
  </si>
  <si>
    <t>triat</t>
  </si>
  <si>
    <t>CM y JVR</t>
  </si>
  <si>
    <t>9.2516 -79.353212 801.2999877929688 15.5</t>
  </si>
  <si>
    <t>AP00730</t>
  </si>
  <si>
    <t>Grupo, ¿cómo que?</t>
  </si>
  <si>
    <t>Trabajo limpiar de finca</t>
  </si>
  <si>
    <t>Zinc</t>
  </si>
  <si>
    <t>Jefe</t>
  </si>
  <si>
    <t>mosca</t>
  </si>
  <si>
    <t>No, sometimes in the lluvia, si</t>
  </si>
  <si>
    <t>Baygon for flies</t>
  </si>
  <si>
    <t>Naranja, Mango</t>
  </si>
  <si>
    <t>Yuca</t>
  </si>
  <si>
    <t>Porotoitos</t>
  </si>
  <si>
    <t>Huerta</t>
  </si>
  <si>
    <t>A vices charges</t>
  </si>
  <si>
    <t>A pie</t>
  </si>
  <si>
    <t>Pezcar nada mas</t>
  </si>
  <si>
    <t>Si le da agua, a veces el chiquito lecho</t>
  </si>
  <si>
    <t>"pueda que si"</t>
  </si>
  <si>
    <t>say that they only cuddle a little, also the girl plays more, it protects the house at night</t>
  </si>
  <si>
    <t>palmas_utiles_que_tech</t>
  </si>
  <si>
    <t>Broom</t>
  </si>
  <si>
    <t>Coco (usan pifa)</t>
  </si>
  <si>
    <t xml:space="preserve">Leishmaniasis </t>
  </si>
  <si>
    <t>Hospital (del 24 de Dic)</t>
  </si>
  <si>
    <t>Spine sliver  (la nina)</t>
  </si>
  <si>
    <t>Spine sliver</t>
  </si>
  <si>
    <t>si (los ninios pienso mas en ellos)</t>
  </si>
  <si>
    <t>ulceras</t>
  </si>
  <si>
    <t>coquillo</t>
  </si>
  <si>
    <t>Bejuco con flor</t>
  </si>
  <si>
    <t>Mosca</t>
  </si>
  <si>
    <t>Cuando llueve mucho</t>
  </si>
  <si>
    <t>Evitar ir muy lejos en la montaña</t>
  </si>
  <si>
    <t>Aovid going to far in the mountain</t>
  </si>
  <si>
    <t>perro cab</t>
  </si>
  <si>
    <t>turotomz diminish</t>
  </si>
  <si>
    <t>Por la puerta, afuera</t>
  </si>
  <si>
    <t>yo lo espanto con un palo</t>
  </si>
  <si>
    <t>Se mata con palo</t>
  </si>
  <si>
    <t>Gallinas</t>
  </si>
  <si>
    <t>AP00830</t>
  </si>
  <si>
    <t>Humo</t>
  </si>
  <si>
    <t>le tienen miedo</t>
  </si>
  <si>
    <t>le gusta</t>
  </si>
  <si>
    <t>no le gusta</t>
  </si>
  <si>
    <t>Platanos</t>
  </si>
  <si>
    <t>Platano, Frijoles, Yuca</t>
  </si>
  <si>
    <t>2 day a month</t>
  </si>
  <si>
    <t>1 day a month</t>
  </si>
  <si>
    <t>cazar_monte</t>
  </si>
  <si>
    <t>Vasija propia</t>
  </si>
  <si>
    <t>palma reale para hacer ranchos</t>
  </si>
  <si>
    <t>Diarrea, Vomito</t>
  </si>
  <si>
    <t>other</t>
  </si>
  <si>
    <t>Llaga</t>
  </si>
  <si>
    <t>Inyecciones, Pasta</t>
  </si>
  <si>
    <t>Injections, Paste</t>
  </si>
  <si>
    <t>echarle</t>
  </si>
  <si>
    <t>The kids knew, but not the mom</t>
  </si>
  <si>
    <t>Oratyrus</t>
  </si>
  <si>
    <t>todo</t>
  </si>
  <si>
    <t>Hadn't thought about this</t>
  </si>
  <si>
    <t xml:space="preserve"> 2016-06-13</t>
  </si>
  <si>
    <t>JV y MP</t>
  </si>
  <si>
    <t>9.250336 -79.352765 673 19</t>
  </si>
  <si>
    <t>AP00930</t>
  </si>
  <si>
    <t>hmm quizas soy Mestizo</t>
  </si>
  <si>
    <t>solar</t>
  </si>
  <si>
    <t>don't have windows</t>
  </si>
  <si>
    <t>chitra negrita, cucarachas</t>
  </si>
  <si>
    <t>[Poner Mechita, quemar basura en las tarde]= put a candel, burn thrash in the afternoon</t>
  </si>
  <si>
    <t>Baygon</t>
  </si>
  <si>
    <t>si le gusta</t>
  </si>
  <si>
    <t>le gusta palo le guanimi</t>
  </si>
  <si>
    <t>Aji</t>
  </si>
  <si>
    <t>solo verano</t>
  </si>
  <si>
    <t>Una Hora y media caminando</t>
  </si>
  <si>
    <t>A veces, 6 horas caminando</t>
  </si>
  <si>
    <t>Fin de semana</t>
  </si>
  <si>
    <t>cazar_monte ag_monte otro_va_monte</t>
  </si>
  <si>
    <t>Pescar (sembrar)</t>
  </si>
  <si>
    <t>regalo cachorros</t>
  </si>
  <si>
    <t>tienen vasijas o bebederos</t>
  </si>
  <si>
    <t>El sale corriemdo (survey: arnar vacas)</t>
  </si>
  <si>
    <t>palmas_utiles_que_com_per palmas_utiles_que_com_anim palmas_utiles_que_construc</t>
  </si>
  <si>
    <t>Resfriado, Leishmaniasis</t>
  </si>
  <si>
    <t>Cold</t>
  </si>
  <si>
    <t>tratamiento_local</t>
  </si>
  <si>
    <t>Acetamiopen</t>
  </si>
  <si>
    <t>grano rojito</t>
  </si>
  <si>
    <t>red pimple</t>
  </si>
  <si>
    <t>Le da mas a los niños</t>
  </si>
  <si>
    <t>Planta piesito de noche, solo encuentrela</t>
  </si>
  <si>
    <t>chitra, flor, garapata, coloradilla</t>
  </si>
  <si>
    <t>Chitra, flor, Garrapata, coloradilla</t>
  </si>
  <si>
    <t>Chitra, flower, Tick, Coloradilla</t>
  </si>
  <si>
    <t>fum ropa</t>
  </si>
  <si>
    <t>Gorgas, Pastas</t>
  </si>
  <si>
    <t>hueito de norte (palo amargas infusiones)</t>
  </si>
  <si>
    <t>fum</t>
  </si>
  <si>
    <t>si los voy a fumigar</t>
  </si>
  <si>
    <t>JD y MP</t>
  </si>
  <si>
    <t>AP01030</t>
  </si>
  <si>
    <t>cuida finca</t>
  </si>
  <si>
    <t>zancudos, moscas</t>
  </si>
  <si>
    <t>[fumigan o queman alrededor]=fumigate or burn around</t>
  </si>
  <si>
    <t>desinfectantes, clorox</t>
  </si>
  <si>
    <t>le gustan</t>
  </si>
  <si>
    <t>Plantano</t>
  </si>
  <si>
    <t xml:space="preserve">yuca y pifa </t>
  </si>
  <si>
    <t>no van</t>
  </si>
  <si>
    <t>tongue de agua</t>
  </si>
  <si>
    <t>palma de pifa y pixbae</t>
  </si>
  <si>
    <t>Resfriado, Diarrea, Vomito</t>
  </si>
  <si>
    <t>en al centro de salud</t>
  </si>
  <si>
    <t>guabita de norte</t>
  </si>
  <si>
    <t>Northern guabita</t>
  </si>
  <si>
    <t>un mosquito de monte</t>
  </si>
  <si>
    <t>Dengue</t>
  </si>
  <si>
    <t>communidad (3)</t>
  </si>
  <si>
    <t>fum otro</t>
  </si>
  <si>
    <t>Limpiar</t>
  </si>
  <si>
    <t>Clean</t>
  </si>
  <si>
    <t>9.249564 -79.352086 786.7999877929688 17.5</t>
  </si>
  <si>
    <t>AP01230</t>
  </si>
  <si>
    <t>ethnic_white</t>
  </si>
  <si>
    <t>gira</t>
  </si>
  <si>
    <t>Jira</t>
  </si>
  <si>
    <t>Nada</t>
  </si>
  <si>
    <t>Every week--in finca</t>
  </si>
  <si>
    <t>Caminado</t>
  </si>
  <si>
    <t>lugar_monte otro_va_monte</t>
  </si>
  <si>
    <t>pasear a otra casa</t>
  </si>
  <si>
    <t>grande andan suelto, cachorres se quedan adentro</t>
  </si>
  <si>
    <t>vasja de aqua y casa  quebrala dietros de la casea</t>
  </si>
  <si>
    <t>Los muerden</t>
  </si>
  <si>
    <t>palma de merite</t>
  </si>
  <si>
    <t>Parasitos, Diarrea, Dolor estomacal</t>
  </si>
  <si>
    <t>Al centro de salud</t>
  </si>
  <si>
    <t>none</t>
  </si>
  <si>
    <t>hierba amarga</t>
  </si>
  <si>
    <t>Un mosquito que pica</t>
  </si>
  <si>
    <t>Hierba de mango, finca</t>
  </si>
  <si>
    <t>Finca de noche</t>
  </si>
  <si>
    <t>9.245737 -79.350473 788.7000122070312 31</t>
  </si>
  <si>
    <t>AP01331</t>
  </si>
  <si>
    <t>limpia de lofe</t>
  </si>
  <si>
    <t xml:space="preserve">[Arrivo, plagusida]= arrivo, it is a plaguicide </t>
  </si>
  <si>
    <t>arrivo</t>
  </si>
  <si>
    <t>le molestan</t>
  </si>
  <si>
    <t>Bien, no afecta</t>
  </si>
  <si>
    <t>Bien</t>
  </si>
  <si>
    <t>no afecta</t>
  </si>
  <si>
    <t>molestan al perro</t>
  </si>
  <si>
    <t>Mango, Ciruela, Mangostin, Marsnanon, limon, Guineo, Cuarado</t>
  </si>
  <si>
    <t>por ano, 1 hora caminando</t>
  </si>
  <si>
    <t>caminando/a caballo</t>
  </si>
  <si>
    <t>cachorros</t>
  </si>
  <si>
    <t>vasija de agua, cuca de una pluma, agua posada</t>
  </si>
  <si>
    <t>knows dog is criollo</t>
  </si>
  <si>
    <t>a veces</t>
  </si>
  <si>
    <t>Alacrn</t>
  </si>
  <si>
    <t>palmas_utiles_que_com_per palmas_utiles_que_construc palmas_utiles_que_cult</t>
  </si>
  <si>
    <t>Vino</t>
  </si>
  <si>
    <t>no me gusto</t>
  </si>
  <si>
    <t>centro de salud de cerro azul/luego hospital</t>
  </si>
  <si>
    <t>a veces las cosas se ponen muy duras</t>
  </si>
  <si>
    <t>parche</t>
  </si>
  <si>
    <t>Manteca de puerco simple/ familia de azufe</t>
  </si>
  <si>
    <t>Pork fat/ family of sulfur</t>
  </si>
  <si>
    <t>Bejuco .</t>
  </si>
  <si>
    <t>Bejuco</t>
  </si>
  <si>
    <t>Mosca en el bejuco llamado ya te vi, Garrapatas</t>
  </si>
  <si>
    <t>monopez</t>
  </si>
  <si>
    <t>Alicorno</t>
  </si>
  <si>
    <t>9.245278 -79.350083 853.5999755859375 28.5</t>
  </si>
  <si>
    <t>AP01430</t>
  </si>
  <si>
    <t>Jubliado trabaja en la tubina</t>
  </si>
  <si>
    <t>Casa de familia</t>
  </si>
  <si>
    <t>mosquito, moscas</t>
  </si>
  <si>
    <t>[Utiliza mechita y fumiga con baigon]=use a incense and fumigate</t>
  </si>
  <si>
    <t>Naranja</t>
  </si>
  <si>
    <t>var una yagua</t>
  </si>
  <si>
    <t>Paciencia y hijos</t>
  </si>
  <si>
    <t>adoptado</t>
  </si>
  <si>
    <t>vasija de agua</t>
  </si>
  <si>
    <t>palmas_utiles_que_com_per palmas_utiles_que_tech palmas_utiles_que_otro</t>
  </si>
  <si>
    <t>Refresca sombra ranchore</t>
  </si>
  <si>
    <t>Ninguana</t>
  </si>
  <si>
    <t>Centro de salud de AP . Si se mas grave Centro de Cerro Azul</t>
  </si>
  <si>
    <t>yatevi bejuco</t>
  </si>
  <si>
    <t>Crema, tiene de arriera</t>
  </si>
  <si>
    <t>Licuado del bicho en el monte</t>
  </si>
  <si>
    <t>Picadura de insecto</t>
  </si>
  <si>
    <t>Insect bite</t>
  </si>
  <si>
    <t>solo me entre al un la television</t>
  </si>
  <si>
    <t>nada</t>
  </si>
  <si>
    <t xml:space="preserve"> 2016-06-14</t>
  </si>
  <si>
    <t>9.243886 -79.349042 841.2000122070312 31</t>
  </si>
  <si>
    <t>AP01530</t>
  </si>
  <si>
    <t>Abuelo</t>
  </si>
  <si>
    <t>mosquito, chinches, arrieras(ants)</t>
  </si>
  <si>
    <t>[Si, fumigar con arrivo]=yes, fumigate with Arrivo</t>
  </si>
  <si>
    <t>Le gustan</t>
  </si>
  <si>
    <t>they are talking about their pet spider monkey</t>
  </si>
  <si>
    <t>No tiene</t>
  </si>
  <si>
    <t>El verano 3 dias per mes, 3 hours walk</t>
  </si>
  <si>
    <t>Walk</t>
  </si>
  <si>
    <t>pasar y banarse en el rio</t>
  </si>
  <si>
    <t>ranchos</t>
  </si>
  <si>
    <t>palma real</t>
  </si>
  <si>
    <t>El centro</t>
  </si>
  <si>
    <t>tratamiento_salud</t>
  </si>
  <si>
    <t>todos en casa de resfriadon</t>
  </si>
  <si>
    <t>ampollas</t>
  </si>
  <si>
    <t>ampolla leishmaniasis seca</t>
  </si>
  <si>
    <t>blister dry leishmaniasis</t>
  </si>
  <si>
    <t>La picadura de una chitra</t>
  </si>
  <si>
    <t>Picadura de chitra</t>
  </si>
  <si>
    <t>Chitra bite</t>
  </si>
  <si>
    <t>mos repel</t>
  </si>
  <si>
    <t>Repelente</t>
  </si>
  <si>
    <t>Repellent</t>
  </si>
  <si>
    <t>unos de colores que llegan a su casa</t>
  </si>
  <si>
    <t>la picada de un chinche</t>
  </si>
  <si>
    <t>insecto</t>
  </si>
  <si>
    <t>Knows about chinches but doesn't recognize particular ones</t>
  </si>
  <si>
    <t>9.244909 -79.34992 831.9000244140625 96</t>
  </si>
  <si>
    <t>AP01631</t>
  </si>
  <si>
    <t>Amo de casa</t>
  </si>
  <si>
    <t>Baigon</t>
  </si>
  <si>
    <t>conganu, arrivo</t>
  </si>
  <si>
    <t>Pifa, Naranja, Marañon</t>
  </si>
  <si>
    <t>All day</t>
  </si>
  <si>
    <t>Caminando o a caballo</t>
  </si>
  <si>
    <t>comida_monte otro_va_monte</t>
  </si>
  <si>
    <t>paseo</t>
  </si>
  <si>
    <t>bobby son charroces de mis perros, bobby michael y chombo una regalo</t>
  </si>
  <si>
    <t>No sabe</t>
  </si>
  <si>
    <t>Niguno</t>
  </si>
  <si>
    <t>Hospital en chepo</t>
  </si>
  <si>
    <t>Cm y CR</t>
  </si>
  <si>
    <t>9.243885 -79.349617 899.9000244140625 16</t>
  </si>
  <si>
    <t>AP01730</t>
  </si>
  <si>
    <t>ethnic_indigena</t>
  </si>
  <si>
    <t>Indigena</t>
  </si>
  <si>
    <t>macheta</t>
  </si>
  <si>
    <t>muchos mosquitos</t>
  </si>
  <si>
    <t>[prende fogón para hechar humo]=turn on stove to produce smoke</t>
  </si>
  <si>
    <t>Si le gusta</t>
  </si>
  <si>
    <t>no le gustan</t>
  </si>
  <si>
    <t>trabajar machete</t>
  </si>
  <si>
    <t>le den alimente de perro</t>
  </si>
  <si>
    <t>mulide</t>
  </si>
  <si>
    <t>Otros perros</t>
  </si>
  <si>
    <t>se comer la comida de ?</t>
  </si>
  <si>
    <t>Pipa</t>
  </si>
  <si>
    <t>Fiebre, Diarrea</t>
  </si>
  <si>
    <t>Dolores musculares</t>
  </si>
  <si>
    <t>puesto de saldu</t>
  </si>
  <si>
    <t>Problema de la vista</t>
  </si>
  <si>
    <t>Vision problems</t>
  </si>
  <si>
    <t>comfion alca seltzer</t>
  </si>
  <si>
    <t>1, 2, 3, 4</t>
  </si>
  <si>
    <t>Panstrongylus y Eratyrus</t>
  </si>
  <si>
    <t>con un palita</t>
  </si>
  <si>
    <t>MP</t>
  </si>
  <si>
    <t>Bajo Bonito</t>
  </si>
  <si>
    <t>8.721427 -80.058403 334.9179631575405 24</t>
  </si>
  <si>
    <t>BB00230</t>
  </si>
  <si>
    <t xml:space="preserve">Tanque something hicieron un candacion debajar del lgar en a…. </t>
  </si>
  <si>
    <t>Piedra en tienda, tablas en casa</t>
  </si>
  <si>
    <t>candles</t>
  </si>
  <si>
    <t>tranquilo son bonito, no molestan</t>
  </si>
  <si>
    <t>1 cerca, &lt;20 m</t>
  </si>
  <si>
    <t>dogs</t>
  </si>
  <si>
    <t>caminando</t>
  </si>
  <si>
    <t>comida_monte ag_monte</t>
  </si>
  <si>
    <t>algunos estan amarrados</t>
  </si>
  <si>
    <t>vasija o el rio</t>
  </si>
  <si>
    <t>palmas_utiles_que_com_per palmas_utiles_que_construc</t>
  </si>
  <si>
    <t>food is piba; materials conga, penca</t>
  </si>
  <si>
    <t>Palma's coco y pifa</t>
  </si>
  <si>
    <t>Resfriado, Fiebre</t>
  </si>
  <si>
    <t>Tos, Hipertension</t>
  </si>
  <si>
    <t>cacao o Ciri grande</t>
  </si>
  <si>
    <t>granomalo</t>
  </si>
  <si>
    <t>Duele mucho</t>
  </si>
  <si>
    <t>Hurts a lot</t>
  </si>
  <si>
    <t>picado de chitra</t>
  </si>
  <si>
    <t>repel otro</t>
  </si>
  <si>
    <t>chinche mamón. (dif. Word on survey)</t>
  </si>
  <si>
    <t>alcohol</t>
  </si>
  <si>
    <t>chinche mamón no sabe</t>
  </si>
  <si>
    <t>hincha roncha, notes say solo sabe inflemmacion sitio de la picada</t>
  </si>
  <si>
    <t>otes that they kill with Machete</t>
  </si>
  <si>
    <t>perro otro</t>
  </si>
  <si>
    <t>Armadillo</t>
  </si>
  <si>
    <t>armidillo, varios monte animale casa</t>
  </si>
  <si>
    <t>NM</t>
  </si>
  <si>
    <t>8.721521 -80.058467 374.4241916540138 24</t>
  </si>
  <si>
    <t>BB00331</t>
  </si>
  <si>
    <t>They are building a new house</t>
  </si>
  <si>
    <t>solar panel</t>
  </si>
  <si>
    <t>Familia</t>
  </si>
  <si>
    <t>Poco</t>
  </si>
  <si>
    <t>Bastantes</t>
  </si>
  <si>
    <t>Cilantro</t>
  </si>
  <si>
    <t>arboles_monte ag_monte otro</t>
  </si>
  <si>
    <t>sembrar y cosechar</t>
  </si>
  <si>
    <t>nueras</t>
  </si>
  <si>
    <t>Vasijas, rio</t>
  </si>
  <si>
    <t>muerden</t>
  </si>
  <si>
    <t>Llegan muchos pajaros a comer el platano del perico [llegan a comer de las frutas en el arbol de naranjas donde tienen a su perico]</t>
  </si>
  <si>
    <t>Gripe</t>
  </si>
  <si>
    <t>Ir al hospital</t>
  </si>
  <si>
    <t>se transmite un perezoso</t>
  </si>
  <si>
    <t>Sloth</t>
  </si>
  <si>
    <t>Garrapatas</t>
  </si>
  <si>
    <t>chitra otro</t>
  </si>
  <si>
    <t>Picadura de chinche mamon (survey says .)</t>
  </si>
  <si>
    <t>rhod triat pan</t>
  </si>
  <si>
    <t>no sabe</t>
  </si>
  <si>
    <t>insecto otro</t>
  </si>
  <si>
    <t>bitten by bite of chiche momon</t>
  </si>
  <si>
    <t>pone</t>
  </si>
  <si>
    <t>vic, mentaolaren</t>
  </si>
  <si>
    <t>CR</t>
  </si>
  <si>
    <t>BB00431</t>
  </si>
  <si>
    <t>no children in hh</t>
  </si>
  <si>
    <t>Cooperativa</t>
  </si>
  <si>
    <t>mosquitos, zancudas</t>
  </si>
  <si>
    <t>usen Baygon, repelente, mechitas</t>
  </si>
  <si>
    <t>culebra</t>
  </si>
  <si>
    <t>Cilantros, Platano y "mempe"</t>
  </si>
  <si>
    <t xml:space="preserve">nueras, other and mother </t>
  </si>
  <si>
    <t>regalo comprar</t>
  </si>
  <si>
    <t>purched kayser, lassie a gift</t>
  </si>
  <si>
    <t>vasja de agua</t>
  </si>
  <si>
    <t>materiales de construccion</t>
  </si>
  <si>
    <t>bambu</t>
  </si>
  <si>
    <t>Resfriado, Leishmaniasis, Diarrea</t>
  </si>
  <si>
    <t>Resfriado, Colesterol</t>
  </si>
  <si>
    <t>centro de salud</t>
  </si>
  <si>
    <t>Resfriado, Tos</t>
  </si>
  <si>
    <t>Cold, Cough</t>
  </si>
  <si>
    <t>bayano</t>
  </si>
  <si>
    <t>una gringa lo hice en el cacao</t>
  </si>
  <si>
    <t>la picada de una chitra</t>
  </si>
  <si>
    <t>8.722132 -80.05747 434.58568431614407 16</t>
  </si>
  <si>
    <t>BB00633</t>
  </si>
  <si>
    <t>small panel (circled electric on surevy)</t>
  </si>
  <si>
    <t>Familia, Abuela</t>
  </si>
  <si>
    <t>cucaracha</t>
  </si>
  <si>
    <t>tranquilo, le gusta</t>
  </si>
  <si>
    <t>10</t>
  </si>
  <si>
    <t>me gusta</t>
  </si>
  <si>
    <t>no gusta</t>
  </si>
  <si>
    <t>Naranja, Mango, Guava</t>
  </si>
  <si>
    <t>achiote, pifa</t>
  </si>
  <si>
    <t>abuela, all</t>
  </si>
  <si>
    <t>share food has note "pejacrs?"</t>
  </si>
  <si>
    <t>None listed, answered no</t>
  </si>
  <si>
    <t>Malestar estomacal</t>
  </si>
  <si>
    <t>centro de salud Del cacao</t>
  </si>
  <si>
    <t>picada de mosquito</t>
  </si>
  <si>
    <t>en casa</t>
  </si>
  <si>
    <t>perro aves</t>
  </si>
  <si>
    <t>NM CR</t>
  </si>
  <si>
    <t>8.720896 -80.058944 350.4670583920167 8</t>
  </si>
  <si>
    <t>BB00731</t>
  </si>
  <si>
    <t>kerosen</t>
  </si>
  <si>
    <t>Asociacion</t>
  </si>
  <si>
    <t>Mosquiteros militares</t>
  </si>
  <si>
    <t>Las mata, no le gustan</t>
  </si>
  <si>
    <t>Muchas</t>
  </si>
  <si>
    <t>Rata Espinoza, no le gustan</t>
  </si>
  <si>
    <t>12</t>
  </si>
  <si>
    <t>Los espanta, le gustan</t>
  </si>
  <si>
    <t xml:space="preserve">Yuca, Guineo, Platano, Cilantro </t>
  </si>
  <si>
    <t>arboles_monte otro</t>
  </si>
  <si>
    <t>mother father</t>
  </si>
  <si>
    <t>Vasijas y antes en la pluma, vasija de agua</t>
  </si>
  <si>
    <t>palmas_utiles_que_com_per palmas_utiles_que_construc palmas_utiles_que_otro</t>
  </si>
  <si>
    <t>cosecha y sembra</t>
  </si>
  <si>
    <t>Palma de coco, ornamentales</t>
  </si>
  <si>
    <t>Diarrea, Fiebre, Resfriado</t>
  </si>
  <si>
    <t>bejuco bayano</t>
  </si>
  <si>
    <t>mos</t>
  </si>
  <si>
    <t>rhod triat</t>
  </si>
  <si>
    <t>corazon picada mal</t>
  </si>
  <si>
    <t>De an chinche y causa problemas del corazon</t>
  </si>
  <si>
    <t>8.719804 -80.058774 438.0090398520938 32</t>
  </si>
  <si>
    <t>BB00831</t>
  </si>
  <si>
    <t>Kitchen roof thatch, house roof zinc</t>
  </si>
  <si>
    <t>Madera cuarto; construccion de bloque</t>
  </si>
  <si>
    <t>aplican amivo para evitar que el comejen (termitas ) se coman la madera</t>
  </si>
  <si>
    <t>le gusten</t>
  </si>
  <si>
    <t>Platano, yuca</t>
  </si>
  <si>
    <t>Culentia</t>
  </si>
  <si>
    <t>survey has menor a 100 metros</t>
  </si>
  <si>
    <t>arboles_otro</t>
  </si>
  <si>
    <t>princesa y bartolo regalo; boby y los cachorros son cachorros de mis perros</t>
  </si>
  <si>
    <t>Caceria - son resistentes</t>
  </si>
  <si>
    <t>palmas_utiles_que_construc palmas_utiles_que_orna</t>
  </si>
  <si>
    <t>Palma Conga [para constier ranchos]</t>
  </si>
  <si>
    <t>Asma, Leishmaniasis, Resfriado</t>
  </si>
  <si>
    <t>Resfriado, Diabetes</t>
  </si>
  <si>
    <t>Clinica o Hospital</t>
  </si>
  <si>
    <t>parche otro</t>
  </si>
  <si>
    <t>poco cerilla del monte (brea amarilla);  Quemar brea del mamemnon; Inyecciones</t>
  </si>
  <si>
    <t xml:space="preserve">Picada de chitra del perezoso, que pica al "perezosas?" y se lo transmite a las personas. </t>
  </si>
  <si>
    <t>Chitra pica a perezoso</t>
  </si>
  <si>
    <t>Chitra bites a sloth</t>
  </si>
  <si>
    <t>No conoce la enfermedad</t>
  </si>
  <si>
    <t>pan</t>
  </si>
  <si>
    <t>8.717603 -80.059196 202.25253653132214 32</t>
  </si>
  <si>
    <t>BB00930</t>
  </si>
  <si>
    <t>Mestizo [no tan Morenos]</t>
  </si>
  <si>
    <t>Tablas</t>
  </si>
  <si>
    <t>Piedra</t>
  </si>
  <si>
    <t>quaricha (?) noted on paper version</t>
  </si>
  <si>
    <t>Si le gustan</t>
  </si>
  <si>
    <t>bastante</t>
  </si>
  <si>
    <t>En verano solamente</t>
  </si>
  <si>
    <t>arboles_monte ag_monte</t>
  </si>
  <si>
    <t>cosechar y sembrar culentia</t>
  </si>
  <si>
    <t>chocolate y peluche were gifts, bethoven is cachorro de me perro</t>
  </si>
  <si>
    <t>palmas_utiles_que_construc palmas_utiles_que_otro</t>
  </si>
  <si>
    <t>Conga para construccion</t>
  </si>
  <si>
    <t>Mareo</t>
  </si>
  <si>
    <t>Medicacion</t>
  </si>
  <si>
    <t xml:space="preserve">Termedon que usa hara cuando picar el bejuca con humo, inyecciones, [??] de semilla all lemon y cedoa; Casares de nence, macnen y draga. </t>
  </si>
  <si>
    <t>El bejuco y el perezoso,</t>
  </si>
  <si>
    <t>Perezoso, Bejuco</t>
  </si>
  <si>
    <t>Sloth, Bejuco</t>
  </si>
  <si>
    <t>zancudos chitra</t>
  </si>
  <si>
    <t>echarle otro</t>
  </si>
  <si>
    <t>puesto pone otro</t>
  </si>
  <si>
    <t xml:space="preserve">note: Al sr. posibelement la pica de un chinche! Noted on this question. </t>
  </si>
  <si>
    <t>En la casa, en la noche</t>
  </si>
  <si>
    <t>?</t>
  </si>
  <si>
    <t>8.717142 -80.059071 0 0</t>
  </si>
  <si>
    <t>BB01031</t>
  </si>
  <si>
    <t>agriculture y casas</t>
  </si>
  <si>
    <t>tierra is 3, cement is 4 condition, LOOK AT SURVEY/PHOTO to determine primary flooring type</t>
  </si>
  <si>
    <t>house keeps fish in in pond</t>
  </si>
  <si>
    <t>cucaracha, raton</t>
  </si>
  <si>
    <t>veneno para ratas</t>
  </si>
  <si>
    <t>no le gusta, se le come pollo</t>
  </si>
  <si>
    <t>no le gusta, se le come cosas</t>
  </si>
  <si>
    <t>5</t>
  </si>
  <si>
    <t>a veces daña</t>
  </si>
  <si>
    <t>9</t>
  </si>
  <si>
    <t>igual</t>
  </si>
  <si>
    <t>no gusta al niño</t>
  </si>
  <si>
    <t>serpientes</t>
  </si>
  <si>
    <t>Naranja, Marañon, Mango</t>
  </si>
  <si>
    <t>5-30 minutes depending</t>
  </si>
  <si>
    <t>1 dia mes</t>
  </si>
  <si>
    <t>caminamdo</t>
  </si>
  <si>
    <t>cazar_monte comida_monte</t>
  </si>
  <si>
    <t>quebrada, vasija de agua</t>
  </si>
  <si>
    <t>vibora; se lo mato</t>
  </si>
  <si>
    <t>pifa</t>
  </si>
  <si>
    <t>Fiebre, Asma</t>
  </si>
  <si>
    <t>Asma, Mareo</t>
  </si>
  <si>
    <t>a Chorrera, se quebro al brazo para chorrera</t>
  </si>
  <si>
    <t>Secreto, Hierbas</t>
  </si>
  <si>
    <t>insectos; depende donde vive; agua negra tea pica insectos muchacho, se inyecta</t>
  </si>
  <si>
    <t>Chinche mamon</t>
  </si>
  <si>
    <t>con machete</t>
  </si>
  <si>
    <t>MP JV</t>
  </si>
  <si>
    <t>8.725535 -80.055199 489.0735093279525 48</t>
  </si>
  <si>
    <t>BB01131</t>
  </si>
  <si>
    <t>Hay mucha mezcla en Panama, Mestizo</t>
  </si>
  <si>
    <t>financiera</t>
  </si>
  <si>
    <t>por gravedad</t>
  </si>
  <si>
    <t>Amigos, Familia</t>
  </si>
  <si>
    <t>Despues que no le molestan, queda tranquillo</t>
  </si>
  <si>
    <t>Son una plaga, pero no hago nada</t>
  </si>
  <si>
    <t>No le afecta, tranquilla</t>
  </si>
  <si>
    <t>Les Dan guineo, me gusta</t>
  </si>
  <si>
    <t>tranquilo</t>
  </si>
  <si>
    <t>no me gusta</t>
  </si>
  <si>
    <t>zorillo</t>
  </si>
  <si>
    <t>Marañon, Curazao, Naranja, Guineo</t>
  </si>
  <si>
    <t>monte para sembran</t>
  </si>
  <si>
    <t>ag_monte comida_monte</t>
  </si>
  <si>
    <t>Les dan, vasija en casa</t>
  </si>
  <si>
    <t>ayudar en esa, si son viejos pueden atacar a la personas</t>
  </si>
  <si>
    <t>--</t>
  </si>
  <si>
    <t>Tos, Leishmaniasis</t>
  </si>
  <si>
    <t>Hipertension, Cancer</t>
  </si>
  <si>
    <t>Puesto de salud</t>
  </si>
  <si>
    <t>Fiebre</t>
  </si>
  <si>
    <t>Fever</t>
  </si>
  <si>
    <t>2 / 3 Otorrino</t>
  </si>
  <si>
    <t>granomalo bejuco bayano lepra</t>
  </si>
  <si>
    <t>grano cicatrices</t>
  </si>
  <si>
    <t>Principalmente a los ninos, Todos por igual is also noted</t>
  </si>
  <si>
    <t>Arbol "oulla" Tintura de Drago, Cedron amargo y te Guayaba omarga ?</t>
  </si>
  <si>
    <t>a todos les dio leismania</t>
  </si>
  <si>
    <t xml:space="preserve">Chitra, pero no todas ( el dijo qoe sola si la chitra ha picado a UN animal infectada). "no todas las chitras pican y dan la enfermedad. Solo la chirta infectada por un animal. Animales infectados son piccalos por chitras. Estos chitros nos pican a nosotros." </t>
  </si>
  <si>
    <t>Picadura de chitra infectada</t>
  </si>
  <si>
    <t>Infected chitra bite</t>
  </si>
  <si>
    <t>En huecos, tambien esta la culebra, pica a las culebras</t>
  </si>
  <si>
    <t>puesto  remedios caseros</t>
  </si>
  <si>
    <t>Parchas (Sra. En el Cacao)</t>
  </si>
  <si>
    <t>(SE agrande la corazon), Chinche/palma real</t>
  </si>
  <si>
    <t>corazon</t>
  </si>
  <si>
    <t>ancianos</t>
  </si>
  <si>
    <t>si, una vecina</t>
  </si>
  <si>
    <t>Palma real, casa de penca,  Orilla del rio</t>
  </si>
  <si>
    <t>8.717142 -80.059071 393.49590625939345 32</t>
  </si>
  <si>
    <t>BB01231</t>
  </si>
  <si>
    <t>Neubon</t>
  </si>
  <si>
    <t>molestia</t>
  </si>
  <si>
    <t>molestia, ardilla blanca</t>
  </si>
  <si>
    <t>muchas</t>
  </si>
  <si>
    <t>molestan comen las naranja</t>
  </si>
  <si>
    <t>Naranja, Mango, Marañon</t>
  </si>
  <si>
    <t>vasija y al rio</t>
  </si>
  <si>
    <t>vivora</t>
  </si>
  <si>
    <t>palma de pifa</t>
  </si>
  <si>
    <t>Hospital Chorrera</t>
  </si>
  <si>
    <t>JV</t>
  </si>
  <si>
    <t>8.713496 -80.058645 489 0</t>
  </si>
  <si>
    <t>BB01330</t>
  </si>
  <si>
    <t>no male head of household, separated</t>
  </si>
  <si>
    <t>agriculture, 100% culando martes y vienres xvz de la chorrera</t>
  </si>
  <si>
    <t>gravedad</t>
  </si>
  <si>
    <t>Cuando la luz esta claro con bichitos, su usa mechitas</t>
  </si>
  <si>
    <t>battery</t>
  </si>
  <si>
    <t>Mama</t>
  </si>
  <si>
    <t>de vez en cuando insectos</t>
  </si>
  <si>
    <t>mechita</t>
  </si>
  <si>
    <t>said not bothered by animals, but continued questions</t>
  </si>
  <si>
    <t>le gustan, se ve bonita</t>
  </si>
  <si>
    <t>Los elimina</t>
  </si>
  <si>
    <t>no le gusta, son muy feos</t>
  </si>
  <si>
    <t xml:space="preserve">no le gusta, cuando tenemos gineo hay alguos ..pizz </t>
  </si>
  <si>
    <t>Naranja, Mango, Guineo, Coco, Papaya</t>
  </si>
  <si>
    <t>ag_monte</t>
  </si>
  <si>
    <t>solo el chocolate que esta amarados p/b muerde/a</t>
  </si>
  <si>
    <t>vasija y rio, ella les ponga agaua y cuando esben aferze toma del rio</t>
  </si>
  <si>
    <t>sabe la raza de uno, se le ovido</t>
  </si>
  <si>
    <t>general notes on dog portion: q.16. Aventura se ve al monte;  q. 18, les hace comida, q.20: el hijo bana y dureme con el perro.</t>
  </si>
  <si>
    <t>palmas_utiles_que_com_per</t>
  </si>
  <si>
    <t>pifa, coco  (de bueno fruta)</t>
  </si>
  <si>
    <t>centro medico, medico privado, clinica privada, centro aqui es "paiz" el gusto (cacao)</t>
  </si>
  <si>
    <t>Picadura hace que se enferme de grano</t>
  </si>
  <si>
    <t>Bite produces a pimple disease</t>
  </si>
  <si>
    <t>picada chitra</t>
  </si>
  <si>
    <t>En la noche</t>
  </si>
  <si>
    <t>Centro</t>
  </si>
  <si>
    <t xml:space="preserve">busca alo gue tuve no se el mano </t>
  </si>
  <si>
    <t>NG NM</t>
  </si>
  <si>
    <t>8.713345 -80.058976 431.6732259119273 16</t>
  </si>
  <si>
    <t>BB01431</t>
  </si>
  <si>
    <t>empleada, comissiones</t>
  </si>
  <si>
    <t>poquito</t>
  </si>
  <si>
    <t>anctome</t>
  </si>
  <si>
    <t>battery, electric lights</t>
  </si>
  <si>
    <t>Amigos, Vecino</t>
  </si>
  <si>
    <t>zancudos</t>
  </si>
  <si>
    <t>de vez en cuando Baygon</t>
  </si>
  <si>
    <t>gustan</t>
  </si>
  <si>
    <t>2 or 3</t>
  </si>
  <si>
    <t>plaga</t>
  </si>
  <si>
    <t>si</t>
  </si>
  <si>
    <t>no se mata, son chiquito monos</t>
  </si>
  <si>
    <t>algunos buenos, otros malos</t>
  </si>
  <si>
    <t>cuidarlos</t>
  </si>
  <si>
    <t>no hay que matar</t>
  </si>
  <si>
    <t>eliminarlos, no les gusta</t>
  </si>
  <si>
    <t>iguana, culebra,vibora</t>
  </si>
  <si>
    <t>Guava, Marañon, Mango</t>
  </si>
  <si>
    <t>Plantas medicinales</t>
  </si>
  <si>
    <t>Aji, Cilantro</t>
  </si>
  <si>
    <t>algodon</t>
  </si>
  <si>
    <t>15 metros  bosque seeudaric</t>
  </si>
  <si>
    <t>casanga, palominos, dogs</t>
  </si>
  <si>
    <t>10 minutes</t>
  </si>
  <si>
    <t>vasija [vasillo], rio</t>
  </si>
  <si>
    <t>criollos, anden resistencia</t>
  </si>
  <si>
    <t>imoortantev para andar en el monte</t>
  </si>
  <si>
    <t>cuidan galliena, "raramente tigerllo"</t>
  </si>
  <si>
    <t>food note: pobaje, materials note renc..</t>
  </si>
  <si>
    <t>Picada de alacran, Leishmaniasis, Resfriado</t>
  </si>
  <si>
    <t>Dolor de cabeza, Derrame, Prostata</t>
  </si>
  <si>
    <t>centro medico cacao</t>
  </si>
  <si>
    <t xml:space="preserve"> [no pagan]</t>
  </si>
  <si>
    <t xml:space="preserve">granomalo bejuco bayano </t>
  </si>
  <si>
    <t>grano ulceras</t>
  </si>
  <si>
    <t>Hierbas naturales, Indio pepa de marañon</t>
  </si>
  <si>
    <t>mosquito de perezoso, garrapata que pica culebra</t>
  </si>
  <si>
    <t>Mosquito que pica a perezoso, Garrapata que pica culebra</t>
  </si>
  <si>
    <t>Mosquito bites a sloth, Tick bites snake</t>
  </si>
  <si>
    <t>Garrapata que pica culebra, perezoso a mosquito a humano</t>
  </si>
  <si>
    <t>Chitra negra, blanca</t>
  </si>
  <si>
    <t>Hueco de los Armadillos</t>
  </si>
  <si>
    <t>mos fum repel otro</t>
  </si>
  <si>
    <t>Medicina</t>
  </si>
  <si>
    <t>triat pan</t>
  </si>
  <si>
    <t>Dormitorio</t>
  </si>
  <si>
    <t>perro gato</t>
  </si>
  <si>
    <t>8.706874 -80.057204 531.77 0</t>
  </si>
  <si>
    <t>BB01531</t>
  </si>
  <si>
    <t>¿de cual grupo? Mestizo</t>
  </si>
  <si>
    <t>Vecino, nos ayudamos los vecinos así</t>
  </si>
  <si>
    <t>said no, but note: Cucharachas se elima con Baygon</t>
  </si>
  <si>
    <t>Pega la brisa y los lleva</t>
  </si>
  <si>
    <t>no molesta</t>
  </si>
  <si>
    <t>yo no gusto a esos, son feos</t>
  </si>
  <si>
    <t>bueno, que no haya abundancia</t>
  </si>
  <si>
    <t>tampoco, porque tiene uñote: tengo miedo de ellos, las uñas</t>
  </si>
  <si>
    <t>Mango, Naranja, click, Pifa</t>
  </si>
  <si>
    <t>comida_monte lugar_monte</t>
  </si>
  <si>
    <t>cuando del pero chicle</t>
  </si>
  <si>
    <t>ellos toman de la plums donde cae el agua</t>
  </si>
  <si>
    <t>cuidar a Los ninos</t>
  </si>
  <si>
    <t>say that they only cuddel a little and the dog plays with children sometimes but not a lot</t>
  </si>
  <si>
    <t>por que ellos (los perros) estaben …. Seria que tienen miedo</t>
  </si>
  <si>
    <t>cento de salud de Cacao</t>
  </si>
  <si>
    <t xml:space="preserve">bejuco bayano </t>
  </si>
  <si>
    <t>piel</t>
  </si>
  <si>
    <t>le pica de un pincho, fue creciedo [in bivcho, due creciemdo]</t>
  </si>
  <si>
    <t>Picada de pincho</t>
  </si>
  <si>
    <t>pincho bite</t>
  </si>
  <si>
    <t>mosquito chitra</t>
  </si>
  <si>
    <t>Evitar monte</t>
  </si>
  <si>
    <t>Avoid forest</t>
  </si>
  <si>
    <t>puesto pone</t>
  </si>
  <si>
    <t>Parache: intiento buscar los medicos de aca</t>
  </si>
  <si>
    <t>Chinche mamon, te grande</t>
  </si>
  <si>
    <t>note: tiene sus salideros, pero no sabe cuales son</t>
  </si>
  <si>
    <t>con palo, o cola. Tiene que proteger el mano</t>
  </si>
  <si>
    <t>puesto otro</t>
  </si>
  <si>
    <t>Remedios</t>
  </si>
  <si>
    <t>8.709026 -80.058578 477.4003 0</t>
  </si>
  <si>
    <t>BB01631</t>
  </si>
  <si>
    <t>somos como cualquiera persona; Mestizo</t>
  </si>
  <si>
    <t>hijos agricultores</t>
  </si>
  <si>
    <t>"A, si no. Priferos cosechar para uno y no meternos en poblez con el banco"</t>
  </si>
  <si>
    <t>Poso de agua, acueducto es gravedad, rio de agua</t>
  </si>
  <si>
    <t>Notes No haz plaza</t>
  </si>
  <si>
    <t>no le gusta/ ni come</t>
  </si>
  <si>
    <t>no las mata, come las fruta</t>
  </si>
  <si>
    <t>a veces molestan; no tiene que buscar comida</t>
  </si>
  <si>
    <t>Dias que hay</t>
  </si>
  <si>
    <t>pero que no llega a mi casa, son cochinas asi</t>
  </si>
  <si>
    <t>querenovvse</t>
  </si>
  <si>
    <t>Pifa, Mango, guineo</t>
  </si>
  <si>
    <t>gato solo (este es el segundo); antes neniz ocolote</t>
  </si>
  <si>
    <t>llegarton Los hojos y empezaron a contestar - los hijos estan trabajando</t>
  </si>
  <si>
    <t>note says los hijos</t>
  </si>
  <si>
    <t>a veces damos y a veces Ellis buscan en la pluma</t>
  </si>
  <si>
    <t>acompan cafa dia al trabajo</t>
  </si>
  <si>
    <t>coco, la palma conga usaba para penid dua mas que palma real., 30 anos</t>
  </si>
  <si>
    <t>bejuco lepra</t>
  </si>
  <si>
    <t>piel otro</t>
  </si>
  <si>
    <t>Picazon</t>
  </si>
  <si>
    <t>Itch</t>
  </si>
  <si>
    <t>Asan el bejuco en el fogon y pone el agua del bejuco y se pone en la yaga.  Pepita de marañon, se pone la gomita y quema al cuero</t>
  </si>
  <si>
    <t>mosca pica la flor y pica a uno</t>
  </si>
  <si>
    <t>Picadura de mosca de una flor</t>
  </si>
  <si>
    <t>Flower fly bite</t>
  </si>
  <si>
    <t>mosquito otro</t>
  </si>
  <si>
    <t>Bichito comun</t>
  </si>
  <si>
    <t>mosquito yatevi</t>
  </si>
  <si>
    <t>fum repel</t>
  </si>
  <si>
    <t>Poison</t>
  </si>
  <si>
    <t>Picacha la laguna</t>
  </si>
  <si>
    <t>Use machete</t>
  </si>
  <si>
    <t>8.708844 -80.057395 493 0</t>
  </si>
  <si>
    <t>BB01730</t>
  </si>
  <si>
    <t>tiendita de la casa</t>
  </si>
  <si>
    <t>electricty</t>
  </si>
  <si>
    <t>cucarachas</t>
  </si>
  <si>
    <t>fumiga</t>
  </si>
  <si>
    <t>mal, no gusta</t>
  </si>
  <si>
    <t>Papaya, Naranja, Chaiote</t>
  </si>
  <si>
    <t>4 km</t>
  </si>
  <si>
    <t>coco, pixbae (pifa)</t>
  </si>
  <si>
    <t>Accidentes, Corte, Leishmaniasis</t>
  </si>
  <si>
    <t>centro de salud cacao</t>
  </si>
  <si>
    <t>granomalo other</t>
  </si>
  <si>
    <t>Picada de mosquito</t>
  </si>
  <si>
    <t>parche otro nosabe</t>
  </si>
  <si>
    <t>Cicatriz</t>
  </si>
  <si>
    <t>Scar</t>
  </si>
  <si>
    <t>bichos animales insectos</t>
  </si>
  <si>
    <t>Bichos, animales, insectos</t>
  </si>
  <si>
    <t>Bugs, animals, insects</t>
  </si>
  <si>
    <t>Chitra</t>
  </si>
  <si>
    <t>mosquito mosca chitra otro</t>
  </si>
  <si>
    <t>Garrapata</t>
  </si>
  <si>
    <t>mosquito chitra otro</t>
  </si>
  <si>
    <t>Cuando limpian plantas</t>
  </si>
  <si>
    <t>roncha de chinche mamon</t>
  </si>
  <si>
    <t>rhod triat otro</t>
  </si>
  <si>
    <t>Eratyru, also for Nifas de triatoma dimidata notes on survey says tri. En el monte</t>
  </si>
  <si>
    <t>se hinche la preula (?)</t>
  </si>
  <si>
    <t>tratamiento como (?)</t>
  </si>
  <si>
    <t>falta de fumigacion, no limpiar en los alrededores de la casa</t>
  </si>
  <si>
    <t>no, but note on survey says t. dimidata</t>
  </si>
  <si>
    <t>todo el tiempo</t>
  </si>
  <si>
    <t>BB01833</t>
  </si>
  <si>
    <t>zancudo, chitra</t>
  </si>
  <si>
    <t>usa mechitas</t>
  </si>
  <si>
    <t>si le gustan</t>
  </si>
  <si>
    <t>si le gustan, mama cria</t>
  </si>
  <si>
    <t>no les gusta</t>
  </si>
  <si>
    <t>conejo pintado, venado, iguana</t>
  </si>
  <si>
    <t>says + 1 km</t>
  </si>
  <si>
    <t>dijo 48 pero fue mal calculo</t>
  </si>
  <si>
    <t>poteros_monte otro_va_monte</t>
  </si>
  <si>
    <t>culantro</t>
  </si>
  <si>
    <t>vasija, quebrada</t>
  </si>
  <si>
    <t>Dolores</t>
  </si>
  <si>
    <t>picadura de mosquito</t>
  </si>
  <si>
    <t>no sabe (o no ha visto)</t>
  </si>
  <si>
    <t>no conoce</t>
  </si>
  <si>
    <t>Parcelas agricultura</t>
  </si>
  <si>
    <t>no lo coyeria con la mano</t>
  </si>
  <si>
    <t>PM</t>
  </si>
  <si>
    <t>8.718654 -80.058535 0 0</t>
  </si>
  <si>
    <t>BB02132</t>
  </si>
  <si>
    <t>Tienda</t>
  </si>
  <si>
    <t>panel</t>
  </si>
  <si>
    <t>this is a store</t>
  </si>
  <si>
    <t>asco</t>
  </si>
  <si>
    <t>8</t>
  </si>
  <si>
    <t>tranquila</t>
  </si>
  <si>
    <t>Mango, Naranaja</t>
  </si>
  <si>
    <t>more than 100 m</t>
  </si>
  <si>
    <t xml:space="preserve">100+ </t>
  </si>
  <si>
    <t>cuelentno</t>
  </si>
  <si>
    <t>vasija  rio</t>
  </si>
  <si>
    <t>cazeria</t>
  </si>
  <si>
    <t>cuidar a nino (bebe)</t>
  </si>
  <si>
    <t>palmas_utiles_que_cult</t>
  </si>
  <si>
    <t>Note on cultural use: Flouro</t>
  </si>
  <si>
    <t>control de salud (medico)</t>
  </si>
  <si>
    <t xml:space="preserve"> (carne)</t>
  </si>
  <si>
    <t>Monte en la noche</t>
  </si>
  <si>
    <t>chinche mamoa</t>
  </si>
  <si>
    <t>T. diminiate</t>
  </si>
  <si>
    <t>chinche</t>
  </si>
  <si>
    <t>Bygon</t>
  </si>
  <si>
    <t>Use un palo</t>
  </si>
  <si>
    <t>8.719161 -80.058136 251.49897371749813 96</t>
  </si>
  <si>
    <t>BB02231</t>
  </si>
  <si>
    <t>prestamo</t>
  </si>
  <si>
    <t>madera lugar donde cocinan, 1 is for main house</t>
  </si>
  <si>
    <t>limpien</t>
  </si>
  <si>
    <t>9+</t>
  </si>
  <si>
    <t>gusta</t>
  </si>
  <si>
    <t>pifa, café, palma Pixbae</t>
  </si>
  <si>
    <t>Cilantro, Yuca, Ñampi, Platano</t>
  </si>
  <si>
    <t>tambien corta madera</t>
  </si>
  <si>
    <t>2 are puppied of deceased Pelucha</t>
  </si>
  <si>
    <t>quebrada, de la pluma</t>
  </si>
  <si>
    <t>le gustan Los perros criollos</t>
  </si>
  <si>
    <t>Muerden</t>
  </si>
  <si>
    <t>para cosechar pirbae, survey note "Palma de Pixbae"</t>
  </si>
  <si>
    <t>Diarrea, Resfriado</t>
  </si>
  <si>
    <t>centro de salud, hospital</t>
  </si>
  <si>
    <t>mosquito zancudos</t>
  </si>
  <si>
    <t xml:space="preserve">no sabe de la enfermedad </t>
  </si>
  <si>
    <t>Dentro de la casa en la noche, Debajo cama</t>
  </si>
  <si>
    <t>nosabe otro</t>
  </si>
  <si>
    <t>8.723884 -80.05524 690.9114316675563 96</t>
  </si>
  <si>
    <t>BB02430</t>
  </si>
  <si>
    <t>No le puedo decir, Mestizo</t>
  </si>
  <si>
    <t>Parte de tierra</t>
  </si>
  <si>
    <t>battery lamps when they didn't have other light</t>
  </si>
  <si>
    <t>chitra, al dormir, aveces se pican</t>
  </si>
  <si>
    <t>Compra mechita, SE controls y SE van, Mechitas se utiliza y se val de la vivienda</t>
  </si>
  <si>
    <t>Lo matamos</t>
  </si>
  <si>
    <t>Si lo veremos, si me gusta</t>
  </si>
  <si>
    <t>A mi me gusta, no hace daño</t>
  </si>
  <si>
    <t>si me gusta</t>
  </si>
  <si>
    <t>molestan</t>
  </si>
  <si>
    <t>Mango, Naranja, Limon</t>
  </si>
  <si>
    <t>Cafe</t>
  </si>
  <si>
    <t>Pavo (2)</t>
  </si>
  <si>
    <t>note says -10 metros</t>
  </si>
  <si>
    <t>comida_monte poteros_monte</t>
  </si>
  <si>
    <t>Ayudar hacer la limpieza, cultivan sembran culantros</t>
  </si>
  <si>
    <t>el que quede en casa, mother and children</t>
  </si>
  <si>
    <t>A veces ponen y ellos Bajan a la tuberia a tomar, vasijas de agua en casa</t>
  </si>
  <si>
    <t xml:space="preserve">en el portal </t>
  </si>
  <si>
    <t>palmas_utiles_que_com_per palmas_utiles_que_otro</t>
  </si>
  <si>
    <t>Sombra</t>
  </si>
  <si>
    <t>Palma roja ornamental</t>
  </si>
  <si>
    <t>Centro de cacao, Ir al Cacao (hostpital)</t>
  </si>
  <si>
    <t>Dolor de estomago, Vomito</t>
  </si>
  <si>
    <t>Stomach ache, Vomiting</t>
  </si>
  <si>
    <t xml:space="preserve"> (carne y arroz)</t>
  </si>
  <si>
    <t>said tambian a los adults pero + a los ninos (underlined in survey)</t>
  </si>
  <si>
    <t>Todos les dio leishmaniasis (bebes alrededor 1-2 anos)</t>
  </si>
  <si>
    <t>La perezoso, chitra. Infect al perezosos que transmite, chitra se infecta con el mono</t>
  </si>
  <si>
    <t>Perezoso transmite por ser picado por chitra infectada</t>
  </si>
  <si>
    <t>Sloths transmit it due to infected chitra bite</t>
  </si>
  <si>
    <t>En chailas que le han dado</t>
  </si>
  <si>
    <t>rhod otro</t>
  </si>
  <si>
    <t xml:space="preserve">Eratyru o Erathilys sp. </t>
  </si>
  <si>
    <t>Aqui de dia</t>
  </si>
  <si>
    <t>con palo o machete</t>
  </si>
  <si>
    <t>8.724782 -80.05422 557.5549419180334 16</t>
  </si>
  <si>
    <t>BB02531</t>
  </si>
  <si>
    <t>ethnic_indigena ethnic_mestizo</t>
  </si>
  <si>
    <t>Indigena porque son, pero Mestizo</t>
  </si>
  <si>
    <t>no female head, single man</t>
  </si>
  <si>
    <t>Le gusta verlos; hay voladores</t>
  </si>
  <si>
    <t>No le gusta, son medio mal, no es con gente</t>
  </si>
  <si>
    <t>Son alegres, me gusta Tucan hay</t>
  </si>
  <si>
    <t>en la noche, no me gusta</t>
  </si>
  <si>
    <t>buho, lechuza</t>
  </si>
  <si>
    <t>Naranja, Mango, Guanabana, Limon, Aguacate, Guava, Guineo</t>
  </si>
  <si>
    <t>quabo, guineo</t>
  </si>
  <si>
    <t>Le da, vasija en casa</t>
  </si>
  <si>
    <t>Suiza</t>
  </si>
  <si>
    <t>No / no sabe</t>
  </si>
  <si>
    <t>Derrame, hipertension</t>
  </si>
  <si>
    <t>Derrame, Hipertension</t>
  </si>
  <si>
    <t>Al hospital, survey notes "Remedio rosena y si no mejor ir al medico"</t>
  </si>
  <si>
    <t xml:space="preserve">Cerillo (Pomada), Chirri-Chirri, Pinta Moca. Parche de 3 arboles. </t>
  </si>
  <si>
    <t>Ointment</t>
  </si>
  <si>
    <t>Un animal o un bejuco</t>
  </si>
  <si>
    <t>Animal, Bejuco</t>
  </si>
  <si>
    <t>Cuando hay luna llena</t>
  </si>
  <si>
    <t>Masaje de alcohol</t>
  </si>
  <si>
    <t>Alcohol massage</t>
  </si>
  <si>
    <t>Pica de bejuco, chinche mamon</t>
  </si>
  <si>
    <t>rhod pan</t>
  </si>
  <si>
    <t>Aquí</t>
  </si>
  <si>
    <t xml:space="preserve">agararlo con algo, no con la mano. </t>
  </si>
  <si>
    <t>8.727106 -80.054028 661.2258944393294 48</t>
  </si>
  <si>
    <t>BB02630</t>
  </si>
  <si>
    <t>Zinc (cocina)</t>
  </si>
  <si>
    <t>tierra en cocina, cemento en casa</t>
  </si>
  <si>
    <t xml:space="preserve">Vecino de la tienda </t>
  </si>
  <si>
    <t>ignora, le gustan</t>
  </si>
  <si>
    <t>survey has only regalo</t>
  </si>
  <si>
    <t>todos son mansor</t>
  </si>
  <si>
    <t>Chagas, Fiebre, Resfriado</t>
  </si>
  <si>
    <t>Dolor de cabeza, Resfriado</t>
  </si>
  <si>
    <t>it al centro de capira</t>
  </si>
  <si>
    <t>bejuco bayano other</t>
  </si>
  <si>
    <t>Nacido</t>
  </si>
  <si>
    <t>una muchacha en cacao</t>
  </si>
  <si>
    <t>picada de mosca (from survey: "salon una … qu se ex… y se va comienda la piel haca …"</t>
  </si>
  <si>
    <t>Picadura de mosca</t>
  </si>
  <si>
    <t>Fly bite</t>
  </si>
  <si>
    <t>fiebre mal</t>
  </si>
  <si>
    <t>mujeres ninos</t>
  </si>
  <si>
    <t>que es una enfermedad mala</t>
  </si>
  <si>
    <t>Cañazas</t>
  </si>
  <si>
    <t>8.839678 -79.964523 262.07581398575167 24</t>
  </si>
  <si>
    <t>CA00131</t>
  </si>
  <si>
    <t>Familia, Vecino</t>
  </si>
  <si>
    <t>Bonitos</t>
  </si>
  <si>
    <t>bonitas</t>
  </si>
  <si>
    <t>Muchos</t>
  </si>
  <si>
    <t>Tanque</t>
  </si>
  <si>
    <t>Hospital, centro de salud</t>
  </si>
  <si>
    <t>Mosquito que pica all peresozo, chitra</t>
  </si>
  <si>
    <t>mosquito que pica a perezoso</t>
  </si>
  <si>
    <t>Mosquito bites a sloth</t>
  </si>
  <si>
    <t>Otro pueblo, en el dia</t>
  </si>
  <si>
    <t>colocar echarle</t>
  </si>
  <si>
    <t>no information</t>
  </si>
  <si>
    <t>Chinche</t>
  </si>
  <si>
    <t>8.839543 -79.963716 214.08356096530096 48</t>
  </si>
  <si>
    <t>CA00231</t>
  </si>
  <si>
    <t xml:space="preserve">ethnic_white </t>
  </si>
  <si>
    <t>Blanco (los Tablas, los Santos). Note: Las Tablas Marzaiba (?) de Chepo ?? Julie VR)</t>
  </si>
  <si>
    <t>varias</t>
  </si>
  <si>
    <t>no porque hay gato</t>
  </si>
  <si>
    <t>no me afecta</t>
  </si>
  <si>
    <t>me gustan, entretienen</t>
  </si>
  <si>
    <t>no quieren que lleguen cerca a la casa</t>
  </si>
  <si>
    <t>son dañinos</t>
  </si>
  <si>
    <t>metros aprox.</t>
  </si>
  <si>
    <t>Naranja, man got in, Mango</t>
  </si>
  <si>
    <t>caballo, caminando</t>
  </si>
  <si>
    <t>compañero</t>
  </si>
  <si>
    <t>palma ornamental</t>
  </si>
  <si>
    <t>centro Del Espino</t>
  </si>
  <si>
    <t>mosquito pica LA flor</t>
  </si>
  <si>
    <t>picadura de mosquito de una flor</t>
  </si>
  <si>
    <t>Flower mosquito bite</t>
  </si>
  <si>
    <t>puede otro</t>
  </si>
  <si>
    <t>Pizz una vez no hay en cautidad es rarito que tiene</t>
  </si>
  <si>
    <t>all tested were negative</t>
  </si>
  <si>
    <t>mosca a UE pica err l animasl</t>
  </si>
  <si>
    <t>Fuera de la casa</t>
  </si>
  <si>
    <t>perro gato aves cerdos cab rat</t>
  </si>
  <si>
    <t>8.84161 -79.962213 217.30749217094223 48</t>
  </si>
  <si>
    <t>CA00331</t>
  </si>
  <si>
    <t>Mestizo o Cholo</t>
  </si>
  <si>
    <t>5-7</t>
  </si>
  <si>
    <t>yo los acabé</t>
  </si>
  <si>
    <t>me gusta verlos</t>
  </si>
  <si>
    <t>5 to  9</t>
  </si>
  <si>
    <t>se oyen dos lo mas de bien</t>
  </si>
  <si>
    <t xml:space="preserve">no le gusta, </t>
  </si>
  <si>
    <t>7,9</t>
  </si>
  <si>
    <t xml:space="preserve">dia  </t>
  </si>
  <si>
    <t>no le gusta, porque tia …</t>
  </si>
  <si>
    <t>Naranja, Mango, tallo, gandules</t>
  </si>
  <si>
    <t>B,C</t>
  </si>
  <si>
    <t>B en verano,C en inverio</t>
  </si>
  <si>
    <t>4 hours a pie, le gusta le buson</t>
  </si>
  <si>
    <t>casminasndo</t>
  </si>
  <si>
    <t>poteros_monte ag_monte cazar_monte</t>
  </si>
  <si>
    <t>tambien Estan ammarrados afuera en jaula</t>
  </si>
  <si>
    <t>perro caceria, si para casar y breed</t>
  </si>
  <si>
    <t>palmas_utiles_que_orna comida para personas meteriales de construccion</t>
  </si>
  <si>
    <t>Palma de coco</t>
  </si>
  <si>
    <t>Artritis</t>
  </si>
  <si>
    <t>al medico</t>
  </si>
  <si>
    <t>Aceite de Jasmin</t>
  </si>
  <si>
    <t>Una mosca que pica flor del bejuco y lleva el veneno</t>
  </si>
  <si>
    <t xml:space="preserve">perro </t>
  </si>
  <si>
    <t>S R Panstrongloides</t>
  </si>
  <si>
    <t>Palmas monte, en los palos podridos</t>
  </si>
  <si>
    <t>nosabe, otro</t>
  </si>
  <si>
    <t>"mejor no salir de la casa"</t>
  </si>
  <si>
    <t>"it is better do not go out the house"</t>
  </si>
  <si>
    <t>Por eso tengo en col Machete/col</t>
  </si>
  <si>
    <t>8.839963 -79.964161 224.8772727988506 24</t>
  </si>
  <si>
    <t>CA00431</t>
  </si>
  <si>
    <t>Amarillo, Mestizo</t>
  </si>
  <si>
    <t>Pocas</t>
  </si>
  <si>
    <t>Indiferente / le gusta</t>
  </si>
  <si>
    <t>Algunos</t>
  </si>
  <si>
    <t>Indiferente</t>
  </si>
  <si>
    <t>56 hr/sem</t>
  </si>
  <si>
    <t>arboles_monte comida_monte ag_monte otro_va_monte</t>
  </si>
  <si>
    <t>machetias, constriur, alambres</t>
  </si>
  <si>
    <t>palmas_utiles_que_com_anim</t>
  </si>
  <si>
    <t>No preference, Coco y ornamental</t>
  </si>
  <si>
    <t>Medicina, Inyecciones</t>
  </si>
  <si>
    <t>chinch mamon [Eratyues]</t>
  </si>
  <si>
    <t>aveces, mata con un palo</t>
  </si>
  <si>
    <t>8.84 -79.964748 242.3376961278696 6</t>
  </si>
  <si>
    <t>CA00530</t>
  </si>
  <si>
    <t>Hijos</t>
  </si>
  <si>
    <t>tranquilo, no le molesta</t>
  </si>
  <si>
    <t>4 to 5</t>
  </si>
  <si>
    <t>no le molesta en su pati…</t>
  </si>
  <si>
    <t>5 cerca de casa</t>
  </si>
  <si>
    <t>Naranja, Mango, Guanabana, Caimitio</t>
  </si>
  <si>
    <t>achiote</t>
  </si>
  <si>
    <t>palma de pipa</t>
  </si>
  <si>
    <t>Bajo peso</t>
  </si>
  <si>
    <t>centro de salud (facil por drive)</t>
  </si>
  <si>
    <t>el perezoso - mosquito pica el mono perezoso y da a uno</t>
  </si>
  <si>
    <t>Picadura de mosquito infectado por perezoso</t>
  </si>
  <si>
    <t>Mosquito bite infected by a sloth</t>
  </si>
  <si>
    <t>animales no se enferma</t>
  </si>
  <si>
    <t>chinche en la palma real</t>
  </si>
  <si>
    <t>Palo, pisa, zapatos</t>
  </si>
  <si>
    <t>8.839717 -79.964644 270 0</t>
  </si>
  <si>
    <t>CA00631</t>
  </si>
  <si>
    <t>Tio, Vecino</t>
  </si>
  <si>
    <t>guineas</t>
  </si>
  <si>
    <t>ag_monte otro_va_monte</t>
  </si>
  <si>
    <t>palma de coco</t>
  </si>
  <si>
    <t>al centro de salud o hospital de chorera</t>
  </si>
  <si>
    <t>un mosquito se pica al perezosa, Una  chitra que pica</t>
  </si>
  <si>
    <t>mosquito que pica a perezoso, picadura de chitra</t>
  </si>
  <si>
    <t>Mosquito bites a sloth, Chitra bite</t>
  </si>
  <si>
    <t>Mosquito, Chitra</t>
  </si>
  <si>
    <t>Pueblo, todo el dia</t>
  </si>
  <si>
    <t>colocar otro</t>
  </si>
  <si>
    <t xml:space="preserve">Panstrongylus or  Pantnogylus sp. </t>
  </si>
  <si>
    <t>ninguno</t>
  </si>
  <si>
    <t>Una sra a murio!</t>
  </si>
  <si>
    <t>es causada de in chinche</t>
  </si>
  <si>
    <t>8.838774 -79.963767 232.32249970336326 32</t>
  </si>
  <si>
    <t>CA00830</t>
  </si>
  <si>
    <t>no male head of household</t>
  </si>
  <si>
    <t>Varios</t>
  </si>
  <si>
    <t>1KM</t>
  </si>
  <si>
    <t>1 hour</t>
  </si>
  <si>
    <t>arboles_monte</t>
  </si>
  <si>
    <t>mother and children</t>
  </si>
  <si>
    <t>Ninguna / note no le gustan</t>
  </si>
  <si>
    <t>Bejuco, picadure de una chitra que produec granos en la piel</t>
  </si>
  <si>
    <t>Bejuco, Picadura de chitra</t>
  </si>
  <si>
    <t>Bejuco, Chitra bite</t>
  </si>
  <si>
    <t>no los ha visto (don't know)</t>
  </si>
  <si>
    <t>No recuerda</t>
  </si>
  <si>
    <t>Elimina las palmas</t>
  </si>
  <si>
    <t xml:space="preserve">Quit the palms </t>
  </si>
  <si>
    <t>8.838571 -79.96416 231.33015056187148 24</t>
  </si>
  <si>
    <t>CA00922</t>
  </si>
  <si>
    <t>mosquuto</t>
  </si>
  <si>
    <t>baigon</t>
  </si>
  <si>
    <t>5 in written 8-9</t>
  </si>
  <si>
    <t>1 survey says 9</t>
  </si>
  <si>
    <t>Mango, Pifa, Naranja</t>
  </si>
  <si>
    <t>cruzado criollo con pitbull, despues que cuido no</t>
  </si>
  <si>
    <t>cuidar niño</t>
  </si>
  <si>
    <t>palma pefas</t>
  </si>
  <si>
    <t>granomalo bejuco bayano yatevi</t>
  </si>
  <si>
    <t>Insectos</t>
  </si>
  <si>
    <t>Insects</t>
  </si>
  <si>
    <t>pero tipo no enfermo, ni muerta</t>
  </si>
  <si>
    <t>Casa</t>
  </si>
  <si>
    <t>mos otro</t>
  </si>
  <si>
    <t>perro gato aves cerdos cab rat monopez otro</t>
  </si>
  <si>
    <t>8.838254 -79.964535 255.58243428951377 16</t>
  </si>
  <si>
    <t>CA01030</t>
  </si>
  <si>
    <t>20</t>
  </si>
  <si>
    <t>Ñampi</t>
  </si>
  <si>
    <t>100m</t>
  </si>
  <si>
    <t>10 min</t>
  </si>
  <si>
    <t>sembrar</t>
  </si>
  <si>
    <t>Llanta de agua, vasija de agua y a la quebrada</t>
  </si>
  <si>
    <t>a muerden</t>
  </si>
  <si>
    <t>Palma Real</t>
  </si>
  <si>
    <t>Centro de salud de caimito</t>
  </si>
  <si>
    <t>pastilles</t>
  </si>
  <si>
    <t>pastilles, note madre</t>
  </si>
  <si>
    <t>Manteca humana, Inyecciones</t>
  </si>
  <si>
    <t>Pia un mosquito</t>
  </si>
  <si>
    <t>repel echarle</t>
  </si>
  <si>
    <t>Eratyrus</t>
  </si>
  <si>
    <t>fiebre dolor</t>
  </si>
  <si>
    <t>sra que sufre del corazon</t>
  </si>
  <si>
    <t xml:space="preserve">la picada de un chinche (mamon) </t>
  </si>
  <si>
    <t>Escuela en la mañana</t>
  </si>
  <si>
    <t>8.838385 -79.964379 240.25898824716 48</t>
  </si>
  <si>
    <t>CA01130</t>
  </si>
  <si>
    <t>albant</t>
  </si>
  <si>
    <t>Papa</t>
  </si>
  <si>
    <t>hace 2 anos atrias</t>
  </si>
  <si>
    <t>replente</t>
  </si>
  <si>
    <t>no me gusta. Come gallina</t>
  </si>
  <si>
    <t>no le gutan</t>
  </si>
  <si>
    <t>Papaya, name, yucca, Mango</t>
  </si>
  <si>
    <t>yuca</t>
  </si>
  <si>
    <t>invierno sol</t>
  </si>
  <si>
    <t>2h</t>
  </si>
  <si>
    <t>arboles_monte comida_monte</t>
  </si>
  <si>
    <t>mother and father</t>
  </si>
  <si>
    <t xml:space="preserve">grano ulceras malestar </t>
  </si>
  <si>
    <t>note on malastar: coria poquito</t>
  </si>
  <si>
    <t>bicho o bejuco</t>
  </si>
  <si>
    <t>Bichos, Bejucos</t>
  </si>
  <si>
    <t>Bugs, Insects</t>
  </si>
  <si>
    <t>He was bitten, tested years ago but the test was negative</t>
  </si>
  <si>
    <t>afecta el corazón</t>
  </si>
  <si>
    <t>mos fum otro</t>
  </si>
  <si>
    <t>8.834391 -79.969689 292.832045432891 12</t>
  </si>
  <si>
    <t>CA01330</t>
  </si>
  <si>
    <t>credito</t>
  </si>
  <si>
    <t>look at picture of this house to see which is main roofing material (1 or 2)</t>
  </si>
  <si>
    <t>Vecino presta poco</t>
  </si>
  <si>
    <t>miedo</t>
  </si>
  <si>
    <t>iguana</t>
  </si>
  <si>
    <t>Naranja, Mango, Marañon curasao</t>
  </si>
  <si>
    <t>quebrada y vasija</t>
  </si>
  <si>
    <t>caceria mezelad de caceria</t>
  </si>
  <si>
    <t>USAR para caserias</t>
  </si>
  <si>
    <t>Desnutricion, Mucha grasa</t>
  </si>
  <si>
    <t>Grasa</t>
  </si>
  <si>
    <t>centro</t>
  </si>
  <si>
    <t>granomalo bejuco</t>
  </si>
  <si>
    <t>puesto curandero</t>
  </si>
  <si>
    <t>insecto excreto</t>
  </si>
  <si>
    <t>8.838857 -79.963663 222.00781317386097 16</t>
  </si>
  <si>
    <t>CA01430</t>
  </si>
  <si>
    <t>ethnic_white ethnic_afro</t>
  </si>
  <si>
    <t>Blanco y Negro</t>
  </si>
  <si>
    <t>Baldosa</t>
  </si>
  <si>
    <t>Fumigar icon Baygo</t>
  </si>
  <si>
    <t>Algunas</t>
  </si>
  <si>
    <t>Platano, Yuca</t>
  </si>
  <si>
    <t>2 minutes</t>
  </si>
  <si>
    <t>buscr verduras (?)</t>
  </si>
  <si>
    <t>no lo usan</t>
  </si>
  <si>
    <t>No, no le gustan</t>
  </si>
  <si>
    <t xml:space="preserve">Resfriado, Lombrices </t>
  </si>
  <si>
    <t>ir al Hospital</t>
  </si>
  <si>
    <t>Dolor de cabeza</t>
  </si>
  <si>
    <t>headache</t>
  </si>
  <si>
    <t>Pastillas, note can't read</t>
  </si>
  <si>
    <t>otro nosabe</t>
  </si>
  <si>
    <t>Alcohol, Inyecciones</t>
  </si>
  <si>
    <t>No conoce</t>
  </si>
  <si>
    <t>En la casa</t>
  </si>
  <si>
    <t>fum nosabe</t>
  </si>
  <si>
    <t>8.83763 -79.963123 177.4302657501756 12</t>
  </si>
  <si>
    <t>CA01730</t>
  </si>
  <si>
    <t>No les gusta</t>
  </si>
  <si>
    <t>Les gusta</t>
  </si>
  <si>
    <t>1000+</t>
  </si>
  <si>
    <t>En Aguacate</t>
  </si>
  <si>
    <t>15 min</t>
  </si>
  <si>
    <t>coshecar yuca, maiz y guinea (?)</t>
  </si>
  <si>
    <t>a veces queren morden</t>
  </si>
  <si>
    <t>palmas_utiles_que_com_per palmas_utiles_que_com_anim palmas_utiles_que_otro</t>
  </si>
  <si>
    <t>no les usen</t>
  </si>
  <si>
    <t>Resfriados</t>
  </si>
  <si>
    <t>al hospital, Centro de salud</t>
  </si>
  <si>
    <t>Parche</t>
  </si>
  <si>
    <t>No sabe, survey has: solo salen? Fume un grano en la piel</t>
  </si>
  <si>
    <t>chinche pica</t>
  </si>
  <si>
    <t>Afuera de la casa</t>
  </si>
  <si>
    <t>8.837792 -79.962488 223.3619208873391 48</t>
  </si>
  <si>
    <t>CA01930</t>
  </si>
  <si>
    <t>vista cacao</t>
  </si>
  <si>
    <t>hay no, no me gusta, intento matarlo</t>
  </si>
  <si>
    <t>si, me llama la atencion si plagas no hay</t>
  </si>
  <si>
    <t>destruyo el palo donde estan ellos</t>
  </si>
  <si>
    <t>borriguero o meracho</t>
  </si>
  <si>
    <t>de vecina</t>
  </si>
  <si>
    <t>platano</t>
  </si>
  <si>
    <t>adoptado cachorros</t>
  </si>
  <si>
    <t>quebrada</t>
  </si>
  <si>
    <t>palmas_utiles_que_orna</t>
  </si>
  <si>
    <t>Resfriado, Gripe, Zika</t>
  </si>
  <si>
    <t>centro de espino</t>
  </si>
  <si>
    <t>Dolor de garganta</t>
  </si>
  <si>
    <t>Sore throat</t>
  </si>
  <si>
    <t>hombres mujeres adultos</t>
  </si>
  <si>
    <t xml:space="preserve"> solo vacunas</t>
  </si>
  <si>
    <t>pica Una chitra</t>
  </si>
  <si>
    <t>mos colocar</t>
  </si>
  <si>
    <t>survey just has "si" but no additional information</t>
  </si>
  <si>
    <t>chinche mamón, de las palms</t>
  </si>
  <si>
    <t>cab</t>
  </si>
  <si>
    <t>8.837169 -79.961155 168.70580062570997 8</t>
  </si>
  <si>
    <t>CA02031</t>
  </si>
  <si>
    <t>no female head</t>
  </si>
  <si>
    <t>clorox para limpiar</t>
  </si>
  <si>
    <t>60 minutes</t>
  </si>
  <si>
    <t>sembra y cosecha</t>
  </si>
  <si>
    <t>father and children</t>
  </si>
  <si>
    <t>Diarrea</t>
  </si>
  <si>
    <t>Problemas de Corazon</t>
  </si>
  <si>
    <t>Centro de salud o hospital de Chorrera</t>
  </si>
  <si>
    <t>Pasmito de agua leja</t>
  </si>
  <si>
    <t>que esta en la sangre {?} y le sale granos</t>
  </si>
  <si>
    <t>Esta en la sangre</t>
  </si>
  <si>
    <t>Is in the blood</t>
  </si>
  <si>
    <t>hombres</t>
  </si>
  <si>
    <t>sabina (colon)</t>
  </si>
  <si>
    <t>que un chince pica y le da problema del corazon</t>
  </si>
  <si>
    <t>note palo</t>
  </si>
  <si>
    <t>8.835607 -79.960563 170.11421313938638 24</t>
  </si>
  <si>
    <t>CA02230</t>
  </si>
  <si>
    <t>le ponen medicinas para matarlos (Baygon), Veneno</t>
  </si>
  <si>
    <t>2 km</t>
  </si>
  <si>
    <t>Quebrada</t>
  </si>
  <si>
    <t>Ninguna</t>
  </si>
  <si>
    <t>Picada de chinche</t>
  </si>
  <si>
    <t>Antibioticos</t>
  </si>
  <si>
    <t>resfriada (dolor de garganta)</t>
  </si>
  <si>
    <t>bejuco other</t>
  </si>
  <si>
    <t>Leishmania</t>
  </si>
  <si>
    <t>Es un grano le sale en la piel, transmitida de un mosca que atraia el perezoso</t>
  </si>
  <si>
    <t xml:space="preserve">rhod </t>
  </si>
  <si>
    <t>hombres mujeres ninos</t>
  </si>
  <si>
    <t>picada de un chinche</t>
  </si>
  <si>
    <t>Por la casa</t>
  </si>
  <si>
    <t>8.834436 -79.960737 234.1034056520894 32</t>
  </si>
  <si>
    <t>CA02430</t>
  </si>
  <si>
    <t>mosquitos, zancudos</t>
  </si>
  <si>
    <t>Le sacen de la casa y pone mechita, cierra puertas</t>
  </si>
  <si>
    <t>Centro de salud caimito</t>
  </si>
  <si>
    <t>Dolor de estomago</t>
  </si>
  <si>
    <t>Stomach ache</t>
  </si>
  <si>
    <t>o</t>
  </si>
  <si>
    <t>2 (pastillas)</t>
  </si>
  <si>
    <t>mujeres</t>
  </si>
  <si>
    <t>pica en bejuco y le sale un grando y se come la piel</t>
  </si>
  <si>
    <t>Picadura de Bejuco</t>
  </si>
  <si>
    <t>Bejuco bite</t>
  </si>
  <si>
    <t>tocando un bejuco o una mata en el monte</t>
  </si>
  <si>
    <t>8.842448 -79.94643 185.95738041063544 12</t>
  </si>
  <si>
    <t>CA02530</t>
  </si>
  <si>
    <t>three categories listed (emp, trab, trabajo)</t>
  </si>
  <si>
    <t>Pimento</t>
  </si>
  <si>
    <t>Pavos</t>
  </si>
  <si>
    <t>Fue mordida</t>
  </si>
  <si>
    <t>Ornamentales</t>
  </si>
  <si>
    <t>ir al medico y curaco</t>
  </si>
  <si>
    <t>Otras comunidades</t>
  </si>
  <si>
    <t>En otras comunidades</t>
  </si>
  <si>
    <t>8.843101 -79.946734 243.01317143369346 48</t>
  </si>
  <si>
    <t>CA02730</t>
  </si>
  <si>
    <t>1 hace un año</t>
  </si>
  <si>
    <t>Mango, limon, Naranja</t>
  </si>
  <si>
    <t>serpiente</t>
  </si>
  <si>
    <t>seguno social chorrera</t>
  </si>
  <si>
    <t>Tos</t>
  </si>
  <si>
    <t>Cough</t>
  </si>
  <si>
    <t>bejuco granomalo</t>
  </si>
  <si>
    <t>grano fiebre</t>
  </si>
  <si>
    <t>mosquito pico a in mono peresozo infectado</t>
  </si>
  <si>
    <t>Mosquito que pica a perezoso</t>
  </si>
  <si>
    <t>fum colocar</t>
  </si>
  <si>
    <t>pastrongellis traiatonedia</t>
  </si>
  <si>
    <t>mal de corazon, prueba, chinche palma y casa de penca</t>
  </si>
  <si>
    <t>sin tocar matar</t>
  </si>
  <si>
    <t>8.84489 -79.948415 269.078232197723 24</t>
  </si>
  <si>
    <t>CA02830</t>
  </si>
  <si>
    <t>Pocos</t>
  </si>
  <si>
    <t>Frijol</t>
  </si>
  <si>
    <t>vasija de agua ene el patio</t>
  </si>
  <si>
    <t>Todas por igual</t>
  </si>
  <si>
    <t>Desnutricion, Resfriado</t>
  </si>
  <si>
    <t>ceniza parche otro</t>
  </si>
  <si>
    <t>Mosquito que ataca al perezoso</t>
  </si>
  <si>
    <t>fiebre dolor mal</t>
  </si>
  <si>
    <t>Palmas todo el dia</t>
  </si>
  <si>
    <t>fum mant otro</t>
  </si>
  <si>
    <t>8.855771 -79.966331 281.29623912790504 8</t>
  </si>
  <si>
    <t>CA02930</t>
  </si>
  <si>
    <t>rabia, pego al perro</t>
  </si>
  <si>
    <t>Naranja, Limon, Mango</t>
  </si>
  <si>
    <t>amigo</t>
  </si>
  <si>
    <t>no preference</t>
  </si>
  <si>
    <t>centro Del espino</t>
  </si>
  <si>
    <t>dolor</t>
  </si>
  <si>
    <t>hombres mujeres</t>
  </si>
  <si>
    <t>perro gatos aves</t>
  </si>
  <si>
    <t>8.837526 -79.98171 179.7576197066277 32</t>
  </si>
  <si>
    <t>CA03030</t>
  </si>
  <si>
    <t>cuatro es 1, cocina es 2, also have 7 other notes with zinc cuatos as description</t>
  </si>
  <si>
    <t>3 note quebrada</t>
  </si>
  <si>
    <t>Vecino</t>
  </si>
  <si>
    <t>Le gusta ver</t>
  </si>
  <si>
    <t>Le gusta, titi monkeys</t>
  </si>
  <si>
    <t>Yuca, Ñame</t>
  </si>
  <si>
    <t>Cria de cerdos - 7 horas a la semana - 100 metros; otro animales 2 hours/week at 5 meters</t>
  </si>
  <si>
    <t>60 [1 hour]</t>
  </si>
  <si>
    <t>cosechar verdures</t>
  </si>
  <si>
    <t>Diarrea, Vomito, Fiebre</t>
  </si>
  <si>
    <t>Fiebre, Vomito, Diarrea</t>
  </si>
  <si>
    <t>ir al medico</t>
  </si>
  <si>
    <t xml:space="preserve">por la picadura de una chitra que forma una roncha </t>
  </si>
  <si>
    <t>En las noches las chitras pican</t>
  </si>
  <si>
    <t>Parches</t>
  </si>
  <si>
    <t>picada otro</t>
  </si>
  <si>
    <t>a la nieta y al hija la piaron un cinche</t>
  </si>
  <si>
    <t>Hija y la nieta les dan hecho examen diagnstico y salieron negativo. Pero a la nieta la pica un chinche</t>
  </si>
  <si>
    <t>En la pared</t>
  </si>
  <si>
    <t>con un palo, no la agua</t>
  </si>
  <si>
    <t>8.840385 -79.983162 227.9442707330871 12</t>
  </si>
  <si>
    <t xml:space="preserve">CA03130 </t>
  </si>
  <si>
    <t>Mestizo; no podia decir</t>
  </si>
  <si>
    <t xml:space="preserve">Hijos </t>
  </si>
  <si>
    <t>no le cae bien porque come, mats a la gallina</t>
  </si>
  <si>
    <t>a mi me gusto verles, son bonitos</t>
  </si>
  <si>
    <t>machango\ñeque, iguana</t>
  </si>
  <si>
    <t>1 each</t>
  </si>
  <si>
    <t>survey does not clearly have that palm real is present, double check with photo</t>
  </si>
  <si>
    <t>Naranja, Coco, Fruta de pan, Caimito</t>
  </si>
  <si>
    <t xml:space="preserve">Tomate, Guandu </t>
  </si>
  <si>
    <t>wichihi, pollitos de 36 alimento en jaula centro de 10m</t>
  </si>
  <si>
    <t>30 minutes</t>
  </si>
  <si>
    <t>media hora caminando</t>
  </si>
  <si>
    <t>comida_monte ag_monte 30 minutes</t>
  </si>
  <si>
    <t>comida: maiz, yuca, name</t>
  </si>
  <si>
    <t>led echa agua y bajan all rio vasija o van a la queblada</t>
  </si>
  <si>
    <t>culebra, serpiete, note la mataron cerca de la casa por temor</t>
  </si>
  <si>
    <t>palmas_utiles_que_construc otro</t>
  </si>
  <si>
    <t>construction note panca, Otro note: hacer bollo (usa en hoja)</t>
  </si>
  <si>
    <t>adorno (palma de Adorno)</t>
  </si>
  <si>
    <t>Hongo</t>
  </si>
  <si>
    <t>Hongo, Artritis</t>
  </si>
  <si>
    <t>si no es gravedad se hace en casa, se es gravedad, se lleva al medico</t>
  </si>
  <si>
    <t>Arthritis</t>
  </si>
  <si>
    <t>temporal</t>
  </si>
  <si>
    <t xml:space="preserve">nada </t>
  </si>
  <si>
    <t>no sabe responden</t>
  </si>
  <si>
    <t>Mecidina</t>
  </si>
  <si>
    <t>Medicine</t>
  </si>
  <si>
    <t>Remedio cacero: quemar sal y ajo en el grano</t>
  </si>
  <si>
    <t xml:space="preserve"> otro</t>
  </si>
  <si>
    <t>Pantrongulus sp/ Eratyrus</t>
  </si>
  <si>
    <t>mañana</t>
  </si>
  <si>
    <t xml:space="preserve">Repelente </t>
  </si>
  <si>
    <t xml:space="preserve">Repellent </t>
  </si>
  <si>
    <t>8.830659 -79.960214 171.23804661301395 24</t>
  </si>
  <si>
    <t>CA03331</t>
  </si>
  <si>
    <t>Bastante claros, Mestizo.</t>
  </si>
  <si>
    <t>Una de las casas, el anexo de los cuarto, es bloque. El otro casa, una parte,  es covintec</t>
  </si>
  <si>
    <t xml:space="preserve">note: Sale al quebrada </t>
  </si>
  <si>
    <t>Le gusta Dan de comer, titi monkey</t>
  </si>
  <si>
    <t>Muchos paisanas, rabi blanca</t>
  </si>
  <si>
    <t>le gutan</t>
  </si>
  <si>
    <t>no le gusten</t>
  </si>
  <si>
    <t>Conejo, gato solo, ñeke, iguanas</t>
  </si>
  <si>
    <t>Yuca, Ñame, guinea</t>
  </si>
  <si>
    <t>1 vez al mes</t>
  </si>
  <si>
    <t>sembrar y cosechar sus cuetero</t>
  </si>
  <si>
    <t>cachorros compre</t>
  </si>
  <si>
    <t>buda es un cachorro, chombita compre</t>
  </si>
  <si>
    <t>Vasijas y quebrada</t>
  </si>
  <si>
    <t>Perro de caceria, es importante que Sean cazadores por que no tienen pereza</t>
  </si>
  <si>
    <t>tiene miedo</t>
  </si>
  <si>
    <t xml:space="preserve"> ranchos</t>
  </si>
  <si>
    <t>La de vino, palma para hacer vinos</t>
  </si>
  <si>
    <t>Pasmo</t>
  </si>
  <si>
    <t>Centro de salud, medico, hospital</t>
  </si>
  <si>
    <t>ceniza otro</t>
  </si>
  <si>
    <t>Poner a secar un bejuco al humo;  Medicina, Inyecciones</t>
  </si>
  <si>
    <t>Mosca del bejuco, que un bejuco pica y le sale un grano en la piel que se va agrandando en tamaño</t>
  </si>
  <si>
    <t>picadura de mosca de bejuco</t>
  </si>
  <si>
    <t>Bejuco fly bite</t>
  </si>
  <si>
    <t>Eratyrus, Panstrongylus;  also notes that have seen them in the palms</t>
  </si>
  <si>
    <t>no sabe, solo le han hablado de los chinches malos que chupan sangre</t>
  </si>
  <si>
    <t>Palma real</t>
  </si>
  <si>
    <t>con un pala</t>
  </si>
  <si>
    <t>Pueblo Nuevo</t>
  </si>
  <si>
    <t>8.897914 -79.962367 151.11724300379825 16</t>
  </si>
  <si>
    <t>PN00130</t>
  </si>
  <si>
    <t>Baigon, fumigar</t>
  </si>
  <si>
    <t>le temen</t>
  </si>
  <si>
    <t>Coco por el fruto</t>
  </si>
  <si>
    <t>Resfriado, Hipertension</t>
  </si>
  <si>
    <t>Solo chagas</t>
  </si>
  <si>
    <t>El esposa que murio</t>
  </si>
  <si>
    <t>que es per un chinche</t>
  </si>
  <si>
    <t>8.900336 -79.962997 243.8402325611991 16</t>
  </si>
  <si>
    <t>PN00230</t>
  </si>
  <si>
    <t>Mestizo (no podia decir)</t>
  </si>
  <si>
    <t xml:space="preserve">Madera noted as other, but it is option 2 so correct. Noted 5, which is a mixed category. Cannot finalize without looking at pictures. </t>
  </si>
  <si>
    <t>cucaracha, mosquito</t>
  </si>
  <si>
    <t>fumigar</t>
  </si>
  <si>
    <t>me molesto (survey: tranquilo)</t>
  </si>
  <si>
    <t>le gusto verlos (survey: tranquilo)</t>
  </si>
  <si>
    <t>llevaron pollitos pero el aguila come pollo</t>
  </si>
  <si>
    <t>Popoch, Marañon, Curraao (survey lists only Papaya, Naranja, guineo chino)</t>
  </si>
  <si>
    <t>Tilo mediana</t>
  </si>
  <si>
    <t>2 (TV afuera)</t>
  </si>
  <si>
    <t>Monte es en la Chorrera</t>
  </si>
  <si>
    <t>pollos</t>
  </si>
  <si>
    <t>0 (monte es chorrera)</t>
  </si>
  <si>
    <t>en casa, a la quebrada/vasija</t>
  </si>
  <si>
    <t>survey notes companero for question 29</t>
  </si>
  <si>
    <t>comida para personas</t>
  </si>
  <si>
    <t>coco (also noted as food)</t>
  </si>
  <si>
    <t>cicatrices</t>
  </si>
  <si>
    <t>rhod  otro</t>
  </si>
  <si>
    <t>aves (gallinas)</t>
  </si>
  <si>
    <t>8.900019 -79.962907 154.9881044036193 16</t>
  </si>
  <si>
    <t>PN00330</t>
  </si>
  <si>
    <t>Una mezcla; Mestizo</t>
  </si>
  <si>
    <t>cucarachas, moscas</t>
  </si>
  <si>
    <t>nada, Solo lo espantamos</t>
  </si>
  <si>
    <t>le espantamos, no me gusta</t>
  </si>
  <si>
    <t>son bonitos, tranquilos</t>
  </si>
  <si>
    <t xml:space="preserve">pasan cuando hay guineo, </t>
  </si>
  <si>
    <t>Mango, Naranja</t>
  </si>
  <si>
    <t>100+</t>
  </si>
  <si>
    <t>cazar_monte comida_monte ag_monte</t>
  </si>
  <si>
    <t>survey has only casar y comida, but leaving all 3</t>
  </si>
  <si>
    <t>le damos agua, tiene su vasija</t>
  </si>
  <si>
    <t>give guineo al aves, but no contacto</t>
  </si>
  <si>
    <t>pipa</t>
  </si>
  <si>
    <t>Catarro, Resfriado, Vomito</t>
  </si>
  <si>
    <t>Catarro, Resfriado</t>
  </si>
  <si>
    <t>al hspital (el Espino)</t>
  </si>
  <si>
    <t>nariz tapada</t>
  </si>
  <si>
    <t xml:space="preserve">nunca </t>
  </si>
  <si>
    <t>con polo o con machete, menos tocalo con la manos</t>
  </si>
  <si>
    <t>8.899833 -79.961928 117.87566559337428 32</t>
  </si>
  <si>
    <t>PN00430</t>
  </si>
  <si>
    <t>Mestizo (coral)</t>
  </si>
  <si>
    <t>Representante</t>
  </si>
  <si>
    <t>mosquito, murcielagos, zancurdas</t>
  </si>
  <si>
    <t>los ven metidos y ponen mechitas</t>
  </si>
  <si>
    <t>Gato hormiguero</t>
  </si>
  <si>
    <t>Yuca, Guandú, Ñame, Guineo, Aji dulce, Platano</t>
  </si>
  <si>
    <t>hijos Sra. Casa</t>
  </si>
  <si>
    <t>morder</t>
  </si>
  <si>
    <t>Coco, real</t>
  </si>
  <si>
    <t>Resfrio, Dolor de cabeza, Fiebre</t>
  </si>
  <si>
    <t>Hospital</t>
  </si>
  <si>
    <t>Dolor de espalda</t>
  </si>
  <si>
    <t>Mosquito Del bejuco</t>
  </si>
  <si>
    <t>rhod triat pan otro</t>
  </si>
  <si>
    <t>Hierba cura (yubacura)</t>
  </si>
  <si>
    <t>Bejuco (chince mamon)</t>
  </si>
  <si>
    <t>perro aves  ceb</t>
  </si>
  <si>
    <t>8.900028 -79.962849 163.26160959993302 48</t>
  </si>
  <si>
    <t>PN00530</t>
  </si>
  <si>
    <t>compre</t>
  </si>
  <si>
    <t>La raza es importante</t>
  </si>
  <si>
    <t>No tiene preferencia (use for ranchos)</t>
  </si>
  <si>
    <t>fiebre</t>
  </si>
  <si>
    <t xml:space="preserve">chinche </t>
  </si>
  <si>
    <t>chince</t>
  </si>
  <si>
    <t>8.965205 -79.54728 0 56.84700012207031</t>
  </si>
  <si>
    <t>PN00730</t>
  </si>
  <si>
    <t>chola, latino</t>
  </si>
  <si>
    <t>3 windows with screens</t>
  </si>
  <si>
    <t>there are deposits of food in house of son</t>
  </si>
  <si>
    <t>mosquitos, cucaracha, la brisa</t>
  </si>
  <si>
    <t>tranquilo porq los perros las matan</t>
  </si>
  <si>
    <t>tranquilo, a veces nada los coje</t>
  </si>
  <si>
    <t>Flores</t>
  </si>
  <si>
    <t>platano cuadrado (survey: cuatro filas)</t>
  </si>
  <si>
    <t>(es de la tienda)</t>
  </si>
  <si>
    <t>tanques, encases, piedras</t>
  </si>
  <si>
    <t>ganaderia (hijo)</t>
  </si>
  <si>
    <t>vino de palma (Palma real--vino y construccion)</t>
  </si>
  <si>
    <t>Diabetes, Derrame, Hipertension</t>
  </si>
  <si>
    <t>medico (van a la clinica o el centro)</t>
  </si>
  <si>
    <t>granomalo yatevi</t>
  </si>
  <si>
    <t>si (antes habia mucho)</t>
  </si>
  <si>
    <t>Mosquito chupa una flor y la transmite</t>
  </si>
  <si>
    <t>Mosquito pica la flor</t>
  </si>
  <si>
    <t>Chinche mamon, con un chinche grande lo mato, yo sabia que mordia en la noche cuando apago el guarche. "En la palma de vino si hay bastante"</t>
  </si>
  <si>
    <t>Chinche mamon, con un chinche grande lo mato en seguida. Uno sabia que mordra(?) en la noche cuando apago el guariche.</t>
  </si>
  <si>
    <t>Palama de vino</t>
  </si>
  <si>
    <t>8.898497 -79.962674 174.99527112685038 16</t>
  </si>
  <si>
    <t>PN00830</t>
  </si>
  <si>
    <t>Mestizo; Mestizo seria</t>
  </si>
  <si>
    <t>domestico</t>
  </si>
  <si>
    <t>sky</t>
  </si>
  <si>
    <t>mosquitos, cucarachad, sanuidos</t>
  </si>
  <si>
    <t>veneno (coloque veneno)</t>
  </si>
  <si>
    <t>no me gusta por las gallinas</t>
  </si>
  <si>
    <t>Los matamos (no le gusta)</t>
  </si>
  <si>
    <t xml:space="preserve">semana </t>
  </si>
  <si>
    <t>bebe alla (vasija de caduno)</t>
  </si>
  <si>
    <t>Chihuahua</t>
  </si>
  <si>
    <t>para al monte</t>
  </si>
  <si>
    <t>say they kiss it only when it is clean; it is a pet for company</t>
  </si>
  <si>
    <t>oso hormiguero, gato hormigero</t>
  </si>
  <si>
    <t>pipa (y coco)</t>
  </si>
  <si>
    <t>de atiende en LA casa y despues en el hospital</t>
  </si>
  <si>
    <t>Ceniza</t>
  </si>
  <si>
    <t>La Flor Del bejuco</t>
  </si>
  <si>
    <t>Quemar popo de vaca</t>
  </si>
  <si>
    <t>Burn Cow's poop</t>
  </si>
  <si>
    <t>raya LA Pepita de cedro amargo (tomar cedron)</t>
  </si>
  <si>
    <t>Con la luna se vuelan</t>
  </si>
  <si>
    <t>Matar, Limpiar</t>
  </si>
  <si>
    <t>Kill, Clean</t>
  </si>
  <si>
    <t>manos</t>
  </si>
  <si>
    <t>8.891723 -79.962051 182.9739137039167 8</t>
  </si>
  <si>
    <t>PN01331</t>
  </si>
  <si>
    <t>Mixed but major parts zinc</t>
  </si>
  <si>
    <t>las espanta</t>
  </si>
  <si>
    <t>Los cuida</t>
  </si>
  <si>
    <t xml:space="preserve">no le temen </t>
  </si>
  <si>
    <t>oso hormiguero</t>
  </si>
  <si>
    <t>animales_mes</t>
  </si>
  <si>
    <t>comida_monte comida_arboles</t>
  </si>
  <si>
    <t>vasija en LA cocina</t>
  </si>
  <si>
    <t>por que no le reconoce (more on survey--cannot decipher)</t>
  </si>
  <si>
    <t>zorra</t>
  </si>
  <si>
    <t>Riñones, Cortadass, Heridas</t>
  </si>
  <si>
    <t>al hospital</t>
  </si>
  <si>
    <t>Enfermedad de corazon</t>
  </si>
  <si>
    <t xml:space="preserve">Heart disease </t>
  </si>
  <si>
    <t>que es provocado por un bejuco y la picadura de un zancudo</t>
  </si>
  <si>
    <t>Bejuco, Picadura de mosquito</t>
  </si>
  <si>
    <t>Bejuco, mosquito bite</t>
  </si>
  <si>
    <t>todos nosabe solemente todos</t>
  </si>
  <si>
    <t>Monte en la mañana</t>
  </si>
  <si>
    <t>8.891383 -79.96668 195.9710859862227 24</t>
  </si>
  <si>
    <t>PN01530</t>
  </si>
  <si>
    <t>Cholo</t>
  </si>
  <si>
    <t>2 (a la quebrada)</t>
  </si>
  <si>
    <t>they want to add them, but don't have now</t>
  </si>
  <si>
    <t>cable onda</t>
  </si>
  <si>
    <t>fumigar de cucarachas</t>
  </si>
  <si>
    <t>tranquila le gusta</t>
  </si>
  <si>
    <t>tranquila (le gusta)</t>
  </si>
  <si>
    <t>serpiente, iguana, borriguero</t>
  </si>
  <si>
    <t>&gt; 50m</t>
  </si>
  <si>
    <t>Naranja, Mango, Mamonsillo, Aguacate, Guineo</t>
  </si>
  <si>
    <t>Patriotas</t>
  </si>
  <si>
    <t>antes ya no</t>
  </si>
  <si>
    <t>7 horas a la semana</t>
  </si>
  <si>
    <t>agua en el patio (aveces El encuentra y aveces dan)</t>
  </si>
  <si>
    <t>compañia en ganaderia</t>
  </si>
  <si>
    <t>palmas_utiles_que_com_anim palmas_utiles_que_construc palmas_utiles_que_otro</t>
  </si>
  <si>
    <t>en fueso</t>
  </si>
  <si>
    <t>palma roja de odorna</t>
  </si>
  <si>
    <t>Resfriado, Asma</t>
  </si>
  <si>
    <t>insectos, Monte, picaduras</t>
  </si>
  <si>
    <t>insectos, monte</t>
  </si>
  <si>
    <t>Insects, Forest</t>
  </si>
  <si>
    <t>mosca chitra</t>
  </si>
  <si>
    <t>Remdio con agua</t>
  </si>
  <si>
    <t>le pico un chinche, pero no tenia el chinche</t>
  </si>
  <si>
    <t>si pica infectado (animals infectado) we contagia la persona. (survey: chinche)</t>
  </si>
  <si>
    <t>Cerca de la casa</t>
  </si>
  <si>
    <t>nunca toca con la mano, aunque no usa guantes</t>
  </si>
  <si>
    <t>perro cerdos</t>
  </si>
  <si>
    <t>8.895854 -79.962268 205.15928732612798 12</t>
  </si>
  <si>
    <t>PN01730</t>
  </si>
  <si>
    <t>Latina, Mestizo</t>
  </si>
  <si>
    <t>conducter transporte</t>
  </si>
  <si>
    <t>corregidora del pueblo</t>
  </si>
  <si>
    <t>water is present in the winter</t>
  </si>
  <si>
    <t>mosquitos, alacran, arana Blanca,cucararcha</t>
  </si>
  <si>
    <t>Mata a Los pollos (moletia)</t>
  </si>
  <si>
    <t>le gusts verlos</t>
  </si>
  <si>
    <t>le gusta verlos</t>
  </si>
  <si>
    <t>le gusta [visto en arbol de mango]</t>
  </si>
  <si>
    <t>armados, culebras, arana (serpientes)</t>
  </si>
  <si>
    <t>animales_dia</t>
  </si>
  <si>
    <t>2 palms</t>
  </si>
  <si>
    <t>Guayava, Mango, Papaya, Naranja</t>
  </si>
  <si>
    <t>A, C</t>
  </si>
  <si>
    <t>pollo de fomento</t>
  </si>
  <si>
    <t>el ano</t>
  </si>
  <si>
    <t>60 (1 hora)</t>
  </si>
  <si>
    <t>caminsndo</t>
  </si>
  <si>
    <t>med_monte comida_monte ag_monte poteros_monte</t>
  </si>
  <si>
    <t>aqui y buscan (quebrada)</t>
  </si>
  <si>
    <t>culebra ("Almorrando y dando de comer a los perros y una stoba cuca de la jefa de familia)</t>
  </si>
  <si>
    <t>pipa (coco)</t>
  </si>
  <si>
    <t>Asma, Resfriado, Fiebre, Diarrea, Vomito</t>
  </si>
  <si>
    <t>Resfriado, Reumatismo</t>
  </si>
  <si>
    <t>fiebre otro</t>
  </si>
  <si>
    <t>Picazon Dolor</t>
  </si>
  <si>
    <t>Itch pain</t>
  </si>
  <si>
    <t>no se (granos, picadas, chitras (jejen))</t>
  </si>
  <si>
    <t>Picadura de chitra, Picadura de Jejen</t>
  </si>
  <si>
    <t>Chitra bite, Jejen bite</t>
  </si>
  <si>
    <t>Jejen</t>
  </si>
  <si>
    <t>Tarde</t>
  </si>
  <si>
    <t>mos repel otro</t>
  </si>
  <si>
    <t>Repelente vick</t>
  </si>
  <si>
    <t>chinche (palma)</t>
  </si>
  <si>
    <t>Casa en la noche</t>
  </si>
  <si>
    <t>Ir al centro</t>
  </si>
  <si>
    <t>Go to the center</t>
  </si>
  <si>
    <t>cartuchos</t>
  </si>
  <si>
    <t>8.896275 -79.961415 197.3268737698852 16</t>
  </si>
  <si>
    <t>Peter lo regularen esta en Panama</t>
  </si>
  <si>
    <t>PN01830</t>
  </si>
  <si>
    <t>ethnic_white ethnic_mestizo</t>
  </si>
  <si>
    <t>Mestizo, Blanco,color trigueño</t>
  </si>
  <si>
    <t>Cement</t>
  </si>
  <si>
    <t>Primo</t>
  </si>
  <si>
    <t>murcilagos, lagartijos, esos le molestan</t>
  </si>
  <si>
    <t>Compare con gallinas, rio (survey: vasija de agua y la ?</t>
  </si>
  <si>
    <t>Today por igual (survey: todos)</t>
  </si>
  <si>
    <t>Dolores de articulaciones</t>
  </si>
  <si>
    <t>Visita el medico</t>
  </si>
  <si>
    <t>Mosquito y Flor de bejuco</t>
  </si>
  <si>
    <t>Picadura de mosquito de una flor</t>
  </si>
  <si>
    <t>8.89029 -79.96479 197.05450566616776 12</t>
  </si>
  <si>
    <t>PN02030</t>
  </si>
  <si>
    <t>velas</t>
  </si>
  <si>
    <t>mosquitos (muy poca molestias)</t>
  </si>
  <si>
    <t>algunos</t>
  </si>
  <si>
    <t>bien</t>
  </si>
  <si>
    <t>conejo</t>
  </si>
  <si>
    <t>Rio Trinidad</t>
  </si>
  <si>
    <t>caminando no van</t>
  </si>
  <si>
    <t>comida_monte arboles_monte otro_monte</t>
  </si>
  <si>
    <t>sembra</t>
  </si>
  <si>
    <t>centro medico</t>
  </si>
  <si>
    <t>no LA conoce</t>
  </si>
  <si>
    <t>por un chinche (en las palmas)</t>
  </si>
  <si>
    <t>perro silvestres</t>
  </si>
  <si>
    <t>8.8986 -79.961797 160.5478508158575 8</t>
  </si>
  <si>
    <t>PN02231</t>
  </si>
  <si>
    <t>Mestizo ( no podia decir)</t>
  </si>
  <si>
    <t>fumiga pot fuera</t>
  </si>
  <si>
    <t>lavar casa con querosine</t>
  </si>
  <si>
    <t>Mango</t>
  </si>
  <si>
    <t>2 horas/dia (more on survey, can't decipher)</t>
  </si>
  <si>
    <t>menos de 100 m</t>
  </si>
  <si>
    <t>10-30 min</t>
  </si>
  <si>
    <t>le DA agua (survey: vasija)</t>
  </si>
  <si>
    <t>coco, palma real para LA penca</t>
  </si>
  <si>
    <t>centro de salud d ecenteo</t>
  </si>
  <si>
    <t>Una mosca</t>
  </si>
  <si>
    <t>Picadura de una mosca</t>
  </si>
  <si>
    <t>La mosca pica los bejucos con flores</t>
  </si>
  <si>
    <t>chinche mamon</t>
  </si>
  <si>
    <t>bicho</t>
  </si>
  <si>
    <t>8.914943 -79.972377 224.9110926255481 32</t>
  </si>
  <si>
    <t>PN02431</t>
  </si>
  <si>
    <t>Mestizo, Not sure como dice Blanco con indigena</t>
  </si>
  <si>
    <t>ganaderia</t>
  </si>
  <si>
    <t>turbina</t>
  </si>
  <si>
    <t>mosaico</t>
  </si>
  <si>
    <t>conocido (survey: Familia, Amigos)</t>
  </si>
  <si>
    <t>son tranquilo</t>
  </si>
  <si>
    <t>tranquilo  (gato espino)</t>
  </si>
  <si>
    <t>Café, Zapallo</t>
  </si>
  <si>
    <t>cafe, guineo</t>
  </si>
  <si>
    <t>no mercado; problemas para sembrar</t>
  </si>
  <si>
    <t>8am-2pm/6pm</t>
  </si>
  <si>
    <t>caballo</t>
  </si>
  <si>
    <t>animales</t>
  </si>
  <si>
    <t>compre adoptado</t>
  </si>
  <si>
    <t>les DA agua (survey: vasija)</t>
  </si>
  <si>
    <t>ayudan con las vacas/ganaderia</t>
  </si>
  <si>
    <t>centro de espino (Centro de Salud-clinica)</t>
  </si>
  <si>
    <t>jarabe</t>
  </si>
  <si>
    <t>curandero (baño huiva)</t>
  </si>
  <si>
    <t>picado de bichos</t>
  </si>
  <si>
    <t>Picadura de bichos</t>
  </si>
  <si>
    <t>Bugs bite</t>
  </si>
  <si>
    <t>yatevi otro</t>
  </si>
  <si>
    <t>Alcohol, vick</t>
  </si>
  <si>
    <t>Alcohol</t>
  </si>
  <si>
    <t>agarroulo con un perro</t>
  </si>
  <si>
    <t>8.920123 -79.977489 276.45351756537207 24</t>
  </si>
  <si>
    <t>PN02530</t>
  </si>
  <si>
    <t>Blanco (latino)</t>
  </si>
  <si>
    <t>Familia, Abuela, Mama</t>
  </si>
  <si>
    <t>preocupada, ya que come los pollos</t>
  </si>
  <si>
    <t>estan tranquillos</t>
  </si>
  <si>
    <t>2 o 3</t>
  </si>
  <si>
    <t>tranquila, don los alimientos, ponemos trampas, we aostumbro</t>
  </si>
  <si>
    <t>tranquila,  por temporada</t>
  </si>
  <si>
    <t>tranquila, bien</t>
  </si>
  <si>
    <t>preocupada</t>
  </si>
  <si>
    <t>iguana, conejo, loro, casanga, neque</t>
  </si>
  <si>
    <t>tranquila, see in monte</t>
  </si>
  <si>
    <t>end el portrero</t>
  </si>
  <si>
    <t>4000 (Lago Gatun)</t>
  </si>
  <si>
    <t>Una vez all ano</t>
  </si>
  <si>
    <t>5 (minutos)</t>
  </si>
  <si>
    <t>arboles_monte comida_monte ag_monte</t>
  </si>
  <si>
    <t>quebrada, y me dan (tienen aga vasijas)</t>
  </si>
  <si>
    <t>hay perro de monte</t>
  </si>
  <si>
    <t>arriar ganado</t>
  </si>
  <si>
    <t>palmas_utiles_que_construc ornamental</t>
  </si>
  <si>
    <t>(survey says Cocos ornamental)</t>
  </si>
  <si>
    <t>Infeccion de las glandulas, Diarrea</t>
  </si>
  <si>
    <t>Diabetes, Corazon, Cancer</t>
  </si>
  <si>
    <t>hospital Nicholas solano de urgencia</t>
  </si>
  <si>
    <t>de Maranon,nance, guanabanas para la diahrrea</t>
  </si>
  <si>
    <t>Humo de planta/flor</t>
  </si>
  <si>
    <t>Flor, mono peresozo, rata</t>
  </si>
  <si>
    <t>Flor, Perezoso, Rata</t>
  </si>
  <si>
    <t>Flower, Sloth, Rat</t>
  </si>
  <si>
    <t>puesto  otro</t>
  </si>
  <si>
    <t>triat  otro</t>
  </si>
  <si>
    <t xml:space="preserve">fiebre </t>
  </si>
  <si>
    <t>ulcera/ampuailo</t>
  </si>
  <si>
    <t>los animales</t>
  </si>
  <si>
    <t>Cuando fumigan</t>
  </si>
  <si>
    <t>8.912286 -79.976645 235.17755724496956 12</t>
  </si>
  <si>
    <t>PN02631</t>
  </si>
  <si>
    <t>no female data, no notes</t>
  </si>
  <si>
    <t>hermana</t>
  </si>
  <si>
    <t>En LA casa (vasija de agua)</t>
  </si>
  <si>
    <t>Palma de coco y de pixbae</t>
  </si>
  <si>
    <t>bejuco yatevi</t>
  </si>
  <si>
    <t>Mosca que pica LA Flor de bejuco</t>
  </si>
  <si>
    <t>Picadura de mosca de flor</t>
  </si>
  <si>
    <t>Casa, en la noche</t>
  </si>
  <si>
    <t>8.914928 -79.975711 214.49140531645793 32</t>
  </si>
  <si>
    <t>nadie vive en esa casa, es para cuando van a trabajar</t>
  </si>
  <si>
    <t>PN02731</t>
  </si>
  <si>
    <t>sembrando piñas</t>
  </si>
  <si>
    <t>baldosa abajo, madera arriba</t>
  </si>
  <si>
    <t>cualquier cliente</t>
  </si>
  <si>
    <t>no le gustan por que se comen gallinas</t>
  </si>
  <si>
    <t>lo matan</t>
  </si>
  <si>
    <t>bien, son bonitas</t>
  </si>
  <si>
    <t>en la noche</t>
  </si>
  <si>
    <t>culebras, viboras</t>
  </si>
  <si>
    <t>solo un individuo</t>
  </si>
  <si>
    <t>pasto para ganada</t>
  </si>
  <si>
    <t>Piña, Sandia</t>
  </si>
  <si>
    <t>cualquiera que este presente en la casa</t>
  </si>
  <si>
    <t>casa</t>
  </si>
  <si>
    <t>la de coco</t>
  </si>
  <si>
    <t>Mordida de culebra, Desnutricion</t>
  </si>
  <si>
    <t>Dieta, Alimentacion</t>
  </si>
  <si>
    <t>clinica privada</t>
  </si>
  <si>
    <t>granomalo bejuco bayano yatevi lepra espundia</t>
  </si>
  <si>
    <t>machete parche otro</t>
  </si>
  <si>
    <t>Manteca de santiguan</t>
  </si>
  <si>
    <t>picadura de chinchita (en el monte)</t>
  </si>
  <si>
    <t>Picadura de chinchita</t>
  </si>
  <si>
    <t>Chinchita bite</t>
  </si>
  <si>
    <t xml:space="preserve">mañana </t>
  </si>
  <si>
    <t>solo chagas</t>
  </si>
  <si>
    <t>triat rhod</t>
  </si>
  <si>
    <t>Casa, Monte</t>
  </si>
  <si>
    <t>8.914941 -79.9762 184.5690644398977 48</t>
  </si>
  <si>
    <t>PN02830</t>
  </si>
  <si>
    <t>Has a dinner resturant in house</t>
  </si>
  <si>
    <t>Suegro</t>
  </si>
  <si>
    <t>60 (cuando va a cosechar guandu)</t>
  </si>
  <si>
    <t>patio (more info on survey)</t>
  </si>
  <si>
    <t>culebra- vibora (ustaba en la teneza y la matarion, noche 8pm)</t>
  </si>
  <si>
    <t>la de coco (le gustan)</t>
  </si>
  <si>
    <t>picada</t>
  </si>
  <si>
    <t xml:space="preserve"> 2016-06-18 </t>
  </si>
  <si>
    <t>Superacion Campesino</t>
  </si>
  <si>
    <t>9.16718 -79.151743 63.29999923706055 16</t>
  </si>
  <si>
    <t>SC00130</t>
  </si>
  <si>
    <t>Thought about it, "como mestizo"</t>
  </si>
  <si>
    <t>indipendiente</t>
  </si>
  <si>
    <t>Cerrar todo</t>
  </si>
  <si>
    <t xml:space="preserve">disinfectant </t>
  </si>
  <si>
    <t>No, Mas o menos</t>
  </si>
  <si>
    <t>Carro</t>
  </si>
  <si>
    <t>Have land, go to maintain t</t>
  </si>
  <si>
    <t>2 loose, third is always tied because he bites</t>
  </si>
  <si>
    <t>Vassillo</t>
  </si>
  <si>
    <t>Listed them</t>
  </si>
  <si>
    <t>gato de monte</t>
  </si>
  <si>
    <t>dan de comer a una gato de monte</t>
  </si>
  <si>
    <t>No, didn't think about it as food (palma de pipa written on the survey, also next to food)</t>
  </si>
  <si>
    <t>Didn't know, will take to hopsital o clinica</t>
  </si>
  <si>
    <t>Inflamacion, problemas estomacales</t>
  </si>
  <si>
    <t>Inflamation, Stomach problems</t>
  </si>
  <si>
    <t>don't remember much about disease</t>
  </si>
  <si>
    <t>Chinche q'es todo negue q'se come les hotalezes</t>
  </si>
  <si>
    <t>9.166585 -79.151337 53.20000076293945 10.5</t>
  </si>
  <si>
    <t>SC00231</t>
  </si>
  <si>
    <t>Prompted Blanco</t>
  </si>
  <si>
    <t>Independiente</t>
  </si>
  <si>
    <t>Clorox y jabon</t>
  </si>
  <si>
    <t>No me gusta</t>
  </si>
  <si>
    <t>Mango, Naranja, Mamey, Papaya, Crinella</t>
  </si>
  <si>
    <t>Ardilla</t>
  </si>
  <si>
    <t>lugar_monte</t>
  </si>
  <si>
    <t>Rio</t>
  </si>
  <si>
    <t>pitbull americano/ otro sabe</t>
  </si>
  <si>
    <t>Hospital de la 24 dic</t>
  </si>
  <si>
    <t>9.16483 -79.149944 50.70000076293945 10.5</t>
  </si>
  <si>
    <t>SC00330</t>
  </si>
  <si>
    <t>ethnic_otro</t>
  </si>
  <si>
    <t>[Río por gavedad o turbina]= river by gravity or turbine</t>
  </si>
  <si>
    <t xml:space="preserve">no, eats chickens </t>
  </si>
  <si>
    <t>Yes, but they eat the coco and  Mangos</t>
  </si>
  <si>
    <t>Killed it</t>
  </si>
  <si>
    <t>in the afternoon; like them</t>
  </si>
  <si>
    <t>Don't like, eat platanos  a duros and are dirty</t>
  </si>
  <si>
    <t>Guandu</t>
  </si>
  <si>
    <t>Bus, van a darien</t>
  </si>
  <si>
    <t>lugar_otro</t>
  </si>
  <si>
    <t>Her spos (Pasear)</t>
  </si>
  <si>
    <t>a veces suelto</t>
  </si>
  <si>
    <t>vasija</t>
  </si>
  <si>
    <t>Palma de coco (para dues y cocodas)--survey says comida person, kobo comida animal</t>
  </si>
  <si>
    <t>Al medico</t>
  </si>
  <si>
    <t>Mosquito that bites a mono</t>
  </si>
  <si>
    <t>Mosquito bites a Sloth</t>
  </si>
  <si>
    <r>
      <t>Morning</t>
    </r>
    <r>
      <rPr>
        <sz val="12"/>
        <rFont val="Times New Roman"/>
        <family val="1"/>
      </rPr>
      <t>, afternoon,</t>
    </r>
    <r>
      <rPr>
        <sz val="12"/>
        <color rgb="FF000000"/>
        <rFont val="Times New Roman"/>
        <family val="1"/>
      </rPr>
      <t xml:space="preserve"> there they sleep with nets, use bsygon</t>
    </r>
  </si>
  <si>
    <t>Don't remember well</t>
  </si>
  <si>
    <t>9.164683 -79.150276 20.799999237060547 12.5</t>
  </si>
  <si>
    <t>SC00430</t>
  </si>
  <si>
    <t>no sabe, ni con ayuda</t>
  </si>
  <si>
    <t>Construccion</t>
  </si>
  <si>
    <t>Tranqilo</t>
  </si>
  <si>
    <t>Vasija propina</t>
  </si>
  <si>
    <t>Palma ornamental</t>
  </si>
  <si>
    <t>Derrame</t>
  </si>
  <si>
    <t>Hospital de chepo</t>
  </si>
  <si>
    <t>Un bichito</t>
  </si>
  <si>
    <t>Bichos</t>
  </si>
  <si>
    <t>Bugs</t>
  </si>
  <si>
    <t>Ninguno</t>
  </si>
  <si>
    <t>9.165061 -79.149398 48.099998474121094 12</t>
  </si>
  <si>
    <t>SC00530</t>
  </si>
  <si>
    <t>I have all the races, my hair; all the races mixed</t>
  </si>
  <si>
    <t>Care for mom</t>
  </si>
  <si>
    <t>mosquitoes outside the house</t>
  </si>
  <si>
    <t>[quema caca de vaca]=burn cow poop</t>
  </si>
  <si>
    <t>Come Mangos, titi monkeys--le gusta</t>
  </si>
  <si>
    <t>Caminando y caballo</t>
  </si>
  <si>
    <t>Para finca que los vacas</t>
  </si>
  <si>
    <t>Vassillo o quebrada</t>
  </si>
  <si>
    <t>Ctillo, marca</t>
  </si>
  <si>
    <t>Usually he is lazy (utaliza a veces)</t>
  </si>
  <si>
    <t>clinica</t>
  </si>
  <si>
    <t>bano de hiebas</t>
  </si>
  <si>
    <t>9.163783 -79.149197 27.799999237060547 15.5</t>
  </si>
  <si>
    <t>SC00630</t>
  </si>
  <si>
    <t>se consideran de raza italiana (abuelos casados)</t>
  </si>
  <si>
    <t>No trabajado peneiso</t>
  </si>
  <si>
    <t>No me gusata</t>
  </si>
  <si>
    <t>10 minutos diarios [10 minutes to walk there daily]</t>
  </si>
  <si>
    <t>No van al monte, soy senor mayor</t>
  </si>
  <si>
    <t>father and mother</t>
  </si>
  <si>
    <t>Amanado</t>
  </si>
  <si>
    <t>Vasijas propia</t>
  </si>
  <si>
    <t>Por que algúno son agresia segun la raza</t>
  </si>
  <si>
    <t>Agua de pipa</t>
  </si>
  <si>
    <t>yatevi other</t>
  </si>
  <si>
    <t>Mal de llagas</t>
  </si>
  <si>
    <t>Solo montaña de capira, se rosa con una planta de flor bonita y al tocula tiene leishmanias</t>
  </si>
  <si>
    <t xml:space="preserve">Hospital </t>
  </si>
  <si>
    <t>CM y ST</t>
  </si>
  <si>
    <t>9.164617 -79.149027 30.600000381469727 10.5</t>
  </si>
  <si>
    <t>SC00730</t>
  </si>
  <si>
    <t>ethnic_afro</t>
  </si>
  <si>
    <t>Todos somos Negro</t>
  </si>
  <si>
    <t>Ayudante en construction</t>
  </si>
  <si>
    <t>somos pobres</t>
  </si>
  <si>
    <t>but not connected</t>
  </si>
  <si>
    <t>[echan baygon y desinfectante]=put baygon and desinfectant</t>
  </si>
  <si>
    <t>Chlorox en polvo (el piso)</t>
  </si>
  <si>
    <t>Si, pretty</t>
  </si>
  <si>
    <t>No...no me gusta</t>
  </si>
  <si>
    <t>Le gusta, the sound</t>
  </si>
  <si>
    <t>Lots, no me gusta</t>
  </si>
  <si>
    <t>Guinda</t>
  </si>
  <si>
    <t xml:space="preserve">no </t>
  </si>
  <si>
    <t>Go hunting, but more of a pass, she doesn't think he really hunts. 6 times per year</t>
  </si>
  <si>
    <t>pasear montana</t>
  </si>
  <si>
    <t>Suegra</t>
  </si>
  <si>
    <t>This dog h</t>
  </si>
  <si>
    <t>Peluda</t>
  </si>
  <si>
    <t>No, sadness. Poor animal</t>
  </si>
  <si>
    <t>The dog doesn't do anythimg</t>
  </si>
  <si>
    <t>Oranamental</t>
  </si>
  <si>
    <t>Resfriado, Influenza, Lombriz de agua</t>
  </si>
  <si>
    <t>Influnza</t>
  </si>
  <si>
    <t>hospital al chepo</t>
  </si>
  <si>
    <t>Influenza</t>
  </si>
  <si>
    <t>Flu</t>
  </si>
  <si>
    <t>The poor woman doesn't have right to stay in bed or take meds, water no mas. Childe.re yes, they get attention (solo tomo agua y buena comida)</t>
  </si>
  <si>
    <t>Preocupado por que el tratamiento duele</t>
  </si>
  <si>
    <t>Afraid of treatment because it hurts</t>
  </si>
  <si>
    <t xml:space="preserve">mosquito  </t>
  </si>
  <si>
    <t>mos repel colocar</t>
  </si>
  <si>
    <t>9.164251 -79.148418 3.200000047683716 10</t>
  </si>
  <si>
    <t>SC00830</t>
  </si>
  <si>
    <t>Only 20 year old son works, but he is not the head of household</t>
  </si>
  <si>
    <t>uses mom's bathroom in another house</t>
  </si>
  <si>
    <t>Yerno</t>
  </si>
  <si>
    <t>mosquitos, hormigas (ants)</t>
  </si>
  <si>
    <t>no vas nada, tengo hija chica</t>
  </si>
  <si>
    <t>tranquilo cuca de casa</t>
  </si>
  <si>
    <t>me gusta muchos</t>
  </si>
  <si>
    <t>tranquila an los tallos</t>
  </si>
  <si>
    <t xml:space="preserve">codorniz </t>
  </si>
  <si>
    <t>cuelbras</t>
  </si>
  <si>
    <t>ninguna</t>
  </si>
  <si>
    <t>Hipertension, Derrame</t>
  </si>
  <si>
    <t>Hopital de chepo</t>
  </si>
  <si>
    <t>Infeccion respiratoria</t>
  </si>
  <si>
    <t>Respiratory infection</t>
  </si>
  <si>
    <t>hombres mujeres otro</t>
  </si>
  <si>
    <t>Adultos que van al monte</t>
  </si>
  <si>
    <t>picada un bicho o bejuco un el monte</t>
  </si>
  <si>
    <t>Picadura de bichos, Picadura de Bejuco</t>
  </si>
  <si>
    <t>Bugs bite, Bejuco bite</t>
  </si>
  <si>
    <t>repel ropa</t>
  </si>
  <si>
    <t>Policentro</t>
  </si>
  <si>
    <t xml:space="preserve"> 2016-06-20 </t>
  </si>
  <si>
    <t>SC00930</t>
  </si>
  <si>
    <t>hijo--cuidar finca</t>
  </si>
  <si>
    <t>ayudante</t>
  </si>
  <si>
    <t>cuidar finca</t>
  </si>
  <si>
    <t>panalit</t>
  </si>
  <si>
    <t>[alacranes,  a veces zancudos]=scorpions and sometimes mosquitoes</t>
  </si>
  <si>
    <t>fumigar con calmitas</t>
  </si>
  <si>
    <t>disinfectant renisol</t>
  </si>
  <si>
    <t>fame</t>
  </si>
  <si>
    <t>remanar al ganada</t>
  </si>
  <si>
    <t>Garo no le gusta, se regresa la cosa</t>
  </si>
  <si>
    <t>Iguanas</t>
  </si>
  <si>
    <t>les da guinea y jojas ala inguana</t>
  </si>
  <si>
    <t>palma_utilies_que_orna</t>
  </si>
  <si>
    <t>palma de luga (decoration)</t>
  </si>
  <si>
    <t>Resfriado, Tos, Diarrea</t>
  </si>
  <si>
    <t>Resfriado, Fiebre, Diarrea, Dolor</t>
  </si>
  <si>
    <t>ir al hospital de cheop</t>
  </si>
  <si>
    <t>Dolor, Fiebre</t>
  </si>
  <si>
    <t>Pain, Fever</t>
  </si>
  <si>
    <t>compen paracitemal y toma te de guayba</t>
  </si>
  <si>
    <t>la picada de una mosca</t>
  </si>
  <si>
    <t>venta corer en la piel hace alho la peguien</t>
  </si>
  <si>
    <t>darien</t>
  </si>
  <si>
    <t>CM y MP</t>
  </si>
  <si>
    <t>9.163501 -79.149794 3.700000047683716 10.5</t>
  </si>
  <si>
    <t>SC01021</t>
  </si>
  <si>
    <t>does not work</t>
  </si>
  <si>
    <t>mosquito, hormigas (ants)</t>
  </si>
  <si>
    <t>titi , pet, no response</t>
  </si>
  <si>
    <t>Kills, fear</t>
  </si>
  <si>
    <t>titi</t>
  </si>
  <si>
    <t>1 in morning, one at noon, 1 at night</t>
  </si>
  <si>
    <t>5 min</t>
  </si>
  <si>
    <t>La mama regalo</t>
  </si>
  <si>
    <t>kira y king</t>
  </si>
  <si>
    <t>labrador y criollo</t>
  </si>
  <si>
    <t>only Princess</t>
  </si>
  <si>
    <t>palmas_utiles_que_com_per palmas_utiles_que_med</t>
  </si>
  <si>
    <t>To treat diarhea</t>
  </si>
  <si>
    <t>Coco, palma ornamental</t>
  </si>
  <si>
    <t>Nino has seen in darien</t>
  </si>
  <si>
    <t>Centro de Salud</t>
  </si>
  <si>
    <t>SC01130</t>
  </si>
  <si>
    <t>cuidondo finca</t>
  </si>
  <si>
    <t>mosquito,  jejenes</t>
  </si>
  <si>
    <t>clorox, jabon</t>
  </si>
  <si>
    <t>otro: coyotes, perrito de monte</t>
  </si>
  <si>
    <t>visitar a su thia</t>
  </si>
  <si>
    <t>feeds pedigree dog food</t>
  </si>
  <si>
    <t>no sabe!</t>
  </si>
  <si>
    <t>(can't decipher)</t>
  </si>
  <si>
    <t>la picada de un mosquito, que pica al perezon y se la tranomite a los pustnes</t>
  </si>
  <si>
    <t>had only heard of the name</t>
  </si>
  <si>
    <t>9.164289 -79.148123 1.399999976158142 16</t>
  </si>
  <si>
    <t>SC01231</t>
  </si>
  <si>
    <t>Indigena y Indostana</t>
  </si>
  <si>
    <t>Ejanadero</t>
  </si>
  <si>
    <t xml:space="preserve">Promotora </t>
  </si>
  <si>
    <t>Kiwi</t>
  </si>
  <si>
    <t>0.5 in the morning, in the afternoon, and at night</t>
  </si>
  <si>
    <t>Asthma</t>
  </si>
  <si>
    <t>Resfriado, Diarrea, Asma</t>
  </si>
  <si>
    <t>Resfriado,  Diarrea, Asma</t>
  </si>
  <si>
    <t>Hospital  chepo</t>
  </si>
  <si>
    <t>Vomito</t>
  </si>
  <si>
    <t>Vomiting</t>
  </si>
  <si>
    <t>Injecciones, vitamines, y hierro</t>
  </si>
  <si>
    <t>Enfermedad de chinche</t>
  </si>
  <si>
    <t>Insecto y  un chinche (Darien)</t>
  </si>
  <si>
    <t>Darien</t>
  </si>
  <si>
    <t>SC01331</t>
  </si>
  <si>
    <t>Cuida finca</t>
  </si>
  <si>
    <t>Cunen puertes y colocen mechites</t>
  </si>
  <si>
    <t xml:space="preserve"> clorox cuando limpio</t>
  </si>
  <si>
    <t>oso hormiguese (ant eater)</t>
  </si>
  <si>
    <t xml:space="preserve"> no van, dicen que a que </t>
  </si>
  <si>
    <t>Se be braro</t>
  </si>
  <si>
    <t>A cosa el gerado</t>
  </si>
  <si>
    <t>parajito</t>
  </si>
  <si>
    <t>les dio azuene</t>
  </si>
  <si>
    <t>al hospital de chepo</t>
  </si>
  <si>
    <t>jarabe china</t>
  </si>
  <si>
    <t>Pegar sobre la llaga (un cuantera)</t>
  </si>
  <si>
    <t>paste above the sore</t>
  </si>
  <si>
    <t>mosquita pica a la husma y sabe la uaga</t>
  </si>
  <si>
    <t>Mechitas, Bygon</t>
  </si>
  <si>
    <t>Fragrances against mosquito, Bygon</t>
  </si>
  <si>
    <t>Eratyrus y Tastiorejlus</t>
  </si>
  <si>
    <t>9.164176 -79.147694 6.900000095367432 23</t>
  </si>
  <si>
    <t>SC01430</t>
  </si>
  <si>
    <t>Esposo colombiano, nos consideramos Mestizo y afrodecendente, mi esposo es como Blanco</t>
  </si>
  <si>
    <t>ayudane en una finca</t>
  </si>
  <si>
    <t>Laboratorio</t>
  </si>
  <si>
    <t>mucho</t>
  </si>
  <si>
    <t>Familares cuñado</t>
  </si>
  <si>
    <t>mosquito, mosca</t>
  </si>
  <si>
    <t>[Pegemento para moscas y baigon]= glue for flies and baigon</t>
  </si>
  <si>
    <t>Arrivo, lorsban</t>
  </si>
  <si>
    <t>Me molesta</t>
  </si>
  <si>
    <t>bien solo un poco dañinos los pericos</t>
  </si>
  <si>
    <t>Mango, Papaya, Nance</t>
  </si>
  <si>
    <t>Ñame, Zapallo</t>
  </si>
  <si>
    <t>Caminando o coche</t>
  </si>
  <si>
    <t>Agua</t>
  </si>
  <si>
    <t>Adopted</t>
  </si>
  <si>
    <t>Doesn't know the name of the breed, but likes certain kinds</t>
  </si>
  <si>
    <t>Weaving things</t>
  </si>
  <si>
    <t>Palma ornamental (tallo roja)</t>
  </si>
  <si>
    <t>llava cura o cura barina para picadura</t>
  </si>
  <si>
    <t>Insectos chinche</t>
  </si>
  <si>
    <t>con una orina la he eshucado</t>
  </si>
  <si>
    <t>Hospital, Gorgas</t>
  </si>
  <si>
    <t>SC01530</t>
  </si>
  <si>
    <t>Negro y Blanco</t>
  </si>
  <si>
    <t>Policia</t>
  </si>
  <si>
    <t>estudiante</t>
  </si>
  <si>
    <t>estudiate universitaria</t>
  </si>
  <si>
    <t>[fumigar con baygon]=fumigate with baygon</t>
  </si>
  <si>
    <t>culebras</t>
  </si>
  <si>
    <t>Tallo</t>
  </si>
  <si>
    <t>bus or caro</t>
  </si>
  <si>
    <t>pasear y visitar familiares</t>
  </si>
  <si>
    <t>Resfriado, Vomito</t>
  </si>
  <si>
    <t>al hopsital</t>
  </si>
  <si>
    <t>hombres ninos</t>
  </si>
  <si>
    <t>mosquito que pica y se fuma la uaga</t>
  </si>
  <si>
    <t>9.16351 -79.148683 -50 22</t>
  </si>
  <si>
    <t>SC01631</t>
  </si>
  <si>
    <t>IDIAF</t>
  </si>
  <si>
    <t>respelente</t>
  </si>
  <si>
    <t>They eat the chickens</t>
  </si>
  <si>
    <t>los pericos se comen los momones, molestan mucho</t>
  </si>
  <si>
    <t>Mango, Cueza</t>
  </si>
  <si>
    <t>esposo en la finca</t>
  </si>
  <si>
    <t>Palpa de coco</t>
  </si>
  <si>
    <t>Chepo salud central</t>
  </si>
  <si>
    <t>Insecto que plea foundo una lleaga y que cree poco a poco</t>
  </si>
  <si>
    <t>Insecto muy pequeño</t>
  </si>
  <si>
    <t>para nosabe</t>
  </si>
  <si>
    <t>Solo vic en el area inflamado</t>
  </si>
  <si>
    <t>Una planta del monte</t>
  </si>
  <si>
    <t xml:space="preserve"> 2016-06-15 </t>
  </si>
  <si>
    <t>Tierra Promitida</t>
  </si>
  <si>
    <t>9.154261 -79.208866 -78.0999984741211 22.5</t>
  </si>
  <si>
    <t>TP00130</t>
  </si>
  <si>
    <t>Blanco (panameña pura)</t>
  </si>
  <si>
    <t>Sick no work (limpianda)</t>
  </si>
  <si>
    <t>[poner mechitas]=ignite incense</t>
  </si>
  <si>
    <t>limpian con mistolen el piso</t>
  </si>
  <si>
    <t>Loro parrots</t>
  </si>
  <si>
    <t>None</t>
  </si>
  <si>
    <t>Armadillo skins, todo un dia</t>
  </si>
  <si>
    <t>Camarones</t>
  </si>
  <si>
    <t>Mantia, pescar camarones</t>
  </si>
  <si>
    <t>vasija de agua o en la quebrada</t>
  </si>
  <si>
    <t>rancha</t>
  </si>
  <si>
    <t>Small ornamental palms, roof is coconut palm thatch (penca)</t>
  </si>
  <si>
    <t>Resfriado, Tos, Asma</t>
  </si>
  <si>
    <t>Ataque epileptico, Derrame</t>
  </si>
  <si>
    <t>Es una mosquita que huele una flor que tiene, ese micibia</t>
  </si>
  <si>
    <t>Ha vista otro tipo de chinches, estes me.</t>
  </si>
  <si>
    <t>Comunidad todo el tiempo</t>
  </si>
  <si>
    <t>Sumiltion</t>
  </si>
  <si>
    <t>9.153142 -79.210943 62 15.5</t>
  </si>
  <si>
    <t>TP00230</t>
  </si>
  <si>
    <t>Santeño</t>
  </si>
  <si>
    <t>ganadduia</t>
  </si>
  <si>
    <t>Hijos mayor</t>
  </si>
  <si>
    <t>[mechitas]=ignite incense</t>
  </si>
  <si>
    <t xml:space="preserve">[Fumigan pero no recudan el nombre del trataimento]=they fumigate, but do not remember the name of the tratment </t>
  </si>
  <si>
    <t>Tranquil</t>
  </si>
  <si>
    <t>Mango, Tamarindo, Mandarina</t>
  </si>
  <si>
    <t>poteros_monte</t>
  </si>
  <si>
    <t>Un vaca un caballo</t>
  </si>
  <si>
    <t>Vasja paquino</t>
  </si>
  <si>
    <t>criollo</t>
  </si>
  <si>
    <t>CM y CT</t>
  </si>
  <si>
    <t>9.164044 -79.208151 -23.700000762939453 15</t>
  </si>
  <si>
    <t>TP00330</t>
  </si>
  <si>
    <t>montenimiento</t>
  </si>
  <si>
    <t>mosquitos at night</t>
  </si>
  <si>
    <t>colocen una mechita</t>
  </si>
  <si>
    <t>pesca cameron</t>
  </si>
  <si>
    <t>Vasiya</t>
  </si>
  <si>
    <t>Pipa to eat, she likes all palms</t>
  </si>
  <si>
    <t>va al hospital de chepo</t>
  </si>
  <si>
    <t>Solo conoce que es una llaga ques se la forma y una huide</t>
  </si>
  <si>
    <t>lo mato con un pala</t>
  </si>
  <si>
    <t>9.166368 -79.20746 119.5 12.5</t>
  </si>
  <si>
    <t>TP00430</t>
  </si>
  <si>
    <t>Prompted indígena</t>
  </si>
  <si>
    <t>[mechita]=ignite incense</t>
  </si>
  <si>
    <t>Mango, Tamarindo, Nance, Marama, Curasao</t>
  </si>
  <si>
    <t>Cane de sucre</t>
  </si>
  <si>
    <t>Caña de sucre</t>
  </si>
  <si>
    <t>Cada 15 dias</t>
  </si>
  <si>
    <t>Todos dia</t>
  </si>
  <si>
    <t>Maiz</t>
  </si>
  <si>
    <t>Si tengo vasija propina</t>
  </si>
  <si>
    <t>Crillo/dalmata</t>
  </si>
  <si>
    <t>cuidos ninos (vijar)</t>
  </si>
  <si>
    <t>palmas_utiles_que_com_anim palmas_utiles_que_construc palmas_utiles_que_orna</t>
  </si>
  <si>
    <t>Palma ornamental (adono)</t>
  </si>
  <si>
    <t>coquillo otro</t>
  </si>
  <si>
    <t>Leche de espave</t>
  </si>
  <si>
    <t>Mosquito que come la flor y peca a las personas</t>
  </si>
  <si>
    <t>Me escuchando chinche mamon y besucon</t>
  </si>
  <si>
    <t>otro fum</t>
  </si>
  <si>
    <t>9.162911 -79.209964 110.69999694824219 19</t>
  </si>
  <si>
    <t>casa de fin de semana</t>
  </si>
  <si>
    <t>TP00531</t>
  </si>
  <si>
    <t>ethnic_chino</t>
  </si>
  <si>
    <t>Oriental</t>
  </si>
  <si>
    <t>comuciente</t>
  </si>
  <si>
    <t>1 in the community, 2 in the household</t>
  </si>
  <si>
    <t>Le gusta mucho</t>
  </si>
  <si>
    <t>No le gusts, están en le edificio de piscinas y sucuando el piso</t>
  </si>
  <si>
    <t>Esta creciendo</t>
  </si>
  <si>
    <t>2 hrs/week</t>
  </si>
  <si>
    <t>pasear</t>
  </si>
  <si>
    <t>Sr. si cuida las casa</t>
  </si>
  <si>
    <t>dog food note: (solo balites de perro--dog food)</t>
  </si>
  <si>
    <t>palma_utilies_que_com_per</t>
  </si>
  <si>
    <t>to eat--pifa; likes ornamental palms</t>
  </si>
  <si>
    <t>ir al meduca</t>
  </si>
  <si>
    <t>lepra</t>
  </si>
  <si>
    <t>Lampara para matar mosquitos</t>
  </si>
  <si>
    <t>Bug zapper</t>
  </si>
  <si>
    <t>9.164645 -79.207973 -92 21.5</t>
  </si>
  <si>
    <t>TP00630</t>
  </si>
  <si>
    <t>No jefe</t>
  </si>
  <si>
    <t>[mosquitos a veces]=sometimes mosquitoes</t>
  </si>
  <si>
    <t>[utiliza a veces repelente y pone abanico]=uses repellent and put a fan</t>
  </si>
  <si>
    <t>Mal/ no me gusta</t>
  </si>
  <si>
    <t>Mango, Plantano, Limon, Naranja</t>
  </si>
  <si>
    <t>Rios</t>
  </si>
  <si>
    <t>avaces los ninos</t>
  </si>
  <si>
    <t>Le gusta rottweiler</t>
  </si>
  <si>
    <t>Enfermedad de la Sucre</t>
  </si>
  <si>
    <t xml:space="preserve"> 2016-06-16</t>
  </si>
  <si>
    <t>9.171365 -79.201009 118.19999694824219 30</t>
  </si>
  <si>
    <t>TP00731</t>
  </si>
  <si>
    <t>Confused, asked about color?</t>
  </si>
  <si>
    <t>agriculture y ama de casa</t>
  </si>
  <si>
    <t>on half of their windows</t>
  </si>
  <si>
    <t>Famila o Amigos</t>
  </si>
  <si>
    <t>[A veces molestan mosquitoes]=sometimes bother mosquitoes</t>
  </si>
  <si>
    <t>[queman caca de vaca para echar humo)=burn cow poop to produce smoke</t>
  </si>
  <si>
    <t>a veces Baygon</t>
  </si>
  <si>
    <t>Le gusta poco</t>
  </si>
  <si>
    <t>Le gusta loros</t>
  </si>
  <si>
    <t>Ñame</t>
  </si>
  <si>
    <t>Sometimes</t>
  </si>
  <si>
    <t>1, muy poco</t>
  </si>
  <si>
    <t>Neke</t>
  </si>
  <si>
    <t>estata en una faula y se escape</t>
  </si>
  <si>
    <t>Coco y pipa comen</t>
  </si>
  <si>
    <t>Resfriado, Alergia</t>
  </si>
  <si>
    <t>Clinica</t>
  </si>
  <si>
    <t>Toma un te de hiuba para bojon la precision</t>
  </si>
  <si>
    <t>note on ya te vi: canito le tican asi</t>
  </si>
  <si>
    <t>No sabe, pero despues ? explique recuanda al ? le dia y ? es x es nectar de una fear del bejuca</t>
  </si>
  <si>
    <t>9.151137 -79.211525 53.20000076293945 14</t>
  </si>
  <si>
    <t>TP00830</t>
  </si>
  <si>
    <t>Mezcla, creo que Mestizo</t>
  </si>
  <si>
    <t>Operador de equipo</t>
  </si>
  <si>
    <t>credito de alimento</t>
  </si>
  <si>
    <t>Solo Baygon</t>
  </si>
  <si>
    <t>Tranquilo, pero los mantengo lejos</t>
  </si>
  <si>
    <t>Chivos 2, si, si, 10mts</t>
  </si>
  <si>
    <t>Solo minutos dia</t>
  </si>
  <si>
    <t>Su propia vasija</t>
  </si>
  <si>
    <t>palmas_utiles_que_com_per palmas_utiles_que_med palmas_utiles_que_orna</t>
  </si>
  <si>
    <t>Palma de ornamemtal</t>
  </si>
  <si>
    <t>Mosquito en el monte y pica</t>
  </si>
  <si>
    <t>picada nosabe</t>
  </si>
  <si>
    <t>Insecto se mete en la cama y mueble</t>
  </si>
  <si>
    <t>9.170037 -79.20144 81.30000305175781 25</t>
  </si>
  <si>
    <t>TP00930</t>
  </si>
  <si>
    <t>Latina</t>
  </si>
  <si>
    <t>a veces agriculture, ama de casa</t>
  </si>
  <si>
    <t>No tienen, just outside?</t>
  </si>
  <si>
    <t>Limon, Naranja</t>
  </si>
  <si>
    <t>70 doves--loose, living around and inside of/under the house (saw several squeeze under through a gap in the closed door to enter the house while interviewing)</t>
  </si>
  <si>
    <t>Caminando 5 hrs</t>
  </si>
  <si>
    <t>Buscar a las perros</t>
  </si>
  <si>
    <t>Vasija</t>
  </si>
  <si>
    <t>No palms around the house, but uses to make escoba</t>
  </si>
  <si>
    <t>Palma de escaba</t>
  </si>
  <si>
    <t>Resfriado, Tos, Dolor de cabeza</t>
  </si>
  <si>
    <t>Te de huiba de limon</t>
  </si>
  <si>
    <t>Concha con montica de buica, Inyecciones</t>
  </si>
  <si>
    <t>y la picada de una mosquito, que chupa el leguida de una flor y se las pega a las fuermos</t>
  </si>
  <si>
    <t>TP01030</t>
  </si>
  <si>
    <t>se demoró y con ayuda dijo que se considera Blanco</t>
  </si>
  <si>
    <t>ayudante general en una empresa</t>
  </si>
  <si>
    <t>mosquitos,  moscas</t>
  </si>
  <si>
    <t>clorox</t>
  </si>
  <si>
    <t>molestan pican a los puercos</t>
  </si>
  <si>
    <t>rottweiler</t>
  </si>
  <si>
    <t>Vomito, Diarrea, Resfriado</t>
  </si>
  <si>
    <t>hopital de Chepo</t>
  </si>
  <si>
    <t>medicamento partilles solamente</t>
  </si>
  <si>
    <t>bejuco en el monte</t>
  </si>
  <si>
    <t>9.166278 -79.205073 86 16.5</t>
  </si>
  <si>
    <t>TP01130</t>
  </si>
  <si>
    <t>Moreno</t>
  </si>
  <si>
    <t>mechanico</t>
  </si>
  <si>
    <t>mosquitoes at night</t>
  </si>
  <si>
    <t>pone mechita</t>
  </si>
  <si>
    <t>dead, strcuk by lightning</t>
  </si>
  <si>
    <t>6 palomas, some type of pretty dove in a cage</t>
  </si>
  <si>
    <t>regalo adoptado cachorros</t>
  </si>
  <si>
    <t>solo la chihuahua</t>
  </si>
  <si>
    <t>One of them</t>
  </si>
  <si>
    <t>les de alumenta, frutes y agua</t>
  </si>
  <si>
    <t>Coco verde</t>
  </si>
  <si>
    <t>Resfriado, Manchas blancas en la piel</t>
  </si>
  <si>
    <t>Insuficiencia renal</t>
  </si>
  <si>
    <t>9.150781 -79.209473 20.5 23.5</t>
  </si>
  <si>
    <t>TP01230</t>
  </si>
  <si>
    <t>Suegros</t>
  </si>
  <si>
    <t>[Repelente y pegamento]=repellent and glue</t>
  </si>
  <si>
    <t>No me gusta, se come los pollo</t>
  </si>
  <si>
    <t>Nance</t>
  </si>
  <si>
    <t>carro</t>
  </si>
  <si>
    <t xml:space="preserve">regalo </t>
  </si>
  <si>
    <t>vasija propi</t>
  </si>
  <si>
    <t>rottwailer/criollo=chombo</t>
  </si>
  <si>
    <t>solo coco</t>
  </si>
  <si>
    <t>Hospital de Chepo</t>
  </si>
  <si>
    <t xml:space="preserve">hombres mujeres </t>
  </si>
  <si>
    <t>a me suegro pero no vive en casa</t>
  </si>
  <si>
    <t>bejuco que tocan en el monte</t>
  </si>
  <si>
    <t>repel mos</t>
  </si>
  <si>
    <t>9.159066 -79.211922 45 27</t>
  </si>
  <si>
    <t>TP01331</t>
  </si>
  <si>
    <t>mucho mosquitoes</t>
  </si>
  <si>
    <t>mechita o humo de lena</t>
  </si>
  <si>
    <t>no le gusta, los perros se lo comen</t>
  </si>
  <si>
    <t>Un poco</t>
  </si>
  <si>
    <t>Buscar maderia y pensar con los perros</t>
  </si>
  <si>
    <t>murden</t>
  </si>
  <si>
    <t>para ? Senado y perrar?</t>
  </si>
  <si>
    <t>aves (Serpiente)</t>
  </si>
  <si>
    <t>quinen madura, arroz (les le de comer)</t>
  </si>
  <si>
    <t>Pipa (to eat), y la de pifa</t>
  </si>
  <si>
    <t>Fiebre, Gladulas inflamadas</t>
  </si>
  <si>
    <t>Medica (chepo)</t>
  </si>
  <si>
    <t>salt andrews</t>
  </si>
  <si>
    <t>9.1525 -79.208215 -15.100000381469727 37.5</t>
  </si>
  <si>
    <t>TP01431</t>
  </si>
  <si>
    <t>fumiga para arrieras</t>
  </si>
  <si>
    <t>Mango, Guanabana</t>
  </si>
  <si>
    <t>Ellas no estan todo el tiempo en casa. Se van y regresan al rato.</t>
  </si>
  <si>
    <t>Caseria para ir a montiar</t>
  </si>
  <si>
    <t>CR y CM</t>
  </si>
  <si>
    <t>9.159125 -79.211516 48.400001525878906 14</t>
  </si>
  <si>
    <t>TP01530</t>
  </si>
  <si>
    <t>agriculture--interviewees brother</t>
  </si>
  <si>
    <t>No tengo nadas, no tienen preferencia</t>
  </si>
  <si>
    <t>Problemas  de azucar</t>
  </si>
  <si>
    <t>34 Dec health venter</t>
  </si>
  <si>
    <t>Dentro de la casa en la noche</t>
  </si>
  <si>
    <t>9.14076 -79.208212 70 10.5</t>
  </si>
  <si>
    <t>TP01630</t>
  </si>
  <si>
    <t>Works at DHL</t>
  </si>
  <si>
    <t>Clorox</t>
  </si>
  <si>
    <t>Fumigate around house</t>
  </si>
  <si>
    <t>No me gusta [se ven dentro de la casa]</t>
  </si>
  <si>
    <t>Mango, Limon</t>
  </si>
  <si>
    <t>Russell sleeps outside Cuchi sleeps inside</t>
  </si>
  <si>
    <t>criollo, tinaquera, hembra razado con pitbull</t>
  </si>
  <si>
    <t>Fiebre, Vomito, Diarrea, Presion, Diabetes</t>
  </si>
  <si>
    <t>Conoco por charles en la escuela</t>
  </si>
  <si>
    <t>malestar</t>
  </si>
  <si>
    <t>habitan los bichos en lugares oscuros</t>
  </si>
  <si>
    <t>Pica el chinche</t>
  </si>
  <si>
    <t>Centro de Salud, Hospital</t>
  </si>
  <si>
    <t xml:space="preserve"> 2016-06-21</t>
  </si>
  <si>
    <t>Mestizo y enrazado</t>
  </si>
  <si>
    <t>limpiando porqueriza</t>
  </si>
  <si>
    <t>iglesia</t>
  </si>
  <si>
    <t>[prender fuega a los comejenes]=burn termintes</t>
  </si>
  <si>
    <t>1 a month</t>
  </si>
  <si>
    <t>cazar_monte otro_va_monte</t>
  </si>
  <si>
    <t>limpia los tongues se agua</t>
  </si>
  <si>
    <t>palma</t>
  </si>
  <si>
    <t>comen en los gallinas de la casa</t>
  </si>
  <si>
    <t>problemas de dialecia</t>
  </si>
  <si>
    <t>va donde en vecino hace o la ayudar</t>
  </si>
  <si>
    <t>yodo otro</t>
  </si>
  <si>
    <t>dice que es el perespo lo transmite medio de una mosca</t>
  </si>
  <si>
    <t>morrocsi</t>
  </si>
  <si>
    <t>Quemar Comejen</t>
  </si>
  <si>
    <t>Burn Comejen</t>
  </si>
  <si>
    <t>HHID</t>
  </si>
  <si>
    <t>CA029-250</t>
  </si>
  <si>
    <t>CA032-258</t>
  </si>
  <si>
    <t>CA034-262</t>
  </si>
  <si>
    <t>placeholder</t>
  </si>
  <si>
    <t>water_1</t>
  </si>
  <si>
    <t>water_2</t>
  </si>
  <si>
    <t>water_3</t>
  </si>
  <si>
    <t>water_4</t>
  </si>
  <si>
    <t>water_5</t>
  </si>
  <si>
    <t>water_6</t>
  </si>
  <si>
    <t>servidas</t>
  </si>
  <si>
    <t>servidas_B</t>
  </si>
  <si>
    <t>dormir</t>
  </si>
  <si>
    <t>dormir_ninos</t>
  </si>
  <si>
    <t>dormir_notes</t>
  </si>
  <si>
    <t>ilum</t>
  </si>
  <si>
    <t>ilum_notes</t>
  </si>
  <si>
    <t>elect</t>
  </si>
  <si>
    <t>medidor</t>
  </si>
  <si>
    <t>depositos</t>
  </si>
  <si>
    <t>depositos_notes</t>
  </si>
  <si>
    <t>televiion</t>
  </si>
  <si>
    <t>vegetacion_no</t>
  </si>
  <si>
    <t>gatos_corrales_dist</t>
  </si>
  <si>
    <t>PN012</t>
  </si>
  <si>
    <t>Dirofilaria (0/1)</t>
  </si>
  <si>
    <t>Forest Cover</t>
  </si>
  <si>
    <t>Deforested Matrix</t>
  </si>
  <si>
    <t>Fragmented Matrix</t>
  </si>
  <si>
    <t>Forested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</si>
</sst>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
    <numFmt numFmtId="165" formatCode="0.00000000"/>
    <numFmt numFmtId="166" formatCode="yyyy\-mm\-dd"/>
    <numFmt numFmtId="167" formatCode="[$-F800]dddd\,\ mmmm\ dd\,\ yyyy"/>
  </numFmts>
  <fonts count="20" x14ac:knownFonts="1">
    <font>
      <sz val="12"/>
      <color theme="1"/>
      <name val="Calibri"/>
      <family val="2"/>
      <scheme val="minor"/>
    </font>
    <font>
      <sz val="10"/>
      <color rgb="FF000000"/>
      <name val="Arial"/>
      <family val="2"/>
    </font>
    <font>
      <b/>
      <sz val="11"/>
      <color rgb="FF000000"/>
      <name val="Calibri"/>
      <family val="2"/>
    </font>
    <font>
      <b/>
      <sz val="10"/>
      <name val="Arial"/>
      <family val="2"/>
    </font>
    <font>
      <sz val="11"/>
      <color rgb="FF000000"/>
      <name val="Calibri"/>
      <family val="2"/>
    </font>
    <font>
      <sz val="10"/>
      <name val="Arial"/>
      <family val="2"/>
    </font>
    <font>
      <sz val="11"/>
      <name val="Calibri"/>
      <family val="2"/>
    </font>
    <font>
      <sz val="11"/>
      <color rgb="FFFF0000"/>
      <name val="Calibri"/>
      <family val="2"/>
    </font>
    <font>
      <b/>
      <sz val="12"/>
      <color rgb="FF000000"/>
      <name val="Times New Roman"/>
      <family val="1"/>
    </font>
    <font>
      <sz val="12"/>
      <color rgb="FF000000"/>
      <name val="Times New Roman"/>
      <family val="1"/>
    </font>
    <font>
      <sz val="12"/>
      <name val="Calibri"/>
      <family val="2"/>
    </font>
    <font>
      <sz val="12"/>
      <color rgb="FF000000"/>
      <name val="Calibri"/>
      <family val="2"/>
    </font>
    <font>
      <sz val="12"/>
      <name val="Times New Roman"/>
      <family val="1"/>
    </font>
    <font>
      <sz val="12"/>
      <name val="Calibri"/>
      <family val="2"/>
      <scheme val="minor"/>
    </font>
    <font>
      <b/>
      <sz val="12"/>
      <color rgb="FF000000"/>
      <name val="Calibri"/>
      <family val="2"/>
    </font>
    <font>
      <sz val="12"/>
      <color rgb="FF3F3F76"/>
      <name val="Times New Roman"/>
      <family val="1"/>
    </font>
    <font>
      <sz val="12"/>
      <color rgb="FFFF0000"/>
      <name val="Times New Roman"/>
      <family val="1"/>
    </font>
    <font>
      <sz val="12"/>
      <color rgb="FF9C0006"/>
      <name val="Times New Roman"/>
      <family val="1"/>
    </font>
    <font>
      <sz val="12"/>
      <color rgb="FFFF6600"/>
      <name val="Times New Roman"/>
      <family val="1"/>
    </font>
    <font>
      <sz val="12"/>
      <color rgb="FFC0504D"/>
      <name val="Times New Roman"/>
      <family val="1"/>
    </font>
  </fonts>
  <fills count="20">
    <fill>
      <patternFill patternType="none"/>
    </fill>
    <fill>
      <patternFill patternType="gray125"/>
    </fill>
    <fill>
      <patternFill patternType="solid">
        <fgColor rgb="FFD5A6BD"/>
        <bgColor rgb="FFD5A6BD"/>
      </patternFill>
    </fill>
    <fill>
      <patternFill patternType="solid">
        <fgColor rgb="FFFFFF00"/>
        <bgColor rgb="FFFFFF00"/>
      </patternFill>
    </fill>
    <fill>
      <patternFill patternType="solid">
        <fgColor rgb="FFC5E0B3"/>
        <bgColor rgb="FFC5E0B3"/>
      </patternFill>
    </fill>
    <fill>
      <patternFill patternType="solid">
        <fgColor rgb="FFFFFFFF"/>
        <bgColor rgb="FFFFFFFF"/>
      </patternFill>
    </fill>
    <fill>
      <patternFill patternType="solid">
        <fgColor rgb="FFCFE2F3"/>
        <bgColor rgb="FFCFE2F3"/>
      </patternFill>
    </fill>
    <fill>
      <patternFill patternType="solid">
        <fgColor rgb="FFFFC7CE"/>
        <bgColor rgb="FFFFC7CE"/>
      </patternFill>
    </fill>
    <fill>
      <patternFill patternType="solid">
        <fgColor rgb="FFFFFF00"/>
        <bgColor indexed="64"/>
      </patternFill>
    </fill>
    <fill>
      <patternFill patternType="solid">
        <fgColor rgb="FFB8CCE4"/>
        <bgColor rgb="FFB8CCE4"/>
      </patternFill>
    </fill>
    <fill>
      <patternFill patternType="solid">
        <fgColor rgb="FF8DB3E2"/>
        <bgColor rgb="FF8DB3E2"/>
      </patternFill>
    </fill>
    <fill>
      <patternFill patternType="solid">
        <fgColor rgb="FFFFCC99"/>
        <bgColor rgb="FFFFCC99"/>
      </patternFill>
    </fill>
    <fill>
      <patternFill patternType="solid">
        <fgColor rgb="FF9BBB59"/>
        <bgColor rgb="FF9BBB59"/>
      </patternFill>
    </fill>
    <fill>
      <patternFill patternType="solid">
        <fgColor theme="7"/>
        <bgColor indexed="64"/>
      </patternFill>
    </fill>
    <fill>
      <patternFill patternType="solid">
        <fgColor theme="7" tint="0.59999389629810485"/>
        <bgColor indexed="64"/>
      </patternFill>
    </fill>
    <fill>
      <patternFill patternType="solid">
        <fgColor rgb="FFFABF8F"/>
        <bgColor rgb="FFFABF8F"/>
      </patternFill>
    </fill>
    <fill>
      <patternFill patternType="solid">
        <fgColor rgb="FFFF0000"/>
        <bgColor rgb="FFFF0000"/>
      </patternFill>
    </fill>
    <fill>
      <patternFill patternType="solid">
        <fgColor rgb="FFBFBFBF"/>
        <bgColor rgb="FFBFBFBF"/>
      </patternFill>
    </fill>
    <fill>
      <patternFill patternType="solid">
        <fgColor rgb="FFC6D9F0"/>
        <bgColor rgb="FFC6D9F0"/>
      </patternFill>
    </fill>
    <fill>
      <patternFill patternType="solid">
        <fgColor theme="4" tint="0.59999389629810485"/>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right/>
      <top/>
      <bottom style="thin">
        <color rgb="FF000000"/>
      </bottom>
      <diagonal/>
    </border>
  </borders>
  <cellStyleXfs count="3">
    <xf numFmtId="0" fontId="0" fillId="0" borderId="0"/>
    <xf numFmtId="0" fontId="1" fillId="0" borderId="0"/>
    <xf numFmtId="0" fontId="11" fillId="0" borderId="0"/>
  </cellStyleXfs>
  <cellXfs count="87">
    <xf numFmtId="0" fontId="0" fillId="0" borderId="0" xfId="0"/>
    <xf numFmtId="0" fontId="2" fillId="0" borderId="0" xfId="1" applyFont="1" applyAlignment="1"/>
    <xf numFmtId="0" fontId="2" fillId="0" borderId="0" xfId="1" applyFont="1" applyBorder="1" applyAlignment="1"/>
    <xf numFmtId="0" fontId="3" fillId="0" borderId="0" xfId="1" applyFont="1" applyAlignment="1"/>
    <xf numFmtId="0" fontId="1" fillId="0" borderId="0" xfId="1" applyFont="1" applyAlignment="1"/>
    <xf numFmtId="0" fontId="4" fillId="0" borderId="0" xfId="1" applyFont="1" applyBorder="1" applyAlignment="1"/>
    <xf numFmtId="0" fontId="5" fillId="0" borderId="0" xfId="1" applyFont="1" applyAlignment="1"/>
    <xf numFmtId="0" fontId="2" fillId="2" borderId="0" xfId="1" applyFont="1" applyFill="1" applyAlignment="1"/>
    <xf numFmtId="0" fontId="4" fillId="0" borderId="0" xfId="1" applyFont="1" applyAlignment="1"/>
    <xf numFmtId="0" fontId="5" fillId="2" borderId="0" xfId="1" applyFont="1" applyFill="1" applyAlignment="1"/>
    <xf numFmtId="0" fontId="6" fillId="0" borderId="0" xfId="1" applyFont="1" applyBorder="1" applyAlignment="1"/>
    <xf numFmtId="0" fontId="7" fillId="0" borderId="0" xfId="1" applyFont="1" applyAlignment="1"/>
    <xf numFmtId="0" fontId="4" fillId="3" borderId="0" xfId="1" applyFont="1" applyFill="1" applyBorder="1" applyAlignment="1"/>
    <xf numFmtId="0" fontId="2" fillId="3" borderId="0" xfId="1" applyFont="1" applyFill="1" applyBorder="1" applyAlignment="1"/>
    <xf numFmtId="0" fontId="6" fillId="0" borderId="0" xfId="1" applyFont="1" applyAlignment="1"/>
    <xf numFmtId="0" fontId="7" fillId="0" borderId="0" xfId="1" applyFont="1" applyBorder="1" applyAlignment="1"/>
    <xf numFmtId="0" fontId="4" fillId="4" borderId="0" xfId="1" applyFont="1" applyFill="1" applyBorder="1" applyAlignment="1"/>
    <xf numFmtId="0" fontId="8" fillId="0" borderId="0" xfId="1" applyFont="1" applyAlignment="1"/>
    <xf numFmtId="0" fontId="9" fillId="0" borderId="2" xfId="1" applyFont="1" applyBorder="1" applyAlignment="1"/>
    <xf numFmtId="0" fontId="10" fillId="0" borderId="0" xfId="1" applyFont="1" applyBorder="1" applyAlignment="1"/>
    <xf numFmtId="0" fontId="9" fillId="0" borderId="0" xfId="1" applyFont="1" applyBorder="1" applyAlignment="1">
      <alignment wrapText="1"/>
    </xf>
    <xf numFmtId="0" fontId="9" fillId="3" borderId="0" xfId="1" applyFont="1" applyFill="1" applyBorder="1" applyAlignment="1">
      <alignment wrapText="1"/>
    </xf>
    <xf numFmtId="0" fontId="9" fillId="5" borderId="2" xfId="1" applyFont="1" applyFill="1" applyBorder="1" applyAlignment="1"/>
    <xf numFmtId="0" fontId="9" fillId="6" borderId="0" xfId="1" applyFont="1" applyFill="1" applyBorder="1" applyAlignment="1">
      <alignment wrapText="1"/>
    </xf>
    <xf numFmtId="0" fontId="9" fillId="0" borderId="2" xfId="1" applyFont="1" applyBorder="1" applyAlignment="1">
      <alignment wrapText="1"/>
    </xf>
    <xf numFmtId="0" fontId="9" fillId="5" borderId="0" xfId="1" applyFont="1" applyFill="1" applyBorder="1" applyAlignment="1">
      <alignment wrapText="1"/>
    </xf>
    <xf numFmtId="0" fontId="10" fillId="5" borderId="0" xfId="1" applyFont="1" applyFill="1" applyBorder="1" applyAlignment="1"/>
    <xf numFmtId="0" fontId="10" fillId="0" borderId="3" xfId="1" applyFont="1" applyBorder="1" applyAlignment="1"/>
    <xf numFmtId="0" fontId="10" fillId="0" borderId="0" xfId="1" applyFont="1" applyAlignment="1"/>
    <xf numFmtId="0" fontId="11" fillId="0" borderId="0" xfId="2" applyBorder="1"/>
    <xf numFmtId="0" fontId="0" fillId="0" borderId="0" xfId="0" applyFill="1"/>
    <xf numFmtId="0" fontId="6" fillId="0" borderId="0" xfId="1" applyFont="1" applyFill="1" applyAlignment="1"/>
    <xf numFmtId="0" fontId="6" fillId="0" borderId="0" xfId="1" applyFont="1" applyFill="1" applyBorder="1" applyAlignment="1"/>
    <xf numFmtId="0" fontId="12" fillId="0" borderId="2" xfId="1" applyFont="1" applyFill="1" applyBorder="1" applyAlignment="1"/>
    <xf numFmtId="0" fontId="12" fillId="0" borderId="2" xfId="1" applyFont="1" applyFill="1" applyBorder="1" applyAlignment="1">
      <alignment wrapText="1"/>
    </xf>
    <xf numFmtId="0" fontId="13" fillId="0" borderId="0" xfId="0" applyFont="1" applyFill="1"/>
    <xf numFmtId="0" fontId="14" fillId="0" borderId="0" xfId="2" applyFont="1" applyBorder="1"/>
    <xf numFmtId="0" fontId="11" fillId="8" borderId="0" xfId="2" applyFill="1" applyBorder="1"/>
    <xf numFmtId="0" fontId="11" fillId="0" borderId="0" xfId="2" applyFill="1" applyBorder="1"/>
    <xf numFmtId="0" fontId="9" fillId="0" borderId="0" xfId="2" applyFont="1"/>
    <xf numFmtId="2" fontId="9" fillId="0" borderId="0" xfId="2" applyNumberFormat="1" applyFont="1"/>
    <xf numFmtId="1" fontId="9" fillId="0" borderId="0" xfId="2" applyNumberFormat="1" applyFont="1"/>
    <xf numFmtId="0" fontId="12" fillId="0" borderId="0" xfId="2" applyFont="1" applyAlignment="1">
      <alignment horizontal="left" vertical="center"/>
    </xf>
    <xf numFmtId="0" fontId="9" fillId="9" borderId="0" xfId="2" applyFont="1" applyFill="1" applyBorder="1"/>
    <xf numFmtId="0" fontId="9" fillId="10" borderId="0" xfId="2" applyFont="1" applyFill="1" applyBorder="1"/>
    <xf numFmtId="0" fontId="9" fillId="0" borderId="4" xfId="2" applyFont="1" applyBorder="1" applyAlignment="1">
      <alignment horizontal="left" wrapText="1"/>
    </xf>
    <xf numFmtId="0" fontId="9" fillId="5" borderId="0" xfId="2" applyFont="1" applyFill="1" applyBorder="1"/>
    <xf numFmtId="0" fontId="15" fillId="11" borderId="1" xfId="2" applyFont="1" applyFill="1" applyBorder="1" applyAlignment="1">
      <alignment horizontal="left" wrapText="1"/>
    </xf>
    <xf numFmtId="0" fontId="15" fillId="11" borderId="1" xfId="2" applyFont="1" applyFill="1" applyBorder="1"/>
    <xf numFmtId="0" fontId="9" fillId="12" borderId="0" xfId="2" applyFont="1" applyFill="1" applyBorder="1"/>
    <xf numFmtId="0" fontId="12" fillId="0" borderId="0" xfId="2" applyFont="1" applyFill="1"/>
    <xf numFmtId="0" fontId="9" fillId="13" borderId="0" xfId="2" applyFont="1" applyFill="1"/>
    <xf numFmtId="0" fontId="9" fillId="0" borderId="0" xfId="2" applyFont="1" applyFill="1"/>
    <xf numFmtId="0" fontId="9" fillId="14" borderId="0" xfId="2" applyFont="1" applyFill="1"/>
    <xf numFmtId="0" fontId="9" fillId="15" borderId="0" xfId="2" applyFont="1" applyFill="1" applyBorder="1"/>
    <xf numFmtId="0" fontId="9" fillId="0" borderId="0" xfId="2" applyFont="1" applyAlignment="1"/>
    <xf numFmtId="0" fontId="11" fillId="0" borderId="0" xfId="2"/>
    <xf numFmtId="0" fontId="11" fillId="0" borderId="0" xfId="2" applyFont="1" applyAlignment="1"/>
    <xf numFmtId="0" fontId="16" fillId="0" borderId="0" xfId="2" applyFont="1"/>
    <xf numFmtId="0" fontId="9" fillId="16" borderId="0" xfId="2" applyFont="1" applyFill="1" applyBorder="1"/>
    <xf numFmtId="0" fontId="17" fillId="7" borderId="0" xfId="2" applyFont="1" applyFill="1" applyBorder="1"/>
    <xf numFmtId="0" fontId="12" fillId="0" borderId="0" xfId="2" applyFont="1" applyFill="1" applyBorder="1"/>
    <xf numFmtId="0" fontId="9" fillId="0" borderId="0" xfId="2" applyFont="1" applyAlignment="1">
      <alignment horizontal="left" vertical="center"/>
    </xf>
    <xf numFmtId="166" fontId="9" fillId="0" borderId="0" xfId="2" applyNumberFormat="1" applyFont="1"/>
    <xf numFmtId="0" fontId="12" fillId="0" borderId="0" xfId="2" applyFont="1"/>
    <xf numFmtId="0" fontId="9" fillId="0" borderId="0" xfId="2" applyFont="1" applyAlignment="1">
      <alignment vertical="center"/>
    </xf>
    <xf numFmtId="0" fontId="18" fillId="0" borderId="0" xfId="2" applyFont="1"/>
    <xf numFmtId="0" fontId="12" fillId="16" borderId="0" xfId="2" applyFont="1" applyFill="1" applyBorder="1"/>
    <xf numFmtId="0" fontId="19" fillId="0" borderId="0" xfId="2" applyFont="1"/>
    <xf numFmtId="16" fontId="9" fillId="0" borderId="0" xfId="2" applyNumberFormat="1" applyFont="1"/>
    <xf numFmtId="166" fontId="12" fillId="0" borderId="0" xfId="2" applyNumberFormat="1" applyFont="1"/>
    <xf numFmtId="0" fontId="12" fillId="17" borderId="0" xfId="2" applyFont="1" applyFill="1" applyBorder="1"/>
    <xf numFmtId="1" fontId="17" fillId="0" borderId="0" xfId="2" applyNumberFormat="1" applyFont="1"/>
    <xf numFmtId="0" fontId="9" fillId="18" borderId="0" xfId="2" applyFont="1" applyFill="1" applyBorder="1"/>
    <xf numFmtId="0" fontId="9" fillId="0" borderId="0" xfId="2" applyFont="1" applyFill="1" applyBorder="1"/>
    <xf numFmtId="1" fontId="12" fillId="0" borderId="0" xfId="2" applyNumberFormat="1" applyFont="1"/>
    <xf numFmtId="16" fontId="12" fillId="0" borderId="0" xfId="2" applyNumberFormat="1" applyFont="1"/>
    <xf numFmtId="167" fontId="9" fillId="0" borderId="0" xfId="2" applyNumberFormat="1" applyFont="1"/>
    <xf numFmtId="0" fontId="16" fillId="0" borderId="0" xfId="2" applyFont="1" applyFill="1" applyBorder="1"/>
    <xf numFmtId="164" fontId="9" fillId="0" borderId="0" xfId="2" applyNumberFormat="1" applyFont="1" applyFill="1"/>
    <xf numFmtId="165" fontId="9" fillId="0" borderId="0" xfId="2" applyNumberFormat="1" applyFont="1" applyFill="1"/>
    <xf numFmtId="0" fontId="11" fillId="0" borderId="0" xfId="2" applyFont="1" applyFill="1" applyAlignment="1"/>
    <xf numFmtId="0" fontId="9" fillId="19" borderId="0" xfId="2" applyFont="1" applyFill="1"/>
    <xf numFmtId="164" fontId="9" fillId="19" borderId="0" xfId="2" applyNumberFormat="1" applyFont="1" applyFill="1"/>
    <xf numFmtId="165" fontId="9" fillId="19" borderId="0" xfId="2" applyNumberFormat="1" applyFont="1" applyFill="1"/>
    <xf numFmtId="0" fontId="0" fillId="19" borderId="0" xfId="0" applyFill="1"/>
    <xf numFmtId="3" fontId="9" fillId="0" borderId="0" xfId="2" applyNumberFormat="1" applyFont="1" applyFill="1"/>
  </cellXfs>
  <cellStyles count="3">
    <cellStyle name="Normal" xfId="0" builtinId="0"/>
    <cellStyle name="Normal 2" xfId="1" xr:uid="{EFCF6965-8EA6-C84B-8166-B948A74B3DE9}"/>
    <cellStyle name="Normal 3" xfId="2" xr:uid="{D9B88512-1EB1-8544-8EED-72CD48A7A5B7}"/>
  </cellStyles>
  <dxfs count="51">
    <dxf>
      <font>
        <color rgb="FF9C0006"/>
      </font>
      <fill>
        <patternFill>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6500"/>
      </font>
      <fill>
        <patternFill patternType="solid">
          <fgColor rgb="FFFFEB9C"/>
          <bgColor rgb="FFFFEB9C"/>
        </patternFill>
      </fill>
    </dxf>
    <dxf>
      <font>
        <color rgb="FF9C65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259080</xdr:colOff>
      <xdr:row>40</xdr:row>
      <xdr:rowOff>182880</xdr:rowOff>
    </xdr:to>
    <xdr:sp macro="" textlink="">
      <xdr:nvSpPr>
        <xdr:cNvPr id="2" name="AutoShape 14">
          <a:extLst>
            <a:ext uri="{FF2B5EF4-FFF2-40B4-BE49-F238E27FC236}">
              <a16:creationId xmlns:a16="http://schemas.microsoft.com/office/drawing/2014/main" id="{0B5C83B7-BEB2-914F-AF29-F878E9B63D60}"/>
            </a:ext>
          </a:extLst>
        </xdr:cNvPr>
        <xdr:cNvSpPr>
          <a:spLocks noChangeArrowheads="1"/>
        </xdr:cNvSpPr>
      </xdr:nvSpPr>
      <xdr:spPr bwMode="auto">
        <a:xfrm>
          <a:off x="0" y="0"/>
          <a:ext cx="7663180" cy="76250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9</xdr:col>
      <xdr:colOff>215900</xdr:colOff>
      <xdr:row>41</xdr:row>
      <xdr:rowOff>0</xdr:rowOff>
    </xdr:to>
    <xdr:sp macro="" textlink="">
      <xdr:nvSpPr>
        <xdr:cNvPr id="3" name="AutoShape 14">
          <a:extLst>
            <a:ext uri="{FF2B5EF4-FFF2-40B4-BE49-F238E27FC236}">
              <a16:creationId xmlns:a16="http://schemas.microsoft.com/office/drawing/2014/main" id="{22318E8D-BC2F-4C42-A7D8-1F77AAF67F8E}"/>
            </a:ext>
          </a:extLst>
        </xdr:cNvPr>
        <xdr:cNvSpPr>
          <a:spLocks noChangeArrowheads="1"/>
        </xdr:cNvSpPr>
      </xdr:nvSpPr>
      <xdr:spPr bwMode="auto">
        <a:xfrm>
          <a:off x="0" y="0"/>
          <a:ext cx="7620000" cy="76327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215900</xdr:colOff>
      <xdr:row>41</xdr:row>
      <xdr:rowOff>0</xdr:rowOff>
    </xdr:to>
    <xdr:sp macro="" textlink="">
      <xdr:nvSpPr>
        <xdr:cNvPr id="4" name="AutoShape 14">
          <a:extLst>
            <a:ext uri="{FF2B5EF4-FFF2-40B4-BE49-F238E27FC236}">
              <a16:creationId xmlns:a16="http://schemas.microsoft.com/office/drawing/2014/main" id="{6F39F72F-18EC-2947-A39A-B99820E888BF}"/>
            </a:ext>
          </a:extLst>
        </xdr:cNvPr>
        <xdr:cNvSpPr>
          <a:spLocks noChangeArrowheads="1"/>
        </xdr:cNvSpPr>
      </xdr:nvSpPr>
      <xdr:spPr bwMode="auto">
        <a:xfrm>
          <a:off x="0" y="0"/>
          <a:ext cx="7620000" cy="76327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215900</xdr:colOff>
      <xdr:row>41</xdr:row>
      <xdr:rowOff>0</xdr:rowOff>
    </xdr:to>
    <xdr:sp macro="" textlink="">
      <xdr:nvSpPr>
        <xdr:cNvPr id="5" name="AutoShape 14">
          <a:extLst>
            <a:ext uri="{FF2B5EF4-FFF2-40B4-BE49-F238E27FC236}">
              <a16:creationId xmlns:a16="http://schemas.microsoft.com/office/drawing/2014/main" id="{A8D35F7F-2662-B647-B66B-DE20F4D8FAE8}"/>
            </a:ext>
          </a:extLst>
        </xdr:cNvPr>
        <xdr:cNvSpPr>
          <a:spLocks noChangeArrowheads="1"/>
        </xdr:cNvSpPr>
      </xdr:nvSpPr>
      <xdr:spPr bwMode="auto">
        <a:xfrm>
          <a:off x="0" y="0"/>
          <a:ext cx="7620000" cy="76327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215900</xdr:colOff>
      <xdr:row>41</xdr:row>
      <xdr:rowOff>0</xdr:rowOff>
    </xdr:to>
    <xdr:sp macro="" textlink="">
      <xdr:nvSpPr>
        <xdr:cNvPr id="6" name="AutoShape 14">
          <a:extLst>
            <a:ext uri="{FF2B5EF4-FFF2-40B4-BE49-F238E27FC236}">
              <a16:creationId xmlns:a16="http://schemas.microsoft.com/office/drawing/2014/main" id="{5B4E1875-0E7B-1345-BF07-D5A97C329DEE}"/>
            </a:ext>
          </a:extLst>
        </xdr:cNvPr>
        <xdr:cNvSpPr>
          <a:spLocks noChangeArrowheads="1"/>
        </xdr:cNvSpPr>
      </xdr:nvSpPr>
      <xdr:spPr bwMode="auto">
        <a:xfrm>
          <a:off x="0" y="0"/>
          <a:ext cx="7620000" cy="76327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215900</xdr:colOff>
      <xdr:row>41</xdr:row>
      <xdr:rowOff>0</xdr:rowOff>
    </xdr:to>
    <xdr:sp macro="" textlink="">
      <xdr:nvSpPr>
        <xdr:cNvPr id="7" name="AutoShape 14">
          <a:extLst>
            <a:ext uri="{FF2B5EF4-FFF2-40B4-BE49-F238E27FC236}">
              <a16:creationId xmlns:a16="http://schemas.microsoft.com/office/drawing/2014/main" id="{5AC40400-08D9-064B-8EE9-08BD31E76DCB}"/>
            </a:ext>
          </a:extLst>
        </xdr:cNvPr>
        <xdr:cNvSpPr>
          <a:spLocks noChangeArrowheads="1"/>
        </xdr:cNvSpPr>
      </xdr:nvSpPr>
      <xdr:spPr bwMode="auto">
        <a:xfrm>
          <a:off x="0" y="0"/>
          <a:ext cx="7620000" cy="76327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215900</xdr:colOff>
      <xdr:row>41</xdr:row>
      <xdr:rowOff>0</xdr:rowOff>
    </xdr:to>
    <xdr:sp macro="" textlink="">
      <xdr:nvSpPr>
        <xdr:cNvPr id="8" name="AutoShape 14">
          <a:extLst>
            <a:ext uri="{FF2B5EF4-FFF2-40B4-BE49-F238E27FC236}">
              <a16:creationId xmlns:a16="http://schemas.microsoft.com/office/drawing/2014/main" id="{9BBF5ECD-76E7-D744-8769-F8D58A2EFC03}"/>
            </a:ext>
          </a:extLst>
        </xdr:cNvPr>
        <xdr:cNvSpPr>
          <a:spLocks noChangeArrowheads="1"/>
        </xdr:cNvSpPr>
      </xdr:nvSpPr>
      <xdr:spPr bwMode="auto">
        <a:xfrm>
          <a:off x="0" y="0"/>
          <a:ext cx="7620000" cy="76327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215900</xdr:colOff>
      <xdr:row>41</xdr:row>
      <xdr:rowOff>0</xdr:rowOff>
    </xdr:to>
    <xdr:sp macro="" textlink="">
      <xdr:nvSpPr>
        <xdr:cNvPr id="9" name="AutoShape 14">
          <a:extLst>
            <a:ext uri="{FF2B5EF4-FFF2-40B4-BE49-F238E27FC236}">
              <a16:creationId xmlns:a16="http://schemas.microsoft.com/office/drawing/2014/main" id="{77169952-6CEA-1445-A576-7C49B7C237D9}"/>
            </a:ext>
          </a:extLst>
        </xdr:cNvPr>
        <xdr:cNvSpPr>
          <a:spLocks noChangeArrowheads="1"/>
        </xdr:cNvSpPr>
      </xdr:nvSpPr>
      <xdr:spPr bwMode="auto">
        <a:xfrm>
          <a:off x="0" y="0"/>
          <a:ext cx="7620000" cy="76327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215900</xdr:colOff>
      <xdr:row>41</xdr:row>
      <xdr:rowOff>0</xdr:rowOff>
    </xdr:to>
    <xdr:sp macro="" textlink="">
      <xdr:nvSpPr>
        <xdr:cNvPr id="10" name="AutoShape 14">
          <a:extLst>
            <a:ext uri="{FF2B5EF4-FFF2-40B4-BE49-F238E27FC236}">
              <a16:creationId xmlns:a16="http://schemas.microsoft.com/office/drawing/2014/main" id="{3C5EF998-891A-C944-B99D-8EC7151832BC}"/>
            </a:ext>
          </a:extLst>
        </xdr:cNvPr>
        <xdr:cNvSpPr>
          <a:spLocks noChangeArrowheads="1"/>
        </xdr:cNvSpPr>
      </xdr:nvSpPr>
      <xdr:spPr bwMode="auto">
        <a:xfrm>
          <a:off x="0" y="0"/>
          <a:ext cx="7620000" cy="76327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215900</xdr:colOff>
      <xdr:row>41</xdr:row>
      <xdr:rowOff>0</xdr:rowOff>
    </xdr:to>
    <xdr:sp macro="" textlink="">
      <xdr:nvSpPr>
        <xdr:cNvPr id="11" name="AutoShape 14">
          <a:extLst>
            <a:ext uri="{FF2B5EF4-FFF2-40B4-BE49-F238E27FC236}">
              <a16:creationId xmlns:a16="http://schemas.microsoft.com/office/drawing/2014/main" id="{89AAD7D0-53CF-AC41-B24B-F15F06B19A9E}"/>
            </a:ext>
          </a:extLst>
        </xdr:cNvPr>
        <xdr:cNvSpPr>
          <a:spLocks noChangeArrowheads="1"/>
        </xdr:cNvSpPr>
      </xdr:nvSpPr>
      <xdr:spPr bwMode="auto">
        <a:xfrm>
          <a:off x="0" y="0"/>
          <a:ext cx="7620000" cy="76327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215900</xdr:colOff>
      <xdr:row>41</xdr:row>
      <xdr:rowOff>0</xdr:rowOff>
    </xdr:to>
    <xdr:sp macro="" textlink="">
      <xdr:nvSpPr>
        <xdr:cNvPr id="12" name="AutoShape 14">
          <a:extLst>
            <a:ext uri="{FF2B5EF4-FFF2-40B4-BE49-F238E27FC236}">
              <a16:creationId xmlns:a16="http://schemas.microsoft.com/office/drawing/2014/main" id="{C0E5D50D-E0A8-9A45-BAD7-8258C1426100}"/>
            </a:ext>
          </a:extLst>
        </xdr:cNvPr>
        <xdr:cNvSpPr>
          <a:spLocks noChangeArrowheads="1"/>
        </xdr:cNvSpPr>
      </xdr:nvSpPr>
      <xdr:spPr bwMode="auto">
        <a:xfrm>
          <a:off x="0" y="0"/>
          <a:ext cx="7620000" cy="76327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215900</xdr:colOff>
      <xdr:row>41</xdr:row>
      <xdr:rowOff>0</xdr:rowOff>
    </xdr:to>
    <xdr:sp macro="" textlink="">
      <xdr:nvSpPr>
        <xdr:cNvPr id="13" name="AutoShape 14">
          <a:extLst>
            <a:ext uri="{FF2B5EF4-FFF2-40B4-BE49-F238E27FC236}">
              <a16:creationId xmlns:a16="http://schemas.microsoft.com/office/drawing/2014/main" id="{7CD7EA29-8850-6845-BA77-9059FB589B8F}"/>
            </a:ext>
          </a:extLst>
        </xdr:cNvPr>
        <xdr:cNvSpPr>
          <a:spLocks noChangeArrowheads="1"/>
        </xdr:cNvSpPr>
      </xdr:nvSpPr>
      <xdr:spPr bwMode="auto">
        <a:xfrm>
          <a:off x="0" y="0"/>
          <a:ext cx="7620000" cy="76327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215900</xdr:colOff>
      <xdr:row>41</xdr:row>
      <xdr:rowOff>0</xdr:rowOff>
    </xdr:to>
    <xdr:sp macro="" textlink="">
      <xdr:nvSpPr>
        <xdr:cNvPr id="14" name="AutoShape 14">
          <a:extLst>
            <a:ext uri="{FF2B5EF4-FFF2-40B4-BE49-F238E27FC236}">
              <a16:creationId xmlns:a16="http://schemas.microsoft.com/office/drawing/2014/main" id="{1AE0973B-BB00-474C-8324-FA70DB8E590A}"/>
            </a:ext>
          </a:extLst>
        </xdr:cNvPr>
        <xdr:cNvSpPr>
          <a:spLocks noChangeArrowheads="1"/>
        </xdr:cNvSpPr>
      </xdr:nvSpPr>
      <xdr:spPr bwMode="auto">
        <a:xfrm>
          <a:off x="0" y="0"/>
          <a:ext cx="7620000" cy="76327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215900</xdr:colOff>
      <xdr:row>41</xdr:row>
      <xdr:rowOff>0</xdr:rowOff>
    </xdr:to>
    <xdr:sp macro="" textlink="">
      <xdr:nvSpPr>
        <xdr:cNvPr id="15" name="AutoShape 14">
          <a:extLst>
            <a:ext uri="{FF2B5EF4-FFF2-40B4-BE49-F238E27FC236}">
              <a16:creationId xmlns:a16="http://schemas.microsoft.com/office/drawing/2014/main" id="{3D8555AE-BA37-714F-AA04-F64190A1BDDB}"/>
            </a:ext>
          </a:extLst>
        </xdr:cNvPr>
        <xdr:cNvSpPr>
          <a:spLocks noChangeArrowheads="1"/>
        </xdr:cNvSpPr>
      </xdr:nvSpPr>
      <xdr:spPr bwMode="auto">
        <a:xfrm>
          <a:off x="0" y="0"/>
          <a:ext cx="7620000" cy="76327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215900</xdr:colOff>
      <xdr:row>41</xdr:row>
      <xdr:rowOff>0</xdr:rowOff>
    </xdr:to>
    <xdr:sp macro="" textlink="">
      <xdr:nvSpPr>
        <xdr:cNvPr id="16" name="AutoShape 14">
          <a:extLst>
            <a:ext uri="{FF2B5EF4-FFF2-40B4-BE49-F238E27FC236}">
              <a16:creationId xmlns:a16="http://schemas.microsoft.com/office/drawing/2014/main" id="{AFF80252-BD6A-B74D-B839-B9099F28A020}"/>
            </a:ext>
          </a:extLst>
        </xdr:cNvPr>
        <xdr:cNvSpPr>
          <a:spLocks noChangeArrowheads="1"/>
        </xdr:cNvSpPr>
      </xdr:nvSpPr>
      <xdr:spPr bwMode="auto">
        <a:xfrm>
          <a:off x="0" y="0"/>
          <a:ext cx="7620000" cy="76327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198120</xdr:colOff>
      <xdr:row>40</xdr:row>
      <xdr:rowOff>182880</xdr:rowOff>
    </xdr:to>
    <xdr:sp macro="" textlink="">
      <xdr:nvSpPr>
        <xdr:cNvPr id="17" name="AutoShape 14">
          <a:extLst>
            <a:ext uri="{FF2B5EF4-FFF2-40B4-BE49-F238E27FC236}">
              <a16:creationId xmlns:a16="http://schemas.microsoft.com/office/drawing/2014/main" id="{F08CD047-C5E2-B54A-8FD8-B6BC4BE2A9FF}"/>
            </a:ext>
          </a:extLst>
        </xdr:cNvPr>
        <xdr:cNvSpPr>
          <a:spLocks noChangeArrowheads="1"/>
        </xdr:cNvSpPr>
      </xdr:nvSpPr>
      <xdr:spPr bwMode="auto">
        <a:xfrm>
          <a:off x="0" y="0"/>
          <a:ext cx="7602220" cy="76250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9</xdr:col>
      <xdr:colOff>198120</xdr:colOff>
      <xdr:row>40</xdr:row>
      <xdr:rowOff>182880</xdr:rowOff>
    </xdr:to>
    <xdr:sp macro="" textlink="">
      <xdr:nvSpPr>
        <xdr:cNvPr id="18" name="AutoShape 14">
          <a:extLst>
            <a:ext uri="{FF2B5EF4-FFF2-40B4-BE49-F238E27FC236}">
              <a16:creationId xmlns:a16="http://schemas.microsoft.com/office/drawing/2014/main" id="{7994B5A1-B094-5B44-A6ED-C8EB9BF03061}"/>
            </a:ext>
          </a:extLst>
        </xdr:cNvPr>
        <xdr:cNvSpPr>
          <a:spLocks noChangeArrowheads="1"/>
        </xdr:cNvSpPr>
      </xdr:nvSpPr>
      <xdr:spPr bwMode="auto">
        <a:xfrm>
          <a:off x="0" y="0"/>
          <a:ext cx="7602220" cy="76250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9</xdr:col>
      <xdr:colOff>198120</xdr:colOff>
      <xdr:row>40</xdr:row>
      <xdr:rowOff>182880</xdr:rowOff>
    </xdr:to>
    <xdr:sp macro="" textlink="">
      <xdr:nvSpPr>
        <xdr:cNvPr id="19" name="AutoShape 14">
          <a:extLst>
            <a:ext uri="{FF2B5EF4-FFF2-40B4-BE49-F238E27FC236}">
              <a16:creationId xmlns:a16="http://schemas.microsoft.com/office/drawing/2014/main" id="{2E2BD36E-3FF4-274F-9FF2-FD27166B159C}"/>
            </a:ext>
          </a:extLst>
        </xdr:cNvPr>
        <xdr:cNvSpPr>
          <a:spLocks noChangeArrowheads="1"/>
        </xdr:cNvSpPr>
      </xdr:nvSpPr>
      <xdr:spPr bwMode="auto">
        <a:xfrm>
          <a:off x="0" y="0"/>
          <a:ext cx="7602220" cy="76250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9</xdr:col>
      <xdr:colOff>198120</xdr:colOff>
      <xdr:row>40</xdr:row>
      <xdr:rowOff>182880</xdr:rowOff>
    </xdr:to>
    <xdr:sp macro="" textlink="">
      <xdr:nvSpPr>
        <xdr:cNvPr id="20" name="AutoShape 14">
          <a:extLst>
            <a:ext uri="{FF2B5EF4-FFF2-40B4-BE49-F238E27FC236}">
              <a16:creationId xmlns:a16="http://schemas.microsoft.com/office/drawing/2014/main" id="{58E4D09A-AE49-4D4E-A12A-CBD0F3C68D37}"/>
            </a:ext>
          </a:extLst>
        </xdr:cNvPr>
        <xdr:cNvSpPr>
          <a:spLocks noChangeArrowheads="1"/>
        </xdr:cNvSpPr>
      </xdr:nvSpPr>
      <xdr:spPr bwMode="auto">
        <a:xfrm>
          <a:off x="0" y="0"/>
          <a:ext cx="7602220" cy="76250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9</xdr:col>
      <xdr:colOff>198120</xdr:colOff>
      <xdr:row>40</xdr:row>
      <xdr:rowOff>182880</xdr:rowOff>
    </xdr:to>
    <xdr:sp macro="" textlink="">
      <xdr:nvSpPr>
        <xdr:cNvPr id="21" name="AutoShape 14">
          <a:extLst>
            <a:ext uri="{FF2B5EF4-FFF2-40B4-BE49-F238E27FC236}">
              <a16:creationId xmlns:a16="http://schemas.microsoft.com/office/drawing/2014/main" id="{2F1E70EB-34DB-954B-AA16-385A440C9C4E}"/>
            </a:ext>
          </a:extLst>
        </xdr:cNvPr>
        <xdr:cNvSpPr>
          <a:spLocks noChangeArrowheads="1"/>
        </xdr:cNvSpPr>
      </xdr:nvSpPr>
      <xdr:spPr bwMode="auto">
        <a:xfrm>
          <a:off x="0" y="0"/>
          <a:ext cx="7602220" cy="76250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9</xdr:col>
      <xdr:colOff>198120</xdr:colOff>
      <xdr:row>40</xdr:row>
      <xdr:rowOff>182880</xdr:rowOff>
    </xdr:to>
    <xdr:sp macro="" textlink="">
      <xdr:nvSpPr>
        <xdr:cNvPr id="22" name="AutoShape 14">
          <a:extLst>
            <a:ext uri="{FF2B5EF4-FFF2-40B4-BE49-F238E27FC236}">
              <a16:creationId xmlns:a16="http://schemas.microsoft.com/office/drawing/2014/main" id="{0EF25F96-B84A-ED4B-9CBA-FFA9F4424E51}"/>
            </a:ext>
          </a:extLst>
        </xdr:cNvPr>
        <xdr:cNvSpPr>
          <a:spLocks noChangeArrowheads="1"/>
        </xdr:cNvSpPr>
      </xdr:nvSpPr>
      <xdr:spPr bwMode="auto">
        <a:xfrm>
          <a:off x="0" y="0"/>
          <a:ext cx="7602220" cy="76250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1</xdr:row>
      <xdr:rowOff>0</xdr:rowOff>
    </xdr:from>
    <xdr:to>
      <xdr:col>9</xdr:col>
      <xdr:colOff>215900</xdr:colOff>
      <xdr:row>41</xdr:row>
      <xdr:rowOff>0</xdr:rowOff>
    </xdr:to>
    <xdr:sp macro="" textlink="">
      <xdr:nvSpPr>
        <xdr:cNvPr id="23" name="AutoShape 14">
          <a:extLst>
            <a:ext uri="{FF2B5EF4-FFF2-40B4-BE49-F238E27FC236}">
              <a16:creationId xmlns:a16="http://schemas.microsoft.com/office/drawing/2014/main" id="{C1300714-FFD0-9943-9F1C-E2D69A59472B}"/>
            </a:ext>
          </a:extLst>
        </xdr:cNvPr>
        <xdr:cNvSpPr>
          <a:spLocks noChangeArrowheads="1"/>
        </xdr:cNvSpPr>
      </xdr:nvSpPr>
      <xdr:spPr bwMode="auto">
        <a:xfrm>
          <a:off x="0" y="0"/>
          <a:ext cx="7620000" cy="76327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996D3-AE53-BF48-9EDA-7978D536FEE4}">
  <sheetPr>
    <tabColor rgb="FF7030A0"/>
  </sheetPr>
  <dimension ref="A1:AQ239"/>
  <sheetViews>
    <sheetView zoomScale="115" workbookViewId="0">
      <pane xSplit="1" ySplit="2" topLeftCell="B3" activePane="bottomRight" state="frozen"/>
      <selection pane="topRight" activeCell="C1" sqref="C1"/>
      <selection pane="bottomLeft" activeCell="A3" sqref="A3"/>
      <selection pane="bottomRight" activeCell="B87" sqref="B87"/>
    </sheetView>
  </sheetViews>
  <sheetFormatPr baseColWidth="10" defaultRowHeight="16" x14ac:dyDescent="0.2"/>
  <cols>
    <col min="1" max="1" width="10.83203125" style="35"/>
    <col min="3" max="3" width="13.1640625" bestFit="1" customWidth="1"/>
    <col min="4" max="4" width="17.1640625" bestFit="1" customWidth="1"/>
    <col min="36" max="36" width="19.83203125" bestFit="1" customWidth="1"/>
  </cols>
  <sheetData>
    <row r="1" spans="1:43" x14ac:dyDescent="0.2">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0"/>
      <c r="AJ1" s="30"/>
      <c r="AK1" s="30"/>
      <c r="AL1" s="30"/>
      <c r="AM1" s="30"/>
      <c r="AN1" s="30"/>
      <c r="AO1" s="30"/>
      <c r="AP1" s="30"/>
      <c r="AQ1" s="30"/>
    </row>
    <row r="2" spans="1:43" x14ac:dyDescent="0.2">
      <c r="A2" s="36" t="s">
        <v>271</v>
      </c>
      <c r="B2" s="2" t="s">
        <v>1</v>
      </c>
      <c r="C2" s="2" t="s">
        <v>4907</v>
      </c>
      <c r="D2" s="2" t="s">
        <v>4908</v>
      </c>
      <c r="E2" s="38" t="s">
        <v>285</v>
      </c>
      <c r="F2" s="38" t="s">
        <v>274</v>
      </c>
      <c r="G2" s="38" t="s">
        <v>291</v>
      </c>
      <c r="H2" s="38" t="s">
        <v>292</v>
      </c>
      <c r="I2" s="38" t="s">
        <v>293</v>
      </c>
      <c r="J2" s="38" t="s">
        <v>297</v>
      </c>
      <c r="K2" s="38" t="s">
        <v>298</v>
      </c>
      <c r="L2" s="38" t="s">
        <v>331</v>
      </c>
      <c r="M2" s="38" t="s">
        <v>332</v>
      </c>
      <c r="N2" s="38" t="s">
        <v>333</v>
      </c>
      <c r="O2" s="38" t="s">
        <v>334</v>
      </c>
      <c r="P2" s="38" t="s">
        <v>335</v>
      </c>
      <c r="Q2" s="38" t="s">
        <v>336</v>
      </c>
      <c r="R2" s="38" t="s">
        <v>337</v>
      </c>
      <c r="S2" s="38" t="s">
        <v>338</v>
      </c>
      <c r="T2" s="38" t="s">
        <v>339</v>
      </c>
      <c r="U2" s="38" t="s">
        <v>340</v>
      </c>
      <c r="V2" s="38" t="s">
        <v>341</v>
      </c>
      <c r="W2" s="38" t="s">
        <v>342</v>
      </c>
      <c r="X2" s="38" t="s">
        <v>343</v>
      </c>
      <c r="Y2" s="38" t="s">
        <v>344</v>
      </c>
      <c r="Z2" s="38" t="s">
        <v>345</v>
      </c>
      <c r="AA2" s="38" t="s">
        <v>346</v>
      </c>
      <c r="AB2" s="38" t="s">
        <v>347</v>
      </c>
      <c r="AC2" s="38" t="s">
        <v>348</v>
      </c>
      <c r="AD2" s="38" t="s">
        <v>349</v>
      </c>
      <c r="AE2" s="38" t="s">
        <v>350</v>
      </c>
      <c r="AF2" s="38" t="s">
        <v>351</v>
      </c>
      <c r="AG2" s="38" t="s">
        <v>352</v>
      </c>
      <c r="AH2" s="38" t="s">
        <v>353</v>
      </c>
      <c r="AI2" s="82" t="s">
        <v>269</v>
      </c>
      <c r="AJ2" s="82" t="s">
        <v>1758</v>
      </c>
      <c r="AK2" s="82" t="s">
        <v>1759</v>
      </c>
      <c r="AL2" s="83" t="s">
        <v>1760</v>
      </c>
      <c r="AM2" s="83" t="s">
        <v>1761</v>
      </c>
      <c r="AN2" s="82" t="s">
        <v>1762</v>
      </c>
      <c r="AO2" s="82" t="s">
        <v>1763</v>
      </c>
      <c r="AP2" s="83" t="s">
        <v>1761</v>
      </c>
      <c r="AQ2" s="84" t="s">
        <v>1764</v>
      </c>
    </row>
    <row r="3" spans="1:43" x14ac:dyDescent="0.2">
      <c r="A3" s="31" t="s">
        <v>9</v>
      </c>
      <c r="B3" t="str">
        <f>VLOOKUP($A3,Dirofilaria!$A$6:$B$253,2,FALSE)</f>
        <v>Neg</v>
      </c>
      <c r="C3">
        <f>IF(B3=0,"",IF(B3="Neg",0,1))</f>
        <v>0</v>
      </c>
      <c r="D3" t="s">
        <v>4909</v>
      </c>
      <c r="E3">
        <f>IFERROR(VLOOKUP($A3,'Dog data'!$D$2:$DG$400,'Dog data'!R$1,FALSE),"")</f>
        <v>4</v>
      </c>
      <c r="F3" t="str">
        <f>IFERROR(VLOOKUP($A3,'Dog data'!$D$2:$DG$400,'Dog data'!T$1,FALSE),"")</f>
        <v>F</v>
      </c>
      <c r="G3" t="str">
        <f>IFERROR(VLOOKUP($A3,'Dog data'!$D$2:$DG$400,'Dog data'!Y$1,FALSE),"")</f>
        <v>Alert</v>
      </c>
      <c r="H3">
        <f>IFERROR(VLOOKUP($A3,'Dog data'!$D$2:$DG$400,'Dog data'!Z$1,FALSE),"")</f>
        <v>100</v>
      </c>
      <c r="I3" t="str">
        <f>IFERROR(VLOOKUP($A3,'Dog data'!$D$2:$DG$400,'Dog data'!AA$1,FALSE),"")</f>
        <v>.</v>
      </c>
      <c r="J3">
        <f>IFERROR(VLOOKUP($A3,'Dog data'!$D$2:$DG$400,'Dog data'!AE$1,FALSE),"")</f>
        <v>109</v>
      </c>
      <c r="K3">
        <f>IFERROR(VLOOKUP($A3,'Dog data'!$D$2:$DG$400,'Dog data'!AF$1,FALSE),"")</f>
        <v>7</v>
      </c>
      <c r="L3">
        <f>IFERROR(VLOOKUP($A3,'Dog data'!$D$2:$DG$400,'Dog data'!BQ$1,FALSE),"")</f>
        <v>18</v>
      </c>
      <c r="M3">
        <f>IFERROR(VLOOKUP($A3,'Dog data'!$D$2:$DG$400,'Dog data'!BR$1,FALSE),"")</f>
        <v>12.2</v>
      </c>
      <c r="N3">
        <f>IFERROR(VLOOKUP($A3,'Dog data'!$D$2:$DG$400,'Dog data'!BS$1,FALSE),"")</f>
        <v>67.8</v>
      </c>
      <c r="O3">
        <f>IFERROR(VLOOKUP($A3,'Dog data'!$D$2:$DG$400,'Dog data'!BT$1,FALSE),"")</f>
        <v>2.8</v>
      </c>
      <c r="P3">
        <f>IFERROR(VLOOKUP($A3,'Dog data'!$D$2:$DG$400,'Dog data'!BU$1,FALSE),"")</f>
        <v>15.7</v>
      </c>
      <c r="Q3">
        <f>IFERROR(VLOOKUP($A3,'Dog data'!$D$2:$DG$400,'Dog data'!BV$1,FALSE),"")</f>
        <v>3</v>
      </c>
      <c r="R3">
        <f>IFERROR(VLOOKUP($A3,'Dog data'!$D$2:$DG$400,'Dog data'!BW$1,FALSE),"")</f>
        <v>16.5</v>
      </c>
      <c r="S3">
        <f>IFERROR(VLOOKUP($A3,'Dog data'!$D$2:$DG$400,'Dog data'!BX$1,FALSE),"")</f>
        <v>6.07</v>
      </c>
      <c r="T3">
        <f>IFERROR(VLOOKUP($A3,'Dog data'!$D$2:$DG$400,'Dog data'!BY$1,FALSE),"")</f>
        <v>13.3</v>
      </c>
      <c r="U3">
        <f>IFERROR(VLOOKUP($A3,'Dog data'!$D$2:$DG$400,'Dog data'!BZ$1,FALSE),"")</f>
        <v>38.299999999999997</v>
      </c>
      <c r="V3">
        <f>IFERROR(VLOOKUP($A3,'Dog data'!$D$2:$DG$400,'Dog data'!CA$1,FALSE),"")</f>
        <v>63.1</v>
      </c>
      <c r="W3">
        <f>IFERROR(VLOOKUP($A3,'Dog data'!$D$2:$DG$400,'Dog data'!CB$1,FALSE),"")</f>
        <v>21.9</v>
      </c>
      <c r="X3">
        <f>IFERROR(VLOOKUP($A3,'Dog data'!$D$2:$DG$400,'Dog data'!CC$1,FALSE),"")</f>
        <v>34.700000000000003</v>
      </c>
      <c r="Y3">
        <f>IFERROR(VLOOKUP($A3,'Dog data'!$D$2:$DG$400,'Dog data'!CD$1,FALSE),"")</f>
        <v>19.7</v>
      </c>
      <c r="Z3">
        <f>IFERROR(VLOOKUP($A3,'Dog data'!$D$2:$DG$400,'Dog data'!CE$1,FALSE),"")</f>
        <v>296</v>
      </c>
      <c r="AA3">
        <f>IFERROR(VLOOKUP($A3,'Dog data'!$D$2:$DG$400,'Dog data'!CF$1,FALSE),"")</f>
        <v>0</v>
      </c>
      <c r="AB3">
        <f>IFERROR(VLOOKUP($A3,'Dog data'!$D$2:$DG$400,'Dog data'!CG$1,FALSE),"")</f>
        <v>72</v>
      </c>
      <c r="AC3">
        <f>IFERROR(VLOOKUP($A3,'Dog data'!$D$2:$DG$400,'Dog data'!CH$1,FALSE),"")</f>
        <v>3</v>
      </c>
      <c r="AD3">
        <f>IFERROR(VLOOKUP($A3,'Dog data'!$D$2:$DG$400,'Dog data'!CI$1,FALSE),"")</f>
        <v>16</v>
      </c>
      <c r="AE3">
        <f>IFERROR(VLOOKUP($A3,'Dog data'!$D$2:$DG$400,'Dog data'!CJ$1,FALSE),"")</f>
        <v>5</v>
      </c>
      <c r="AF3">
        <f>IFERROR(VLOOKUP($A3,'Dog data'!$D$2:$DG$400,'Dog data'!CK$1,FALSE),"")</f>
        <v>4</v>
      </c>
      <c r="AG3" t="str">
        <f>IFERROR(VLOOKUP($A3,'Dog data'!$D$2:$DG$400,'Dog data'!CL$1,FALSE),"")</f>
        <v>.</v>
      </c>
      <c r="AH3" t="str">
        <f>IFERROR(VLOOKUP($A3,'Dog data'!$D$2:$DG$400,'Dog data'!CM$1,FALSE),"")</f>
        <v>.</v>
      </c>
      <c r="AI3" s="85" t="str">
        <f>IFERROR(VLOOKUP($A3,'Dog data'!$D$2:$DH$400,'Dog data'!DH$1,FALSE),"")</f>
        <v>PN001</v>
      </c>
      <c r="AJ3" s="85" t="str">
        <f>IFERROR(VLOOKUP($AI3,data!$C$3:$L$500,data!E$1,FALSE),"")</f>
        <v>Pueblo Nuevo</v>
      </c>
      <c r="AK3" s="85" t="str">
        <f>IFERROR(VLOOKUP($AI3,data!$C$3:$L$500,data!F$1,FALSE),"")</f>
        <v>8.897914 -79.962367 151.11724300379825 16</v>
      </c>
      <c r="AL3" s="85">
        <f>IFERROR(VLOOKUP($AI3,data!$C$3:$L$500,data!G$1,FALSE),"")</f>
        <v>8.8979140000000001</v>
      </c>
      <c r="AM3" s="85">
        <f>IFERROR(VLOOKUP($AI3,data!$C$3:$L$500,data!H$1,FALSE),"")</f>
        <v>-79.962367</v>
      </c>
      <c r="AN3" s="85">
        <f>IFERROR(IFERROR(VLOOKUP($AI3,data!$C$3:$L$500,data!I$1,FALSE),VLOOKUP($AI3,Sheet1!$E$3:$M$21,Sheet1!K$1,FALSE)),"")</f>
        <v>8.8977111230000006</v>
      </c>
      <c r="AO3" s="85">
        <f>IFERROR(IFERROR(VLOOKUP($AI3,data!$C$3:$L$500,data!J$1,FALSE),VLOOKUP($AI3,Sheet1!$E$3:$M$21,Sheet1!L$1,FALSE)),"")</f>
        <v>-79.962127039999999</v>
      </c>
      <c r="AP3" s="85">
        <f>IFERROR(VLOOKUP($AI3,data!$C$3:$L$500,data!K$1,FALSE),"")</f>
        <v>-79.962367</v>
      </c>
      <c r="AQ3" s="85">
        <f>IFERROR(VLOOKUP($AI3,data!$C$3:$L$500,data!L$1,FALSE),"")</f>
        <v>151.11724300399999</v>
      </c>
    </row>
    <row r="4" spans="1:43" x14ac:dyDescent="0.2">
      <c r="A4" s="31" t="s">
        <v>12</v>
      </c>
      <c r="B4" t="str">
        <f>VLOOKUP($A4,Dirofilaria!$A$6:$B$253,2,FALSE)</f>
        <v>Neg</v>
      </c>
      <c r="C4">
        <f>IF(B4=0,"",IF(B4="Neg",0,1))</f>
        <v>0</v>
      </c>
      <c r="D4" t="s">
        <v>4909</v>
      </c>
      <c r="E4">
        <f>IFERROR(VLOOKUP($A4,'Dog data'!$D$2:$DG$400,'Dog data'!R$1,FALSE),"")</f>
        <v>3</v>
      </c>
      <c r="F4" t="str">
        <f>IFERROR(VLOOKUP($A4,'Dog data'!$D$2:$DG$400,'Dog data'!T$1,FALSE),"")</f>
        <v>M</v>
      </c>
      <c r="G4" t="str">
        <f>IFERROR(VLOOKUP($A4,'Dog data'!$D$2:$DG$400,'Dog data'!Y$1,FALSE),"")</f>
        <v>Alert</v>
      </c>
      <c r="H4">
        <f>IFERROR(VLOOKUP($A4,'Dog data'!$D$2:$DG$400,'Dog data'!Z$1,FALSE),"")</f>
        <v>88</v>
      </c>
      <c r="I4" t="str">
        <f>IFERROR(VLOOKUP($A4,'Dog data'!$D$2:$DG$400,'Dog data'!AA$1,FALSE),"")</f>
        <v>.</v>
      </c>
      <c r="J4">
        <f>IFERROR(VLOOKUP($A4,'Dog data'!$D$2:$DG$400,'Dog data'!AE$1,FALSE),"")</f>
        <v>100</v>
      </c>
      <c r="K4">
        <f>IFERROR(VLOOKUP($A4,'Dog data'!$D$2:$DG$400,'Dog data'!AF$1,FALSE),"")</f>
        <v>6</v>
      </c>
      <c r="L4">
        <f>IFERROR(VLOOKUP($A4,'Dog data'!$D$2:$DG$400,'Dog data'!BQ$1,FALSE),"")</f>
        <v>11.2</v>
      </c>
      <c r="M4">
        <f>IFERROR(VLOOKUP($A4,'Dog data'!$D$2:$DG$400,'Dog data'!BR$1,FALSE),"")</f>
        <v>7.4</v>
      </c>
      <c r="N4">
        <f>IFERROR(VLOOKUP($A4,'Dog data'!$D$2:$DG$400,'Dog data'!BS$1,FALSE),"")</f>
        <v>65.7</v>
      </c>
      <c r="O4">
        <f>IFERROR(VLOOKUP($A4,'Dog data'!$D$2:$DG$400,'Dog data'!BT$1,FALSE),"")</f>
        <v>2.2999999999999998</v>
      </c>
      <c r="P4">
        <f>IFERROR(VLOOKUP($A4,'Dog data'!$D$2:$DG$400,'Dog data'!BU$1,FALSE),"")</f>
        <v>20.399999999999999</v>
      </c>
      <c r="Q4">
        <f>IFERROR(VLOOKUP($A4,'Dog data'!$D$2:$DG$400,'Dog data'!BV$1,FALSE),"")</f>
        <v>1.6</v>
      </c>
      <c r="R4">
        <f>IFERROR(VLOOKUP($A4,'Dog data'!$D$2:$DG$400,'Dog data'!BW$1,FALSE),"")</f>
        <v>13.9</v>
      </c>
      <c r="S4">
        <f>IFERROR(VLOOKUP($A4,'Dog data'!$D$2:$DG$400,'Dog data'!BX$1,FALSE),"")</f>
        <v>6.87</v>
      </c>
      <c r="T4">
        <f>IFERROR(VLOOKUP($A4,'Dog data'!$D$2:$DG$400,'Dog data'!BY$1,FALSE),"")</f>
        <v>16.600000000000001</v>
      </c>
      <c r="U4">
        <f>IFERROR(VLOOKUP($A4,'Dog data'!$D$2:$DG$400,'Dog data'!BZ$1,FALSE),"")</f>
        <v>47.6</v>
      </c>
      <c r="V4">
        <f>IFERROR(VLOOKUP($A4,'Dog data'!$D$2:$DG$400,'Dog data'!CA$1,FALSE),"")</f>
        <v>69.3</v>
      </c>
      <c r="W4">
        <f>IFERROR(VLOOKUP($A4,'Dog data'!$D$2:$DG$400,'Dog data'!CB$1,FALSE),"")</f>
        <v>24.2</v>
      </c>
      <c r="X4">
        <f>IFERROR(VLOOKUP($A4,'Dog data'!$D$2:$DG$400,'Dog data'!CC$1,FALSE),"")</f>
        <v>34.9</v>
      </c>
      <c r="Y4">
        <f>IFERROR(VLOOKUP($A4,'Dog data'!$D$2:$DG$400,'Dog data'!CD$1,FALSE),"")</f>
        <v>16.2</v>
      </c>
      <c r="Z4">
        <f>IFERROR(VLOOKUP($A4,'Dog data'!$D$2:$DG$400,'Dog data'!CE$1,FALSE),"")</f>
        <v>224</v>
      </c>
      <c r="AA4">
        <f>IFERROR(VLOOKUP($A4,'Dog data'!$D$2:$DG$400,'Dog data'!CF$1,FALSE),"")</f>
        <v>10.6</v>
      </c>
      <c r="AB4">
        <f>IFERROR(VLOOKUP($A4,'Dog data'!$D$2:$DG$400,'Dog data'!CG$1,FALSE),"")</f>
        <v>73</v>
      </c>
      <c r="AC4">
        <f>IFERROR(VLOOKUP($A4,'Dog data'!$D$2:$DG$400,'Dog data'!CH$1,FALSE),"")</f>
        <v>0</v>
      </c>
      <c r="AD4">
        <f>IFERROR(VLOOKUP($A4,'Dog data'!$D$2:$DG$400,'Dog data'!CI$1,FALSE),"")</f>
        <v>17</v>
      </c>
      <c r="AE4">
        <f>IFERROR(VLOOKUP($A4,'Dog data'!$D$2:$DG$400,'Dog data'!CJ$1,FALSE),"")</f>
        <v>7</v>
      </c>
      <c r="AF4">
        <f>IFERROR(VLOOKUP($A4,'Dog data'!$D$2:$DG$400,'Dog data'!CK$1,FALSE),"")</f>
        <v>3</v>
      </c>
      <c r="AG4">
        <f>IFERROR(VLOOKUP($A4,'Dog data'!$D$2:$DG$400,'Dog data'!CL$1,FALSE),"")</f>
        <v>0</v>
      </c>
      <c r="AH4" t="str">
        <f>IFERROR(VLOOKUP($A4,'Dog data'!$D$2:$DG$400,'Dog data'!CM$1,FALSE),"")</f>
        <v>.</v>
      </c>
      <c r="AI4" s="85" t="str">
        <f>IFERROR(VLOOKUP($A4,'Dog data'!$D$2:$DH$400,'Dog data'!DH$1,FALSE),"")</f>
        <v>PN001</v>
      </c>
      <c r="AJ4" s="85" t="str">
        <f>IFERROR(VLOOKUP($AI4,data!$C$3:$L$500,data!E$1,FALSE),"")</f>
        <v>Pueblo Nuevo</v>
      </c>
      <c r="AK4" s="85" t="str">
        <f>IFERROR(VLOOKUP($AI4,data!$C$3:$L$500,data!F$1,FALSE),"")</f>
        <v>8.897914 -79.962367 151.11724300379825 16</v>
      </c>
      <c r="AL4" s="85">
        <f>IFERROR(VLOOKUP($AI4,data!$C$3:$L$500,data!G$1,FALSE),"")</f>
        <v>8.8979140000000001</v>
      </c>
      <c r="AM4" s="85">
        <f>IFERROR(VLOOKUP($AI4,data!$C$3:$L$500,data!H$1,FALSE),"")</f>
        <v>-79.962367</v>
      </c>
      <c r="AN4" s="85">
        <f>IFERROR(IFERROR(VLOOKUP($AI4,data!$C$3:$L$500,data!I$1,FALSE),VLOOKUP($AI4,Sheet1!$E$3:$M$21,Sheet1!K$1,FALSE)),"")</f>
        <v>8.8977111230000006</v>
      </c>
      <c r="AO4" s="85">
        <f>IFERROR(IFERROR(VLOOKUP($AI4,data!$C$3:$L$500,data!J$1,FALSE),VLOOKUP($AI4,Sheet1!$E$3:$M$21,Sheet1!L$1,FALSE)),"")</f>
        <v>-79.962127039999999</v>
      </c>
      <c r="AP4" s="85">
        <f>IFERROR(VLOOKUP($AI4,data!$C$3:$L$500,data!K$1,FALSE),"")</f>
        <v>-79.962367</v>
      </c>
      <c r="AQ4" s="85">
        <f>IFERROR(VLOOKUP($AI4,data!$C$3:$L$500,data!L$1,FALSE),"")</f>
        <v>151.11724300399999</v>
      </c>
    </row>
    <row r="5" spans="1:43" x14ac:dyDescent="0.2">
      <c r="A5" s="31" t="s">
        <v>13</v>
      </c>
      <c r="B5" t="str">
        <f>VLOOKUP($A5,Dirofilaria!$A$6:$B$253,2,FALSE)</f>
        <v>Neg</v>
      </c>
      <c r="C5">
        <f>IF(B5=0,"",IF(B5="Neg",0,1))</f>
        <v>0</v>
      </c>
      <c r="D5" t="s">
        <v>4909</v>
      </c>
      <c r="E5">
        <f>IFERROR(VLOOKUP($A5,'Dog data'!$D$2:$DG$400,'Dog data'!R$1,FALSE),"")</f>
        <v>8</v>
      </c>
      <c r="F5" t="str">
        <f>IFERROR(VLOOKUP($A5,'Dog data'!$D$2:$DG$400,'Dog data'!T$1,FALSE),"")</f>
        <v>M</v>
      </c>
      <c r="G5" t="str">
        <f>IFERROR(VLOOKUP($A5,'Dog data'!$D$2:$DG$400,'Dog data'!Y$1,FALSE),"")</f>
        <v>Very slightly depressed</v>
      </c>
      <c r="H5">
        <f>IFERROR(VLOOKUP($A5,'Dog data'!$D$2:$DG$400,'Dog data'!Z$1,FALSE),"")</f>
        <v>96</v>
      </c>
      <c r="I5" t="str">
        <f>IFERROR(VLOOKUP($A5,'Dog data'!$D$2:$DG$400,'Dog data'!AA$1,FALSE),"")</f>
        <v>Slightly labored</v>
      </c>
      <c r="J5">
        <f>IFERROR(VLOOKUP($A5,'Dog data'!$D$2:$DG$400,'Dog data'!AE$1,FALSE),"")</f>
        <v>101.2</v>
      </c>
      <c r="K5">
        <f>IFERROR(VLOOKUP($A5,'Dog data'!$D$2:$DG$400,'Dog data'!AF$1,FALSE),"")</f>
        <v>2</v>
      </c>
      <c r="L5">
        <f>IFERROR(VLOOKUP($A5,'Dog data'!$D$2:$DG$400,'Dog data'!BQ$1,FALSE),"")</f>
        <v>19.8</v>
      </c>
      <c r="M5">
        <f>IFERROR(VLOOKUP($A5,'Dog data'!$D$2:$DG$400,'Dog data'!BR$1,FALSE),"")</f>
        <v>15.7</v>
      </c>
      <c r="N5">
        <f>IFERROR(VLOOKUP($A5,'Dog data'!$D$2:$DG$400,'Dog data'!BS$1,FALSE),"")</f>
        <v>79.3</v>
      </c>
      <c r="O5">
        <f>IFERROR(VLOOKUP($A5,'Dog data'!$D$2:$DG$400,'Dog data'!BT$1,FALSE),"")</f>
        <v>2.8</v>
      </c>
      <c r="P5">
        <f>IFERROR(VLOOKUP($A5,'Dog data'!$D$2:$DG$400,'Dog data'!BU$1,FALSE),"")</f>
        <v>13.9</v>
      </c>
      <c r="Q5">
        <f>IFERROR(VLOOKUP($A5,'Dog data'!$D$2:$DG$400,'Dog data'!BV$1,FALSE),"")</f>
        <v>1.3</v>
      </c>
      <c r="R5">
        <f>IFERROR(VLOOKUP($A5,'Dog data'!$D$2:$DG$400,'Dog data'!BW$1,FALSE),"")</f>
        <v>6.8</v>
      </c>
      <c r="S5">
        <f>IFERROR(VLOOKUP($A5,'Dog data'!$D$2:$DG$400,'Dog data'!BX$1,FALSE),"")</f>
        <v>4.28</v>
      </c>
      <c r="T5">
        <f>IFERROR(VLOOKUP($A5,'Dog data'!$D$2:$DG$400,'Dog data'!BY$1,FALSE),"")</f>
        <v>10.7</v>
      </c>
      <c r="U5">
        <f>IFERROR(VLOOKUP($A5,'Dog data'!$D$2:$DG$400,'Dog data'!BZ$1,FALSE),"")</f>
        <v>28.4</v>
      </c>
      <c r="V5">
        <f>IFERROR(VLOOKUP($A5,'Dog data'!$D$2:$DG$400,'Dog data'!CA$1,FALSE),"")</f>
        <v>66.3</v>
      </c>
      <c r="W5">
        <f>IFERROR(VLOOKUP($A5,'Dog data'!$D$2:$DG$400,'Dog data'!CB$1,FALSE),"")</f>
        <v>25</v>
      </c>
      <c r="X5">
        <f>IFERROR(VLOOKUP($A5,'Dog data'!$D$2:$DG$400,'Dog data'!CC$1,FALSE),"")</f>
        <v>37.700000000000003</v>
      </c>
      <c r="Y5">
        <f>IFERROR(VLOOKUP($A5,'Dog data'!$D$2:$DG$400,'Dog data'!CD$1,FALSE),"")</f>
        <v>19.7</v>
      </c>
      <c r="Z5">
        <f>IFERROR(VLOOKUP($A5,'Dog data'!$D$2:$DG$400,'Dog data'!CE$1,FALSE),"")</f>
        <v>153</v>
      </c>
      <c r="AA5">
        <f>IFERROR(VLOOKUP($A5,'Dog data'!$D$2:$DG$400,'Dog data'!CF$1,FALSE),"")</f>
        <v>0</v>
      </c>
      <c r="AB5">
        <f>IFERROR(VLOOKUP($A5,'Dog data'!$D$2:$DG$400,'Dog data'!CG$1,FALSE),"")</f>
        <v>32</v>
      </c>
      <c r="AC5">
        <f>IFERROR(VLOOKUP($A5,'Dog data'!$D$2:$DG$400,'Dog data'!CH$1,FALSE),"")</f>
        <v>0</v>
      </c>
      <c r="AD5">
        <f>IFERROR(VLOOKUP($A5,'Dog data'!$D$2:$DG$400,'Dog data'!CI$1,FALSE),"")</f>
        <v>60</v>
      </c>
      <c r="AE5">
        <f>IFERROR(VLOOKUP($A5,'Dog data'!$D$2:$DG$400,'Dog data'!CJ$1,FALSE),"")</f>
        <v>4</v>
      </c>
      <c r="AF5">
        <f>IFERROR(VLOOKUP($A5,'Dog data'!$D$2:$DG$400,'Dog data'!CK$1,FALSE),"")</f>
        <v>4</v>
      </c>
      <c r="AG5">
        <f>IFERROR(VLOOKUP($A5,'Dog data'!$D$2:$DG$400,'Dog data'!CL$1,FALSE),"")</f>
        <v>0</v>
      </c>
      <c r="AH5" t="str">
        <f>IFERROR(VLOOKUP($A5,'Dog data'!$D$2:$DG$400,'Dog data'!CM$1,FALSE),"")</f>
        <v>.</v>
      </c>
      <c r="AI5" s="85" t="str">
        <f>IFERROR(VLOOKUP($A5,'Dog data'!$D$2:$DH$400,'Dog data'!DH$1,FALSE),"")</f>
        <v>PN002</v>
      </c>
      <c r="AJ5" s="85" t="str">
        <f>IFERROR(VLOOKUP($AI5,data!$C$3:$L$500,data!E$1,FALSE),"")</f>
        <v>Pueblo Nuevo</v>
      </c>
      <c r="AK5" s="85" t="str">
        <f>IFERROR(VLOOKUP($AI5,data!$C$3:$L$500,data!F$1,FALSE),"")</f>
        <v>8.900336 -79.962997 243.8402325611991 16</v>
      </c>
      <c r="AL5" s="85">
        <f>IFERROR(VLOOKUP($AI5,data!$C$3:$L$500,data!G$1,FALSE),"")</f>
        <v>8.9003359999999994</v>
      </c>
      <c r="AM5" s="85">
        <f>IFERROR(VLOOKUP($AI5,data!$C$3:$L$500,data!H$1,FALSE),"")</f>
        <v>-79.962997000000001</v>
      </c>
      <c r="AN5" s="85">
        <f>IFERROR(IFERROR(VLOOKUP($AI5,data!$C$3:$L$500,data!I$1,FALSE),VLOOKUP($AI5,Sheet1!$E$3:$M$21,Sheet1!K$1,FALSE)),"")</f>
        <v>8.9001490360000002</v>
      </c>
      <c r="AO5" s="85">
        <f>IFERROR(IFERROR(VLOOKUP($AI5,data!$C$3:$L$500,data!J$1,FALSE),VLOOKUP($AI5,Sheet1!$E$3:$M$21,Sheet1!L$1,FALSE)),"")</f>
        <v>-79.96293498</v>
      </c>
      <c r="AP5" s="85">
        <f>IFERROR(VLOOKUP($AI5,data!$C$3:$L$500,data!K$1,FALSE),"")</f>
        <v>-79.962997000000001</v>
      </c>
      <c r="AQ5" s="85">
        <f>IFERROR(VLOOKUP($AI5,data!$C$3:$L$500,data!L$1,FALSE),"")</f>
        <v>243.84023256099999</v>
      </c>
    </row>
    <row r="6" spans="1:43" x14ac:dyDescent="0.2">
      <c r="A6" s="31" t="s">
        <v>14</v>
      </c>
      <c r="B6" t="str">
        <f>VLOOKUP($A6,Dirofilaria!$A$6:$B$253,2,FALSE)</f>
        <v>Neg</v>
      </c>
      <c r="C6">
        <f>IF(B6=0,"",IF(B6="Neg",0,1))</f>
        <v>0</v>
      </c>
      <c r="D6" t="s">
        <v>4909</v>
      </c>
      <c r="E6">
        <f>IFERROR(VLOOKUP($A6,'Dog data'!$D$2:$DG$400,'Dog data'!R$1,FALSE),"")</f>
        <v>3</v>
      </c>
      <c r="F6" t="str">
        <f>IFERROR(VLOOKUP($A6,'Dog data'!$D$2:$DG$400,'Dog data'!T$1,FALSE),"")</f>
        <v>M</v>
      </c>
      <c r="G6" t="str">
        <f>IFERROR(VLOOKUP($A6,'Dog data'!$D$2:$DG$400,'Dog data'!Y$1,FALSE),"")</f>
        <v>Slightly depressed</v>
      </c>
      <c r="H6">
        <f>IFERROR(VLOOKUP($A6,'Dog data'!$D$2:$DG$400,'Dog data'!Z$1,FALSE),"")</f>
        <v>60</v>
      </c>
      <c r="I6" t="str">
        <f>IFERROR(VLOOKUP($A6,'Dog data'!$D$2:$DG$400,'Dog data'!AA$1,FALSE),"")</f>
        <v>Labored</v>
      </c>
      <c r="J6">
        <f>IFERROR(VLOOKUP($A6,'Dog data'!$D$2:$DG$400,'Dog data'!AE$1,FALSE),"")</f>
        <v>102.4</v>
      </c>
      <c r="K6">
        <f>IFERROR(VLOOKUP($A6,'Dog data'!$D$2:$DG$400,'Dog data'!AF$1,FALSE),"")</f>
        <v>1</v>
      </c>
      <c r="L6">
        <f>IFERROR(VLOOKUP($A6,'Dog data'!$D$2:$DG$400,'Dog data'!BQ$1,FALSE),"")</f>
        <v>17.3</v>
      </c>
      <c r="M6">
        <f>IFERROR(VLOOKUP($A6,'Dog data'!$D$2:$DG$400,'Dog data'!BR$1,FALSE),"")</f>
        <v>8.8000000000000007</v>
      </c>
      <c r="N6">
        <f>IFERROR(VLOOKUP($A6,'Dog data'!$D$2:$DG$400,'Dog data'!BS$1,FALSE),"")</f>
        <v>50.6</v>
      </c>
      <c r="O6">
        <f>IFERROR(VLOOKUP($A6,'Dog data'!$D$2:$DG$400,'Dog data'!BT$1,FALSE),"")</f>
        <v>3.8</v>
      </c>
      <c r="P6">
        <f>IFERROR(VLOOKUP($A6,'Dog data'!$D$2:$DG$400,'Dog data'!BU$1,FALSE),"")</f>
        <v>22.1</v>
      </c>
      <c r="Q6">
        <f>IFERROR(VLOOKUP($A6,'Dog data'!$D$2:$DG$400,'Dog data'!BV$1,FALSE),"")</f>
        <v>4.7</v>
      </c>
      <c r="R6">
        <f>IFERROR(VLOOKUP($A6,'Dog data'!$D$2:$DG$400,'Dog data'!BW$1,FALSE),"")</f>
        <v>27.3</v>
      </c>
      <c r="S6">
        <f>IFERROR(VLOOKUP($A6,'Dog data'!$D$2:$DG$400,'Dog data'!BX$1,FALSE),"")</f>
        <v>4.79</v>
      </c>
      <c r="T6">
        <f>IFERROR(VLOOKUP($A6,'Dog data'!$D$2:$DG$400,'Dog data'!BY$1,FALSE),"")</f>
        <v>9.6999999999999993</v>
      </c>
      <c r="U6">
        <f>IFERROR(VLOOKUP($A6,'Dog data'!$D$2:$DG$400,'Dog data'!BZ$1,FALSE),"")</f>
        <v>27.3</v>
      </c>
      <c r="V6">
        <f>IFERROR(VLOOKUP($A6,'Dog data'!$D$2:$DG$400,'Dog data'!CA$1,FALSE),"")</f>
        <v>57</v>
      </c>
      <c r="W6">
        <f>IFERROR(VLOOKUP($A6,'Dog data'!$D$2:$DG$400,'Dog data'!CB$1,FALSE),"")</f>
        <v>20.3</v>
      </c>
      <c r="X6">
        <f>IFERROR(VLOOKUP($A6,'Dog data'!$D$2:$DG$400,'Dog data'!CC$1,FALSE),"")</f>
        <v>35.5</v>
      </c>
      <c r="Y6">
        <f>IFERROR(VLOOKUP($A6,'Dog data'!$D$2:$DG$400,'Dog data'!CD$1,FALSE),"")</f>
        <v>19.2</v>
      </c>
      <c r="Z6">
        <f>IFERROR(VLOOKUP($A6,'Dog data'!$D$2:$DG$400,'Dog data'!CE$1,FALSE),"")</f>
        <v>137</v>
      </c>
      <c r="AA6">
        <f>IFERROR(VLOOKUP($A6,'Dog data'!$D$2:$DG$400,'Dog data'!CF$1,FALSE),"")</f>
        <v>0</v>
      </c>
      <c r="AB6">
        <f>IFERROR(VLOOKUP($A6,'Dog data'!$D$2:$DG$400,'Dog data'!CG$1,FALSE),"")</f>
        <v>50</v>
      </c>
      <c r="AC6">
        <f>IFERROR(VLOOKUP($A6,'Dog data'!$D$2:$DG$400,'Dog data'!CH$1,FALSE),"")</f>
        <v>0</v>
      </c>
      <c r="AD6">
        <f>IFERROR(VLOOKUP($A6,'Dog data'!$D$2:$DG$400,'Dog data'!CI$1,FALSE),"")</f>
        <v>34</v>
      </c>
      <c r="AE6">
        <f>IFERROR(VLOOKUP($A6,'Dog data'!$D$2:$DG$400,'Dog data'!CJ$1,FALSE),"")</f>
        <v>2</v>
      </c>
      <c r="AF6">
        <f>IFERROR(VLOOKUP($A6,'Dog data'!$D$2:$DG$400,'Dog data'!CK$1,FALSE),"")</f>
        <v>14</v>
      </c>
      <c r="AG6">
        <f>IFERROR(VLOOKUP($A6,'Dog data'!$D$2:$DG$400,'Dog data'!CL$1,FALSE),"")</f>
        <v>0</v>
      </c>
      <c r="AH6" t="str">
        <f>IFERROR(VLOOKUP($A6,'Dog data'!$D$2:$DG$400,'Dog data'!CM$1,FALSE),"")</f>
        <v>.</v>
      </c>
      <c r="AI6" s="85" t="str">
        <f>IFERROR(VLOOKUP($A6,'Dog data'!$D$2:$DH$400,'Dog data'!DH$1,FALSE),"")</f>
        <v>PN003</v>
      </c>
      <c r="AJ6" s="85" t="str">
        <f>IFERROR(VLOOKUP($AI6,data!$C$3:$L$500,data!E$1,FALSE),"")</f>
        <v>Pueblo Nuevo</v>
      </c>
      <c r="AK6" s="85" t="str">
        <f>IFERROR(VLOOKUP($AI6,data!$C$3:$L$500,data!F$1,FALSE),"")</f>
        <v>8.900019 -79.962907 154.9881044036193 16</v>
      </c>
      <c r="AL6" s="85">
        <f>IFERROR(VLOOKUP($AI6,data!$C$3:$L$500,data!G$1,FALSE),"")</f>
        <v>8.9000190000000003</v>
      </c>
      <c r="AM6" s="85">
        <f>IFERROR(VLOOKUP($AI6,data!$C$3:$L$500,data!H$1,FALSE),"")</f>
        <v>-79.962907000000001</v>
      </c>
      <c r="AN6" s="85">
        <f>IFERROR(IFERROR(VLOOKUP($AI6,data!$C$3:$L$500,data!I$1,FALSE),VLOOKUP($AI6,Sheet1!$E$3:$M$21,Sheet1!K$1,FALSE)),"")</f>
        <v>8.9000539849999996</v>
      </c>
      <c r="AO6" s="85">
        <f>IFERROR(IFERROR(VLOOKUP($AI6,data!$C$3:$L$500,data!J$1,FALSE),VLOOKUP($AI6,Sheet1!$E$3:$M$21,Sheet1!L$1,FALSE)),"")</f>
        <v>-79.963160040000005</v>
      </c>
      <c r="AP6" s="85">
        <f>IFERROR(VLOOKUP($AI6,data!$C$3:$L$500,data!K$1,FALSE),"")</f>
        <v>-79.962907000000001</v>
      </c>
      <c r="AQ6" s="85">
        <f>IFERROR(VLOOKUP($AI6,data!$C$3:$L$500,data!L$1,FALSE),"")</f>
        <v>154.98810440400001</v>
      </c>
    </row>
    <row r="7" spans="1:43" x14ac:dyDescent="0.2">
      <c r="A7" s="31" t="s">
        <v>15</v>
      </c>
      <c r="B7" t="str">
        <f>VLOOKUP($A7,Dirofilaria!$A$6:$B$253,2,FALSE)</f>
        <v>Neg</v>
      </c>
      <c r="C7">
        <f>IF(B7=0,"",IF(B7="Neg",0,1))</f>
        <v>0</v>
      </c>
      <c r="D7" t="s">
        <v>4909</v>
      </c>
      <c r="E7">
        <f>IFERROR(VLOOKUP($A7,'Dog data'!$D$2:$DG$400,'Dog data'!R$1,FALSE),"")</f>
        <v>1</v>
      </c>
      <c r="F7" t="str">
        <f>IFERROR(VLOOKUP($A7,'Dog data'!$D$2:$DG$400,'Dog data'!T$1,FALSE),"")</f>
        <v>M</v>
      </c>
      <c r="G7" t="str">
        <f>IFERROR(VLOOKUP($A7,'Dog data'!$D$2:$DG$400,'Dog data'!Y$1,FALSE),"")</f>
        <v>Alert</v>
      </c>
      <c r="H7">
        <f>IFERROR(VLOOKUP($A7,'Dog data'!$D$2:$DG$400,'Dog data'!Z$1,FALSE),"")</f>
        <v>120</v>
      </c>
      <c r="I7" t="str">
        <f>IFERROR(VLOOKUP($A7,'Dog data'!$D$2:$DG$400,'Dog data'!AA$1,FALSE),"")</f>
        <v>Normal</v>
      </c>
      <c r="J7">
        <f>IFERROR(VLOOKUP($A7,'Dog data'!$D$2:$DG$400,'Dog data'!AE$1,FALSE),"")</f>
        <v>104.2</v>
      </c>
      <c r="K7">
        <f>IFERROR(VLOOKUP($A7,'Dog data'!$D$2:$DG$400,'Dog data'!AF$1,FALSE),"")</f>
        <v>3</v>
      </c>
      <c r="L7">
        <f>IFERROR(VLOOKUP($A7,'Dog data'!$D$2:$DG$400,'Dog data'!BQ$1,FALSE),"")</f>
        <v>12.9</v>
      </c>
      <c r="M7">
        <f>IFERROR(VLOOKUP($A7,'Dog data'!$D$2:$DG$400,'Dog data'!BR$1,FALSE),"")</f>
        <v>7.1</v>
      </c>
      <c r="N7">
        <f>IFERROR(VLOOKUP($A7,'Dog data'!$D$2:$DG$400,'Dog data'!BS$1,FALSE),"")</f>
        <v>55.3</v>
      </c>
      <c r="O7">
        <f>IFERROR(VLOOKUP($A7,'Dog data'!$D$2:$DG$400,'Dog data'!BT$1,FALSE),"")</f>
        <v>3.1</v>
      </c>
      <c r="P7">
        <f>IFERROR(VLOOKUP($A7,'Dog data'!$D$2:$DG$400,'Dog data'!BU$1,FALSE),"")</f>
        <v>24.4</v>
      </c>
      <c r="Q7">
        <f>IFERROR(VLOOKUP($A7,'Dog data'!$D$2:$DG$400,'Dog data'!BV$1,FALSE),"")</f>
        <v>2.6</v>
      </c>
      <c r="R7">
        <f>IFERROR(VLOOKUP($A7,'Dog data'!$D$2:$DG$400,'Dog data'!BW$1,FALSE),"")</f>
        <v>20.3</v>
      </c>
      <c r="S7">
        <f>IFERROR(VLOOKUP($A7,'Dog data'!$D$2:$DG$400,'Dog data'!BX$1,FALSE),"")</f>
        <v>5.73</v>
      </c>
      <c r="T7">
        <f>IFERROR(VLOOKUP($A7,'Dog data'!$D$2:$DG$400,'Dog data'!BY$1,FALSE),"")</f>
        <v>11.6</v>
      </c>
      <c r="U7">
        <f>IFERROR(VLOOKUP($A7,'Dog data'!$D$2:$DG$400,'Dog data'!BZ$1,FALSE),"")</f>
        <v>32.1</v>
      </c>
      <c r="V7">
        <f>IFERROR(VLOOKUP($A7,'Dog data'!$D$2:$DG$400,'Dog data'!CA$1,FALSE),"")</f>
        <v>56.1</v>
      </c>
      <c r="W7">
        <f>IFERROR(VLOOKUP($A7,'Dog data'!$D$2:$DG$400,'Dog data'!CB$1,FALSE),"")</f>
        <v>20.2</v>
      </c>
      <c r="X7">
        <f>IFERROR(VLOOKUP($A7,'Dog data'!$D$2:$DG$400,'Dog data'!CC$1,FALSE),"")</f>
        <v>36.1</v>
      </c>
      <c r="Y7">
        <f>IFERROR(VLOOKUP($A7,'Dog data'!$D$2:$DG$400,'Dog data'!CD$1,FALSE),"")</f>
        <v>18.2</v>
      </c>
      <c r="Z7">
        <f>IFERROR(VLOOKUP($A7,'Dog data'!$D$2:$DG$400,'Dog data'!CE$1,FALSE),"")</f>
        <v>109</v>
      </c>
      <c r="AA7">
        <f>IFERROR(VLOOKUP($A7,'Dog data'!$D$2:$DG$400,'Dog data'!CF$1,FALSE),"")</f>
        <v>0</v>
      </c>
      <c r="AB7">
        <f>IFERROR(VLOOKUP($A7,'Dog data'!$D$2:$DG$400,'Dog data'!CG$1,FALSE),"")</f>
        <v>55</v>
      </c>
      <c r="AC7">
        <f>IFERROR(VLOOKUP($A7,'Dog data'!$D$2:$DG$400,'Dog data'!CH$1,FALSE),"")</f>
        <v>0</v>
      </c>
      <c r="AD7">
        <f>IFERROR(VLOOKUP($A7,'Dog data'!$D$2:$DG$400,'Dog data'!CI$1,FALSE),"")</f>
        <v>25</v>
      </c>
      <c r="AE7">
        <f>IFERROR(VLOOKUP($A7,'Dog data'!$D$2:$DG$400,'Dog data'!CJ$1,FALSE),"")</f>
        <v>6</v>
      </c>
      <c r="AF7">
        <f>IFERROR(VLOOKUP($A7,'Dog data'!$D$2:$DG$400,'Dog data'!CK$1,FALSE),"")</f>
        <v>14</v>
      </c>
      <c r="AG7">
        <f>IFERROR(VLOOKUP($A7,'Dog data'!$D$2:$DG$400,'Dog data'!CL$1,FALSE),"")</f>
        <v>0</v>
      </c>
      <c r="AH7" t="str">
        <f>IFERROR(VLOOKUP($A7,'Dog data'!$D$2:$DG$400,'Dog data'!CM$1,FALSE),"")</f>
        <v>.</v>
      </c>
      <c r="AI7" s="85" t="str">
        <f>IFERROR(VLOOKUP($A7,'Dog data'!$D$2:$DH$400,'Dog data'!DH$1,FALSE),"")</f>
        <v>PN004</v>
      </c>
      <c r="AJ7" s="85" t="str">
        <f>IFERROR(VLOOKUP($AI7,data!$C$3:$L$500,data!E$1,FALSE),"")</f>
        <v>Pueblo Nuevo</v>
      </c>
      <c r="AK7" s="85" t="str">
        <f>IFERROR(VLOOKUP($AI7,data!$C$3:$L$500,data!F$1,FALSE),"")</f>
        <v>8.899833 -79.961928 117.87566559337428 32</v>
      </c>
      <c r="AL7" s="85">
        <f>IFERROR(VLOOKUP($AI7,data!$C$3:$L$500,data!G$1,FALSE),"")</f>
        <v>8.8998329999999992</v>
      </c>
      <c r="AM7" s="85">
        <f>IFERROR(VLOOKUP($AI7,data!$C$3:$L$500,data!H$1,FALSE),"")</f>
        <v>-79.961928</v>
      </c>
      <c r="AN7" s="85">
        <f>IFERROR(IFERROR(VLOOKUP($AI7,data!$C$3:$L$500,data!I$1,FALSE),VLOOKUP($AI7,Sheet1!$E$3:$M$21,Sheet1!K$1,FALSE)),"")</f>
        <v>8.899835972</v>
      </c>
      <c r="AO7" s="85">
        <f>IFERROR(IFERROR(VLOOKUP($AI7,data!$C$3:$L$500,data!J$1,FALSE),VLOOKUP($AI7,Sheet1!$E$3:$M$21,Sheet1!L$1,FALSE)),"")</f>
        <v>-79.962039959999998</v>
      </c>
      <c r="AP7" s="85">
        <f>IFERROR(VLOOKUP($AI7,data!$C$3:$L$500,data!K$1,FALSE),"")</f>
        <v>-79.961928</v>
      </c>
      <c r="AQ7" s="85">
        <f>IFERROR(VLOOKUP($AI7,data!$C$3:$L$500,data!L$1,FALSE),"")</f>
        <v>117.87566559299999</v>
      </c>
    </row>
    <row r="8" spans="1:43" x14ac:dyDescent="0.2">
      <c r="A8" s="31" t="s">
        <v>17</v>
      </c>
      <c r="B8" t="str">
        <f>VLOOKUP($A8,Dirofilaria!$A$6:$B$253,2,FALSE)</f>
        <v>Neg</v>
      </c>
      <c r="C8">
        <f>IF(B8=0,"",IF(B8="Neg",0,1))</f>
        <v>0</v>
      </c>
      <c r="D8" t="s">
        <v>4909</v>
      </c>
      <c r="E8">
        <f>IFERROR(VLOOKUP($A8,'Dog data'!$D$2:$DG$400,'Dog data'!R$1,FALSE),"")</f>
        <v>5.5</v>
      </c>
      <c r="F8" t="str">
        <f>IFERROR(VLOOKUP($A8,'Dog data'!$D$2:$DG$400,'Dog data'!T$1,FALSE),"")</f>
        <v>M</v>
      </c>
      <c r="G8" t="str">
        <f>IFERROR(VLOOKUP($A8,'Dog data'!$D$2:$DG$400,'Dog data'!Y$1,FALSE),"")</f>
        <v>Normal</v>
      </c>
      <c r="H8">
        <f>IFERROR(VLOOKUP($A8,'Dog data'!$D$2:$DG$400,'Dog data'!Z$1,FALSE),"")</f>
        <v>112</v>
      </c>
      <c r="I8" t="str">
        <f>IFERROR(VLOOKUP($A8,'Dog data'!$D$2:$DG$400,'Dog data'!AA$1,FALSE),"")</f>
        <v>24</v>
      </c>
      <c r="J8">
        <f>IFERROR(VLOOKUP($A8,'Dog data'!$D$2:$DG$400,'Dog data'!AE$1,FALSE),"")</f>
        <v>102.5</v>
      </c>
      <c r="K8">
        <f>IFERROR(VLOOKUP($A8,'Dog data'!$D$2:$DG$400,'Dog data'!AF$1,FALSE),"")</f>
        <v>4</v>
      </c>
      <c r="L8">
        <f>IFERROR(VLOOKUP($A8,'Dog data'!$D$2:$DG$400,'Dog data'!BQ$1,FALSE),"")</f>
        <v>14.7</v>
      </c>
      <c r="M8">
        <f>IFERROR(VLOOKUP($A8,'Dog data'!$D$2:$DG$400,'Dog data'!BR$1,FALSE),"")</f>
        <v>8.5</v>
      </c>
      <c r="N8" t="str">
        <f>IFERROR(VLOOKUP($A8,'Dog data'!$D$2:$DG$400,'Dog data'!BS$1,FALSE),"")</f>
        <v>.</v>
      </c>
      <c r="O8">
        <f>IFERROR(VLOOKUP($A8,'Dog data'!$D$2:$DG$400,'Dog data'!BT$1,FALSE),"")</f>
        <v>2.6</v>
      </c>
      <c r="P8" t="str">
        <f>IFERROR(VLOOKUP($A8,'Dog data'!$D$2:$DG$400,'Dog data'!BU$1,FALSE),"")</f>
        <v>.</v>
      </c>
      <c r="Q8">
        <f>IFERROR(VLOOKUP($A8,'Dog data'!$D$2:$DG$400,'Dog data'!BV$1,FALSE),"")</f>
        <v>3.6</v>
      </c>
      <c r="R8" t="str">
        <f>IFERROR(VLOOKUP($A8,'Dog data'!$D$2:$DG$400,'Dog data'!BW$1,FALSE),"")</f>
        <v>.</v>
      </c>
      <c r="S8">
        <f>IFERROR(VLOOKUP($A8,'Dog data'!$D$2:$DG$400,'Dog data'!BX$1,FALSE),"")</f>
        <v>6.8</v>
      </c>
      <c r="T8">
        <f>IFERROR(VLOOKUP($A8,'Dog data'!$D$2:$DG$400,'Dog data'!BY$1,FALSE),"")</f>
        <v>14.2</v>
      </c>
      <c r="U8">
        <f>IFERROR(VLOOKUP($A8,'Dog data'!$D$2:$DG$400,'Dog data'!BZ$1,FALSE),"")</f>
        <v>43</v>
      </c>
      <c r="V8">
        <f>IFERROR(VLOOKUP($A8,'Dog data'!$D$2:$DG$400,'Dog data'!CA$1,FALSE),"")</f>
        <v>53.7</v>
      </c>
      <c r="W8">
        <f>IFERROR(VLOOKUP($A8,'Dog data'!$D$2:$DG$400,'Dog data'!CB$1,FALSE),"")</f>
        <v>66</v>
      </c>
      <c r="X8">
        <f>IFERROR(VLOOKUP($A8,'Dog data'!$D$2:$DG$400,'Dog data'!CC$1,FALSE),"")</f>
        <v>33</v>
      </c>
      <c r="Y8" t="str">
        <f>IFERROR(VLOOKUP($A8,'Dog data'!$D$2:$DG$400,'Dog data'!CD$1,FALSE),"")</f>
        <v>.</v>
      </c>
      <c r="Z8" t="str">
        <f>IFERROR(VLOOKUP($A8,'Dog data'!$D$2:$DG$400,'Dog data'!CE$1,FALSE),"")</f>
        <v>.</v>
      </c>
      <c r="AA8">
        <f>IFERROR(VLOOKUP($A8,'Dog data'!$D$2:$DG$400,'Dog data'!CF$1,FALSE),"")</f>
        <v>0</v>
      </c>
      <c r="AB8">
        <f>IFERROR(VLOOKUP($A8,'Dog data'!$D$2:$DG$400,'Dog data'!CG$1,FALSE),"")</f>
        <v>57</v>
      </c>
      <c r="AC8">
        <f>IFERROR(VLOOKUP($A8,'Dog data'!$D$2:$DG$400,'Dog data'!CH$1,FALSE),"")</f>
        <v>1</v>
      </c>
      <c r="AD8">
        <f>IFERROR(VLOOKUP($A8,'Dog data'!$D$2:$DG$400,'Dog data'!CI$1,FALSE),"")</f>
        <v>14</v>
      </c>
      <c r="AE8">
        <f>IFERROR(VLOOKUP($A8,'Dog data'!$D$2:$DG$400,'Dog data'!CJ$1,FALSE),"")</f>
        <v>9</v>
      </c>
      <c r="AF8">
        <f>IFERROR(VLOOKUP($A8,'Dog data'!$D$2:$DG$400,'Dog data'!CK$1,FALSE),"")</f>
        <v>19</v>
      </c>
      <c r="AG8">
        <f>IFERROR(VLOOKUP($A8,'Dog data'!$D$2:$DG$400,'Dog data'!CL$1,FALSE),"")</f>
        <v>0</v>
      </c>
      <c r="AH8" t="str">
        <f>IFERROR(VLOOKUP($A8,'Dog data'!$D$2:$DG$400,'Dog data'!CM$1,FALSE),"")</f>
        <v>.</v>
      </c>
      <c r="AI8" s="85" t="str">
        <f>IFERROR(VLOOKUP($A8,'Dog data'!$D$2:$DH$400,'Dog data'!DH$1,FALSE),"")</f>
        <v>PN004</v>
      </c>
      <c r="AJ8" s="85" t="str">
        <f>IFERROR(VLOOKUP($AI8,data!$C$3:$L$500,data!E$1,FALSE),"")</f>
        <v>Pueblo Nuevo</v>
      </c>
      <c r="AK8" s="85" t="str">
        <f>IFERROR(VLOOKUP($AI8,data!$C$3:$L$500,data!F$1,FALSE),"")</f>
        <v>8.899833 -79.961928 117.87566559337428 32</v>
      </c>
      <c r="AL8" s="85">
        <f>IFERROR(VLOOKUP($AI8,data!$C$3:$L$500,data!G$1,FALSE),"")</f>
        <v>8.8998329999999992</v>
      </c>
      <c r="AM8" s="85">
        <f>IFERROR(VLOOKUP($AI8,data!$C$3:$L$500,data!H$1,FALSE),"")</f>
        <v>-79.961928</v>
      </c>
      <c r="AN8" s="85">
        <f>IFERROR(IFERROR(VLOOKUP($AI8,data!$C$3:$L$500,data!I$1,FALSE),VLOOKUP($AI8,Sheet1!$E$3:$M$21,Sheet1!K$1,FALSE)),"")</f>
        <v>8.899835972</v>
      </c>
      <c r="AO8" s="85">
        <f>IFERROR(IFERROR(VLOOKUP($AI8,data!$C$3:$L$500,data!J$1,FALSE),VLOOKUP($AI8,Sheet1!$E$3:$M$21,Sheet1!L$1,FALSE)),"")</f>
        <v>-79.962039959999998</v>
      </c>
      <c r="AP8" s="85">
        <f>IFERROR(VLOOKUP($AI8,data!$C$3:$L$500,data!K$1,FALSE),"")</f>
        <v>-79.961928</v>
      </c>
      <c r="AQ8" s="85">
        <f>IFERROR(VLOOKUP($AI8,data!$C$3:$L$500,data!L$1,FALSE),"")</f>
        <v>117.87566559299999</v>
      </c>
    </row>
    <row r="9" spans="1:43" x14ac:dyDescent="0.2">
      <c r="A9" s="31" t="s">
        <v>19</v>
      </c>
      <c r="B9" t="str">
        <f>VLOOKUP($A9,Dirofilaria!$A$6:$B$253,2,FALSE)</f>
        <v>Neg</v>
      </c>
      <c r="C9">
        <f>IF(B9=0,"",IF(B9="Neg",0,1))</f>
        <v>0</v>
      </c>
      <c r="D9" t="s">
        <v>4909</v>
      </c>
      <c r="E9">
        <f>IFERROR(VLOOKUP($A9,'Dog data'!$D$2:$DG$400,'Dog data'!R$1,FALSE),"")</f>
        <v>5.5</v>
      </c>
      <c r="F9" t="str">
        <f>IFERROR(VLOOKUP($A9,'Dog data'!$D$2:$DG$400,'Dog data'!T$1,FALSE),"")</f>
        <v>M</v>
      </c>
      <c r="G9" t="str">
        <f>IFERROR(VLOOKUP($A9,'Dog data'!$D$2:$DG$400,'Dog data'!Y$1,FALSE),"")</f>
        <v>Stressed</v>
      </c>
      <c r="H9">
        <f>IFERROR(VLOOKUP($A9,'Dog data'!$D$2:$DG$400,'Dog data'!Z$1,FALSE),"")</f>
        <v>80</v>
      </c>
      <c r="I9">
        <f>IFERROR(VLOOKUP($A9,'Dog data'!$D$2:$DG$400,'Dog data'!AA$1,FALSE),"")</f>
        <v>92</v>
      </c>
      <c r="J9">
        <f>IFERROR(VLOOKUP($A9,'Dog data'!$D$2:$DG$400,'Dog data'!AE$1,FALSE),"")</f>
        <v>103.5</v>
      </c>
      <c r="K9">
        <f>IFERROR(VLOOKUP($A9,'Dog data'!$D$2:$DG$400,'Dog data'!AF$1,FALSE),"")</f>
        <v>4</v>
      </c>
      <c r="L9">
        <f>IFERROR(VLOOKUP($A9,'Dog data'!$D$2:$DG$400,'Dog data'!BQ$1,FALSE),"")</f>
        <v>17.8</v>
      </c>
      <c r="M9">
        <f>IFERROR(VLOOKUP($A9,'Dog data'!$D$2:$DG$400,'Dog data'!BR$1,FALSE),"")</f>
        <v>6.6</v>
      </c>
      <c r="N9">
        <f>IFERROR(VLOOKUP($A9,'Dog data'!$D$2:$DG$400,'Dog data'!BS$1,FALSE),"")</f>
        <v>37.1</v>
      </c>
      <c r="O9">
        <f>IFERROR(VLOOKUP($A9,'Dog data'!$D$2:$DG$400,'Dog data'!BT$1,FALSE),"")</f>
        <v>4.2</v>
      </c>
      <c r="P9">
        <f>IFERROR(VLOOKUP($A9,'Dog data'!$D$2:$DG$400,'Dog data'!BU$1,FALSE),"")</f>
        <v>23.7</v>
      </c>
      <c r="Q9">
        <f>IFERROR(VLOOKUP($A9,'Dog data'!$D$2:$DG$400,'Dog data'!BV$1,FALSE),"")</f>
        <v>7</v>
      </c>
      <c r="R9">
        <f>IFERROR(VLOOKUP($A9,'Dog data'!$D$2:$DG$400,'Dog data'!BW$1,FALSE),"")</f>
        <v>39.200000000000003</v>
      </c>
      <c r="S9">
        <f>IFERROR(VLOOKUP($A9,'Dog data'!$D$2:$DG$400,'Dog data'!BX$1,FALSE),"")</f>
        <v>0</v>
      </c>
      <c r="T9">
        <f>IFERROR(VLOOKUP($A9,'Dog data'!$D$2:$DG$400,'Dog data'!BY$1,FALSE),"")</f>
        <v>16.600000000000001</v>
      </c>
      <c r="U9">
        <f>IFERROR(VLOOKUP($A9,'Dog data'!$D$2:$DG$400,'Dog data'!BZ$1,FALSE),"")</f>
        <v>0</v>
      </c>
      <c r="V9">
        <f>IFERROR(VLOOKUP($A9,'Dog data'!$D$2:$DG$400,'Dog data'!CA$1,FALSE),"")</f>
        <v>65.2</v>
      </c>
      <c r="W9">
        <f>IFERROR(VLOOKUP($A9,'Dog data'!$D$2:$DG$400,'Dog data'!CB$1,FALSE),"")</f>
        <v>0</v>
      </c>
      <c r="X9">
        <f>IFERROR(VLOOKUP($A9,'Dog data'!$D$2:$DG$400,'Dog data'!CC$1,FALSE),"")</f>
        <v>0</v>
      </c>
      <c r="Y9">
        <f>IFERROR(VLOOKUP($A9,'Dog data'!$D$2:$DG$400,'Dog data'!CD$1,FALSE),"")</f>
        <v>17.100000000000001</v>
      </c>
      <c r="Z9">
        <f>IFERROR(VLOOKUP($A9,'Dog data'!$D$2:$DG$400,'Dog data'!CE$1,FALSE),"")</f>
        <v>0</v>
      </c>
      <c r="AA9">
        <f>IFERROR(VLOOKUP($A9,'Dog data'!$D$2:$DG$400,'Dog data'!CF$1,FALSE),"")</f>
        <v>0</v>
      </c>
      <c r="AB9">
        <f>IFERROR(VLOOKUP($A9,'Dog data'!$D$2:$DG$400,'Dog data'!CG$1,FALSE),"")</f>
        <v>67</v>
      </c>
      <c r="AC9">
        <f>IFERROR(VLOOKUP($A9,'Dog data'!$D$2:$DG$400,'Dog data'!CH$1,FALSE),"")</f>
        <v>0</v>
      </c>
      <c r="AD9">
        <f>IFERROR(VLOOKUP($A9,'Dog data'!$D$2:$DG$400,'Dog data'!CI$1,FALSE),"")</f>
        <v>6</v>
      </c>
      <c r="AE9">
        <f>IFERROR(VLOOKUP($A9,'Dog data'!$D$2:$DG$400,'Dog data'!CJ$1,FALSE),"")</f>
        <v>8</v>
      </c>
      <c r="AF9">
        <f>IFERROR(VLOOKUP($A9,'Dog data'!$D$2:$DG$400,'Dog data'!CK$1,FALSE),"")</f>
        <v>17</v>
      </c>
      <c r="AG9">
        <f>IFERROR(VLOOKUP($A9,'Dog data'!$D$2:$DG$400,'Dog data'!CL$1,FALSE),"")</f>
        <v>2</v>
      </c>
      <c r="AH9" t="str">
        <f>IFERROR(VLOOKUP($A9,'Dog data'!$D$2:$DG$400,'Dog data'!CM$1,FALSE),"")</f>
        <v>.</v>
      </c>
      <c r="AI9" s="85" t="str">
        <f>IFERROR(VLOOKUP($A9,'Dog data'!$D$2:$DH$400,'Dog data'!DH$1,FALSE),"")</f>
        <v>PN004</v>
      </c>
      <c r="AJ9" s="85" t="str">
        <f>IFERROR(VLOOKUP($AI9,data!$C$3:$L$500,data!E$1,FALSE),"")</f>
        <v>Pueblo Nuevo</v>
      </c>
      <c r="AK9" s="85" t="str">
        <f>IFERROR(VLOOKUP($AI9,data!$C$3:$L$500,data!F$1,FALSE),"")</f>
        <v>8.899833 -79.961928 117.87566559337428 32</v>
      </c>
      <c r="AL9" s="85">
        <f>IFERROR(VLOOKUP($AI9,data!$C$3:$L$500,data!G$1,FALSE),"")</f>
        <v>8.8998329999999992</v>
      </c>
      <c r="AM9" s="85">
        <f>IFERROR(VLOOKUP($AI9,data!$C$3:$L$500,data!H$1,FALSE),"")</f>
        <v>-79.961928</v>
      </c>
      <c r="AN9" s="85">
        <f>IFERROR(IFERROR(VLOOKUP($AI9,data!$C$3:$L$500,data!I$1,FALSE),VLOOKUP($AI9,Sheet1!$E$3:$M$21,Sheet1!K$1,FALSE)),"")</f>
        <v>8.899835972</v>
      </c>
      <c r="AO9" s="85">
        <f>IFERROR(IFERROR(VLOOKUP($AI9,data!$C$3:$L$500,data!J$1,FALSE),VLOOKUP($AI9,Sheet1!$E$3:$M$21,Sheet1!L$1,FALSE)),"")</f>
        <v>-79.962039959999998</v>
      </c>
      <c r="AP9" s="85">
        <f>IFERROR(VLOOKUP($AI9,data!$C$3:$L$500,data!K$1,FALSE),"")</f>
        <v>-79.961928</v>
      </c>
      <c r="AQ9" s="85">
        <f>IFERROR(VLOOKUP($AI9,data!$C$3:$L$500,data!L$1,FALSE),"")</f>
        <v>117.87566559299999</v>
      </c>
    </row>
    <row r="10" spans="1:43" x14ac:dyDescent="0.2">
      <c r="A10" s="31" t="s">
        <v>20</v>
      </c>
      <c r="B10" t="str">
        <f>VLOOKUP($A10,Dirofilaria!$A$6:$B$253,2,FALSE)</f>
        <v>Neg</v>
      </c>
      <c r="C10">
        <f>IF(B10=0,"",IF(B10="Neg",0,1))</f>
        <v>0</v>
      </c>
      <c r="D10" t="s">
        <v>4909</v>
      </c>
      <c r="E10">
        <f>IFERROR(VLOOKUP($A10,'Dog data'!$D$2:$DG$400,'Dog data'!R$1,FALSE),"")</f>
        <v>10</v>
      </c>
      <c r="F10" t="str">
        <f>IFERROR(VLOOKUP($A10,'Dog data'!$D$2:$DG$400,'Dog data'!T$1,FALSE),"")</f>
        <v>M</v>
      </c>
      <c r="G10" t="str">
        <f>IFERROR(VLOOKUP($A10,'Dog data'!$D$2:$DG$400,'Dog data'!Y$1,FALSE),"")</f>
        <v>Alert</v>
      </c>
      <c r="H10">
        <f>IFERROR(VLOOKUP($A10,'Dog data'!$D$2:$DG$400,'Dog data'!Z$1,FALSE),"")</f>
        <v>108</v>
      </c>
      <c r="I10" t="str">
        <f>IFERROR(VLOOKUP($A10,'Dog data'!$D$2:$DG$400,'Dog data'!AA$1,FALSE),"")</f>
        <v>Normal</v>
      </c>
      <c r="J10">
        <f>IFERROR(VLOOKUP($A10,'Dog data'!$D$2:$DG$400,'Dog data'!AE$1,FALSE),"")</f>
        <v>102.9</v>
      </c>
      <c r="K10">
        <f>IFERROR(VLOOKUP($A10,'Dog data'!$D$2:$DG$400,'Dog data'!AF$1,FALSE),"")</f>
        <v>2</v>
      </c>
      <c r="L10">
        <f>IFERROR(VLOOKUP($A10,'Dog data'!$D$2:$DG$400,'Dog data'!BQ$1,FALSE),"")</f>
        <v>31.7</v>
      </c>
      <c r="M10">
        <f>IFERROR(VLOOKUP($A10,'Dog data'!$D$2:$DG$400,'Dog data'!BR$1,FALSE),"")</f>
        <v>18</v>
      </c>
      <c r="N10">
        <f>IFERROR(VLOOKUP($A10,'Dog data'!$D$2:$DG$400,'Dog data'!BS$1,FALSE),"")</f>
        <v>56.7</v>
      </c>
      <c r="O10">
        <f>IFERROR(VLOOKUP($A10,'Dog data'!$D$2:$DG$400,'Dog data'!BT$1,FALSE),"")</f>
        <v>9.8000000000000007</v>
      </c>
      <c r="P10">
        <f>IFERROR(VLOOKUP($A10,'Dog data'!$D$2:$DG$400,'Dog data'!BU$1,FALSE),"")</f>
        <v>30.8</v>
      </c>
      <c r="Q10">
        <f>IFERROR(VLOOKUP($A10,'Dog data'!$D$2:$DG$400,'Dog data'!BV$1,FALSE),"")</f>
        <v>4</v>
      </c>
      <c r="R10">
        <f>IFERROR(VLOOKUP($A10,'Dog data'!$D$2:$DG$400,'Dog data'!BW$1,FALSE),"")</f>
        <v>12.5</v>
      </c>
      <c r="S10">
        <f>IFERROR(VLOOKUP($A10,'Dog data'!$D$2:$DG$400,'Dog data'!BX$1,FALSE),"")</f>
        <v>3.67</v>
      </c>
      <c r="T10">
        <f>IFERROR(VLOOKUP($A10,'Dog data'!$D$2:$DG$400,'Dog data'!BY$1,FALSE),"")</f>
        <v>7.4</v>
      </c>
      <c r="U10">
        <f>IFERROR(VLOOKUP($A10,'Dog data'!$D$2:$DG$400,'Dog data'!BZ$1,FALSE),"")</f>
        <v>20.2</v>
      </c>
      <c r="V10">
        <f>IFERROR(VLOOKUP($A10,'Dog data'!$D$2:$DG$400,'Dog data'!CA$1,FALSE),"")</f>
        <v>55</v>
      </c>
      <c r="W10">
        <f>IFERROR(VLOOKUP($A10,'Dog data'!$D$2:$DG$400,'Dog data'!CB$1,FALSE),"")</f>
        <v>20.2</v>
      </c>
      <c r="X10">
        <f>IFERROR(VLOOKUP($A10,'Dog data'!$D$2:$DG$400,'Dog data'!CC$1,FALSE),"")</f>
        <v>36.6</v>
      </c>
      <c r="Y10">
        <f>IFERROR(VLOOKUP($A10,'Dog data'!$D$2:$DG$400,'Dog data'!CD$1,FALSE),"")</f>
        <v>20.6</v>
      </c>
      <c r="Z10">
        <f>IFERROR(VLOOKUP($A10,'Dog data'!$D$2:$DG$400,'Dog data'!CE$1,FALSE),"")</f>
        <v>233</v>
      </c>
      <c r="AA10">
        <f>IFERROR(VLOOKUP($A10,'Dog data'!$D$2:$DG$400,'Dog data'!CF$1,FALSE),"")</f>
        <v>0</v>
      </c>
      <c r="AB10">
        <f>IFERROR(VLOOKUP($A10,'Dog data'!$D$2:$DG$400,'Dog data'!CG$1,FALSE),"")</f>
        <v>72</v>
      </c>
      <c r="AC10">
        <f>IFERROR(VLOOKUP($A10,'Dog data'!$D$2:$DG$400,'Dog data'!CH$1,FALSE),"")</f>
        <v>4</v>
      </c>
      <c r="AD10">
        <f>IFERROR(VLOOKUP($A10,'Dog data'!$D$2:$DG$400,'Dog data'!CI$1,FALSE),"")</f>
        <v>12</v>
      </c>
      <c r="AE10">
        <f>IFERROR(VLOOKUP($A10,'Dog data'!$D$2:$DG$400,'Dog data'!CJ$1,FALSE),"")</f>
        <v>8</v>
      </c>
      <c r="AF10">
        <f>IFERROR(VLOOKUP($A10,'Dog data'!$D$2:$DG$400,'Dog data'!CK$1,FALSE),"")</f>
        <v>4</v>
      </c>
      <c r="AG10">
        <f>IFERROR(VLOOKUP($A10,'Dog data'!$D$2:$DG$400,'Dog data'!CL$1,FALSE),"")</f>
        <v>0</v>
      </c>
      <c r="AH10" t="str">
        <f>IFERROR(VLOOKUP($A10,'Dog data'!$D$2:$DG$400,'Dog data'!CM$1,FALSE),"")</f>
        <v>.</v>
      </c>
      <c r="AI10" s="85" t="str">
        <f>IFERROR(VLOOKUP($A10,'Dog data'!$D$2:$DH$400,'Dog data'!DH$1,FALSE),"")</f>
        <v>PN004</v>
      </c>
      <c r="AJ10" s="85" t="str">
        <f>IFERROR(VLOOKUP($AI10,data!$C$3:$L$500,data!E$1,FALSE),"")</f>
        <v>Pueblo Nuevo</v>
      </c>
      <c r="AK10" s="85" t="str">
        <f>IFERROR(VLOOKUP($AI10,data!$C$3:$L$500,data!F$1,FALSE),"")</f>
        <v>8.899833 -79.961928 117.87566559337428 32</v>
      </c>
      <c r="AL10" s="85">
        <f>IFERROR(VLOOKUP($AI10,data!$C$3:$L$500,data!G$1,FALSE),"")</f>
        <v>8.8998329999999992</v>
      </c>
      <c r="AM10" s="85">
        <f>IFERROR(VLOOKUP($AI10,data!$C$3:$L$500,data!H$1,FALSE),"")</f>
        <v>-79.961928</v>
      </c>
      <c r="AN10" s="85">
        <f>IFERROR(IFERROR(VLOOKUP($AI10,data!$C$3:$L$500,data!I$1,FALSE),VLOOKUP($AI10,Sheet1!$E$3:$M$21,Sheet1!K$1,FALSE)),"")</f>
        <v>8.899835972</v>
      </c>
      <c r="AO10" s="85">
        <f>IFERROR(IFERROR(VLOOKUP($AI10,data!$C$3:$L$500,data!J$1,FALSE),VLOOKUP($AI10,Sheet1!$E$3:$M$21,Sheet1!L$1,FALSE)),"")</f>
        <v>-79.962039959999998</v>
      </c>
      <c r="AP10" s="85">
        <f>IFERROR(VLOOKUP($AI10,data!$C$3:$L$500,data!K$1,FALSE),"")</f>
        <v>-79.961928</v>
      </c>
      <c r="AQ10" s="85">
        <f>IFERROR(VLOOKUP($AI10,data!$C$3:$L$500,data!L$1,FALSE),"")</f>
        <v>117.87566559299999</v>
      </c>
    </row>
    <row r="11" spans="1:43" x14ac:dyDescent="0.2">
      <c r="A11" s="31" t="s">
        <v>21</v>
      </c>
      <c r="B11" t="str">
        <f>VLOOKUP($A11,Dirofilaria!$A$6:$B$253,2,FALSE)</f>
        <v>Neg</v>
      </c>
      <c r="C11">
        <f>IF(B11=0,"",IF(B11="Neg",0,1))</f>
        <v>0</v>
      </c>
      <c r="D11" t="s">
        <v>4909</v>
      </c>
      <c r="E11">
        <f>IFERROR(VLOOKUP($A11,'Dog data'!$D$2:$DG$400,'Dog data'!R$1,FALSE),"")</f>
        <v>4</v>
      </c>
      <c r="F11" t="str">
        <f>IFERROR(VLOOKUP($A11,'Dog data'!$D$2:$DG$400,'Dog data'!T$1,FALSE),"")</f>
        <v>F</v>
      </c>
      <c r="G11" t="str">
        <f>IFERROR(VLOOKUP($A11,'Dog data'!$D$2:$DG$400,'Dog data'!Y$1,FALSE),"")</f>
        <v>Alert</v>
      </c>
      <c r="H11">
        <f>IFERROR(VLOOKUP($A11,'Dog data'!$D$2:$DG$400,'Dog data'!Z$1,FALSE),"")</f>
        <v>64</v>
      </c>
      <c r="I11" t="str">
        <f>IFERROR(VLOOKUP($A11,'Dog data'!$D$2:$DG$400,'Dog data'!AA$1,FALSE),"")</f>
        <v>Normal</v>
      </c>
      <c r="J11">
        <f>IFERROR(VLOOKUP($A11,'Dog data'!$D$2:$DG$400,'Dog data'!AE$1,FALSE),"")</f>
        <v>102.1</v>
      </c>
      <c r="K11">
        <f>IFERROR(VLOOKUP($A11,'Dog data'!$D$2:$DG$400,'Dog data'!AF$1,FALSE),"")</f>
        <v>2</v>
      </c>
      <c r="L11">
        <f>IFERROR(VLOOKUP($A11,'Dog data'!$D$2:$DG$400,'Dog data'!BQ$1,FALSE),"")</f>
        <v>11.2</v>
      </c>
      <c r="M11">
        <f>IFERROR(VLOOKUP($A11,'Dog data'!$D$2:$DG$400,'Dog data'!BR$1,FALSE),"")</f>
        <v>7.2</v>
      </c>
      <c r="N11">
        <f>IFERROR(VLOOKUP($A11,'Dog data'!$D$2:$DG$400,'Dog data'!BS$1,FALSE),"")</f>
        <v>64.2</v>
      </c>
      <c r="O11">
        <f>IFERROR(VLOOKUP($A11,'Dog data'!$D$2:$DG$400,'Dog data'!BT$1,FALSE),"")</f>
        <v>2.7</v>
      </c>
      <c r="P11">
        <f>IFERROR(VLOOKUP($A11,'Dog data'!$D$2:$DG$400,'Dog data'!BU$1,FALSE),"")</f>
        <v>24.5</v>
      </c>
      <c r="Q11">
        <f>IFERROR(VLOOKUP($A11,'Dog data'!$D$2:$DG$400,'Dog data'!BV$1,FALSE),"")</f>
        <v>1.3</v>
      </c>
      <c r="R11">
        <f>IFERROR(VLOOKUP($A11,'Dog data'!$D$2:$DG$400,'Dog data'!BW$1,FALSE),"")</f>
        <v>11.3</v>
      </c>
      <c r="S11">
        <f>IFERROR(VLOOKUP($A11,'Dog data'!$D$2:$DG$400,'Dog data'!BX$1,FALSE),"")</f>
        <v>5.67</v>
      </c>
      <c r="T11">
        <f>IFERROR(VLOOKUP($A11,'Dog data'!$D$2:$DG$400,'Dog data'!BY$1,FALSE),"")</f>
        <v>12.2</v>
      </c>
      <c r="U11">
        <f>IFERROR(VLOOKUP($A11,'Dog data'!$D$2:$DG$400,'Dog data'!BZ$1,FALSE),"")</f>
        <v>35</v>
      </c>
      <c r="V11">
        <f>IFERROR(VLOOKUP($A11,'Dog data'!$D$2:$DG$400,'Dog data'!CA$1,FALSE),"")</f>
        <v>61.7</v>
      </c>
      <c r="W11">
        <f>IFERROR(VLOOKUP($A11,'Dog data'!$D$2:$DG$400,'Dog data'!CB$1,FALSE),"")</f>
        <v>21.5</v>
      </c>
      <c r="X11">
        <f>IFERROR(VLOOKUP($A11,'Dog data'!$D$2:$DG$400,'Dog data'!CC$1,FALSE),"")</f>
        <v>34.9</v>
      </c>
      <c r="Y11">
        <f>IFERROR(VLOOKUP($A11,'Dog data'!$D$2:$DG$400,'Dog data'!CD$1,FALSE),"")</f>
        <v>15</v>
      </c>
      <c r="Z11">
        <f>IFERROR(VLOOKUP($A11,'Dog data'!$D$2:$DG$400,'Dog data'!CE$1,FALSE),"")</f>
        <v>175</v>
      </c>
      <c r="AA11">
        <f>IFERROR(VLOOKUP($A11,'Dog data'!$D$2:$DG$400,'Dog data'!CF$1,FALSE),"")</f>
        <v>0</v>
      </c>
      <c r="AB11">
        <f>IFERROR(VLOOKUP($A11,'Dog data'!$D$2:$DG$400,'Dog data'!CG$1,FALSE),"")</f>
        <v>66</v>
      </c>
      <c r="AC11">
        <f>IFERROR(VLOOKUP($A11,'Dog data'!$D$2:$DG$400,'Dog data'!CH$1,FALSE),"")</f>
        <v>0</v>
      </c>
      <c r="AD11">
        <f>IFERROR(VLOOKUP($A11,'Dog data'!$D$2:$DG$400,'Dog data'!CI$1,FALSE),"")</f>
        <v>24</v>
      </c>
      <c r="AE11">
        <f>IFERROR(VLOOKUP($A11,'Dog data'!$D$2:$DG$400,'Dog data'!CJ$1,FALSE),"")</f>
        <v>4</v>
      </c>
      <c r="AF11">
        <f>IFERROR(VLOOKUP($A11,'Dog data'!$D$2:$DG$400,'Dog data'!CK$1,FALSE),"")</f>
        <v>6</v>
      </c>
      <c r="AG11">
        <f>IFERROR(VLOOKUP($A11,'Dog data'!$D$2:$DG$400,'Dog data'!CL$1,FALSE),"")</f>
        <v>0</v>
      </c>
      <c r="AH11" t="str">
        <f>IFERROR(VLOOKUP($A11,'Dog data'!$D$2:$DG$400,'Dog data'!CM$1,FALSE),"")</f>
        <v>.</v>
      </c>
      <c r="AI11" s="85" t="str">
        <f>IFERROR(VLOOKUP($A11,'Dog data'!$D$2:$DH$400,'Dog data'!DH$1,FALSE),"")</f>
        <v>PN004</v>
      </c>
      <c r="AJ11" s="85" t="str">
        <f>IFERROR(VLOOKUP($AI11,data!$C$3:$L$500,data!E$1,FALSE),"")</f>
        <v>Pueblo Nuevo</v>
      </c>
      <c r="AK11" s="85" t="str">
        <f>IFERROR(VLOOKUP($AI11,data!$C$3:$L$500,data!F$1,FALSE),"")</f>
        <v>8.899833 -79.961928 117.87566559337428 32</v>
      </c>
      <c r="AL11" s="85">
        <f>IFERROR(VLOOKUP($AI11,data!$C$3:$L$500,data!G$1,FALSE),"")</f>
        <v>8.8998329999999992</v>
      </c>
      <c r="AM11" s="85">
        <f>IFERROR(VLOOKUP($AI11,data!$C$3:$L$500,data!H$1,FALSE),"")</f>
        <v>-79.961928</v>
      </c>
      <c r="AN11" s="85">
        <f>IFERROR(IFERROR(VLOOKUP($AI11,data!$C$3:$L$500,data!I$1,FALSE),VLOOKUP($AI11,Sheet1!$E$3:$M$21,Sheet1!K$1,FALSE)),"")</f>
        <v>8.899835972</v>
      </c>
      <c r="AO11" s="85">
        <f>IFERROR(IFERROR(VLOOKUP($AI11,data!$C$3:$L$500,data!J$1,FALSE),VLOOKUP($AI11,Sheet1!$E$3:$M$21,Sheet1!L$1,FALSE)),"")</f>
        <v>-79.962039959999998</v>
      </c>
      <c r="AP11" s="85">
        <f>IFERROR(VLOOKUP($AI11,data!$C$3:$L$500,data!K$1,FALSE),"")</f>
        <v>-79.961928</v>
      </c>
      <c r="AQ11" s="85">
        <f>IFERROR(VLOOKUP($AI11,data!$C$3:$L$500,data!L$1,FALSE),"")</f>
        <v>117.87566559299999</v>
      </c>
    </row>
    <row r="12" spans="1:43" x14ac:dyDescent="0.2">
      <c r="A12" s="31" t="s">
        <v>22</v>
      </c>
      <c r="B12" t="str">
        <f>VLOOKUP($A12,Dirofilaria!$A$6:$B$253,2,FALSE)</f>
        <v>Neg</v>
      </c>
      <c r="C12">
        <f>IF(B12=0,"",IF(B12="Neg",0,1))</f>
        <v>0</v>
      </c>
      <c r="D12" t="s">
        <v>4909</v>
      </c>
      <c r="E12">
        <f>IFERROR(VLOOKUP($A12,'Dog data'!$D$2:$DG$400,'Dog data'!R$1,FALSE),"")</f>
        <v>5</v>
      </c>
      <c r="F12" t="str">
        <f>IFERROR(VLOOKUP($A12,'Dog data'!$D$2:$DG$400,'Dog data'!T$1,FALSE),"")</f>
        <v>M</v>
      </c>
      <c r="G12" t="str">
        <f>IFERROR(VLOOKUP($A12,'Dog data'!$D$2:$DG$400,'Dog data'!Y$1,FALSE),"")</f>
        <v>Alert</v>
      </c>
      <c r="H12">
        <f>IFERROR(VLOOKUP($A12,'Dog data'!$D$2:$DG$400,'Dog data'!Z$1,FALSE),"")</f>
        <v>84</v>
      </c>
      <c r="I12" t="str">
        <f>IFERROR(VLOOKUP($A12,'Dog data'!$D$2:$DG$400,'Dog data'!AA$1,FALSE),"")</f>
        <v>Normal</v>
      </c>
      <c r="J12">
        <f>IFERROR(VLOOKUP($A12,'Dog data'!$D$2:$DG$400,'Dog data'!AE$1,FALSE),"")</f>
        <v>101.5</v>
      </c>
      <c r="K12">
        <f>IFERROR(VLOOKUP($A12,'Dog data'!$D$2:$DG$400,'Dog data'!AF$1,FALSE),"")</f>
        <v>5</v>
      </c>
      <c r="L12">
        <f>IFERROR(VLOOKUP($A12,'Dog data'!$D$2:$DG$400,'Dog data'!BQ$1,FALSE),"")</f>
        <v>19.3</v>
      </c>
      <c r="M12">
        <f>IFERROR(VLOOKUP($A12,'Dog data'!$D$2:$DG$400,'Dog data'!BR$1,FALSE),"")</f>
        <v>12.4</v>
      </c>
      <c r="N12">
        <f>IFERROR(VLOOKUP($A12,'Dog data'!$D$2:$DG$400,'Dog data'!BS$1,FALSE),"")</f>
        <v>64.3</v>
      </c>
      <c r="O12">
        <f>IFERROR(VLOOKUP($A12,'Dog data'!$D$2:$DG$400,'Dog data'!BT$1,FALSE),"")</f>
        <v>3.7</v>
      </c>
      <c r="P12">
        <f>IFERROR(VLOOKUP($A12,'Dog data'!$D$2:$DG$400,'Dog data'!BU$1,FALSE),"")</f>
        <v>19.2</v>
      </c>
      <c r="Q12">
        <f>IFERROR(VLOOKUP($A12,'Dog data'!$D$2:$DG$400,'Dog data'!BV$1,FALSE),"")</f>
        <v>3.2</v>
      </c>
      <c r="R12">
        <f>IFERROR(VLOOKUP($A12,'Dog data'!$D$2:$DG$400,'Dog data'!BW$1,FALSE),"")</f>
        <v>16.5</v>
      </c>
      <c r="S12">
        <f>IFERROR(VLOOKUP($A12,'Dog data'!$D$2:$DG$400,'Dog data'!BX$1,FALSE),"")</f>
        <v>5.6</v>
      </c>
      <c r="T12">
        <f>IFERROR(VLOOKUP($A12,'Dog data'!$D$2:$DG$400,'Dog data'!BY$1,FALSE),"")</f>
        <v>11.7</v>
      </c>
      <c r="U12">
        <f>IFERROR(VLOOKUP($A12,'Dog data'!$D$2:$DG$400,'Dog data'!BZ$1,FALSE),"")</f>
        <v>34.4</v>
      </c>
      <c r="V12">
        <f>IFERROR(VLOOKUP($A12,'Dog data'!$D$2:$DG$400,'Dog data'!CA$1,FALSE),"")</f>
        <v>61.4</v>
      </c>
      <c r="W12">
        <f>IFERROR(VLOOKUP($A12,'Dog data'!$D$2:$DG$400,'Dog data'!CB$1,FALSE),"")</f>
        <v>20.9</v>
      </c>
      <c r="X12">
        <f>IFERROR(VLOOKUP($A12,'Dog data'!$D$2:$DG$400,'Dog data'!CC$1,FALSE),"")</f>
        <v>34</v>
      </c>
      <c r="Y12">
        <f>IFERROR(VLOOKUP($A12,'Dog data'!$D$2:$DG$400,'Dog data'!CD$1,FALSE),"")</f>
        <v>18.8</v>
      </c>
      <c r="Z12">
        <f>IFERROR(VLOOKUP($A12,'Dog data'!$D$2:$DG$400,'Dog data'!CE$1,FALSE),"")</f>
        <v>57</v>
      </c>
      <c r="AA12">
        <f>IFERROR(VLOOKUP($A12,'Dog data'!$D$2:$DG$400,'Dog data'!CF$1,FALSE),"")</f>
        <v>0</v>
      </c>
      <c r="AB12">
        <f>IFERROR(VLOOKUP($A12,'Dog data'!$D$2:$DG$400,'Dog data'!CG$1,FALSE),"")</f>
        <v>31</v>
      </c>
      <c r="AC12">
        <f>IFERROR(VLOOKUP($A12,'Dog data'!$D$2:$DG$400,'Dog data'!CH$1,FALSE),"")</f>
        <v>1</v>
      </c>
      <c r="AD12">
        <f>IFERROR(VLOOKUP($A12,'Dog data'!$D$2:$DG$400,'Dog data'!CI$1,FALSE),"")</f>
        <v>44</v>
      </c>
      <c r="AE12">
        <f>IFERROR(VLOOKUP($A12,'Dog data'!$D$2:$DG$400,'Dog data'!CJ$1,FALSE),"")</f>
        <v>12</v>
      </c>
      <c r="AF12">
        <f>IFERROR(VLOOKUP($A12,'Dog data'!$D$2:$DG$400,'Dog data'!CK$1,FALSE),"")</f>
        <v>12</v>
      </c>
      <c r="AG12">
        <f>IFERROR(VLOOKUP($A12,'Dog data'!$D$2:$DG$400,'Dog data'!CL$1,FALSE),"")</f>
        <v>0</v>
      </c>
      <c r="AH12" t="str">
        <f>IFERROR(VLOOKUP($A12,'Dog data'!$D$2:$DG$400,'Dog data'!CM$1,FALSE),"")</f>
        <v>.</v>
      </c>
      <c r="AI12" s="85" t="str">
        <f>IFERROR(VLOOKUP($A12,'Dog data'!$D$2:$DH$400,'Dog data'!DH$1,FALSE),"")</f>
        <v>PN005</v>
      </c>
      <c r="AJ12" s="85" t="str">
        <f>IFERROR(VLOOKUP($AI12,data!$C$3:$L$500,data!E$1,FALSE),"")</f>
        <v>Pueblo Nuevo</v>
      </c>
      <c r="AK12" s="85" t="str">
        <f>IFERROR(VLOOKUP($AI12,data!$C$3:$L$500,data!F$1,FALSE),"")</f>
        <v>8.900028 -79.962849 163.26160959993302 48</v>
      </c>
      <c r="AL12" s="85">
        <f>IFERROR(VLOOKUP($AI12,data!$C$3:$L$500,data!G$1,FALSE),"")</f>
        <v>8.9000280000000007</v>
      </c>
      <c r="AM12" s="85">
        <f>IFERROR(VLOOKUP($AI12,data!$C$3:$L$500,data!H$1,FALSE),"")</f>
        <v>-79.962849000000006</v>
      </c>
      <c r="AN12" s="85">
        <f>IFERROR(IFERROR(VLOOKUP($AI12,data!$C$3:$L$500,data!I$1,FALSE),VLOOKUP($AI12,Sheet1!$E$3:$M$21,Sheet1!K$1,FALSE)),"")</f>
        <v>0</v>
      </c>
      <c r="AO12" s="85">
        <f>IFERROR(IFERROR(VLOOKUP($AI12,data!$C$3:$L$500,data!J$1,FALSE),VLOOKUP($AI12,Sheet1!$E$3:$M$21,Sheet1!L$1,FALSE)),"")</f>
        <v>0</v>
      </c>
      <c r="AP12" s="85">
        <f>IFERROR(VLOOKUP($AI12,data!$C$3:$L$500,data!K$1,FALSE),"")</f>
        <v>-79.962849000000006</v>
      </c>
      <c r="AQ12" s="85">
        <f>IFERROR(VLOOKUP($AI12,data!$C$3:$L$500,data!L$1,FALSE),"")</f>
        <v>163.26160960000001</v>
      </c>
    </row>
    <row r="13" spans="1:43" x14ac:dyDescent="0.2">
      <c r="A13" s="31" t="s">
        <v>23</v>
      </c>
      <c r="B13" t="str">
        <f>VLOOKUP($A13,Dirofilaria!$A$6:$B$253,2,FALSE)</f>
        <v>Neg</v>
      </c>
      <c r="C13">
        <f>IF(B13=0,"",IF(B13="Neg",0,1))</f>
        <v>0</v>
      </c>
      <c r="D13" t="s">
        <v>4909</v>
      </c>
      <c r="E13">
        <f>IFERROR(VLOOKUP($A13,'Dog data'!$D$2:$DG$400,'Dog data'!R$1,FALSE),"")</f>
        <v>1</v>
      </c>
      <c r="F13" t="str">
        <f>IFERROR(VLOOKUP($A13,'Dog data'!$D$2:$DG$400,'Dog data'!T$1,FALSE),"")</f>
        <v>M</v>
      </c>
      <c r="G13" t="str">
        <f>IFERROR(VLOOKUP($A13,'Dog data'!$D$2:$DG$400,'Dog data'!Y$1,FALSE),"")</f>
        <v>Alert</v>
      </c>
      <c r="H13">
        <f>IFERROR(VLOOKUP($A13,'Dog data'!$D$2:$DG$400,'Dog data'!Z$1,FALSE),"")</f>
        <v>64</v>
      </c>
      <c r="I13" t="str">
        <f>IFERROR(VLOOKUP($A13,'Dog data'!$D$2:$DG$400,'Dog data'!AA$1,FALSE),"")</f>
        <v>Normal</v>
      </c>
      <c r="J13">
        <f>IFERROR(VLOOKUP($A13,'Dog data'!$D$2:$DG$400,'Dog data'!AE$1,FALSE),"")</f>
        <v>102.5</v>
      </c>
      <c r="K13">
        <f>IFERROR(VLOOKUP($A13,'Dog data'!$D$2:$DG$400,'Dog data'!AF$1,FALSE),"")</f>
        <v>3</v>
      </c>
      <c r="L13">
        <f>IFERROR(VLOOKUP($A13,'Dog data'!$D$2:$DG$400,'Dog data'!BQ$1,FALSE),"")</f>
        <v>0</v>
      </c>
      <c r="M13">
        <f>IFERROR(VLOOKUP($A13,'Dog data'!$D$2:$DG$400,'Dog data'!BR$1,FALSE),"")</f>
        <v>0</v>
      </c>
      <c r="N13">
        <f>IFERROR(VLOOKUP($A13,'Dog data'!$D$2:$DG$400,'Dog data'!BS$1,FALSE),"")</f>
        <v>0</v>
      </c>
      <c r="O13">
        <f>IFERROR(VLOOKUP($A13,'Dog data'!$D$2:$DG$400,'Dog data'!BT$1,FALSE),"")</f>
        <v>0</v>
      </c>
      <c r="P13">
        <f>IFERROR(VLOOKUP($A13,'Dog data'!$D$2:$DG$400,'Dog data'!BU$1,FALSE),"")</f>
        <v>0</v>
      </c>
      <c r="Q13">
        <f>IFERROR(VLOOKUP($A13,'Dog data'!$D$2:$DG$400,'Dog data'!BV$1,FALSE),"")</f>
        <v>0</v>
      </c>
      <c r="R13">
        <f>IFERROR(VLOOKUP($A13,'Dog data'!$D$2:$DG$400,'Dog data'!BW$1,FALSE),"")</f>
        <v>0</v>
      </c>
      <c r="S13">
        <f>IFERROR(VLOOKUP($A13,'Dog data'!$D$2:$DG$400,'Dog data'!BX$1,FALSE),"")</f>
        <v>0</v>
      </c>
      <c r="T13">
        <f>IFERROR(VLOOKUP($A13,'Dog data'!$D$2:$DG$400,'Dog data'!BY$1,FALSE),"")</f>
        <v>0</v>
      </c>
      <c r="U13">
        <f>IFERROR(VLOOKUP($A13,'Dog data'!$D$2:$DG$400,'Dog data'!BZ$1,FALSE),"")</f>
        <v>0</v>
      </c>
      <c r="V13">
        <f>IFERROR(VLOOKUP($A13,'Dog data'!$D$2:$DG$400,'Dog data'!CA$1,FALSE),"")</f>
        <v>0</v>
      </c>
      <c r="W13">
        <f>IFERROR(VLOOKUP($A13,'Dog data'!$D$2:$DG$400,'Dog data'!CB$1,FALSE),"")</f>
        <v>0</v>
      </c>
      <c r="X13">
        <f>IFERROR(VLOOKUP($A13,'Dog data'!$D$2:$DG$400,'Dog data'!CC$1,FALSE),"")</f>
        <v>0</v>
      </c>
      <c r="Y13">
        <f>IFERROR(VLOOKUP($A13,'Dog data'!$D$2:$DG$400,'Dog data'!CD$1,FALSE),"")</f>
        <v>0</v>
      </c>
      <c r="Z13">
        <f>IFERROR(VLOOKUP($A13,'Dog data'!$D$2:$DG$400,'Dog data'!CE$1,FALSE),"")</f>
        <v>0</v>
      </c>
      <c r="AA13">
        <f>IFERROR(VLOOKUP($A13,'Dog data'!$D$2:$DG$400,'Dog data'!CF$1,FALSE),"")</f>
        <v>0</v>
      </c>
      <c r="AB13">
        <f>IFERROR(VLOOKUP($A13,'Dog data'!$D$2:$DG$400,'Dog data'!CG$1,FALSE),"")</f>
        <v>0</v>
      </c>
      <c r="AC13">
        <f>IFERROR(VLOOKUP($A13,'Dog data'!$D$2:$DG$400,'Dog data'!CH$1,FALSE),"")</f>
        <v>0</v>
      </c>
      <c r="AD13">
        <f>IFERROR(VLOOKUP($A13,'Dog data'!$D$2:$DG$400,'Dog data'!CI$1,FALSE),"")</f>
        <v>0</v>
      </c>
      <c r="AE13">
        <f>IFERROR(VLOOKUP($A13,'Dog data'!$D$2:$DG$400,'Dog data'!CJ$1,FALSE),"")</f>
        <v>0</v>
      </c>
      <c r="AF13">
        <f>IFERROR(VLOOKUP($A13,'Dog data'!$D$2:$DG$400,'Dog data'!CK$1,FALSE),"")</f>
        <v>0</v>
      </c>
      <c r="AG13">
        <f>IFERROR(VLOOKUP($A13,'Dog data'!$D$2:$DG$400,'Dog data'!CL$1,FALSE),"")</f>
        <v>0</v>
      </c>
      <c r="AH13" t="str">
        <f>IFERROR(VLOOKUP($A13,'Dog data'!$D$2:$DG$400,'Dog data'!CM$1,FALSE),"")</f>
        <v>.</v>
      </c>
      <c r="AI13" s="85" t="str">
        <f>IFERROR(VLOOKUP($A13,'Dog data'!$D$2:$DH$400,'Dog data'!DH$1,FALSE),"")</f>
        <v>PN006</v>
      </c>
      <c r="AJ13" s="85"/>
      <c r="AK13" s="85" t="str">
        <f>IFERROR(VLOOKUP($AI13,data!$C$3:$L$500,data!F$1,FALSE),"")</f>
        <v/>
      </c>
      <c r="AL13" s="85" t="str">
        <f>IFERROR(VLOOKUP($AI13,data!$C$3:$L$500,data!G$1,FALSE),"")</f>
        <v/>
      </c>
      <c r="AM13" s="85" t="str">
        <f>IFERROR(VLOOKUP($AI13,data!$C$3:$L$500,data!H$1,FALSE),"")</f>
        <v/>
      </c>
      <c r="AN13" s="85" t="str">
        <f>IFERROR(IFERROR(VLOOKUP($AI13,data!$C$3:$L$500,data!I$1,FALSE),VLOOKUP($AI13,Sheet1!$E$3:$M$21,Sheet1!K$1,FALSE)),"")</f>
        <v/>
      </c>
      <c r="AO13" s="85" t="str">
        <f>IFERROR(IFERROR(VLOOKUP($AI13,data!$C$3:$L$500,data!J$1,FALSE),VLOOKUP($AI13,Sheet1!$E$3:$M$21,Sheet1!L$1,FALSE)),"")</f>
        <v/>
      </c>
      <c r="AP13" s="85" t="str">
        <f>IFERROR(VLOOKUP($AI13,data!$C$3:$L$500,data!K$1,FALSE),"")</f>
        <v/>
      </c>
      <c r="AQ13" s="85" t="str">
        <f>IFERROR(VLOOKUP($AI13,data!$C$3:$L$500,data!L$1,FALSE),"")</f>
        <v/>
      </c>
    </row>
    <row r="14" spans="1:43" x14ac:dyDescent="0.2">
      <c r="A14" s="31" t="s">
        <v>24</v>
      </c>
      <c r="B14" t="str">
        <f>VLOOKUP($A14,Dirofilaria!$A$6:$B$253,2,FALSE)</f>
        <v>Neg</v>
      </c>
      <c r="C14">
        <f>IF(B14=0,"",IF(B14="Neg",0,1))</f>
        <v>0</v>
      </c>
      <c r="D14" t="s">
        <v>4909</v>
      </c>
      <c r="E14">
        <f>IFERROR(VLOOKUP($A14,'Dog data'!$D$2:$DG$400,'Dog data'!R$1,FALSE),"")</f>
        <v>8</v>
      </c>
      <c r="F14" t="str">
        <f>IFERROR(VLOOKUP($A14,'Dog data'!$D$2:$DG$400,'Dog data'!T$1,FALSE),"")</f>
        <v>M</v>
      </c>
      <c r="G14" t="str">
        <f>IFERROR(VLOOKUP($A14,'Dog data'!$D$2:$DG$400,'Dog data'!Y$1,FALSE),"")</f>
        <v>Alert/stressed</v>
      </c>
      <c r="H14">
        <f>IFERROR(VLOOKUP($A14,'Dog data'!$D$2:$DG$400,'Dog data'!Z$1,FALSE),"")</f>
        <v>80</v>
      </c>
      <c r="I14" t="str">
        <f>IFERROR(VLOOKUP($A14,'Dog data'!$D$2:$DG$400,'Dog data'!AA$1,FALSE),"")</f>
        <v>Normal</v>
      </c>
      <c r="J14">
        <f>IFERROR(VLOOKUP($A14,'Dog data'!$D$2:$DG$400,'Dog data'!AE$1,FALSE),"")</f>
        <v>102</v>
      </c>
      <c r="K14">
        <f>IFERROR(VLOOKUP($A14,'Dog data'!$D$2:$DG$400,'Dog data'!AF$1,FALSE),"")</f>
        <v>5</v>
      </c>
      <c r="L14">
        <f>IFERROR(VLOOKUP($A14,'Dog data'!$D$2:$DG$400,'Dog data'!BQ$1,FALSE),"")</f>
        <v>17.399999999999999</v>
      </c>
      <c r="M14">
        <f>IFERROR(VLOOKUP($A14,'Dog data'!$D$2:$DG$400,'Dog data'!BR$1,FALSE),"")</f>
        <v>9.6999999999999993</v>
      </c>
      <c r="N14">
        <f>IFERROR(VLOOKUP($A14,'Dog data'!$D$2:$DG$400,'Dog data'!BS$1,FALSE),"")</f>
        <v>56</v>
      </c>
      <c r="O14">
        <f>IFERROR(VLOOKUP($A14,'Dog data'!$D$2:$DG$400,'Dog data'!BT$1,FALSE),"")</f>
        <v>2.8</v>
      </c>
      <c r="P14">
        <f>IFERROR(VLOOKUP($A14,'Dog data'!$D$2:$DG$400,'Dog data'!BU$1,FALSE),"")</f>
        <v>16.3</v>
      </c>
      <c r="Q14">
        <f>IFERROR(VLOOKUP($A14,'Dog data'!$D$2:$DG$400,'Dog data'!BV$1,FALSE),"")</f>
        <v>4.8</v>
      </c>
      <c r="R14">
        <f>IFERROR(VLOOKUP($A14,'Dog data'!$D$2:$DG$400,'Dog data'!BW$1,FALSE),"")</f>
        <v>27.7</v>
      </c>
      <c r="S14">
        <f>IFERROR(VLOOKUP($A14,'Dog data'!$D$2:$DG$400,'Dog data'!BX$1,FALSE),"")</f>
        <v>6.8</v>
      </c>
      <c r="T14">
        <f>IFERROR(VLOOKUP($A14,'Dog data'!$D$2:$DG$400,'Dog data'!BY$1,FALSE),"")</f>
        <v>15.5</v>
      </c>
      <c r="U14">
        <f>IFERROR(VLOOKUP($A14,'Dog data'!$D$2:$DG$400,'Dog data'!BZ$1,FALSE),"")</f>
        <v>47.1</v>
      </c>
      <c r="V14">
        <f>IFERROR(VLOOKUP($A14,'Dog data'!$D$2:$DG$400,'Dog data'!CA$1,FALSE),"")</f>
        <v>69.2</v>
      </c>
      <c r="W14">
        <f>IFERROR(VLOOKUP($A14,'Dog data'!$D$2:$DG$400,'Dog data'!CB$1,FALSE),"")</f>
        <v>22.8</v>
      </c>
      <c r="X14">
        <f>IFERROR(VLOOKUP($A14,'Dog data'!$D$2:$DG$400,'Dog data'!CC$1,FALSE),"")</f>
        <v>32.9</v>
      </c>
      <c r="Y14">
        <f>IFERROR(VLOOKUP($A14,'Dog data'!$D$2:$DG$400,'Dog data'!CD$1,FALSE),"")</f>
        <v>15.2</v>
      </c>
      <c r="Z14">
        <f>IFERROR(VLOOKUP($A14,'Dog data'!$D$2:$DG$400,'Dog data'!CE$1,FALSE),"")</f>
        <v>255</v>
      </c>
      <c r="AA14">
        <f>IFERROR(VLOOKUP($A14,'Dog data'!$D$2:$DG$400,'Dog data'!CF$1,FALSE),"")</f>
        <v>8.5</v>
      </c>
      <c r="AB14">
        <f>IFERROR(VLOOKUP($A14,'Dog data'!$D$2:$DG$400,'Dog data'!CG$1,FALSE),"")</f>
        <v>65</v>
      </c>
      <c r="AC14">
        <f>IFERROR(VLOOKUP($A14,'Dog data'!$D$2:$DG$400,'Dog data'!CH$1,FALSE),"")</f>
        <v>0</v>
      </c>
      <c r="AD14">
        <f>IFERROR(VLOOKUP($A14,'Dog data'!$D$2:$DG$400,'Dog data'!CI$1,FALSE),"")</f>
        <v>14</v>
      </c>
      <c r="AE14">
        <f>IFERROR(VLOOKUP($A14,'Dog data'!$D$2:$DG$400,'Dog data'!CJ$1,FALSE),"")</f>
        <v>2</v>
      </c>
      <c r="AF14">
        <f>IFERROR(VLOOKUP($A14,'Dog data'!$D$2:$DG$400,'Dog data'!CK$1,FALSE),"")</f>
        <v>19</v>
      </c>
      <c r="AG14">
        <f>IFERROR(VLOOKUP($A14,'Dog data'!$D$2:$DG$400,'Dog data'!CL$1,FALSE),"")</f>
        <v>0</v>
      </c>
      <c r="AH14" t="str">
        <f>IFERROR(VLOOKUP($A14,'Dog data'!$D$2:$DG$400,'Dog data'!CM$1,FALSE),"")</f>
        <v>.</v>
      </c>
      <c r="AI14" s="85" t="str">
        <f>IFERROR(VLOOKUP($A14,'Dog data'!$D$2:$DH$400,'Dog data'!DH$1,FALSE),"")</f>
        <v>PN007</v>
      </c>
      <c r="AJ14" s="85" t="str">
        <f>IFERROR(VLOOKUP($AI14,data!$C$3:$L$500,data!E$1,FALSE),"")</f>
        <v>Pueblo Nuevo</v>
      </c>
      <c r="AK14" s="85" t="str">
        <f>IFERROR(VLOOKUP($AI14,data!$C$3:$L$500,data!F$1,FALSE),"")</f>
        <v>8.965205 -79.54728 0 56.84700012207031</v>
      </c>
      <c r="AL14" s="85">
        <f>IFERROR(VLOOKUP($AI14,data!$C$3:$L$500,data!G$1,FALSE),"")</f>
        <v>8.9652049999999992</v>
      </c>
      <c r="AM14" s="85">
        <f>IFERROR(VLOOKUP($AI14,data!$C$3:$L$500,data!H$1,FALSE),"")</f>
        <v>-79.547280000000001</v>
      </c>
      <c r="AN14" s="85">
        <f>IFERROR(IFERROR(VLOOKUP($AI14,data!$C$3:$L$500,data!I$1,FALSE),VLOOKUP($AI14,Sheet1!$E$3:$M$21,Sheet1!K$1,FALSE)),"")</f>
        <v>8.9049299899999994</v>
      </c>
      <c r="AO14" s="85">
        <f>IFERROR(IFERROR(VLOOKUP($AI14,data!$C$3:$L$500,data!J$1,FALSE),VLOOKUP($AI14,Sheet1!$E$3:$M$21,Sheet1!L$1,FALSE)),"")</f>
        <v>-79.96939098</v>
      </c>
      <c r="AP14" s="85">
        <f>IFERROR(VLOOKUP($AI14,data!$C$3:$L$500,data!K$1,FALSE),"")</f>
        <v>-79.547280000000001</v>
      </c>
      <c r="AQ14" s="85">
        <f>IFERROR(VLOOKUP($AI14,data!$C$3:$L$500,data!L$1,FALSE),"")</f>
        <v>0</v>
      </c>
    </row>
    <row r="15" spans="1:43" x14ac:dyDescent="0.2">
      <c r="A15" s="32" t="s">
        <v>25</v>
      </c>
      <c r="B15" t="str">
        <f>VLOOKUP($A15,Dirofilaria!$A$6:$B$253,2,FALSE)</f>
        <v>Neg</v>
      </c>
      <c r="C15">
        <f>IF(B15=0,"",IF(B15="Neg",0,1))</f>
        <v>0</v>
      </c>
      <c r="D15" t="s">
        <v>4909</v>
      </c>
      <c r="E15" t="str">
        <f>IFERROR(VLOOKUP($A15,'Dog data'!$D$2:$DG$400,'Dog data'!R$1,FALSE),"")</f>
        <v>NA</v>
      </c>
      <c r="F15" t="str">
        <f>IFERROR(VLOOKUP($A15,'Dog data'!$D$2:$DG$400,'Dog data'!T$1,FALSE),"")</f>
        <v>M</v>
      </c>
      <c r="G15" t="str">
        <f>IFERROR(VLOOKUP($A15,'Dog data'!$D$2:$DG$400,'Dog data'!Y$1,FALSE),"")</f>
        <v>Alert</v>
      </c>
      <c r="H15">
        <f>IFERROR(VLOOKUP($A15,'Dog data'!$D$2:$DG$400,'Dog data'!Z$1,FALSE),"")</f>
        <v>136</v>
      </c>
      <c r="I15">
        <f>IFERROR(VLOOKUP($A15,'Dog data'!$D$2:$DG$400,'Dog data'!AA$1,FALSE),"")</f>
        <v>64</v>
      </c>
      <c r="J15">
        <f>IFERROR(VLOOKUP($A15,'Dog data'!$D$2:$DG$400,'Dog data'!AE$1,FALSE),"")</f>
        <v>102.6</v>
      </c>
      <c r="K15">
        <f>IFERROR(VLOOKUP($A15,'Dog data'!$D$2:$DG$400,'Dog data'!AF$1,FALSE),"")</f>
        <v>4</v>
      </c>
      <c r="L15">
        <f>IFERROR(VLOOKUP($A15,'Dog data'!$D$2:$DG$400,'Dog data'!BQ$1,FALSE),"")</f>
        <v>16.899999999999999</v>
      </c>
      <c r="M15">
        <f>IFERROR(VLOOKUP($A15,'Dog data'!$D$2:$DG$400,'Dog data'!BR$1,FALSE),"")</f>
        <v>12.4</v>
      </c>
      <c r="N15">
        <f>IFERROR(VLOOKUP($A15,'Dog data'!$D$2:$DG$400,'Dog data'!BS$1,FALSE),"")</f>
        <v>73.400000000000006</v>
      </c>
      <c r="O15">
        <f>IFERROR(VLOOKUP($A15,'Dog data'!$D$2:$DG$400,'Dog data'!BT$1,FALSE),"")</f>
        <v>2.7</v>
      </c>
      <c r="P15">
        <f>IFERROR(VLOOKUP($A15,'Dog data'!$D$2:$DG$400,'Dog data'!BU$1,FALSE),"")</f>
        <v>16.100000000000001</v>
      </c>
      <c r="Q15">
        <f>IFERROR(VLOOKUP($A15,'Dog data'!$D$2:$DG$400,'Dog data'!BV$1,FALSE),"")</f>
        <v>1.8</v>
      </c>
      <c r="R15">
        <f>IFERROR(VLOOKUP($A15,'Dog data'!$D$2:$DG$400,'Dog data'!BW$1,FALSE),"")</f>
        <v>10.5</v>
      </c>
      <c r="S15">
        <f>IFERROR(VLOOKUP($A15,'Dog data'!$D$2:$DG$400,'Dog data'!BX$1,FALSE),"")</f>
        <v>6.68</v>
      </c>
      <c r="T15">
        <f>IFERROR(VLOOKUP($A15,'Dog data'!$D$2:$DG$400,'Dog data'!BY$1,FALSE),"")</f>
        <v>15.8</v>
      </c>
      <c r="U15">
        <f>IFERROR(VLOOKUP($A15,'Dog data'!$D$2:$DG$400,'Dog data'!BZ$1,FALSE),"")</f>
        <v>46.9</v>
      </c>
      <c r="V15">
        <f>IFERROR(VLOOKUP($A15,'Dog data'!$D$2:$DG$400,'Dog data'!CA$1,FALSE),"")</f>
        <v>70.2</v>
      </c>
      <c r="W15">
        <f>IFERROR(VLOOKUP($A15,'Dog data'!$D$2:$DG$400,'Dog data'!CB$1,FALSE),"")</f>
        <v>23.7</v>
      </c>
      <c r="X15">
        <f>IFERROR(VLOOKUP($A15,'Dog data'!$D$2:$DG$400,'Dog data'!CC$1,FALSE),"")</f>
        <v>33.700000000000003</v>
      </c>
      <c r="Y15">
        <f>IFERROR(VLOOKUP($A15,'Dog data'!$D$2:$DG$400,'Dog data'!CD$1,FALSE),"")</f>
        <v>15.9</v>
      </c>
      <c r="Z15">
        <f>IFERROR(VLOOKUP($A15,'Dog data'!$D$2:$DG$400,'Dog data'!CE$1,FALSE),"")</f>
        <v>69</v>
      </c>
      <c r="AA15">
        <f>IFERROR(VLOOKUP($A15,'Dog data'!$D$2:$DG$400,'Dog data'!CF$1,FALSE),"")</f>
        <v>0</v>
      </c>
      <c r="AB15">
        <f>IFERROR(VLOOKUP($A15,'Dog data'!$D$2:$DG$400,'Dog data'!CG$1,FALSE),"")</f>
        <v>62</v>
      </c>
      <c r="AC15">
        <f>IFERROR(VLOOKUP($A15,'Dog data'!$D$2:$DG$400,'Dog data'!CH$1,FALSE),"")</f>
        <v>0</v>
      </c>
      <c r="AD15">
        <f>IFERROR(VLOOKUP($A15,'Dog data'!$D$2:$DG$400,'Dog data'!CI$1,FALSE),"")</f>
        <v>25</v>
      </c>
      <c r="AE15">
        <f>IFERROR(VLOOKUP($A15,'Dog data'!$D$2:$DG$400,'Dog data'!CJ$1,FALSE),"")</f>
        <v>3</v>
      </c>
      <c r="AF15">
        <f>IFERROR(VLOOKUP($A15,'Dog data'!$D$2:$DG$400,'Dog data'!CK$1,FALSE),"")</f>
        <v>10</v>
      </c>
      <c r="AG15">
        <f>IFERROR(VLOOKUP($A15,'Dog data'!$D$2:$DG$400,'Dog data'!CL$1,FALSE),"")</f>
        <v>0</v>
      </c>
      <c r="AH15" t="str">
        <f>IFERROR(VLOOKUP($A15,'Dog data'!$D$2:$DG$400,'Dog data'!CM$1,FALSE),"")</f>
        <v>.</v>
      </c>
      <c r="AI15" s="85" t="str">
        <f>IFERROR(VLOOKUP($A15,'Dog data'!$D$2:$DH$400,'Dog data'!DH$1,FALSE),"")</f>
        <v>PN008</v>
      </c>
      <c r="AJ15" s="85" t="str">
        <f>IFERROR(VLOOKUP($AI15,data!$C$3:$L$500,data!E$1,FALSE),"")</f>
        <v>Pueblo Nuevo</v>
      </c>
      <c r="AK15" s="85" t="str">
        <f>IFERROR(VLOOKUP($AI15,data!$C$3:$L$500,data!F$1,FALSE),"")</f>
        <v>8.898497 -79.962674 174.99527112685038 16</v>
      </c>
      <c r="AL15" s="85">
        <f>IFERROR(VLOOKUP($AI15,data!$C$3:$L$500,data!G$1,FALSE),"")</f>
        <v>8.8984970000000008</v>
      </c>
      <c r="AM15" s="85">
        <f>IFERROR(VLOOKUP($AI15,data!$C$3:$L$500,data!H$1,FALSE),"")</f>
        <v>-79.962674000000007</v>
      </c>
      <c r="AN15" s="85">
        <f>IFERROR(IFERROR(VLOOKUP($AI15,data!$C$3:$L$500,data!I$1,FALSE),VLOOKUP($AI15,Sheet1!$E$3:$M$21,Sheet1!K$1,FALSE)),"")</f>
        <v>8.8984670399999999</v>
      </c>
      <c r="AO15" s="85">
        <f>IFERROR(IFERROR(VLOOKUP($AI15,data!$C$3:$L$500,data!J$1,FALSE),VLOOKUP($AI15,Sheet1!$E$3:$M$21,Sheet1!L$1,FALSE)),"")</f>
        <v>-79.962470960000005</v>
      </c>
      <c r="AP15" s="85">
        <f>IFERROR(VLOOKUP($AI15,data!$C$3:$L$500,data!K$1,FALSE),"")</f>
        <v>-79.962674000000007</v>
      </c>
      <c r="AQ15" s="85">
        <f>IFERROR(VLOOKUP($AI15,data!$C$3:$L$500,data!L$1,FALSE),"")</f>
        <v>174.995271127</v>
      </c>
    </row>
    <row r="16" spans="1:43" x14ac:dyDescent="0.2">
      <c r="A16" s="32" t="s">
        <v>26</v>
      </c>
      <c r="B16" t="str">
        <f>VLOOKUP($A16,Dirofilaria!$A$6:$B$253,2,FALSE)</f>
        <v>Neg</v>
      </c>
      <c r="C16">
        <f>IF(B16=0,"",IF(B16="Neg",0,1))</f>
        <v>0</v>
      </c>
      <c r="D16" t="s">
        <v>4909</v>
      </c>
      <c r="E16">
        <f>IFERROR(VLOOKUP($A16,'Dog data'!$D$2:$DG$400,'Dog data'!R$1,FALSE),"")</f>
        <v>3</v>
      </c>
      <c r="F16" t="str">
        <f>IFERROR(VLOOKUP($A16,'Dog data'!$D$2:$DG$400,'Dog data'!T$1,FALSE),"")</f>
        <v>M</v>
      </c>
      <c r="G16" t="str">
        <f>IFERROR(VLOOKUP($A16,'Dog data'!$D$2:$DG$400,'Dog data'!Y$1,FALSE),"")</f>
        <v>Alert/very angry, very stressed</v>
      </c>
      <c r="H16" t="str">
        <f>IFERROR(VLOOKUP($A16,'Dog data'!$D$2:$DG$400,'Dog data'!Z$1,FALSE),"")</f>
        <v>.</v>
      </c>
      <c r="I16" t="str">
        <f>IFERROR(VLOOKUP($A16,'Dog data'!$D$2:$DG$400,'Dog data'!AA$1,FALSE),"")</f>
        <v>.</v>
      </c>
      <c r="J16" t="str">
        <f>IFERROR(VLOOKUP($A16,'Dog data'!$D$2:$DG$400,'Dog data'!AE$1,FALSE),"")</f>
        <v>.</v>
      </c>
      <c r="K16">
        <f>IFERROR(VLOOKUP($A16,'Dog data'!$D$2:$DG$400,'Dog data'!AF$1,FALSE),"")</f>
        <v>4</v>
      </c>
      <c r="L16">
        <f>IFERROR(VLOOKUP($A16,'Dog data'!$D$2:$DG$400,'Dog data'!BQ$1,FALSE),"")</f>
        <v>0</v>
      </c>
      <c r="M16">
        <f>IFERROR(VLOOKUP($A16,'Dog data'!$D$2:$DG$400,'Dog data'!BR$1,FALSE),"")</f>
        <v>0</v>
      </c>
      <c r="N16">
        <f>IFERROR(VLOOKUP($A16,'Dog data'!$D$2:$DG$400,'Dog data'!BS$1,FALSE),"")</f>
        <v>0</v>
      </c>
      <c r="O16">
        <f>IFERROR(VLOOKUP($A16,'Dog data'!$D$2:$DG$400,'Dog data'!BT$1,FALSE),"")</f>
        <v>0</v>
      </c>
      <c r="P16">
        <f>IFERROR(VLOOKUP($A16,'Dog data'!$D$2:$DG$400,'Dog data'!BU$1,FALSE),"")</f>
        <v>0</v>
      </c>
      <c r="Q16">
        <f>IFERROR(VLOOKUP($A16,'Dog data'!$D$2:$DG$400,'Dog data'!BV$1,FALSE),"")</f>
        <v>0</v>
      </c>
      <c r="R16">
        <f>IFERROR(VLOOKUP($A16,'Dog data'!$D$2:$DG$400,'Dog data'!BW$1,FALSE),"")</f>
        <v>0</v>
      </c>
      <c r="S16">
        <f>IFERROR(VLOOKUP($A16,'Dog data'!$D$2:$DG$400,'Dog data'!BX$1,FALSE),"")</f>
        <v>0</v>
      </c>
      <c r="T16">
        <f>IFERROR(VLOOKUP($A16,'Dog data'!$D$2:$DG$400,'Dog data'!BY$1,FALSE),"")</f>
        <v>0</v>
      </c>
      <c r="U16">
        <f>IFERROR(VLOOKUP($A16,'Dog data'!$D$2:$DG$400,'Dog data'!BZ$1,FALSE),"")</f>
        <v>0</v>
      </c>
      <c r="V16">
        <f>IFERROR(VLOOKUP($A16,'Dog data'!$D$2:$DG$400,'Dog data'!CA$1,FALSE),"")</f>
        <v>0</v>
      </c>
      <c r="W16">
        <f>IFERROR(VLOOKUP($A16,'Dog data'!$D$2:$DG$400,'Dog data'!CB$1,FALSE),"")</f>
        <v>0</v>
      </c>
      <c r="X16">
        <f>IFERROR(VLOOKUP($A16,'Dog data'!$D$2:$DG$400,'Dog data'!CC$1,FALSE),"")</f>
        <v>0</v>
      </c>
      <c r="Y16">
        <f>IFERROR(VLOOKUP($A16,'Dog data'!$D$2:$DG$400,'Dog data'!CD$1,FALSE),"")</f>
        <v>0</v>
      </c>
      <c r="Z16">
        <f>IFERROR(VLOOKUP($A16,'Dog data'!$D$2:$DG$400,'Dog data'!CE$1,FALSE),"")</f>
        <v>0</v>
      </c>
      <c r="AA16">
        <f>IFERROR(VLOOKUP($A16,'Dog data'!$D$2:$DG$400,'Dog data'!CF$1,FALSE),"")</f>
        <v>0</v>
      </c>
      <c r="AB16">
        <f>IFERROR(VLOOKUP($A16,'Dog data'!$D$2:$DG$400,'Dog data'!CG$1,FALSE),"")</f>
        <v>0</v>
      </c>
      <c r="AC16">
        <f>IFERROR(VLOOKUP($A16,'Dog data'!$D$2:$DG$400,'Dog data'!CH$1,FALSE),"")</f>
        <v>0</v>
      </c>
      <c r="AD16">
        <f>IFERROR(VLOOKUP($A16,'Dog data'!$D$2:$DG$400,'Dog data'!CI$1,FALSE),"")</f>
        <v>0</v>
      </c>
      <c r="AE16">
        <f>IFERROR(VLOOKUP($A16,'Dog data'!$D$2:$DG$400,'Dog data'!CJ$1,FALSE),"")</f>
        <v>0</v>
      </c>
      <c r="AF16">
        <f>IFERROR(VLOOKUP($A16,'Dog data'!$D$2:$DG$400,'Dog data'!CK$1,FALSE),"")</f>
        <v>0</v>
      </c>
      <c r="AG16">
        <f>IFERROR(VLOOKUP($A16,'Dog data'!$D$2:$DG$400,'Dog data'!CL$1,FALSE),"")</f>
        <v>0</v>
      </c>
      <c r="AH16" t="str">
        <f>IFERROR(VLOOKUP($A16,'Dog data'!$D$2:$DG$400,'Dog data'!CM$1,FALSE),"")</f>
        <v>.</v>
      </c>
      <c r="AI16" s="85" t="str">
        <f>IFERROR(VLOOKUP($A16,'Dog data'!$D$2:$DH$400,'Dog data'!DH$1,FALSE),"")</f>
        <v>PN008</v>
      </c>
      <c r="AJ16" s="85" t="str">
        <f>IFERROR(VLOOKUP($AI16,data!$C$3:$L$500,data!E$1,FALSE),"")</f>
        <v>Pueblo Nuevo</v>
      </c>
      <c r="AK16" s="85" t="str">
        <f>IFERROR(VLOOKUP($AI16,data!$C$3:$L$500,data!F$1,FALSE),"")</f>
        <v>8.898497 -79.962674 174.99527112685038 16</v>
      </c>
      <c r="AL16" s="85">
        <f>IFERROR(VLOOKUP($AI16,data!$C$3:$L$500,data!G$1,FALSE),"")</f>
        <v>8.8984970000000008</v>
      </c>
      <c r="AM16" s="85">
        <f>IFERROR(VLOOKUP($AI16,data!$C$3:$L$500,data!H$1,FALSE),"")</f>
        <v>-79.962674000000007</v>
      </c>
      <c r="AN16" s="85">
        <f>IFERROR(IFERROR(VLOOKUP($AI16,data!$C$3:$L$500,data!I$1,FALSE),VLOOKUP($AI16,Sheet1!$E$3:$M$21,Sheet1!K$1,FALSE)),"")</f>
        <v>8.8984670399999999</v>
      </c>
      <c r="AO16" s="85">
        <f>IFERROR(IFERROR(VLOOKUP($AI16,data!$C$3:$L$500,data!J$1,FALSE),VLOOKUP($AI16,Sheet1!$E$3:$M$21,Sheet1!L$1,FALSE)),"")</f>
        <v>-79.962470960000005</v>
      </c>
      <c r="AP16" s="85">
        <f>IFERROR(VLOOKUP($AI16,data!$C$3:$L$500,data!K$1,FALSE),"")</f>
        <v>-79.962674000000007</v>
      </c>
      <c r="AQ16" s="85">
        <f>IFERROR(VLOOKUP($AI16,data!$C$3:$L$500,data!L$1,FALSE),"")</f>
        <v>174.995271127</v>
      </c>
    </row>
    <row r="17" spans="1:43" x14ac:dyDescent="0.2">
      <c r="A17" s="31" t="s">
        <v>1348</v>
      </c>
      <c r="B17" t="str">
        <f>VLOOKUP($A17,Dirofilaria!$A$6:$B$253,2,FALSE)</f>
        <v>Neg</v>
      </c>
      <c r="C17">
        <f>IF(B17=0,"",IF(B17="Neg",0,1))</f>
        <v>0</v>
      </c>
      <c r="D17" t="s">
        <v>4909</v>
      </c>
      <c r="E17">
        <f>IFERROR(VLOOKUP($A17,'Dog data'!$D$2:$DG$400,'Dog data'!R$1,FALSE),"")</f>
        <v>6</v>
      </c>
      <c r="F17" t="str">
        <f>IFERROR(VLOOKUP($A17,'Dog data'!$D$2:$DG$400,'Dog data'!T$1,FALSE),"")</f>
        <v>M</v>
      </c>
      <c r="G17" t="str">
        <f>IFERROR(VLOOKUP($A17,'Dog data'!$D$2:$DG$400,'Dog data'!Y$1,FALSE),"")</f>
        <v>Alert</v>
      </c>
      <c r="H17">
        <f>IFERROR(VLOOKUP($A17,'Dog data'!$D$2:$DG$400,'Dog data'!Z$1,FALSE),"")</f>
        <v>84</v>
      </c>
      <c r="I17" t="str">
        <f>IFERROR(VLOOKUP($A17,'Dog data'!$D$2:$DG$400,'Dog data'!AA$1,FALSE),"")</f>
        <v>.</v>
      </c>
      <c r="J17">
        <f>IFERROR(VLOOKUP($A17,'Dog data'!$D$2:$DG$400,'Dog data'!AE$1,FALSE),"")</f>
        <v>102</v>
      </c>
      <c r="K17">
        <f>IFERROR(VLOOKUP($A17,'Dog data'!$D$2:$DG$400,'Dog data'!AF$1,FALSE),"")</f>
        <v>5</v>
      </c>
      <c r="L17">
        <f>IFERROR(VLOOKUP($A17,'Dog data'!$D$2:$DG$400,'Dog data'!BQ$1,FALSE),"")</f>
        <v>0</v>
      </c>
      <c r="M17">
        <f>IFERROR(VLOOKUP($A17,'Dog data'!$D$2:$DG$400,'Dog data'!BR$1,FALSE),"")</f>
        <v>0</v>
      </c>
      <c r="N17">
        <f>IFERROR(VLOOKUP($A17,'Dog data'!$D$2:$DG$400,'Dog data'!BS$1,FALSE),"")</f>
        <v>0</v>
      </c>
      <c r="O17">
        <f>IFERROR(VLOOKUP($A17,'Dog data'!$D$2:$DG$400,'Dog data'!BT$1,FALSE),"")</f>
        <v>0</v>
      </c>
      <c r="P17">
        <f>IFERROR(VLOOKUP($A17,'Dog data'!$D$2:$DG$400,'Dog data'!BU$1,FALSE),"")</f>
        <v>0</v>
      </c>
      <c r="Q17">
        <f>IFERROR(VLOOKUP($A17,'Dog data'!$D$2:$DG$400,'Dog data'!BV$1,FALSE),"")</f>
        <v>0</v>
      </c>
      <c r="R17">
        <f>IFERROR(VLOOKUP($A17,'Dog data'!$D$2:$DG$400,'Dog data'!BW$1,FALSE),"")</f>
        <v>0</v>
      </c>
      <c r="S17">
        <f>IFERROR(VLOOKUP($A17,'Dog data'!$D$2:$DG$400,'Dog data'!BX$1,FALSE),"")</f>
        <v>0</v>
      </c>
      <c r="T17">
        <f>IFERROR(VLOOKUP($A17,'Dog data'!$D$2:$DG$400,'Dog data'!BY$1,FALSE),"")</f>
        <v>0</v>
      </c>
      <c r="U17">
        <f>IFERROR(VLOOKUP($A17,'Dog data'!$D$2:$DG$400,'Dog data'!BZ$1,FALSE),"")</f>
        <v>0</v>
      </c>
      <c r="V17">
        <f>IFERROR(VLOOKUP($A17,'Dog data'!$D$2:$DG$400,'Dog data'!CA$1,FALSE),"")</f>
        <v>0</v>
      </c>
      <c r="W17">
        <f>IFERROR(VLOOKUP($A17,'Dog data'!$D$2:$DG$400,'Dog data'!CB$1,FALSE),"")</f>
        <v>0</v>
      </c>
      <c r="X17">
        <f>IFERROR(VLOOKUP($A17,'Dog data'!$D$2:$DG$400,'Dog data'!CC$1,FALSE),"")</f>
        <v>0</v>
      </c>
      <c r="Y17">
        <f>IFERROR(VLOOKUP($A17,'Dog data'!$D$2:$DG$400,'Dog data'!CD$1,FALSE),"")</f>
        <v>0</v>
      </c>
      <c r="Z17">
        <f>IFERROR(VLOOKUP($A17,'Dog data'!$D$2:$DG$400,'Dog data'!CE$1,FALSE),"")</f>
        <v>0</v>
      </c>
      <c r="AA17">
        <f>IFERROR(VLOOKUP($A17,'Dog data'!$D$2:$DG$400,'Dog data'!CF$1,FALSE),"")</f>
        <v>0</v>
      </c>
      <c r="AB17">
        <f>IFERROR(VLOOKUP($A17,'Dog data'!$D$2:$DG$400,'Dog data'!CG$1,FALSE),"")</f>
        <v>0</v>
      </c>
      <c r="AC17">
        <f>IFERROR(VLOOKUP($A17,'Dog data'!$D$2:$DG$400,'Dog data'!CH$1,FALSE),"")</f>
        <v>0</v>
      </c>
      <c r="AD17">
        <f>IFERROR(VLOOKUP($A17,'Dog data'!$D$2:$DG$400,'Dog data'!CI$1,FALSE),"")</f>
        <v>0</v>
      </c>
      <c r="AE17">
        <f>IFERROR(VLOOKUP($A17,'Dog data'!$D$2:$DG$400,'Dog data'!CJ$1,FALSE),"")</f>
        <v>0</v>
      </c>
      <c r="AF17">
        <f>IFERROR(VLOOKUP($A17,'Dog data'!$D$2:$DG$400,'Dog data'!CK$1,FALSE),"")</f>
        <v>0</v>
      </c>
      <c r="AG17">
        <f>IFERROR(VLOOKUP($A17,'Dog data'!$D$2:$DG$400,'Dog data'!CL$1,FALSE),"")</f>
        <v>0</v>
      </c>
      <c r="AH17" t="str">
        <f>IFERROR(VLOOKUP($A17,'Dog data'!$D$2:$DG$400,'Dog data'!CM$1,FALSE),"")</f>
        <v>.</v>
      </c>
      <c r="AI17" s="85" t="str">
        <f>IFERROR(VLOOKUP($A17,'Dog data'!$D$2:$DH$400,'Dog data'!DH$1,FALSE),"")</f>
        <v>PN013</v>
      </c>
      <c r="AJ17" s="85" t="str">
        <f>IFERROR(VLOOKUP($AI17,data!$C$3:$L$500,data!E$1,FALSE),"")</f>
        <v>Pueblo Nuevo</v>
      </c>
      <c r="AK17" s="85" t="str">
        <f>IFERROR(VLOOKUP($AI17,data!$C$3:$L$500,data!F$1,FALSE),"")</f>
        <v>8.891723 -79.962051 182.9739137039167 8</v>
      </c>
      <c r="AL17" s="85">
        <f>IFERROR(VLOOKUP($AI17,data!$C$3:$L$500,data!G$1,FALSE),"")</f>
        <v>8.8917230000000007</v>
      </c>
      <c r="AM17" s="85">
        <f>IFERROR(VLOOKUP($AI17,data!$C$3:$L$500,data!H$1,FALSE),"")</f>
        <v>-79.962051000000002</v>
      </c>
      <c r="AN17" s="85">
        <f>IFERROR(IFERROR(VLOOKUP($AI17,data!$C$3:$L$500,data!I$1,FALSE),VLOOKUP($AI17,Sheet1!$E$3:$M$21,Sheet1!K$1,FALSE)),"")</f>
        <v>8.8908219899999992</v>
      </c>
      <c r="AO17" s="85">
        <f>IFERROR(IFERROR(VLOOKUP($AI17,data!$C$3:$L$500,data!J$1,FALSE),VLOOKUP($AI17,Sheet1!$E$3:$M$21,Sheet1!L$1,FALSE)),"")</f>
        <v>-79.962296030000005</v>
      </c>
      <c r="AP17" s="85">
        <f>IFERROR(VLOOKUP($AI17,data!$C$3:$L$500,data!K$1,FALSE),"")</f>
        <v>-79.962051000000002</v>
      </c>
      <c r="AQ17" s="85">
        <f>IFERROR(VLOOKUP($AI17,data!$C$3:$L$500,data!L$1,FALSE),"")</f>
        <v>182.97391370400001</v>
      </c>
    </row>
    <row r="18" spans="1:43" x14ac:dyDescent="0.2">
      <c r="A18" s="31" t="s">
        <v>1351</v>
      </c>
      <c r="B18" t="str">
        <f>VLOOKUP($A18,Dirofilaria!$A$6:$B$253,2,FALSE)</f>
        <v>Neg</v>
      </c>
      <c r="C18">
        <f>IF(B18=0,"",IF(B18="Neg",0,1))</f>
        <v>0</v>
      </c>
      <c r="D18" t="s">
        <v>4909</v>
      </c>
      <c r="E18">
        <f>IFERROR(VLOOKUP($A18,'Dog data'!$D$2:$DG$400,'Dog data'!R$1,FALSE),"")</f>
        <v>10</v>
      </c>
      <c r="F18" t="str">
        <f>IFERROR(VLOOKUP($A18,'Dog data'!$D$2:$DG$400,'Dog data'!T$1,FALSE),"")</f>
        <v>M</v>
      </c>
      <c r="G18" t="str">
        <f>IFERROR(VLOOKUP($A18,'Dog data'!$D$2:$DG$400,'Dog data'!Y$1,FALSE),"")</f>
        <v>Alert/stressed</v>
      </c>
      <c r="H18">
        <f>IFERROR(VLOOKUP($A18,'Dog data'!$D$2:$DG$400,'Dog data'!Z$1,FALSE),"")</f>
        <v>88</v>
      </c>
      <c r="I18" t="str">
        <f>IFERROR(VLOOKUP($A18,'Dog data'!$D$2:$DG$400,'Dog data'!AA$1,FALSE),"")</f>
        <v>Panting/rapid</v>
      </c>
      <c r="J18">
        <f>IFERROR(VLOOKUP($A18,'Dog data'!$D$2:$DG$400,'Dog data'!AE$1,FALSE),"")</f>
        <v>103.3</v>
      </c>
      <c r="K18">
        <f>IFERROR(VLOOKUP($A18,'Dog data'!$D$2:$DG$400,'Dog data'!AF$1,FALSE),"")</f>
        <v>4</v>
      </c>
      <c r="L18">
        <f>IFERROR(VLOOKUP($A18,'Dog data'!$D$2:$DG$400,'Dog data'!BQ$1,FALSE),"")</f>
        <v>25.3</v>
      </c>
      <c r="M18">
        <f>IFERROR(VLOOKUP($A18,'Dog data'!$D$2:$DG$400,'Dog data'!BR$1,FALSE),"")</f>
        <v>18.5</v>
      </c>
      <c r="N18">
        <f>IFERROR(VLOOKUP($A18,'Dog data'!$D$2:$DG$400,'Dog data'!BS$1,FALSE),"")</f>
        <v>73.2</v>
      </c>
      <c r="O18">
        <f>IFERROR(VLOOKUP($A18,'Dog data'!$D$2:$DG$400,'Dog data'!BT$1,FALSE),"")</f>
        <v>4.0999999999999996</v>
      </c>
      <c r="P18">
        <f>IFERROR(VLOOKUP($A18,'Dog data'!$D$2:$DG$400,'Dog data'!BU$1,FALSE),"")</f>
        <v>16.2</v>
      </c>
      <c r="Q18">
        <f>IFERROR(VLOOKUP($A18,'Dog data'!$D$2:$DG$400,'Dog data'!BV$1,FALSE),"")</f>
        <v>2.7</v>
      </c>
      <c r="R18">
        <f>IFERROR(VLOOKUP($A18,'Dog data'!$D$2:$DG$400,'Dog data'!BW$1,FALSE),"")</f>
        <v>10.6</v>
      </c>
      <c r="S18">
        <f>IFERROR(VLOOKUP($A18,'Dog data'!$D$2:$DG$400,'Dog data'!BX$1,FALSE),"")</f>
        <v>6.93</v>
      </c>
      <c r="T18">
        <f>IFERROR(VLOOKUP($A18,'Dog data'!$D$2:$DG$400,'Dog data'!BY$1,FALSE),"")</f>
        <v>12.7</v>
      </c>
      <c r="U18">
        <f>IFERROR(VLOOKUP($A18,'Dog data'!$D$2:$DG$400,'Dog data'!BZ$1,FALSE),"")</f>
        <v>36.5</v>
      </c>
      <c r="V18">
        <f>IFERROR(VLOOKUP($A18,'Dog data'!$D$2:$DG$400,'Dog data'!CA$1,FALSE),"")</f>
        <v>52.7</v>
      </c>
      <c r="W18">
        <f>IFERROR(VLOOKUP($A18,'Dog data'!$D$2:$DG$400,'Dog data'!CB$1,FALSE),"")</f>
        <v>18.3</v>
      </c>
      <c r="X18">
        <f>IFERROR(VLOOKUP($A18,'Dog data'!$D$2:$DG$400,'Dog data'!CC$1,FALSE),"")</f>
        <v>34.799999999999997</v>
      </c>
      <c r="Y18">
        <f>IFERROR(VLOOKUP($A18,'Dog data'!$D$2:$DG$400,'Dog data'!CD$1,FALSE),"")</f>
        <v>23.2</v>
      </c>
      <c r="Z18">
        <f>IFERROR(VLOOKUP($A18,'Dog data'!$D$2:$DG$400,'Dog data'!CE$1,FALSE),"")</f>
        <v>200</v>
      </c>
      <c r="AA18">
        <f>IFERROR(VLOOKUP($A18,'Dog data'!$D$2:$DG$400,'Dog data'!CF$1,FALSE),"")</f>
        <v>0</v>
      </c>
      <c r="AB18">
        <f>IFERROR(VLOOKUP($A18,'Dog data'!$D$2:$DG$400,'Dog data'!CG$1,FALSE),"")</f>
        <v>66</v>
      </c>
      <c r="AC18">
        <f>IFERROR(VLOOKUP($A18,'Dog data'!$D$2:$DG$400,'Dog data'!CH$1,FALSE),"")</f>
        <v>3</v>
      </c>
      <c r="AD18">
        <f>IFERROR(VLOOKUP($A18,'Dog data'!$D$2:$DG$400,'Dog data'!CI$1,FALSE),"")</f>
        <v>17</v>
      </c>
      <c r="AE18">
        <f>IFERROR(VLOOKUP($A18,'Dog data'!$D$2:$DG$400,'Dog data'!CJ$1,FALSE),"")</f>
        <v>2</v>
      </c>
      <c r="AF18">
        <f>IFERROR(VLOOKUP($A18,'Dog data'!$D$2:$DG$400,'Dog data'!CK$1,FALSE),"")</f>
        <v>12</v>
      </c>
      <c r="AG18">
        <f>IFERROR(VLOOKUP($A18,'Dog data'!$D$2:$DG$400,'Dog data'!CL$1,FALSE),"")</f>
        <v>0</v>
      </c>
      <c r="AH18" t="str">
        <f>IFERROR(VLOOKUP($A18,'Dog data'!$D$2:$DG$400,'Dog data'!CM$1,FALSE),"")</f>
        <v>.</v>
      </c>
      <c r="AI18" s="85" t="str">
        <f>IFERROR(VLOOKUP($A18,'Dog data'!$D$2:$DH$400,'Dog data'!DH$1,FALSE),"")</f>
        <v>PN013</v>
      </c>
      <c r="AJ18" s="85" t="str">
        <f>IFERROR(VLOOKUP($AI18,data!$C$3:$L$500,data!E$1,FALSE),"")</f>
        <v>Pueblo Nuevo</v>
      </c>
      <c r="AK18" s="85" t="str">
        <f>IFERROR(VLOOKUP($AI18,data!$C$3:$L$500,data!F$1,FALSE),"")</f>
        <v>8.891723 -79.962051 182.9739137039167 8</v>
      </c>
      <c r="AL18" s="85">
        <f>IFERROR(VLOOKUP($AI18,data!$C$3:$L$500,data!G$1,FALSE),"")</f>
        <v>8.8917230000000007</v>
      </c>
      <c r="AM18" s="85">
        <f>IFERROR(VLOOKUP($AI18,data!$C$3:$L$500,data!H$1,FALSE),"")</f>
        <v>-79.962051000000002</v>
      </c>
      <c r="AN18" s="85">
        <f>IFERROR(IFERROR(VLOOKUP($AI18,data!$C$3:$L$500,data!I$1,FALSE),VLOOKUP($AI18,Sheet1!$E$3:$M$21,Sheet1!K$1,FALSE)),"")</f>
        <v>8.8908219899999992</v>
      </c>
      <c r="AO18" s="85">
        <f>IFERROR(IFERROR(VLOOKUP($AI18,data!$C$3:$L$500,data!J$1,FALSE),VLOOKUP($AI18,Sheet1!$E$3:$M$21,Sheet1!L$1,FALSE)),"")</f>
        <v>-79.962296030000005</v>
      </c>
      <c r="AP18" s="85">
        <f>IFERROR(VLOOKUP($AI18,data!$C$3:$L$500,data!K$1,FALSE),"")</f>
        <v>-79.962051000000002</v>
      </c>
      <c r="AQ18" s="85">
        <f>IFERROR(VLOOKUP($AI18,data!$C$3:$L$500,data!L$1,FALSE),"")</f>
        <v>182.97391370400001</v>
      </c>
    </row>
    <row r="19" spans="1:43" x14ac:dyDescent="0.2">
      <c r="A19" s="31" t="s">
        <v>31</v>
      </c>
      <c r="B19" t="str">
        <f>VLOOKUP($A19,Dirofilaria!$A$6:$B$253,2,FALSE)</f>
        <v>Neg</v>
      </c>
      <c r="C19">
        <f>IF(B19=0,"",IF(B19="Neg",0,1))</f>
        <v>0</v>
      </c>
      <c r="D19" t="s">
        <v>4909</v>
      </c>
      <c r="E19">
        <f>IFERROR(VLOOKUP($A19,'Dog data'!$D$2:$DG$400,'Dog data'!R$1,FALSE),"")</f>
        <v>4</v>
      </c>
      <c r="F19" t="str">
        <f>IFERROR(VLOOKUP($A19,'Dog data'!$D$2:$DG$400,'Dog data'!T$1,FALSE),"")</f>
        <v>M</v>
      </c>
      <c r="G19" t="str">
        <f>IFERROR(VLOOKUP($A19,'Dog data'!$D$2:$DG$400,'Dog data'!Y$1,FALSE),"")</f>
        <v>NA</v>
      </c>
      <c r="H19">
        <f>IFERROR(VLOOKUP($A19,'Dog data'!$D$2:$DG$400,'Dog data'!Z$1,FALSE),"")</f>
        <v>120</v>
      </c>
      <c r="I19" t="str">
        <f>IFERROR(VLOOKUP($A19,'Dog data'!$D$2:$DG$400,'Dog data'!AA$1,FALSE),"")</f>
        <v>.</v>
      </c>
      <c r="J19">
        <f>IFERROR(VLOOKUP($A19,'Dog data'!$D$2:$DG$400,'Dog data'!AE$1,FALSE),"")</f>
        <v>103.2</v>
      </c>
      <c r="K19">
        <f>IFERROR(VLOOKUP($A19,'Dog data'!$D$2:$DG$400,'Dog data'!AF$1,FALSE),"")</f>
        <v>6</v>
      </c>
      <c r="L19">
        <f>IFERROR(VLOOKUP($A19,'Dog data'!$D$2:$DG$400,'Dog data'!BQ$1,FALSE),"")</f>
        <v>12.1</v>
      </c>
      <c r="M19">
        <f>IFERROR(VLOOKUP($A19,'Dog data'!$D$2:$DG$400,'Dog data'!BR$1,FALSE),"")</f>
        <v>7.4</v>
      </c>
      <c r="N19">
        <f>IFERROR(VLOOKUP($A19,'Dog data'!$D$2:$DG$400,'Dog data'!BS$1,FALSE),"")</f>
        <v>60.9</v>
      </c>
      <c r="O19">
        <f>IFERROR(VLOOKUP($A19,'Dog data'!$D$2:$DG$400,'Dog data'!BT$1,FALSE),"")</f>
        <v>2.1</v>
      </c>
      <c r="P19">
        <f>IFERROR(VLOOKUP($A19,'Dog data'!$D$2:$DG$400,'Dog data'!BU$1,FALSE),"")</f>
        <v>17.5</v>
      </c>
      <c r="Q19">
        <f>IFERROR(VLOOKUP($A19,'Dog data'!$D$2:$DG$400,'Dog data'!BV$1,FALSE),"")</f>
        <v>2.6</v>
      </c>
      <c r="R19">
        <f>IFERROR(VLOOKUP($A19,'Dog data'!$D$2:$DG$400,'Dog data'!BW$1,FALSE),"")</f>
        <v>21.6</v>
      </c>
      <c r="S19">
        <f>IFERROR(VLOOKUP($A19,'Dog data'!$D$2:$DG$400,'Dog data'!BX$1,FALSE),"")</f>
        <v>0</v>
      </c>
      <c r="T19">
        <f>IFERROR(VLOOKUP($A19,'Dog data'!$D$2:$DG$400,'Dog data'!BY$1,FALSE),"")</f>
        <v>15.8</v>
      </c>
      <c r="U19">
        <f>IFERROR(VLOOKUP($A19,'Dog data'!$D$2:$DG$400,'Dog data'!BZ$1,FALSE),"")</f>
        <v>0</v>
      </c>
      <c r="V19">
        <f>IFERROR(VLOOKUP($A19,'Dog data'!$D$2:$DG$400,'Dog data'!CA$1,FALSE),"")</f>
        <v>61.3</v>
      </c>
      <c r="W19">
        <f>IFERROR(VLOOKUP($A19,'Dog data'!$D$2:$DG$400,'Dog data'!CB$1,FALSE),"")</f>
        <v>0</v>
      </c>
      <c r="X19">
        <f>IFERROR(VLOOKUP($A19,'Dog data'!$D$2:$DG$400,'Dog data'!CC$1,FALSE),"")</f>
        <v>0</v>
      </c>
      <c r="Y19">
        <f>IFERROR(VLOOKUP($A19,'Dog data'!$D$2:$DG$400,'Dog data'!CD$1,FALSE),"")</f>
        <v>17.899999999999999</v>
      </c>
      <c r="Z19">
        <f>IFERROR(VLOOKUP($A19,'Dog data'!$D$2:$DG$400,'Dog data'!CE$1,FALSE),"")</f>
        <v>0</v>
      </c>
      <c r="AA19">
        <f>IFERROR(VLOOKUP($A19,'Dog data'!$D$2:$DG$400,'Dog data'!CF$1,FALSE),"")</f>
        <v>0</v>
      </c>
      <c r="AB19">
        <f>IFERROR(VLOOKUP($A19,'Dog data'!$D$2:$DG$400,'Dog data'!CG$1,FALSE),"")</f>
        <v>25</v>
      </c>
      <c r="AC19">
        <f>IFERROR(VLOOKUP($A19,'Dog data'!$D$2:$DG$400,'Dog data'!CH$1,FALSE),"")</f>
        <v>0</v>
      </c>
      <c r="AD19">
        <f>IFERROR(VLOOKUP($A19,'Dog data'!$D$2:$DG$400,'Dog data'!CI$1,FALSE),"")</f>
        <v>57</v>
      </c>
      <c r="AE19">
        <f>IFERROR(VLOOKUP($A19,'Dog data'!$D$2:$DG$400,'Dog data'!CJ$1,FALSE),"")</f>
        <v>4</v>
      </c>
      <c r="AF19">
        <f>IFERROR(VLOOKUP($A19,'Dog data'!$D$2:$DG$400,'Dog data'!CK$1,FALSE),"")</f>
        <v>14</v>
      </c>
      <c r="AG19">
        <f>IFERROR(VLOOKUP($A19,'Dog data'!$D$2:$DG$400,'Dog data'!CL$1,FALSE),"")</f>
        <v>0</v>
      </c>
      <c r="AH19" t="str">
        <f>IFERROR(VLOOKUP($A19,'Dog data'!$D$2:$DG$400,'Dog data'!CM$1,FALSE),"")</f>
        <v>.</v>
      </c>
      <c r="AI19" s="85" t="str">
        <f>IFERROR(VLOOKUP($A19,'Dog data'!$D$2:$DH$400,'Dog data'!DH$1,FALSE),"")</f>
        <v>PN013</v>
      </c>
      <c r="AJ19" s="85" t="str">
        <f>IFERROR(VLOOKUP($AI19,data!$C$3:$L$500,data!E$1,FALSE),"")</f>
        <v>Pueblo Nuevo</v>
      </c>
      <c r="AK19" s="85" t="str">
        <f>IFERROR(VLOOKUP($AI19,data!$C$3:$L$500,data!F$1,FALSE),"")</f>
        <v>8.891723 -79.962051 182.9739137039167 8</v>
      </c>
      <c r="AL19" s="85">
        <f>IFERROR(VLOOKUP($AI19,data!$C$3:$L$500,data!G$1,FALSE),"")</f>
        <v>8.8917230000000007</v>
      </c>
      <c r="AM19" s="85">
        <f>IFERROR(VLOOKUP($AI19,data!$C$3:$L$500,data!H$1,FALSE),"")</f>
        <v>-79.962051000000002</v>
      </c>
      <c r="AN19" s="85">
        <f>IFERROR(IFERROR(VLOOKUP($AI19,data!$C$3:$L$500,data!I$1,FALSE),VLOOKUP($AI19,Sheet1!$E$3:$M$21,Sheet1!K$1,FALSE)),"")</f>
        <v>8.8908219899999992</v>
      </c>
      <c r="AO19" s="85">
        <f>IFERROR(IFERROR(VLOOKUP($AI19,data!$C$3:$L$500,data!J$1,FALSE),VLOOKUP($AI19,Sheet1!$E$3:$M$21,Sheet1!L$1,FALSE)),"")</f>
        <v>-79.962296030000005</v>
      </c>
      <c r="AP19" s="85">
        <f>IFERROR(VLOOKUP($AI19,data!$C$3:$L$500,data!K$1,FALSE),"")</f>
        <v>-79.962051000000002</v>
      </c>
      <c r="AQ19" s="85">
        <f>IFERROR(VLOOKUP($AI19,data!$C$3:$L$500,data!L$1,FALSE),"")</f>
        <v>182.97391370400001</v>
      </c>
    </row>
    <row r="20" spans="1:43" x14ac:dyDescent="0.2">
      <c r="A20" s="31" t="s">
        <v>32</v>
      </c>
      <c r="B20" t="str">
        <f>VLOOKUP($A20,Dirofilaria!$A$6:$B$253,2,FALSE)</f>
        <v>Neg</v>
      </c>
      <c r="C20">
        <f>IF(B20=0,"",IF(B20="Neg",0,1))</f>
        <v>0</v>
      </c>
      <c r="D20" t="s">
        <v>4909</v>
      </c>
      <c r="E20">
        <f>IFERROR(VLOOKUP($A20,'Dog data'!$D$2:$DG$400,'Dog data'!R$1,FALSE),"")</f>
        <v>6</v>
      </c>
      <c r="F20" t="str">
        <f>IFERROR(VLOOKUP($A20,'Dog data'!$D$2:$DG$400,'Dog data'!T$1,FALSE),"")</f>
        <v>F</v>
      </c>
      <c r="G20" t="str">
        <f>IFERROR(VLOOKUP($A20,'Dog data'!$D$2:$DG$400,'Dog data'!Y$1,FALSE),"")</f>
        <v>Alert</v>
      </c>
      <c r="H20">
        <f>IFERROR(VLOOKUP($A20,'Dog data'!$D$2:$DG$400,'Dog data'!Z$1,FALSE),"")</f>
        <v>104</v>
      </c>
      <c r="I20" t="str">
        <f>IFERROR(VLOOKUP($A20,'Dog data'!$D$2:$DG$400,'Dog data'!AA$1,FALSE),"")</f>
        <v>Normal</v>
      </c>
      <c r="J20">
        <f>IFERROR(VLOOKUP($A20,'Dog data'!$D$2:$DG$400,'Dog data'!AE$1,FALSE),"")</f>
        <v>101.6</v>
      </c>
      <c r="K20">
        <f>IFERROR(VLOOKUP($A20,'Dog data'!$D$2:$DG$400,'Dog data'!AF$1,FALSE),"")</f>
        <v>5</v>
      </c>
      <c r="L20">
        <f>IFERROR(VLOOKUP($A20,'Dog data'!$D$2:$DG$400,'Dog data'!BQ$1,FALSE),"")</f>
        <v>24.5</v>
      </c>
      <c r="M20">
        <f>IFERROR(VLOOKUP($A20,'Dog data'!$D$2:$DG$400,'Dog data'!BR$1,FALSE),"")</f>
        <v>16.3</v>
      </c>
      <c r="N20">
        <f>IFERROR(VLOOKUP($A20,'Dog data'!$D$2:$DG$400,'Dog data'!BS$1,FALSE),"")</f>
        <v>66.400000000000006</v>
      </c>
      <c r="O20">
        <f>IFERROR(VLOOKUP($A20,'Dog data'!$D$2:$DG$400,'Dog data'!BT$1,FALSE),"")</f>
        <v>4.3</v>
      </c>
      <c r="P20">
        <f>IFERROR(VLOOKUP($A20,'Dog data'!$D$2:$DG$400,'Dog data'!BU$1,FALSE),"")</f>
        <v>17.5</v>
      </c>
      <c r="Q20">
        <f>IFERROR(VLOOKUP($A20,'Dog data'!$D$2:$DG$400,'Dog data'!BV$1,FALSE),"")</f>
        <v>3.9</v>
      </c>
      <c r="R20">
        <f>IFERROR(VLOOKUP($A20,'Dog data'!$D$2:$DG$400,'Dog data'!BW$1,FALSE),"")</f>
        <v>16.100000000000001</v>
      </c>
      <c r="S20">
        <f>IFERROR(VLOOKUP($A20,'Dog data'!$D$2:$DG$400,'Dog data'!BX$1,FALSE),"")</f>
        <v>5.82</v>
      </c>
      <c r="T20">
        <f>IFERROR(VLOOKUP($A20,'Dog data'!$D$2:$DG$400,'Dog data'!BY$1,FALSE),"")</f>
        <v>13.8</v>
      </c>
      <c r="U20">
        <f>IFERROR(VLOOKUP($A20,'Dog data'!$D$2:$DG$400,'Dog data'!BZ$1,FALSE),"")</f>
        <v>41.3</v>
      </c>
      <c r="V20">
        <f>IFERROR(VLOOKUP($A20,'Dog data'!$D$2:$DG$400,'Dog data'!CA$1,FALSE),"")</f>
        <v>70.900000000000006</v>
      </c>
      <c r="W20">
        <f>IFERROR(VLOOKUP($A20,'Dog data'!$D$2:$DG$400,'Dog data'!CB$1,FALSE),"")</f>
        <v>23.7</v>
      </c>
      <c r="X20">
        <f>IFERROR(VLOOKUP($A20,'Dog data'!$D$2:$DG$400,'Dog data'!CC$1,FALSE),"")</f>
        <v>33.4</v>
      </c>
      <c r="Y20">
        <f>IFERROR(VLOOKUP($A20,'Dog data'!$D$2:$DG$400,'Dog data'!CD$1,FALSE),"")</f>
        <v>16.2</v>
      </c>
      <c r="Z20">
        <f>IFERROR(VLOOKUP($A20,'Dog data'!$D$2:$DG$400,'Dog data'!CE$1,FALSE),"")</f>
        <v>149</v>
      </c>
      <c r="AA20">
        <f>IFERROR(VLOOKUP($A20,'Dog data'!$D$2:$DG$400,'Dog data'!CF$1,FALSE),"")</f>
        <v>0</v>
      </c>
      <c r="AB20">
        <f>IFERROR(VLOOKUP($A20,'Dog data'!$D$2:$DG$400,'Dog data'!CG$1,FALSE),"")</f>
        <v>67</v>
      </c>
      <c r="AC20">
        <f>IFERROR(VLOOKUP($A20,'Dog data'!$D$2:$DG$400,'Dog data'!CH$1,FALSE),"")</f>
        <v>0</v>
      </c>
      <c r="AD20">
        <f>IFERROR(VLOOKUP($A20,'Dog data'!$D$2:$DG$400,'Dog data'!CI$1,FALSE),"")</f>
        <v>23</v>
      </c>
      <c r="AE20">
        <f>IFERROR(VLOOKUP($A20,'Dog data'!$D$2:$DG$400,'Dog data'!CJ$1,FALSE),"")</f>
        <v>0</v>
      </c>
      <c r="AF20">
        <f>IFERROR(VLOOKUP($A20,'Dog data'!$D$2:$DG$400,'Dog data'!CK$1,FALSE),"")</f>
        <v>10</v>
      </c>
      <c r="AG20">
        <f>IFERROR(VLOOKUP($A20,'Dog data'!$D$2:$DG$400,'Dog data'!CL$1,FALSE),"")</f>
        <v>0</v>
      </c>
      <c r="AH20" t="str">
        <f>IFERROR(VLOOKUP($A20,'Dog data'!$D$2:$DG$400,'Dog data'!CM$1,FALSE),"")</f>
        <v>.</v>
      </c>
      <c r="AI20" s="85" t="str">
        <f>IFERROR(VLOOKUP($A20,'Dog data'!$D$2:$DH$400,'Dog data'!DH$1,FALSE),"")</f>
        <v>PN013</v>
      </c>
      <c r="AJ20" s="85" t="str">
        <f>IFERROR(VLOOKUP($AI20,data!$C$3:$L$500,data!E$1,FALSE),"")</f>
        <v>Pueblo Nuevo</v>
      </c>
      <c r="AK20" s="85" t="str">
        <f>IFERROR(VLOOKUP($AI20,data!$C$3:$L$500,data!F$1,FALSE),"")</f>
        <v>8.891723 -79.962051 182.9739137039167 8</v>
      </c>
      <c r="AL20" s="85">
        <f>IFERROR(VLOOKUP($AI20,data!$C$3:$L$500,data!G$1,FALSE),"")</f>
        <v>8.8917230000000007</v>
      </c>
      <c r="AM20" s="85">
        <f>IFERROR(VLOOKUP($AI20,data!$C$3:$L$500,data!H$1,FALSE),"")</f>
        <v>-79.962051000000002</v>
      </c>
      <c r="AN20" s="85">
        <f>IFERROR(IFERROR(VLOOKUP($AI20,data!$C$3:$L$500,data!I$1,FALSE),VLOOKUP($AI20,Sheet1!$E$3:$M$21,Sheet1!K$1,FALSE)),"")</f>
        <v>8.8908219899999992</v>
      </c>
      <c r="AO20" s="85">
        <f>IFERROR(IFERROR(VLOOKUP($AI20,data!$C$3:$L$500,data!J$1,FALSE),VLOOKUP($AI20,Sheet1!$E$3:$M$21,Sheet1!L$1,FALSE)),"")</f>
        <v>-79.962296030000005</v>
      </c>
      <c r="AP20" s="85">
        <f>IFERROR(VLOOKUP($AI20,data!$C$3:$L$500,data!K$1,FALSE),"")</f>
        <v>-79.962051000000002</v>
      </c>
      <c r="AQ20" s="85">
        <f>IFERROR(VLOOKUP($AI20,data!$C$3:$L$500,data!L$1,FALSE),"")</f>
        <v>182.97391370400001</v>
      </c>
    </row>
    <row r="21" spans="1:43" x14ac:dyDescent="0.2">
      <c r="A21" s="31" t="s">
        <v>33</v>
      </c>
      <c r="B21" t="str">
        <f>VLOOKUP($A21,Dirofilaria!$A$6:$B$253,2,FALSE)</f>
        <v>Neg</v>
      </c>
      <c r="C21">
        <f>IF(B21=0,"",IF(B21="Neg",0,1))</f>
        <v>0</v>
      </c>
      <c r="D21" t="s">
        <v>4909</v>
      </c>
      <c r="E21">
        <f>IFERROR(VLOOKUP($A21,'Dog data'!$D$2:$DG$400,'Dog data'!R$1,FALSE),"")</f>
        <v>1</v>
      </c>
      <c r="F21" t="str">
        <f>IFERROR(VLOOKUP($A21,'Dog data'!$D$2:$DG$400,'Dog data'!T$1,FALSE),"")</f>
        <v>M</v>
      </c>
      <c r="G21" t="str">
        <f>IFERROR(VLOOKUP($A21,'Dog data'!$D$2:$DG$400,'Dog data'!Y$1,FALSE),"")</f>
        <v>Alert</v>
      </c>
      <c r="H21">
        <f>IFERROR(VLOOKUP($A21,'Dog data'!$D$2:$DG$400,'Dog data'!Z$1,FALSE),"")</f>
        <v>120</v>
      </c>
      <c r="I21" t="str">
        <f>IFERROR(VLOOKUP($A21,'Dog data'!$D$2:$DG$400,'Dog data'!AA$1,FALSE),"")</f>
        <v>Normal</v>
      </c>
      <c r="J21">
        <f>IFERROR(VLOOKUP($A21,'Dog data'!$D$2:$DG$400,'Dog data'!AE$1,FALSE),"")</f>
        <v>103</v>
      </c>
      <c r="K21">
        <f>IFERROR(VLOOKUP($A21,'Dog data'!$D$2:$DG$400,'Dog data'!AF$1,FALSE),"")</f>
        <v>3</v>
      </c>
      <c r="L21">
        <f>IFERROR(VLOOKUP($A21,'Dog data'!$D$2:$DG$400,'Dog data'!BQ$1,FALSE),"")</f>
        <v>7.3</v>
      </c>
      <c r="M21">
        <f>IFERROR(VLOOKUP($A21,'Dog data'!$D$2:$DG$400,'Dog data'!BR$1,FALSE),"")</f>
        <v>4.5</v>
      </c>
      <c r="N21">
        <f>IFERROR(VLOOKUP($A21,'Dog data'!$D$2:$DG$400,'Dog data'!BS$1,FALSE),"")</f>
        <v>61.1</v>
      </c>
      <c r="O21">
        <f>IFERROR(VLOOKUP($A21,'Dog data'!$D$2:$DG$400,'Dog data'!BT$1,FALSE),"")</f>
        <v>1.7</v>
      </c>
      <c r="P21">
        <f>IFERROR(VLOOKUP($A21,'Dog data'!$D$2:$DG$400,'Dog data'!BU$1,FALSE),"")</f>
        <v>23.3</v>
      </c>
      <c r="Q21">
        <f>IFERROR(VLOOKUP($A21,'Dog data'!$D$2:$DG$400,'Dog data'!BV$1,FALSE),"")</f>
        <v>1.1000000000000001</v>
      </c>
      <c r="R21">
        <f>IFERROR(VLOOKUP($A21,'Dog data'!$D$2:$DG$400,'Dog data'!BW$1,FALSE),"")</f>
        <v>15.6</v>
      </c>
      <c r="S21">
        <f>IFERROR(VLOOKUP($A21,'Dog data'!$D$2:$DG$400,'Dog data'!BX$1,FALSE),"")</f>
        <v>5.26</v>
      </c>
      <c r="T21">
        <f>IFERROR(VLOOKUP($A21,'Dog data'!$D$2:$DG$400,'Dog data'!BY$1,FALSE),"")</f>
        <v>9.8000000000000007</v>
      </c>
      <c r="U21">
        <f>IFERROR(VLOOKUP($A21,'Dog data'!$D$2:$DG$400,'Dog data'!BZ$1,FALSE),"")</f>
        <v>28.8</v>
      </c>
      <c r="V21">
        <f>IFERROR(VLOOKUP($A21,'Dog data'!$D$2:$DG$400,'Dog data'!CA$1,FALSE),"")</f>
        <v>54.7</v>
      </c>
      <c r="W21">
        <f>IFERROR(VLOOKUP($A21,'Dog data'!$D$2:$DG$400,'Dog data'!CB$1,FALSE),"")</f>
        <v>18.600000000000001</v>
      </c>
      <c r="X21">
        <f>IFERROR(VLOOKUP($A21,'Dog data'!$D$2:$DG$400,'Dog data'!CC$1,FALSE),"")</f>
        <v>34</v>
      </c>
      <c r="Y21">
        <f>IFERROR(VLOOKUP($A21,'Dog data'!$D$2:$DG$400,'Dog data'!CD$1,FALSE),"")</f>
        <v>18.600000000000001</v>
      </c>
      <c r="Z21">
        <f>IFERROR(VLOOKUP($A21,'Dog data'!$D$2:$DG$400,'Dog data'!CE$1,FALSE),"")</f>
        <v>31</v>
      </c>
      <c r="AA21">
        <f>IFERROR(VLOOKUP($A21,'Dog data'!$D$2:$DG$400,'Dog data'!CF$1,FALSE),"")</f>
        <v>0</v>
      </c>
      <c r="AB21">
        <f>IFERROR(VLOOKUP($A21,'Dog data'!$D$2:$DG$400,'Dog data'!CG$1,FALSE),"")</f>
        <v>80</v>
      </c>
      <c r="AC21">
        <f>IFERROR(VLOOKUP($A21,'Dog data'!$D$2:$DG$400,'Dog data'!CH$1,FALSE),"")</f>
        <v>0</v>
      </c>
      <c r="AD21">
        <f>IFERROR(VLOOKUP($A21,'Dog data'!$D$2:$DG$400,'Dog data'!CI$1,FALSE),"")</f>
        <v>12</v>
      </c>
      <c r="AE21">
        <f>IFERROR(VLOOKUP($A21,'Dog data'!$D$2:$DG$400,'Dog data'!CJ$1,FALSE),"")</f>
        <v>4</v>
      </c>
      <c r="AF21">
        <f>IFERROR(VLOOKUP($A21,'Dog data'!$D$2:$DG$400,'Dog data'!CK$1,FALSE),"")</f>
        <v>4</v>
      </c>
      <c r="AG21">
        <f>IFERROR(VLOOKUP($A21,'Dog data'!$D$2:$DG$400,'Dog data'!CL$1,FALSE),"")</f>
        <v>0</v>
      </c>
      <c r="AH21" t="str">
        <f>IFERROR(VLOOKUP($A21,'Dog data'!$D$2:$DG$400,'Dog data'!CM$1,FALSE),"")</f>
        <v>.</v>
      </c>
      <c r="AI21" s="85" t="str">
        <f>IFERROR(VLOOKUP($A21,'Dog data'!$D$2:$DH$400,'Dog data'!DH$1,FALSE),"")</f>
        <v>PN014</v>
      </c>
      <c r="AJ21" s="85" t="str">
        <f>IFERROR(VLOOKUP($AI21,data!$C$3:$L$500,data!E$1,FALSE),"")</f>
        <v/>
      </c>
      <c r="AK21" s="85" t="str">
        <f>IFERROR(VLOOKUP($AI21,data!$C$3:$L$500,data!F$1,FALSE),"")</f>
        <v/>
      </c>
      <c r="AL21" s="85" t="str">
        <f>IFERROR(VLOOKUP($AI21,data!$C$3:$L$500,data!G$1,FALSE),"")</f>
        <v/>
      </c>
      <c r="AM21" s="85" t="str">
        <f>IFERROR(VLOOKUP($AI21,data!$C$3:$L$500,data!H$1,FALSE),"")</f>
        <v/>
      </c>
      <c r="AN21" s="85">
        <f>IFERROR(IFERROR(VLOOKUP($AI21,data!$C$3:$L$500,data!I$1,FALSE),VLOOKUP($AI21,Sheet1!$E$3:$M$21,Sheet1!K$1,FALSE)),"")</f>
        <v>8.8912030309999999</v>
      </c>
      <c r="AO21" s="85">
        <f>IFERROR(IFERROR(VLOOKUP($AI21,data!$C$3:$L$500,data!J$1,FALSE),VLOOKUP($AI21,Sheet1!$E$3:$M$21,Sheet1!L$1,FALSE)),"")</f>
        <v>-79.959131020000001</v>
      </c>
      <c r="AP21" s="85" t="str">
        <f>IFERROR(VLOOKUP($AI21,data!$C$3:$L$500,data!K$1,FALSE),"")</f>
        <v/>
      </c>
      <c r="AQ21" s="85" t="str">
        <f>IFERROR(VLOOKUP($AI21,data!$C$3:$L$500,data!L$1,FALSE),"")</f>
        <v/>
      </c>
    </row>
    <row r="22" spans="1:43" x14ac:dyDescent="0.2">
      <c r="A22" s="31" t="s">
        <v>34</v>
      </c>
      <c r="B22" t="str">
        <f>VLOOKUP($A22,Dirofilaria!$A$6:$B$253,2,FALSE)</f>
        <v>Neg</v>
      </c>
      <c r="C22">
        <f>IF(B22=0,"",IF(B22="Neg",0,1))</f>
        <v>0</v>
      </c>
      <c r="D22" t="s">
        <v>4909</v>
      </c>
      <c r="E22">
        <f>IFERROR(VLOOKUP($A22,'Dog data'!$D$2:$DG$400,'Dog data'!R$1,FALSE),"")</f>
        <v>4</v>
      </c>
      <c r="F22" t="str">
        <f>IFERROR(VLOOKUP($A22,'Dog data'!$D$2:$DG$400,'Dog data'!T$1,FALSE),"")</f>
        <v>M</v>
      </c>
      <c r="G22" t="str">
        <f>IFERROR(VLOOKUP($A22,'Dog data'!$D$2:$DG$400,'Dog data'!Y$1,FALSE),"")</f>
        <v>Alert</v>
      </c>
      <c r="H22">
        <f>IFERROR(VLOOKUP($A22,'Dog data'!$D$2:$DG$400,'Dog data'!Z$1,FALSE),"")</f>
        <v>152</v>
      </c>
      <c r="I22" t="str">
        <f>IFERROR(VLOOKUP($A22,'Dog data'!$D$2:$DG$400,'Dog data'!AA$1,FALSE),"")</f>
        <v>Normal</v>
      </c>
      <c r="J22">
        <f>IFERROR(VLOOKUP($A22,'Dog data'!$D$2:$DG$400,'Dog data'!AE$1,FALSE),"")</f>
        <v>104.1</v>
      </c>
      <c r="K22">
        <f>IFERROR(VLOOKUP($A22,'Dog data'!$D$2:$DG$400,'Dog data'!AF$1,FALSE),"")</f>
        <v>2</v>
      </c>
      <c r="L22">
        <f>IFERROR(VLOOKUP($A22,'Dog data'!$D$2:$DG$400,'Dog data'!BQ$1,FALSE),"")</f>
        <v>6.8</v>
      </c>
      <c r="M22">
        <f>IFERROR(VLOOKUP($A22,'Dog data'!$D$2:$DG$400,'Dog data'!BR$1,FALSE),"")</f>
        <v>5.2</v>
      </c>
      <c r="N22">
        <f>IFERROR(VLOOKUP($A22,'Dog data'!$D$2:$DG$400,'Dog data'!BS$1,FALSE),"")</f>
        <v>76.3</v>
      </c>
      <c r="O22">
        <f>IFERROR(VLOOKUP($A22,'Dog data'!$D$2:$DG$400,'Dog data'!BT$1,FALSE),"")</f>
        <v>1.1000000000000001</v>
      </c>
      <c r="P22">
        <f>IFERROR(VLOOKUP($A22,'Dog data'!$D$2:$DG$400,'Dog data'!BU$1,FALSE),"")</f>
        <v>15.8</v>
      </c>
      <c r="Q22">
        <f>IFERROR(VLOOKUP($A22,'Dog data'!$D$2:$DG$400,'Dog data'!BV$1,FALSE),"")</f>
        <v>0.5</v>
      </c>
      <c r="R22">
        <f>IFERROR(VLOOKUP($A22,'Dog data'!$D$2:$DG$400,'Dog data'!BW$1,FALSE),"")</f>
        <v>7.9</v>
      </c>
      <c r="S22">
        <f>IFERROR(VLOOKUP($A22,'Dog data'!$D$2:$DG$400,'Dog data'!BX$1,FALSE),"")</f>
        <v>4.78</v>
      </c>
      <c r="T22">
        <f>IFERROR(VLOOKUP($A22,'Dog data'!$D$2:$DG$400,'Dog data'!BY$1,FALSE),"")</f>
        <v>8.1</v>
      </c>
      <c r="U22">
        <f>IFERROR(VLOOKUP($A22,'Dog data'!$D$2:$DG$400,'Dog data'!BZ$1,FALSE),"")</f>
        <v>24.1</v>
      </c>
      <c r="V22">
        <f>IFERROR(VLOOKUP($A22,'Dog data'!$D$2:$DG$400,'Dog data'!CA$1,FALSE),"")</f>
        <v>50.5</v>
      </c>
      <c r="W22">
        <f>IFERROR(VLOOKUP($A22,'Dog data'!$D$2:$DG$400,'Dog data'!CB$1,FALSE),"")</f>
        <v>16.899999999999999</v>
      </c>
      <c r="X22">
        <f>IFERROR(VLOOKUP($A22,'Dog data'!$D$2:$DG$400,'Dog data'!CC$1,FALSE),"")</f>
        <v>33.6</v>
      </c>
      <c r="Y22">
        <f>IFERROR(VLOOKUP($A22,'Dog data'!$D$2:$DG$400,'Dog data'!CD$1,FALSE),"")</f>
        <v>17</v>
      </c>
      <c r="Z22">
        <f>IFERROR(VLOOKUP($A22,'Dog data'!$D$2:$DG$400,'Dog data'!CE$1,FALSE),"")</f>
        <v>46</v>
      </c>
      <c r="AA22">
        <f>IFERROR(VLOOKUP($A22,'Dog data'!$D$2:$DG$400,'Dog data'!CF$1,FALSE),"")</f>
        <v>0</v>
      </c>
      <c r="AB22">
        <f>IFERROR(VLOOKUP($A22,'Dog data'!$D$2:$DG$400,'Dog data'!CG$1,FALSE),"")</f>
        <v>73</v>
      </c>
      <c r="AC22">
        <f>IFERROR(VLOOKUP($A22,'Dog data'!$D$2:$DG$400,'Dog data'!CH$1,FALSE),"")</f>
        <v>0</v>
      </c>
      <c r="AD22">
        <f>IFERROR(VLOOKUP($A22,'Dog data'!$D$2:$DG$400,'Dog data'!CI$1,FALSE),"")</f>
        <v>17</v>
      </c>
      <c r="AE22">
        <f>IFERROR(VLOOKUP($A22,'Dog data'!$D$2:$DG$400,'Dog data'!CJ$1,FALSE),"")</f>
        <v>4</v>
      </c>
      <c r="AF22">
        <f>IFERROR(VLOOKUP($A22,'Dog data'!$D$2:$DG$400,'Dog data'!CK$1,FALSE),"")</f>
        <v>6</v>
      </c>
      <c r="AG22">
        <f>IFERROR(VLOOKUP($A22,'Dog data'!$D$2:$DG$400,'Dog data'!CL$1,FALSE),"")</f>
        <v>0</v>
      </c>
      <c r="AH22" t="str">
        <f>IFERROR(VLOOKUP($A22,'Dog data'!$D$2:$DG$400,'Dog data'!CM$1,FALSE),"")</f>
        <v>.</v>
      </c>
      <c r="AI22" s="85" t="str">
        <f>IFERROR(VLOOKUP($A22,'Dog data'!$D$2:$DH$400,'Dog data'!DH$1,FALSE),"")</f>
        <v>PN014</v>
      </c>
      <c r="AJ22" s="85" t="str">
        <f>IFERROR(VLOOKUP($AI22,data!$C$3:$L$500,data!E$1,FALSE),"")</f>
        <v/>
      </c>
      <c r="AK22" s="85" t="str">
        <f>IFERROR(VLOOKUP($AI22,data!$C$3:$L$500,data!F$1,FALSE),"")</f>
        <v/>
      </c>
      <c r="AL22" s="85" t="str">
        <f>IFERROR(VLOOKUP($AI22,data!$C$3:$L$500,data!G$1,FALSE),"")</f>
        <v/>
      </c>
      <c r="AM22" s="85" t="str">
        <f>IFERROR(VLOOKUP($AI22,data!$C$3:$L$500,data!H$1,FALSE),"")</f>
        <v/>
      </c>
      <c r="AN22" s="85">
        <f>IFERROR(IFERROR(VLOOKUP($AI22,data!$C$3:$L$500,data!I$1,FALSE),VLOOKUP($AI22,Sheet1!$E$3:$M$21,Sheet1!K$1,FALSE)),"")</f>
        <v>8.8912030309999999</v>
      </c>
      <c r="AO22" s="85">
        <f>IFERROR(IFERROR(VLOOKUP($AI22,data!$C$3:$L$500,data!J$1,FALSE),VLOOKUP($AI22,Sheet1!$E$3:$M$21,Sheet1!L$1,FALSE)),"")</f>
        <v>-79.959131020000001</v>
      </c>
      <c r="AP22" s="85" t="str">
        <f>IFERROR(VLOOKUP($AI22,data!$C$3:$L$500,data!K$1,FALSE),"")</f>
        <v/>
      </c>
      <c r="AQ22" s="85" t="str">
        <f>IFERROR(VLOOKUP($AI22,data!$C$3:$L$500,data!L$1,FALSE),"")</f>
        <v/>
      </c>
    </row>
    <row r="23" spans="1:43" x14ac:dyDescent="0.2">
      <c r="A23" s="31" t="s">
        <v>35</v>
      </c>
      <c r="B23" t="str">
        <f>VLOOKUP($A23,Dirofilaria!$A$6:$B$253,2,FALSE)</f>
        <v>Neg</v>
      </c>
      <c r="C23">
        <f>IF(B23=0,"",IF(B23="Neg",0,1))</f>
        <v>0</v>
      </c>
      <c r="D23" t="s">
        <v>4909</v>
      </c>
      <c r="E23">
        <f>IFERROR(VLOOKUP($A23,'Dog data'!$D$2:$DG$400,'Dog data'!R$1,FALSE),"")</f>
        <v>0.5</v>
      </c>
      <c r="F23" t="str">
        <f>IFERROR(VLOOKUP($A23,'Dog data'!$D$2:$DG$400,'Dog data'!T$1,FALSE),"")</f>
        <v>M</v>
      </c>
      <c r="G23" t="str">
        <f>IFERROR(VLOOKUP($A23,'Dog data'!$D$2:$DG$400,'Dog data'!Y$1,FALSE),"")</f>
        <v>Stressed, aggressive</v>
      </c>
      <c r="H23">
        <f>IFERROR(VLOOKUP($A23,'Dog data'!$D$2:$DG$400,'Dog data'!Z$1,FALSE),"")</f>
        <v>120</v>
      </c>
      <c r="I23" t="str">
        <f>IFERROR(VLOOKUP($A23,'Dog data'!$D$2:$DG$400,'Dog data'!AA$1,FALSE),"")</f>
        <v>Normal</v>
      </c>
      <c r="J23">
        <f>IFERROR(VLOOKUP($A23,'Dog data'!$D$2:$DG$400,'Dog data'!AE$1,FALSE),"")</f>
        <v>103.3</v>
      </c>
      <c r="K23">
        <f>IFERROR(VLOOKUP($A23,'Dog data'!$D$2:$DG$400,'Dog data'!AF$1,FALSE),"")</f>
        <v>1</v>
      </c>
      <c r="L23">
        <f>IFERROR(VLOOKUP($A23,'Dog data'!$D$2:$DG$400,'Dog data'!BQ$1,FALSE),"")</f>
        <v>15.7</v>
      </c>
      <c r="M23">
        <f>IFERROR(VLOOKUP($A23,'Dog data'!$D$2:$DG$400,'Dog data'!BR$1,FALSE),"")</f>
        <v>11.1</v>
      </c>
      <c r="N23">
        <f>IFERROR(VLOOKUP($A23,'Dog data'!$D$2:$DG$400,'Dog data'!BS$1,FALSE),"")</f>
        <v>70.5</v>
      </c>
      <c r="O23">
        <f>IFERROR(VLOOKUP($A23,'Dog data'!$D$2:$DG$400,'Dog data'!BT$1,FALSE),"")</f>
        <v>2.9</v>
      </c>
      <c r="P23">
        <f>IFERROR(VLOOKUP($A23,'Dog data'!$D$2:$DG$400,'Dog data'!BU$1,FALSE),"")</f>
        <v>18.600000000000001</v>
      </c>
      <c r="Q23">
        <f>IFERROR(VLOOKUP($A23,'Dog data'!$D$2:$DG$400,'Dog data'!BV$1,FALSE),"")</f>
        <v>1.7</v>
      </c>
      <c r="R23">
        <f>IFERROR(VLOOKUP($A23,'Dog data'!$D$2:$DG$400,'Dog data'!BW$1,FALSE),"")</f>
        <v>10.9</v>
      </c>
      <c r="S23">
        <f>IFERROR(VLOOKUP($A23,'Dog data'!$D$2:$DG$400,'Dog data'!BX$1,FALSE),"")</f>
        <v>4.55</v>
      </c>
      <c r="T23">
        <f>IFERROR(VLOOKUP($A23,'Dog data'!$D$2:$DG$400,'Dog data'!BY$1,FALSE),"")</f>
        <v>9.1999999999999993</v>
      </c>
      <c r="U23">
        <f>IFERROR(VLOOKUP($A23,'Dog data'!$D$2:$DG$400,'Dog data'!BZ$1,FALSE),"")</f>
        <v>27.8</v>
      </c>
      <c r="V23">
        <f>IFERROR(VLOOKUP($A23,'Dog data'!$D$2:$DG$400,'Dog data'!CA$1,FALSE),"")</f>
        <v>61.2</v>
      </c>
      <c r="W23">
        <f>IFERROR(VLOOKUP($A23,'Dog data'!$D$2:$DG$400,'Dog data'!CB$1,FALSE),"")</f>
        <v>20.2</v>
      </c>
      <c r="X23">
        <f>IFERROR(VLOOKUP($A23,'Dog data'!$D$2:$DG$400,'Dog data'!CC$1,FALSE),"")</f>
        <v>33.1</v>
      </c>
      <c r="Y23">
        <f>IFERROR(VLOOKUP($A23,'Dog data'!$D$2:$DG$400,'Dog data'!CD$1,FALSE),"")</f>
        <v>16.100000000000001</v>
      </c>
      <c r="Z23">
        <f>IFERROR(VLOOKUP($A23,'Dog data'!$D$2:$DG$400,'Dog data'!CE$1,FALSE),"")</f>
        <v>15</v>
      </c>
      <c r="AA23">
        <f>IFERROR(VLOOKUP($A23,'Dog data'!$D$2:$DG$400,'Dog data'!CF$1,FALSE),"")</f>
        <v>0</v>
      </c>
      <c r="AB23">
        <f>IFERROR(VLOOKUP($A23,'Dog data'!$D$2:$DG$400,'Dog data'!CG$1,FALSE),"")</f>
        <v>55</v>
      </c>
      <c r="AC23">
        <f>IFERROR(VLOOKUP($A23,'Dog data'!$D$2:$DG$400,'Dog data'!CH$1,FALSE),"")</f>
        <v>0</v>
      </c>
      <c r="AD23">
        <f>IFERROR(VLOOKUP($A23,'Dog data'!$D$2:$DG$400,'Dog data'!CI$1,FALSE),"")</f>
        <v>33</v>
      </c>
      <c r="AE23">
        <f>IFERROR(VLOOKUP($A23,'Dog data'!$D$2:$DG$400,'Dog data'!CJ$1,FALSE),"")</f>
        <v>5</v>
      </c>
      <c r="AF23">
        <f>IFERROR(VLOOKUP($A23,'Dog data'!$D$2:$DG$400,'Dog data'!CK$1,FALSE),"")</f>
        <v>7</v>
      </c>
      <c r="AG23">
        <f>IFERROR(VLOOKUP($A23,'Dog data'!$D$2:$DG$400,'Dog data'!CL$1,FALSE),"")</f>
        <v>0</v>
      </c>
      <c r="AH23" t="str">
        <f>IFERROR(VLOOKUP($A23,'Dog data'!$D$2:$DG$400,'Dog data'!CM$1,FALSE),"")</f>
        <v>.</v>
      </c>
      <c r="AI23" s="85" t="str">
        <f>IFERROR(VLOOKUP($A23,'Dog data'!$D$2:$DH$400,'Dog data'!DH$1,FALSE),"")</f>
        <v>PN014</v>
      </c>
      <c r="AJ23" s="85" t="str">
        <f>IFERROR(VLOOKUP($AI23,data!$C$3:$L$500,data!E$1,FALSE),"")</f>
        <v/>
      </c>
      <c r="AK23" s="85" t="str">
        <f>IFERROR(VLOOKUP($AI23,data!$C$3:$L$500,data!F$1,FALSE),"")</f>
        <v/>
      </c>
      <c r="AL23" s="85" t="str">
        <f>IFERROR(VLOOKUP($AI23,data!$C$3:$L$500,data!G$1,FALSE),"")</f>
        <v/>
      </c>
      <c r="AM23" s="85" t="str">
        <f>IFERROR(VLOOKUP($AI23,data!$C$3:$L$500,data!H$1,FALSE),"")</f>
        <v/>
      </c>
      <c r="AN23" s="85">
        <f>IFERROR(IFERROR(VLOOKUP($AI23,data!$C$3:$L$500,data!I$1,FALSE),VLOOKUP($AI23,Sheet1!$E$3:$M$21,Sheet1!K$1,FALSE)),"")</f>
        <v>8.8912030309999999</v>
      </c>
      <c r="AO23" s="85">
        <f>IFERROR(IFERROR(VLOOKUP($AI23,data!$C$3:$L$500,data!J$1,FALSE),VLOOKUP($AI23,Sheet1!$E$3:$M$21,Sheet1!L$1,FALSE)),"")</f>
        <v>-79.959131020000001</v>
      </c>
      <c r="AP23" s="85" t="str">
        <f>IFERROR(VLOOKUP($AI23,data!$C$3:$L$500,data!K$1,FALSE),"")</f>
        <v/>
      </c>
      <c r="AQ23" s="85" t="str">
        <f>IFERROR(VLOOKUP($AI23,data!$C$3:$L$500,data!L$1,FALSE),"")</f>
        <v/>
      </c>
    </row>
    <row r="24" spans="1:43" x14ac:dyDescent="0.2">
      <c r="A24" s="31" t="s">
        <v>36</v>
      </c>
      <c r="B24" t="str">
        <f>VLOOKUP($A24,Dirofilaria!$A$6:$B$253,2,FALSE)</f>
        <v>Neg</v>
      </c>
      <c r="C24">
        <f>IF(B24=0,"",IF(B24="Neg",0,1))</f>
        <v>0</v>
      </c>
      <c r="D24" t="s">
        <v>4909</v>
      </c>
      <c r="E24">
        <f>IFERROR(VLOOKUP($A24,'Dog data'!$D$2:$DG$400,'Dog data'!R$1,FALSE),"")</f>
        <v>10</v>
      </c>
      <c r="F24" t="str">
        <f>IFERROR(VLOOKUP($A24,'Dog data'!$D$2:$DG$400,'Dog data'!T$1,FALSE),"")</f>
        <v>M</v>
      </c>
      <c r="G24" t="str">
        <f>IFERROR(VLOOKUP($A24,'Dog data'!$D$2:$DG$400,'Dog data'!Y$1,FALSE),"")</f>
        <v>Alert</v>
      </c>
      <c r="H24">
        <f>IFERROR(VLOOKUP($A24,'Dog data'!$D$2:$DG$400,'Dog data'!Z$1,FALSE),"")</f>
        <v>100</v>
      </c>
      <c r="I24">
        <f>IFERROR(VLOOKUP($A24,'Dog data'!$D$2:$DG$400,'Dog data'!AA$1,FALSE),"")</f>
        <v>0</v>
      </c>
      <c r="J24">
        <f>IFERROR(VLOOKUP($A24,'Dog data'!$D$2:$DG$400,'Dog data'!AE$1,FALSE),"")</f>
        <v>102.5</v>
      </c>
      <c r="K24">
        <f>IFERROR(VLOOKUP($A24,'Dog data'!$D$2:$DG$400,'Dog data'!AF$1,FALSE),"")</f>
        <v>4</v>
      </c>
      <c r="L24">
        <f>IFERROR(VLOOKUP($A24,'Dog data'!$D$2:$DG$400,'Dog data'!BQ$1,FALSE),"")</f>
        <v>6.4</v>
      </c>
      <c r="M24">
        <f>IFERROR(VLOOKUP($A24,'Dog data'!$D$2:$DG$400,'Dog data'!BR$1,FALSE),"")</f>
        <v>4.0999999999999996</v>
      </c>
      <c r="N24">
        <f>IFERROR(VLOOKUP($A24,'Dog data'!$D$2:$DG$400,'Dog data'!BS$1,FALSE),"")</f>
        <v>64.400000000000006</v>
      </c>
      <c r="O24">
        <f>IFERROR(VLOOKUP($A24,'Dog data'!$D$2:$DG$400,'Dog data'!BT$1,FALSE),"")</f>
        <v>1.7</v>
      </c>
      <c r="P24">
        <f>IFERROR(VLOOKUP($A24,'Dog data'!$D$2:$DG$400,'Dog data'!BU$1,FALSE),"")</f>
        <v>26.8</v>
      </c>
      <c r="Q24">
        <f>IFERROR(VLOOKUP($A24,'Dog data'!$D$2:$DG$400,'Dog data'!BV$1,FALSE),"")</f>
        <v>0.6</v>
      </c>
      <c r="R24">
        <f>IFERROR(VLOOKUP($A24,'Dog data'!$D$2:$DG$400,'Dog data'!BW$1,FALSE),"")</f>
        <v>8.8000000000000007</v>
      </c>
      <c r="S24">
        <f>IFERROR(VLOOKUP($A24,'Dog data'!$D$2:$DG$400,'Dog data'!BX$1,FALSE),"")</f>
        <v>2.86</v>
      </c>
      <c r="T24">
        <f>IFERROR(VLOOKUP($A24,'Dog data'!$D$2:$DG$400,'Dog data'!BY$1,FALSE),"")</f>
        <v>6.5</v>
      </c>
      <c r="U24">
        <f>IFERROR(VLOOKUP($A24,'Dog data'!$D$2:$DG$400,'Dog data'!BZ$1,FALSE),"")</f>
        <v>18.3</v>
      </c>
      <c r="V24">
        <f>IFERROR(VLOOKUP($A24,'Dog data'!$D$2:$DG$400,'Dog data'!CA$1,FALSE),"")</f>
        <v>64</v>
      </c>
      <c r="W24">
        <f>IFERROR(VLOOKUP($A24,'Dog data'!$D$2:$DG$400,'Dog data'!CB$1,FALSE),"")</f>
        <v>22.7</v>
      </c>
      <c r="X24">
        <f>IFERROR(VLOOKUP($A24,'Dog data'!$D$2:$DG$400,'Dog data'!CC$1,FALSE),"")</f>
        <v>35.5</v>
      </c>
      <c r="Y24">
        <f>IFERROR(VLOOKUP($A24,'Dog data'!$D$2:$DG$400,'Dog data'!CD$1,FALSE),"")</f>
        <v>17.3</v>
      </c>
      <c r="Z24">
        <f>IFERROR(VLOOKUP($A24,'Dog data'!$D$2:$DG$400,'Dog data'!CE$1,FALSE),"")</f>
        <v>120</v>
      </c>
      <c r="AA24">
        <f>IFERROR(VLOOKUP($A24,'Dog data'!$D$2:$DG$400,'Dog data'!CF$1,FALSE),"")</f>
        <v>0</v>
      </c>
      <c r="AB24">
        <f>IFERROR(VLOOKUP($A24,'Dog data'!$D$2:$DG$400,'Dog data'!CG$1,FALSE),"")</f>
        <v>75</v>
      </c>
      <c r="AC24">
        <f>IFERROR(VLOOKUP($A24,'Dog data'!$D$2:$DG$400,'Dog data'!CH$1,FALSE),"")</f>
        <v>2</v>
      </c>
      <c r="AD24">
        <f>IFERROR(VLOOKUP($A24,'Dog data'!$D$2:$DG$400,'Dog data'!CI$1,FALSE),"")</f>
        <v>10</v>
      </c>
      <c r="AE24">
        <f>IFERROR(VLOOKUP($A24,'Dog data'!$D$2:$DG$400,'Dog data'!CJ$1,FALSE),"")</f>
        <v>7</v>
      </c>
      <c r="AF24">
        <f>IFERROR(VLOOKUP($A24,'Dog data'!$D$2:$DG$400,'Dog data'!CK$1,FALSE),"")</f>
        <v>6</v>
      </c>
      <c r="AG24">
        <f>IFERROR(VLOOKUP($A24,'Dog data'!$D$2:$DG$400,'Dog data'!CL$1,FALSE),"")</f>
        <v>0</v>
      </c>
      <c r="AH24" t="str">
        <f>IFERROR(VLOOKUP($A24,'Dog data'!$D$2:$DG$400,'Dog data'!CM$1,FALSE),"")</f>
        <v>.</v>
      </c>
      <c r="AI24" s="85" t="str">
        <f>IFERROR(VLOOKUP($A24,'Dog data'!$D$2:$DH$400,'Dog data'!DH$1,FALSE),"")</f>
        <v>PN014</v>
      </c>
      <c r="AJ24" s="85" t="str">
        <f>IFERROR(VLOOKUP($AI24,data!$C$3:$L$500,data!E$1,FALSE),"")</f>
        <v/>
      </c>
      <c r="AK24" s="85" t="str">
        <f>IFERROR(VLOOKUP($AI24,data!$C$3:$L$500,data!F$1,FALSE),"")</f>
        <v/>
      </c>
      <c r="AL24" s="85" t="str">
        <f>IFERROR(VLOOKUP($AI24,data!$C$3:$L$500,data!G$1,FALSE),"")</f>
        <v/>
      </c>
      <c r="AM24" s="85" t="str">
        <f>IFERROR(VLOOKUP($AI24,data!$C$3:$L$500,data!H$1,FALSE),"")</f>
        <v/>
      </c>
      <c r="AN24" s="85">
        <f>IFERROR(IFERROR(VLOOKUP($AI24,data!$C$3:$L$500,data!I$1,FALSE),VLOOKUP($AI24,Sheet1!$E$3:$M$21,Sheet1!K$1,FALSE)),"")</f>
        <v>8.8912030309999999</v>
      </c>
      <c r="AO24" s="85">
        <f>IFERROR(IFERROR(VLOOKUP($AI24,data!$C$3:$L$500,data!J$1,FALSE),VLOOKUP($AI24,Sheet1!$E$3:$M$21,Sheet1!L$1,FALSE)),"")</f>
        <v>-79.959131020000001</v>
      </c>
      <c r="AP24" s="85" t="str">
        <f>IFERROR(VLOOKUP($AI24,data!$C$3:$L$500,data!K$1,FALSE),"")</f>
        <v/>
      </c>
      <c r="AQ24" s="85" t="str">
        <f>IFERROR(VLOOKUP($AI24,data!$C$3:$L$500,data!L$1,FALSE),"")</f>
        <v/>
      </c>
    </row>
    <row r="25" spans="1:43" x14ac:dyDescent="0.2">
      <c r="A25" s="32" t="s">
        <v>37</v>
      </c>
      <c r="B25" t="str">
        <f>VLOOKUP($A25,Dirofilaria!$A$6:$B$253,2,FALSE)</f>
        <v>Neg</v>
      </c>
      <c r="C25">
        <f>IF(B25=0,"",IF(B25="Neg",0,1))</f>
        <v>0</v>
      </c>
      <c r="D25" t="s">
        <v>4909</v>
      </c>
      <c r="E25">
        <f>IFERROR(VLOOKUP($A25,'Dog data'!$D$2:$DG$400,'Dog data'!R$1,FALSE),"")</f>
        <v>4</v>
      </c>
      <c r="F25" t="str">
        <f>IFERROR(VLOOKUP($A25,'Dog data'!$D$2:$DG$400,'Dog data'!T$1,FALSE),"")</f>
        <v>M</v>
      </c>
      <c r="G25" t="str">
        <f>IFERROR(VLOOKUP($A25,'Dog data'!$D$2:$DG$400,'Dog data'!Y$1,FALSE),"")</f>
        <v>Alert, slightly stressed</v>
      </c>
      <c r="H25">
        <f>IFERROR(VLOOKUP($A25,'Dog data'!$D$2:$DG$400,'Dog data'!Z$1,FALSE),"")</f>
        <v>104</v>
      </c>
      <c r="I25" t="str">
        <f>IFERROR(VLOOKUP($A25,'Dog data'!$D$2:$DG$400,'Dog data'!AA$1,FALSE),"")</f>
        <v>Normal</v>
      </c>
      <c r="J25">
        <f>IFERROR(VLOOKUP($A25,'Dog data'!$D$2:$DG$400,'Dog data'!AE$1,FALSE),"")</f>
        <v>103</v>
      </c>
      <c r="K25">
        <f>IFERROR(VLOOKUP($A25,'Dog data'!$D$2:$DG$400,'Dog data'!AF$1,FALSE),"")</f>
        <v>4</v>
      </c>
      <c r="L25">
        <f>IFERROR(VLOOKUP($A25,'Dog data'!$D$2:$DG$400,'Dog data'!BQ$1,FALSE),"")</f>
        <v>0</v>
      </c>
      <c r="M25">
        <f>IFERROR(VLOOKUP($A25,'Dog data'!$D$2:$DG$400,'Dog data'!BR$1,FALSE),"")</f>
        <v>0</v>
      </c>
      <c r="N25">
        <f>IFERROR(VLOOKUP($A25,'Dog data'!$D$2:$DG$400,'Dog data'!BS$1,FALSE),"")</f>
        <v>0</v>
      </c>
      <c r="O25">
        <f>IFERROR(VLOOKUP($A25,'Dog data'!$D$2:$DG$400,'Dog data'!BT$1,FALSE),"")</f>
        <v>0</v>
      </c>
      <c r="P25">
        <f>IFERROR(VLOOKUP($A25,'Dog data'!$D$2:$DG$400,'Dog data'!BU$1,FALSE),"")</f>
        <v>0</v>
      </c>
      <c r="Q25">
        <f>IFERROR(VLOOKUP($A25,'Dog data'!$D$2:$DG$400,'Dog data'!BV$1,FALSE),"")</f>
        <v>0</v>
      </c>
      <c r="R25">
        <f>IFERROR(VLOOKUP($A25,'Dog data'!$D$2:$DG$400,'Dog data'!BW$1,FALSE),"")</f>
        <v>0</v>
      </c>
      <c r="S25">
        <f>IFERROR(VLOOKUP($A25,'Dog data'!$D$2:$DG$400,'Dog data'!BX$1,FALSE),"")</f>
        <v>0</v>
      </c>
      <c r="T25">
        <f>IFERROR(VLOOKUP($A25,'Dog data'!$D$2:$DG$400,'Dog data'!BY$1,FALSE),"")</f>
        <v>0</v>
      </c>
      <c r="U25">
        <f>IFERROR(VLOOKUP($A25,'Dog data'!$D$2:$DG$400,'Dog data'!BZ$1,FALSE),"")</f>
        <v>0</v>
      </c>
      <c r="V25">
        <f>IFERROR(VLOOKUP($A25,'Dog data'!$D$2:$DG$400,'Dog data'!CA$1,FALSE),"")</f>
        <v>0</v>
      </c>
      <c r="W25">
        <f>IFERROR(VLOOKUP($A25,'Dog data'!$D$2:$DG$400,'Dog data'!CB$1,FALSE),"")</f>
        <v>0</v>
      </c>
      <c r="X25">
        <f>IFERROR(VLOOKUP($A25,'Dog data'!$D$2:$DG$400,'Dog data'!CC$1,FALSE),"")</f>
        <v>0</v>
      </c>
      <c r="Y25">
        <f>IFERROR(VLOOKUP($A25,'Dog data'!$D$2:$DG$400,'Dog data'!CD$1,FALSE),"")</f>
        <v>0</v>
      </c>
      <c r="Z25">
        <f>IFERROR(VLOOKUP($A25,'Dog data'!$D$2:$DG$400,'Dog data'!CE$1,FALSE),"")</f>
        <v>0</v>
      </c>
      <c r="AA25">
        <f>IFERROR(VLOOKUP($A25,'Dog data'!$D$2:$DG$400,'Dog data'!CF$1,FALSE),"")</f>
        <v>0</v>
      </c>
      <c r="AB25">
        <f>IFERROR(VLOOKUP($A25,'Dog data'!$D$2:$DG$400,'Dog data'!CG$1,FALSE),"")</f>
        <v>0</v>
      </c>
      <c r="AC25">
        <f>IFERROR(VLOOKUP($A25,'Dog data'!$D$2:$DG$400,'Dog data'!CH$1,FALSE),"")</f>
        <v>0</v>
      </c>
      <c r="AD25">
        <f>IFERROR(VLOOKUP($A25,'Dog data'!$D$2:$DG$400,'Dog data'!CI$1,FALSE),"")</f>
        <v>0</v>
      </c>
      <c r="AE25">
        <f>IFERROR(VLOOKUP($A25,'Dog data'!$D$2:$DG$400,'Dog data'!CJ$1,FALSE),"")</f>
        <v>0</v>
      </c>
      <c r="AF25">
        <f>IFERROR(VLOOKUP($A25,'Dog data'!$D$2:$DG$400,'Dog data'!CK$1,FALSE),"")</f>
        <v>0</v>
      </c>
      <c r="AG25">
        <f>IFERROR(VLOOKUP($A25,'Dog data'!$D$2:$DG$400,'Dog data'!CL$1,FALSE),"")</f>
        <v>0</v>
      </c>
      <c r="AH25" t="str">
        <f>IFERROR(VLOOKUP($A25,'Dog data'!$D$2:$DG$400,'Dog data'!CM$1,FALSE),"")</f>
        <v>.</v>
      </c>
      <c r="AI25" s="85" t="str">
        <f>IFERROR(VLOOKUP($A25,'Dog data'!$D$2:$DH$400,'Dog data'!DH$1,FALSE),"")</f>
        <v>PN015</v>
      </c>
      <c r="AJ25" s="85" t="str">
        <f>IFERROR(VLOOKUP($AI25,data!$C$3:$L$500,data!E$1,FALSE),"")</f>
        <v>Pueblo Nuevo</v>
      </c>
      <c r="AK25" s="85" t="str">
        <f>IFERROR(VLOOKUP($AI25,data!$C$3:$L$500,data!F$1,FALSE),"")</f>
        <v>8.891383 -79.96668 195.9710859862227 24</v>
      </c>
      <c r="AL25" s="85">
        <f>IFERROR(VLOOKUP($AI25,data!$C$3:$L$500,data!G$1,FALSE),"")</f>
        <v>8.8913829999999994</v>
      </c>
      <c r="AM25" s="85">
        <f>IFERROR(VLOOKUP($AI25,data!$C$3:$L$500,data!H$1,FALSE),"")</f>
        <v>-79.966679999999997</v>
      </c>
      <c r="AN25" s="85">
        <f>IFERROR(IFERROR(VLOOKUP($AI25,data!$C$3:$L$500,data!I$1,FALSE),VLOOKUP($AI25,Sheet1!$E$3:$M$21,Sheet1!K$1,FALSE)),"")</f>
        <v>8.8911040410000002</v>
      </c>
      <c r="AO25" s="85">
        <f>IFERROR(IFERROR(VLOOKUP($AI25,data!$C$3:$L$500,data!J$1,FALSE),VLOOKUP($AI25,Sheet1!$E$3:$M$21,Sheet1!L$1,FALSE)),"")</f>
        <v>-79.966763</v>
      </c>
      <c r="AP25" s="85">
        <f>IFERROR(VLOOKUP($AI25,data!$C$3:$L$500,data!K$1,FALSE),"")</f>
        <v>-79.966679999999997</v>
      </c>
      <c r="AQ25" s="85">
        <f>IFERROR(VLOOKUP($AI25,data!$C$3:$L$500,data!L$1,FALSE),"")</f>
        <v>195.97108598599999</v>
      </c>
    </row>
    <row r="26" spans="1:43" x14ac:dyDescent="0.2">
      <c r="A26" s="32" t="s">
        <v>38</v>
      </c>
      <c r="B26" t="str">
        <f>VLOOKUP($A26,Dirofilaria!$A$6:$B$253,2,FALSE)</f>
        <v>Neg</v>
      </c>
      <c r="C26">
        <f>IF(B26=0,"",IF(B26="Neg",0,1))</f>
        <v>0</v>
      </c>
      <c r="D26" t="s">
        <v>4909</v>
      </c>
      <c r="E26">
        <f>IFERROR(VLOOKUP($A26,'Dog data'!$D$2:$DG$400,'Dog data'!R$1,FALSE),"")</f>
        <v>2</v>
      </c>
      <c r="F26" t="str">
        <f>IFERROR(VLOOKUP($A26,'Dog data'!$D$2:$DG$400,'Dog data'!T$1,FALSE),"")</f>
        <v>F</v>
      </c>
      <c r="G26" t="str">
        <f>IFERROR(VLOOKUP($A26,'Dog data'!$D$2:$DG$400,'Dog data'!Y$1,FALSE),"")</f>
        <v>Alert</v>
      </c>
      <c r="H26">
        <f>IFERROR(VLOOKUP($A26,'Dog data'!$D$2:$DG$400,'Dog data'!Z$1,FALSE),"")</f>
        <v>80</v>
      </c>
      <c r="I26" t="str">
        <f>IFERROR(VLOOKUP($A26,'Dog data'!$D$2:$DG$400,'Dog data'!AA$1,FALSE),"")</f>
        <v>Normal</v>
      </c>
      <c r="J26">
        <f>IFERROR(VLOOKUP($A26,'Dog data'!$D$2:$DG$400,'Dog data'!AE$1,FALSE),"")</f>
        <v>102.6</v>
      </c>
      <c r="K26">
        <f>IFERROR(VLOOKUP($A26,'Dog data'!$D$2:$DG$400,'Dog data'!AF$1,FALSE),"")</f>
        <v>4</v>
      </c>
      <c r="L26">
        <f>IFERROR(VLOOKUP($A26,'Dog data'!$D$2:$DG$400,'Dog data'!BQ$1,FALSE),"")</f>
        <v>17.2</v>
      </c>
      <c r="M26">
        <f>IFERROR(VLOOKUP($A26,'Dog data'!$D$2:$DG$400,'Dog data'!BR$1,FALSE),"")</f>
        <v>13.9</v>
      </c>
      <c r="N26">
        <f>IFERROR(VLOOKUP($A26,'Dog data'!$D$2:$DG$400,'Dog data'!BS$1,FALSE),"")</f>
        <v>81.099999999999994</v>
      </c>
      <c r="O26">
        <f>IFERROR(VLOOKUP($A26,'Dog data'!$D$2:$DG$400,'Dog data'!BT$1,FALSE),"")</f>
        <v>2.2999999999999998</v>
      </c>
      <c r="P26">
        <f>IFERROR(VLOOKUP($A26,'Dog data'!$D$2:$DG$400,'Dog data'!BU$1,FALSE),"")</f>
        <v>13.6</v>
      </c>
      <c r="Q26">
        <f>IFERROR(VLOOKUP($A26,'Dog data'!$D$2:$DG$400,'Dog data'!BV$1,FALSE),"")</f>
        <v>0.9</v>
      </c>
      <c r="R26">
        <f>IFERROR(VLOOKUP($A26,'Dog data'!$D$2:$DG$400,'Dog data'!BW$1,FALSE),"")</f>
        <v>5.3</v>
      </c>
      <c r="S26">
        <f>IFERROR(VLOOKUP($A26,'Dog data'!$D$2:$DG$400,'Dog data'!BX$1,FALSE),"")</f>
        <v>4.2</v>
      </c>
      <c r="T26">
        <f>IFERROR(VLOOKUP($A26,'Dog data'!$D$2:$DG$400,'Dog data'!BY$1,FALSE),"")</f>
        <v>9.6</v>
      </c>
      <c r="U26">
        <f>IFERROR(VLOOKUP($A26,'Dog data'!$D$2:$DG$400,'Dog data'!BZ$1,FALSE),"")</f>
        <v>28.3</v>
      </c>
      <c r="V26">
        <f>IFERROR(VLOOKUP($A26,'Dog data'!$D$2:$DG$400,'Dog data'!CA$1,FALSE),"")</f>
        <v>67.3</v>
      </c>
      <c r="W26">
        <f>IFERROR(VLOOKUP($A26,'Dog data'!$D$2:$DG$400,'Dog data'!CB$1,FALSE),"")</f>
        <v>22.9</v>
      </c>
      <c r="X26">
        <f>IFERROR(VLOOKUP($A26,'Dog data'!$D$2:$DG$400,'Dog data'!CC$1,FALSE),"")</f>
        <v>33.9</v>
      </c>
      <c r="Y26">
        <f>IFERROR(VLOOKUP($A26,'Dog data'!$D$2:$DG$400,'Dog data'!CD$1,FALSE),"")</f>
        <v>16</v>
      </c>
      <c r="Z26">
        <f>IFERROR(VLOOKUP($A26,'Dog data'!$D$2:$DG$400,'Dog data'!CE$1,FALSE),"")</f>
        <v>96</v>
      </c>
      <c r="AA26">
        <f>IFERROR(VLOOKUP($A26,'Dog data'!$D$2:$DG$400,'Dog data'!CF$1,FALSE),"")</f>
        <v>0</v>
      </c>
      <c r="AB26">
        <f>IFERROR(VLOOKUP($A26,'Dog data'!$D$2:$DG$400,'Dog data'!CG$1,FALSE),"")</f>
        <v>63</v>
      </c>
      <c r="AC26">
        <f>IFERROR(VLOOKUP($A26,'Dog data'!$D$2:$DG$400,'Dog data'!CH$1,FALSE),"")</f>
        <v>0</v>
      </c>
      <c r="AD26">
        <f>IFERROR(VLOOKUP($A26,'Dog data'!$D$2:$DG$400,'Dog data'!CI$1,FALSE),"")</f>
        <v>31</v>
      </c>
      <c r="AE26">
        <f>IFERROR(VLOOKUP($A26,'Dog data'!$D$2:$DG$400,'Dog data'!CJ$1,FALSE),"")</f>
        <v>2</v>
      </c>
      <c r="AF26">
        <f>IFERROR(VLOOKUP($A26,'Dog data'!$D$2:$DG$400,'Dog data'!CK$1,FALSE),"")</f>
        <v>3</v>
      </c>
      <c r="AG26">
        <f>IFERROR(VLOOKUP($A26,'Dog data'!$D$2:$DG$400,'Dog data'!CL$1,FALSE),"")</f>
        <v>1</v>
      </c>
      <c r="AH26" t="str">
        <f>IFERROR(VLOOKUP($A26,'Dog data'!$D$2:$DG$400,'Dog data'!CM$1,FALSE),"")</f>
        <v>.</v>
      </c>
      <c r="AI26" s="85" t="str">
        <f>IFERROR(VLOOKUP($A26,'Dog data'!$D$2:$DH$400,'Dog data'!DH$1,FALSE),"")</f>
        <v>PN016</v>
      </c>
      <c r="AJ26" s="85" t="str">
        <f>IFERROR(VLOOKUP($AI26,data!$C$3:$L$500,data!E$1,FALSE),"")</f>
        <v/>
      </c>
      <c r="AK26" s="85" t="str">
        <f>IFERROR(VLOOKUP($AI26,data!$C$3:$L$500,data!F$1,FALSE),"")</f>
        <v/>
      </c>
      <c r="AL26" s="85" t="str">
        <f>IFERROR(VLOOKUP($AI26,data!$C$3:$L$500,data!G$1,FALSE),"")</f>
        <v/>
      </c>
      <c r="AM26" s="85" t="str">
        <f>IFERROR(VLOOKUP($AI26,data!$C$3:$L$500,data!H$1,FALSE),"")</f>
        <v/>
      </c>
      <c r="AN26" s="85">
        <f>IFERROR(IFERROR(VLOOKUP($AI26,data!$C$3:$L$500,data!I$1,FALSE),VLOOKUP($AI26,Sheet1!$E$3:$M$21,Sheet1!K$1,FALSE)),"")</f>
        <v>8.8909659909999998</v>
      </c>
      <c r="AO26" s="85">
        <f>IFERROR(IFERROR(VLOOKUP($AI26,data!$C$3:$L$500,data!J$1,FALSE),VLOOKUP($AI26,Sheet1!$E$3:$M$21,Sheet1!L$1,FALSE)),"")</f>
        <v>-79.966511960000005</v>
      </c>
      <c r="AP26" s="85" t="str">
        <f>IFERROR(VLOOKUP($AI26,data!$C$3:$L$500,data!K$1,FALSE),"")</f>
        <v/>
      </c>
      <c r="AQ26" s="85" t="str">
        <f>IFERROR(VLOOKUP($AI26,data!$C$3:$L$500,data!L$1,FALSE),"")</f>
        <v/>
      </c>
    </row>
    <row r="27" spans="1:43" x14ac:dyDescent="0.2">
      <c r="A27" s="31" t="s">
        <v>39</v>
      </c>
      <c r="B27" t="str">
        <f>VLOOKUP($A27,Dirofilaria!$A$6:$B$253,2,FALSE)</f>
        <v>Neg</v>
      </c>
      <c r="C27">
        <f>IF(B27=0,"",IF(B27="Neg",0,1))</f>
        <v>0</v>
      </c>
      <c r="D27" t="s">
        <v>4909</v>
      </c>
      <c r="E27" t="str">
        <f>IFERROR(VLOOKUP($A27,'Dog data'!$D$2:$DG$400,'Dog data'!R$1,FALSE),"")</f>
        <v>NA</v>
      </c>
      <c r="F27" t="str">
        <f>IFERROR(VLOOKUP($A27,'Dog data'!$D$2:$DG$400,'Dog data'!T$1,FALSE),"")</f>
        <v>F</v>
      </c>
      <c r="G27" t="str">
        <f>IFERROR(VLOOKUP($A27,'Dog data'!$D$2:$DG$400,'Dog data'!Y$1,FALSE),"")</f>
        <v>Alert</v>
      </c>
      <c r="H27">
        <f>IFERROR(VLOOKUP($A27,'Dog data'!$D$2:$DG$400,'Dog data'!Z$1,FALSE),"")</f>
        <v>100</v>
      </c>
      <c r="I27" t="str">
        <f>IFERROR(VLOOKUP($A27,'Dog data'!$D$2:$DG$400,'Dog data'!AA$1,FALSE),"")</f>
        <v>Normal</v>
      </c>
      <c r="J27">
        <f>IFERROR(VLOOKUP($A27,'Dog data'!$D$2:$DG$400,'Dog data'!AE$1,FALSE),"")</f>
        <v>101.7</v>
      </c>
      <c r="K27">
        <f>IFERROR(VLOOKUP($A27,'Dog data'!$D$2:$DG$400,'Dog data'!AF$1,FALSE),"")</f>
        <v>5</v>
      </c>
      <c r="L27">
        <f>IFERROR(VLOOKUP($A27,'Dog data'!$D$2:$DG$400,'Dog data'!BQ$1,FALSE),"")</f>
        <v>22.1</v>
      </c>
      <c r="M27">
        <f>IFERROR(VLOOKUP($A27,'Dog data'!$D$2:$DG$400,'Dog data'!BR$1,FALSE),"")</f>
        <v>13.9</v>
      </c>
      <c r="N27">
        <f>IFERROR(VLOOKUP($A27,'Dog data'!$D$2:$DG$400,'Dog data'!BS$1,FALSE),"")</f>
        <v>62.9</v>
      </c>
      <c r="O27">
        <f>IFERROR(VLOOKUP($A27,'Dog data'!$D$2:$DG$400,'Dog data'!BT$1,FALSE),"")</f>
        <v>3.5</v>
      </c>
      <c r="P27">
        <f>IFERROR(VLOOKUP($A27,'Dog data'!$D$2:$DG$400,'Dog data'!BU$1,FALSE),"")</f>
        <v>16</v>
      </c>
      <c r="Q27">
        <f>IFERROR(VLOOKUP($A27,'Dog data'!$D$2:$DG$400,'Dog data'!BV$1,FALSE),"")</f>
        <v>4.7</v>
      </c>
      <c r="R27">
        <f>IFERROR(VLOOKUP($A27,'Dog data'!$D$2:$DG$400,'Dog data'!BW$1,FALSE),"")</f>
        <v>21.1</v>
      </c>
      <c r="S27">
        <f>IFERROR(VLOOKUP($A27,'Dog data'!$D$2:$DG$400,'Dog data'!BX$1,FALSE),"")</f>
        <v>5.95</v>
      </c>
      <c r="T27">
        <f>IFERROR(VLOOKUP($A27,'Dog data'!$D$2:$DG$400,'Dog data'!BY$1,FALSE),"")</f>
        <v>14.1</v>
      </c>
      <c r="U27">
        <f>IFERROR(VLOOKUP($A27,'Dog data'!$D$2:$DG$400,'Dog data'!BZ$1,FALSE),"")</f>
        <v>44.1</v>
      </c>
      <c r="V27">
        <f>IFERROR(VLOOKUP($A27,'Dog data'!$D$2:$DG$400,'Dog data'!CA$1,FALSE),"")</f>
        <v>74.099999999999994</v>
      </c>
      <c r="W27">
        <f>IFERROR(VLOOKUP($A27,'Dog data'!$D$2:$DG$400,'Dog data'!CB$1,FALSE),"")</f>
        <v>23.7</v>
      </c>
      <c r="X27">
        <f>IFERROR(VLOOKUP($A27,'Dog data'!$D$2:$DG$400,'Dog data'!CC$1,FALSE),"")</f>
        <v>32</v>
      </c>
      <c r="Y27">
        <f>IFERROR(VLOOKUP($A27,'Dog data'!$D$2:$DG$400,'Dog data'!CD$1,FALSE),"")</f>
        <v>15.4</v>
      </c>
      <c r="Z27">
        <f>IFERROR(VLOOKUP($A27,'Dog data'!$D$2:$DG$400,'Dog data'!CE$1,FALSE),"")</f>
        <v>134</v>
      </c>
      <c r="AA27">
        <f>IFERROR(VLOOKUP($A27,'Dog data'!$D$2:$DG$400,'Dog data'!CF$1,FALSE),"")</f>
        <v>0</v>
      </c>
      <c r="AB27">
        <f>IFERROR(VLOOKUP($A27,'Dog data'!$D$2:$DG$400,'Dog data'!CG$1,FALSE),"")</f>
        <v>59</v>
      </c>
      <c r="AC27">
        <f>IFERROR(VLOOKUP($A27,'Dog data'!$D$2:$DG$400,'Dog data'!CH$1,FALSE),"")</f>
        <v>0</v>
      </c>
      <c r="AD27">
        <f>IFERROR(VLOOKUP($A27,'Dog data'!$D$2:$DG$400,'Dog data'!CI$1,FALSE),"")</f>
        <v>35</v>
      </c>
      <c r="AE27">
        <f>IFERROR(VLOOKUP($A27,'Dog data'!$D$2:$DG$400,'Dog data'!CJ$1,FALSE),"")</f>
        <v>0</v>
      </c>
      <c r="AF27">
        <f>IFERROR(VLOOKUP($A27,'Dog data'!$D$2:$DG$400,'Dog data'!CK$1,FALSE),"")</f>
        <v>6</v>
      </c>
      <c r="AG27">
        <f>IFERROR(VLOOKUP($A27,'Dog data'!$D$2:$DG$400,'Dog data'!CL$1,FALSE),"")</f>
        <v>0</v>
      </c>
      <c r="AH27" t="str">
        <f>IFERROR(VLOOKUP($A27,'Dog data'!$D$2:$DG$400,'Dog data'!CM$1,FALSE),"")</f>
        <v>.</v>
      </c>
      <c r="AI27" s="85" t="str">
        <f>IFERROR(VLOOKUP($A27,'Dog data'!$D$2:$DH$400,'Dog data'!DH$1,FALSE),"")</f>
        <v>PN017</v>
      </c>
      <c r="AJ27" s="85" t="str">
        <f>IFERROR(VLOOKUP($AI27,data!$C$3:$L$500,data!E$1,FALSE),"")</f>
        <v>Pueblo Nuevo</v>
      </c>
      <c r="AK27" s="85" t="str">
        <f>IFERROR(VLOOKUP($AI27,data!$C$3:$L$500,data!F$1,FALSE),"")</f>
        <v>8.895854 -79.962268 205.15928732612798 12</v>
      </c>
      <c r="AL27" s="85">
        <f>IFERROR(VLOOKUP($AI27,data!$C$3:$L$500,data!G$1,FALSE),"")</f>
        <v>8.8958539999999999</v>
      </c>
      <c r="AM27" s="85">
        <f>IFERROR(VLOOKUP($AI27,data!$C$3:$L$500,data!H$1,FALSE),"")</f>
        <v>-79.962267999999995</v>
      </c>
      <c r="AN27" s="85">
        <f>IFERROR(IFERROR(VLOOKUP($AI27,data!$C$3:$L$500,data!I$1,FALSE),VLOOKUP($AI27,Sheet1!$E$3:$M$21,Sheet1!K$1,FALSE)),"")</f>
        <v>8.8960099689999996</v>
      </c>
      <c r="AO27" s="85">
        <f>IFERROR(IFERROR(VLOOKUP($AI27,data!$C$3:$L$500,data!J$1,FALSE),VLOOKUP($AI27,Sheet1!$E$3:$M$21,Sheet1!L$1,FALSE)),"")</f>
        <v>-79.962159990000004</v>
      </c>
      <c r="AP27" s="85">
        <f>IFERROR(VLOOKUP($AI27,data!$C$3:$L$500,data!K$1,FALSE),"")</f>
        <v>-79.962267999999995</v>
      </c>
      <c r="AQ27" s="85">
        <f>IFERROR(VLOOKUP($AI27,data!$C$3:$L$500,data!L$1,FALSE),"")</f>
        <v>205.159287326</v>
      </c>
    </row>
    <row r="28" spans="1:43" x14ac:dyDescent="0.2">
      <c r="A28" s="31" t="s">
        <v>40</v>
      </c>
      <c r="B28" t="str">
        <f>VLOOKUP($A28,Dirofilaria!$A$6:$B$253,2,FALSE)</f>
        <v>Neg</v>
      </c>
      <c r="C28">
        <f>IF(B28=0,"",IF(B28="Neg",0,1))</f>
        <v>0</v>
      </c>
      <c r="D28" t="s">
        <v>4909</v>
      </c>
      <c r="E28">
        <f>IFERROR(VLOOKUP($A28,'Dog data'!$D$2:$DG$400,'Dog data'!R$1,FALSE),"")</f>
        <v>2</v>
      </c>
      <c r="F28" t="str">
        <f>IFERROR(VLOOKUP($A28,'Dog data'!$D$2:$DG$400,'Dog data'!T$1,FALSE),"")</f>
        <v>F</v>
      </c>
      <c r="G28" t="str">
        <f>IFERROR(VLOOKUP($A28,'Dog data'!$D$2:$DG$400,'Dog data'!Y$1,FALSE),"")</f>
        <v>Alert</v>
      </c>
      <c r="H28">
        <f>IFERROR(VLOOKUP($A28,'Dog data'!$D$2:$DG$400,'Dog data'!Z$1,FALSE),"")</f>
        <v>88</v>
      </c>
      <c r="I28" t="str">
        <f>IFERROR(VLOOKUP($A28,'Dog data'!$D$2:$DG$400,'Dog data'!AA$1,FALSE),"")</f>
        <v>Normal</v>
      </c>
      <c r="J28">
        <f>IFERROR(VLOOKUP($A28,'Dog data'!$D$2:$DG$400,'Dog data'!AE$1,FALSE),"")</f>
        <v>101.5</v>
      </c>
      <c r="K28">
        <f>IFERROR(VLOOKUP($A28,'Dog data'!$D$2:$DG$400,'Dog data'!AF$1,FALSE),"")</f>
        <v>4</v>
      </c>
      <c r="L28">
        <f>IFERROR(VLOOKUP($A28,'Dog data'!$D$2:$DG$400,'Dog data'!BQ$1,FALSE),"")</f>
        <v>9.1999999999999993</v>
      </c>
      <c r="M28">
        <f>IFERROR(VLOOKUP($A28,'Dog data'!$D$2:$DG$400,'Dog data'!BR$1,FALSE),"")</f>
        <v>6.7</v>
      </c>
      <c r="N28">
        <f>IFERROR(VLOOKUP($A28,'Dog data'!$D$2:$DG$400,'Dog data'!BS$1,FALSE),"")</f>
        <v>73.3</v>
      </c>
      <c r="O28">
        <f>IFERROR(VLOOKUP($A28,'Dog data'!$D$2:$DG$400,'Dog data'!BT$1,FALSE),"")</f>
        <v>1.3</v>
      </c>
      <c r="P28">
        <f>IFERROR(VLOOKUP($A28,'Dog data'!$D$2:$DG$400,'Dog data'!BU$1,FALSE),"")</f>
        <v>14.6</v>
      </c>
      <c r="Q28">
        <f>IFERROR(VLOOKUP($A28,'Dog data'!$D$2:$DG$400,'Dog data'!BV$1,FALSE),"")</f>
        <v>1.1000000000000001</v>
      </c>
      <c r="R28">
        <f>IFERROR(VLOOKUP($A28,'Dog data'!$D$2:$DG$400,'Dog data'!BW$1,FALSE),"")</f>
        <v>12.1</v>
      </c>
      <c r="S28">
        <f>IFERROR(VLOOKUP($A28,'Dog data'!$D$2:$DG$400,'Dog data'!BX$1,FALSE),"")</f>
        <v>4.58</v>
      </c>
      <c r="T28">
        <f>IFERROR(VLOOKUP($A28,'Dog data'!$D$2:$DG$400,'Dog data'!BY$1,FALSE),"")</f>
        <v>10.4</v>
      </c>
      <c r="U28">
        <f>IFERROR(VLOOKUP($A28,'Dog data'!$D$2:$DG$400,'Dog data'!BZ$1,FALSE),"")</f>
        <v>32.6</v>
      </c>
      <c r="V28">
        <f>IFERROR(VLOOKUP($A28,'Dog data'!$D$2:$DG$400,'Dog data'!CA$1,FALSE),"")</f>
        <v>71.2</v>
      </c>
      <c r="W28">
        <f>IFERROR(VLOOKUP($A28,'Dog data'!$D$2:$DG$400,'Dog data'!CB$1,FALSE),"")</f>
        <v>22.7</v>
      </c>
      <c r="X28">
        <f>IFERROR(VLOOKUP($A28,'Dog data'!$D$2:$DG$400,'Dog data'!CC$1,FALSE),"")</f>
        <v>31.9</v>
      </c>
      <c r="Y28">
        <f>IFERROR(VLOOKUP($A28,'Dog data'!$D$2:$DG$400,'Dog data'!CD$1,FALSE),"")</f>
        <v>15.8</v>
      </c>
      <c r="Z28">
        <f>IFERROR(VLOOKUP($A28,'Dog data'!$D$2:$DG$400,'Dog data'!CE$1,FALSE),"")</f>
        <v>52</v>
      </c>
      <c r="AA28">
        <f>IFERROR(VLOOKUP($A28,'Dog data'!$D$2:$DG$400,'Dog data'!CF$1,FALSE),"")</f>
        <v>0</v>
      </c>
      <c r="AB28">
        <f>IFERROR(VLOOKUP($A28,'Dog data'!$D$2:$DG$400,'Dog data'!CG$1,FALSE),"")</f>
        <v>69</v>
      </c>
      <c r="AC28">
        <f>IFERROR(VLOOKUP($A28,'Dog data'!$D$2:$DG$400,'Dog data'!CH$1,FALSE),"")</f>
        <v>0</v>
      </c>
      <c r="AD28">
        <f>IFERROR(VLOOKUP($A28,'Dog data'!$D$2:$DG$400,'Dog data'!CI$1,FALSE),"")</f>
        <v>29</v>
      </c>
      <c r="AE28">
        <f>IFERROR(VLOOKUP($A28,'Dog data'!$D$2:$DG$400,'Dog data'!CJ$1,FALSE),"")</f>
        <v>2</v>
      </c>
      <c r="AF28">
        <f>IFERROR(VLOOKUP($A28,'Dog data'!$D$2:$DG$400,'Dog data'!CK$1,FALSE),"")</f>
        <v>0</v>
      </c>
      <c r="AG28">
        <f>IFERROR(VLOOKUP($A28,'Dog data'!$D$2:$DG$400,'Dog data'!CL$1,FALSE),"")</f>
        <v>0</v>
      </c>
      <c r="AH28" t="str">
        <f>IFERROR(VLOOKUP($A28,'Dog data'!$D$2:$DG$400,'Dog data'!CM$1,FALSE),"")</f>
        <v>.</v>
      </c>
      <c r="AI28" s="85" t="str">
        <f>IFERROR(VLOOKUP($A28,'Dog data'!$D$2:$DH$400,'Dog data'!DH$1,FALSE),"")</f>
        <v>PN017</v>
      </c>
      <c r="AJ28" s="85" t="str">
        <f>IFERROR(VLOOKUP($AI28,data!$C$3:$L$500,data!E$1,FALSE),"")</f>
        <v>Pueblo Nuevo</v>
      </c>
      <c r="AK28" s="85" t="str">
        <f>IFERROR(VLOOKUP($AI28,data!$C$3:$L$500,data!F$1,FALSE),"")</f>
        <v>8.895854 -79.962268 205.15928732612798 12</v>
      </c>
      <c r="AL28" s="85">
        <f>IFERROR(VLOOKUP($AI28,data!$C$3:$L$500,data!G$1,FALSE),"")</f>
        <v>8.8958539999999999</v>
      </c>
      <c r="AM28" s="85">
        <f>IFERROR(VLOOKUP($AI28,data!$C$3:$L$500,data!H$1,FALSE),"")</f>
        <v>-79.962267999999995</v>
      </c>
      <c r="AN28" s="85">
        <f>IFERROR(IFERROR(VLOOKUP($AI28,data!$C$3:$L$500,data!I$1,FALSE),VLOOKUP($AI28,Sheet1!$E$3:$M$21,Sheet1!K$1,FALSE)),"")</f>
        <v>8.8960099689999996</v>
      </c>
      <c r="AO28" s="85">
        <f>IFERROR(IFERROR(VLOOKUP($AI28,data!$C$3:$L$500,data!J$1,FALSE),VLOOKUP($AI28,Sheet1!$E$3:$M$21,Sheet1!L$1,FALSE)),"")</f>
        <v>-79.962159990000004</v>
      </c>
      <c r="AP28" s="85">
        <f>IFERROR(VLOOKUP($AI28,data!$C$3:$L$500,data!K$1,FALSE),"")</f>
        <v>-79.962267999999995</v>
      </c>
      <c r="AQ28" s="85">
        <f>IFERROR(VLOOKUP($AI28,data!$C$3:$L$500,data!L$1,FALSE),"")</f>
        <v>205.159287326</v>
      </c>
    </row>
    <row r="29" spans="1:43" x14ac:dyDescent="0.2">
      <c r="A29" s="31" t="s">
        <v>41</v>
      </c>
      <c r="B29" t="str">
        <f>VLOOKUP($A29,Dirofilaria!$A$6:$B$253,2,FALSE)</f>
        <v>Neg</v>
      </c>
      <c r="C29">
        <f>IF(B29=0,"",IF(B29="Neg",0,1))</f>
        <v>0</v>
      </c>
      <c r="D29" t="s">
        <v>4909</v>
      </c>
      <c r="E29">
        <f>IFERROR(VLOOKUP($A29,'Dog data'!$D$2:$DG$400,'Dog data'!R$1,FALSE),"")</f>
        <v>5</v>
      </c>
      <c r="F29" t="str">
        <f>IFERROR(VLOOKUP($A29,'Dog data'!$D$2:$DG$400,'Dog data'!T$1,FALSE),"")</f>
        <v>M</v>
      </c>
      <c r="G29" t="str">
        <f>IFERROR(VLOOKUP($A29,'Dog data'!$D$2:$DG$400,'Dog data'!Y$1,FALSE),"")</f>
        <v>Stressed</v>
      </c>
      <c r="H29">
        <f>IFERROR(VLOOKUP($A29,'Dog data'!$D$2:$DG$400,'Dog data'!Z$1,FALSE),"")</f>
        <v>88</v>
      </c>
      <c r="I29" t="str">
        <f>IFERROR(VLOOKUP($A29,'Dog data'!$D$2:$DG$400,'Dog data'!AA$1,FALSE),"")</f>
        <v>.</v>
      </c>
      <c r="J29">
        <f>IFERROR(VLOOKUP($A29,'Dog data'!$D$2:$DG$400,'Dog data'!AE$1,FALSE),"")</f>
        <v>101.9</v>
      </c>
      <c r="K29">
        <f>IFERROR(VLOOKUP($A29,'Dog data'!$D$2:$DG$400,'Dog data'!AF$1,FALSE),"")</f>
        <v>4</v>
      </c>
      <c r="L29" t="str">
        <f>IFERROR(VLOOKUP($A29,'Dog data'!$D$2:$DG$400,'Dog data'!BQ$1,FALSE),"")</f>
        <v>.</v>
      </c>
      <c r="M29" t="str">
        <f>IFERROR(VLOOKUP($A29,'Dog data'!$D$2:$DG$400,'Dog data'!BR$1,FALSE),"")</f>
        <v>.</v>
      </c>
      <c r="N29" t="str">
        <f>IFERROR(VLOOKUP($A29,'Dog data'!$D$2:$DG$400,'Dog data'!BS$1,FALSE),"")</f>
        <v>.</v>
      </c>
      <c r="O29" t="str">
        <f>IFERROR(VLOOKUP($A29,'Dog data'!$D$2:$DG$400,'Dog data'!BT$1,FALSE),"")</f>
        <v>.</v>
      </c>
      <c r="P29" t="str">
        <f>IFERROR(VLOOKUP($A29,'Dog data'!$D$2:$DG$400,'Dog data'!BU$1,FALSE),"")</f>
        <v>.</v>
      </c>
      <c r="Q29" t="str">
        <f>IFERROR(VLOOKUP($A29,'Dog data'!$D$2:$DG$400,'Dog data'!BV$1,FALSE),"")</f>
        <v>.</v>
      </c>
      <c r="R29" t="str">
        <f>IFERROR(VLOOKUP($A29,'Dog data'!$D$2:$DG$400,'Dog data'!BW$1,FALSE),"")</f>
        <v>.</v>
      </c>
      <c r="S29" t="str">
        <f>IFERROR(VLOOKUP($A29,'Dog data'!$D$2:$DG$400,'Dog data'!BX$1,FALSE),"")</f>
        <v>.</v>
      </c>
      <c r="T29" t="str">
        <f>IFERROR(VLOOKUP($A29,'Dog data'!$D$2:$DG$400,'Dog data'!BY$1,FALSE),"")</f>
        <v>.</v>
      </c>
      <c r="U29" t="str">
        <f>IFERROR(VLOOKUP($A29,'Dog data'!$D$2:$DG$400,'Dog data'!BZ$1,FALSE),"")</f>
        <v>.</v>
      </c>
      <c r="V29" t="str">
        <f>IFERROR(VLOOKUP($A29,'Dog data'!$D$2:$DG$400,'Dog data'!CA$1,FALSE),"")</f>
        <v>.</v>
      </c>
      <c r="W29" t="str">
        <f>IFERROR(VLOOKUP($A29,'Dog data'!$D$2:$DG$400,'Dog data'!CB$1,FALSE),"")</f>
        <v>.</v>
      </c>
      <c r="X29" t="str">
        <f>IFERROR(VLOOKUP($A29,'Dog data'!$D$2:$DG$400,'Dog data'!CC$1,FALSE),"")</f>
        <v>.</v>
      </c>
      <c r="Y29" t="str">
        <f>IFERROR(VLOOKUP($A29,'Dog data'!$D$2:$DG$400,'Dog data'!CD$1,FALSE),"")</f>
        <v>.</v>
      </c>
      <c r="Z29" t="str">
        <f>IFERROR(VLOOKUP($A29,'Dog data'!$D$2:$DG$400,'Dog data'!CE$1,FALSE),"")</f>
        <v>.</v>
      </c>
      <c r="AA29" t="str">
        <f>IFERROR(VLOOKUP($A29,'Dog data'!$D$2:$DG$400,'Dog data'!CF$1,FALSE),"")</f>
        <v>.</v>
      </c>
      <c r="AB29" t="str">
        <f>IFERROR(VLOOKUP($A29,'Dog data'!$D$2:$DG$400,'Dog data'!CG$1,FALSE),"")</f>
        <v>.</v>
      </c>
      <c r="AC29" t="str">
        <f>IFERROR(VLOOKUP($A29,'Dog data'!$D$2:$DG$400,'Dog data'!CH$1,FALSE),"")</f>
        <v>.</v>
      </c>
      <c r="AD29" t="str">
        <f>IFERROR(VLOOKUP($A29,'Dog data'!$D$2:$DG$400,'Dog data'!CI$1,FALSE),"")</f>
        <v>.</v>
      </c>
      <c r="AE29" t="str">
        <f>IFERROR(VLOOKUP($A29,'Dog data'!$D$2:$DG$400,'Dog data'!CJ$1,FALSE),"")</f>
        <v>.</v>
      </c>
      <c r="AF29" t="str">
        <f>IFERROR(VLOOKUP($A29,'Dog data'!$D$2:$DG$400,'Dog data'!CK$1,FALSE),"")</f>
        <v>.</v>
      </c>
      <c r="AG29" t="str">
        <f>IFERROR(VLOOKUP($A29,'Dog data'!$D$2:$DG$400,'Dog data'!CL$1,FALSE),"")</f>
        <v>.</v>
      </c>
      <c r="AH29" t="str">
        <f>IFERROR(VLOOKUP($A29,'Dog data'!$D$2:$DG$400,'Dog data'!CM$1,FALSE),"")</f>
        <v>.</v>
      </c>
      <c r="AI29" s="85" t="str">
        <f>IFERROR(VLOOKUP($A29,'Dog data'!$D$2:$DH$400,'Dog data'!DH$1,FALSE),"")</f>
        <v>PN017</v>
      </c>
      <c r="AJ29" s="85" t="str">
        <f>IFERROR(VLOOKUP($AI29,data!$C$3:$L$500,data!E$1,FALSE),"")</f>
        <v>Pueblo Nuevo</v>
      </c>
      <c r="AK29" s="85" t="str">
        <f>IFERROR(VLOOKUP($AI29,data!$C$3:$L$500,data!F$1,FALSE),"")</f>
        <v>8.895854 -79.962268 205.15928732612798 12</v>
      </c>
      <c r="AL29" s="85">
        <f>IFERROR(VLOOKUP($AI29,data!$C$3:$L$500,data!G$1,FALSE),"")</f>
        <v>8.8958539999999999</v>
      </c>
      <c r="AM29" s="85">
        <f>IFERROR(VLOOKUP($AI29,data!$C$3:$L$500,data!H$1,FALSE),"")</f>
        <v>-79.962267999999995</v>
      </c>
      <c r="AN29" s="85">
        <f>IFERROR(IFERROR(VLOOKUP($AI29,data!$C$3:$L$500,data!I$1,FALSE),VLOOKUP($AI29,Sheet1!$E$3:$M$21,Sheet1!K$1,FALSE)),"")</f>
        <v>8.8960099689999996</v>
      </c>
      <c r="AO29" s="85">
        <f>IFERROR(IFERROR(VLOOKUP($AI29,data!$C$3:$L$500,data!J$1,FALSE),VLOOKUP($AI29,Sheet1!$E$3:$M$21,Sheet1!L$1,FALSE)),"")</f>
        <v>-79.962159990000004</v>
      </c>
      <c r="AP29" s="85">
        <f>IFERROR(VLOOKUP($AI29,data!$C$3:$L$500,data!K$1,FALSE),"")</f>
        <v>-79.962267999999995</v>
      </c>
      <c r="AQ29" s="85">
        <f>IFERROR(VLOOKUP($AI29,data!$C$3:$L$500,data!L$1,FALSE),"")</f>
        <v>205.159287326</v>
      </c>
    </row>
    <row r="30" spans="1:43" x14ac:dyDescent="0.2">
      <c r="A30" s="31" t="s">
        <v>42</v>
      </c>
      <c r="B30" t="str">
        <f>VLOOKUP($A30,Dirofilaria!$A$6:$B$253,2,FALSE)</f>
        <v>Neg</v>
      </c>
      <c r="C30">
        <f>IF(B30=0,"",IF(B30="Neg",0,1))</f>
        <v>0</v>
      </c>
      <c r="D30" t="s">
        <v>4909</v>
      </c>
      <c r="E30">
        <f>IFERROR(VLOOKUP($A30,'Dog data'!$D$2:$DG$400,'Dog data'!R$1,FALSE),"")</f>
        <v>0.4</v>
      </c>
      <c r="F30" t="s">
        <v>392</v>
      </c>
      <c r="G30" t="str">
        <f>IFERROR(VLOOKUP($A30,'Dog data'!$D$2:$DG$400,'Dog data'!Y$1,FALSE),"")</f>
        <v>Alert</v>
      </c>
      <c r="H30">
        <f>IFERROR(VLOOKUP($A30,'Dog data'!$D$2:$DG$400,'Dog data'!Z$1,FALSE),"")</f>
        <v>168</v>
      </c>
      <c r="I30" t="str">
        <f>IFERROR(VLOOKUP($A30,'Dog data'!$D$2:$DG$400,'Dog data'!AA$1,FALSE),"")</f>
        <v>Normal</v>
      </c>
      <c r="J30">
        <f>IFERROR(VLOOKUP($A30,'Dog data'!$D$2:$DG$400,'Dog data'!AE$1,FALSE),"")</f>
        <v>104.7</v>
      </c>
      <c r="K30">
        <f>IFERROR(VLOOKUP($A30,'Dog data'!$D$2:$DG$400,'Dog data'!AF$1,FALSE),"")</f>
        <v>4.5</v>
      </c>
      <c r="L30">
        <f>IFERROR(VLOOKUP($A30,'Dog data'!$D$2:$DG$400,'Dog data'!BQ$1,FALSE),"")</f>
        <v>14.1</v>
      </c>
      <c r="M30">
        <f>IFERROR(VLOOKUP($A30,'Dog data'!$D$2:$DG$400,'Dog data'!BR$1,FALSE),"")</f>
        <v>10.3</v>
      </c>
      <c r="N30">
        <f>IFERROR(VLOOKUP($A30,'Dog data'!$D$2:$DG$400,'Dog data'!BS$1,FALSE),"")</f>
        <v>73.400000000000006</v>
      </c>
      <c r="O30">
        <f>IFERROR(VLOOKUP($A30,'Dog data'!$D$2:$DG$400,'Dog data'!BT$1,FALSE),"")</f>
        <v>3</v>
      </c>
      <c r="P30">
        <f>IFERROR(VLOOKUP($A30,'Dog data'!$D$2:$DG$400,'Dog data'!BU$1,FALSE),"")</f>
        <v>21</v>
      </c>
      <c r="Q30">
        <f>IFERROR(VLOOKUP($A30,'Dog data'!$D$2:$DG$400,'Dog data'!BV$1,FALSE),"")</f>
        <v>0.8</v>
      </c>
      <c r="R30">
        <f>IFERROR(VLOOKUP($A30,'Dog data'!$D$2:$DG$400,'Dog data'!BW$1,FALSE),"")</f>
        <v>5.6</v>
      </c>
      <c r="S30">
        <f>IFERROR(VLOOKUP($A30,'Dog data'!$D$2:$DG$400,'Dog data'!BX$1,FALSE),"")</f>
        <v>4.0199999999999996</v>
      </c>
      <c r="T30">
        <f>IFERROR(VLOOKUP($A30,'Dog data'!$D$2:$DG$400,'Dog data'!BY$1,FALSE),"")</f>
        <v>8.1999999999999993</v>
      </c>
      <c r="U30">
        <f>IFERROR(VLOOKUP($A30,'Dog data'!$D$2:$DG$400,'Dog data'!BZ$1,FALSE),"")</f>
        <v>25.2</v>
      </c>
      <c r="V30">
        <f>IFERROR(VLOOKUP($A30,'Dog data'!$D$2:$DG$400,'Dog data'!CA$1,FALSE),"")</f>
        <v>62.6</v>
      </c>
      <c r="W30">
        <f>IFERROR(VLOOKUP($A30,'Dog data'!$D$2:$DG$400,'Dog data'!CB$1,FALSE),"")</f>
        <v>20.399999999999999</v>
      </c>
      <c r="X30">
        <f>IFERROR(VLOOKUP($A30,'Dog data'!$D$2:$DG$400,'Dog data'!CC$1,FALSE),"")</f>
        <v>32.5</v>
      </c>
      <c r="Y30">
        <f>IFERROR(VLOOKUP($A30,'Dog data'!$D$2:$DG$400,'Dog data'!CD$1,FALSE),"")</f>
        <v>17.100000000000001</v>
      </c>
      <c r="Z30">
        <f>IFERROR(VLOOKUP($A30,'Dog data'!$D$2:$DG$400,'Dog data'!CE$1,FALSE),"")</f>
        <v>15</v>
      </c>
      <c r="AA30" t="str">
        <f>IFERROR(VLOOKUP($A30,'Dog data'!$D$2:$DG$400,'Dog data'!CF$1,FALSE),"")</f>
        <v>.</v>
      </c>
      <c r="AB30">
        <f>IFERROR(VLOOKUP($A30,'Dog data'!$D$2:$DG$400,'Dog data'!CG$1,FALSE),"")</f>
        <v>62</v>
      </c>
      <c r="AC30" t="str">
        <f>IFERROR(VLOOKUP($A30,'Dog data'!$D$2:$DG$400,'Dog data'!CH$1,FALSE),"")</f>
        <v>.</v>
      </c>
      <c r="AD30">
        <f>IFERROR(VLOOKUP($A30,'Dog data'!$D$2:$DG$400,'Dog data'!CI$1,FALSE),"")</f>
        <v>34</v>
      </c>
      <c r="AE30">
        <f>IFERROR(VLOOKUP($A30,'Dog data'!$D$2:$DG$400,'Dog data'!CJ$1,FALSE),"")</f>
        <v>1</v>
      </c>
      <c r="AF30">
        <f>IFERROR(VLOOKUP($A30,'Dog data'!$D$2:$DG$400,'Dog data'!CK$1,FALSE),"")</f>
        <v>2</v>
      </c>
      <c r="AG30">
        <f>IFERROR(VLOOKUP($A30,'Dog data'!$D$2:$DG$400,'Dog data'!CL$1,FALSE),"")</f>
        <v>1</v>
      </c>
      <c r="AH30" t="str">
        <f>IFERROR(VLOOKUP($A30,'Dog data'!$D$2:$DG$400,'Dog data'!CM$1,FALSE),"")</f>
        <v>.</v>
      </c>
      <c r="AI30" s="85" t="str">
        <f>IFERROR(VLOOKUP($A30,'Dog data'!$D$2:$DH$400,'Dog data'!DH$1,FALSE),"")</f>
        <v>PN018</v>
      </c>
      <c r="AJ30" s="85" t="str">
        <f>IFERROR(VLOOKUP($AI30,data!$C$3:$L$500,data!E$1,FALSE),"")</f>
        <v>Pueblo Nuevo</v>
      </c>
      <c r="AK30" s="85" t="str">
        <f>IFERROR(VLOOKUP($AI30,data!$C$3:$L$500,data!F$1,FALSE),"")</f>
        <v>8.896275 -79.961415 197.3268737698852 16</v>
      </c>
      <c r="AL30" s="85">
        <f>IFERROR(VLOOKUP($AI30,data!$C$3:$L$500,data!G$1,FALSE),"")</f>
        <v>8.8962749999999993</v>
      </c>
      <c r="AM30" s="85">
        <f>IFERROR(VLOOKUP($AI30,data!$C$3:$L$500,data!H$1,FALSE),"")</f>
        <v>-79.961415000000002</v>
      </c>
      <c r="AN30" s="85">
        <f>IFERROR(IFERROR(VLOOKUP($AI30,data!$C$3:$L$500,data!I$1,FALSE),VLOOKUP($AI30,Sheet1!$E$3:$M$21,Sheet1!K$1,FALSE)),"")</f>
        <v>8.8959910250000007</v>
      </c>
      <c r="AO30" s="85">
        <f>IFERROR(IFERROR(VLOOKUP($AI30,data!$C$3:$L$500,data!J$1,FALSE),VLOOKUP($AI30,Sheet1!$E$3:$M$21,Sheet1!L$1,FALSE)),"")</f>
        <v>-79.961341000000004</v>
      </c>
      <c r="AP30" s="85">
        <f>IFERROR(VLOOKUP($AI30,data!$C$3:$L$500,data!K$1,FALSE),"")</f>
        <v>-79.961415000000002</v>
      </c>
      <c r="AQ30" s="85">
        <f>IFERROR(VLOOKUP($AI30,data!$C$3:$L$500,data!L$1,FALSE),"")</f>
        <v>197.32687376999999</v>
      </c>
    </row>
    <row r="31" spans="1:43" x14ac:dyDescent="0.2">
      <c r="A31" s="32" t="s">
        <v>43</v>
      </c>
      <c r="B31" t="str">
        <f>VLOOKUP($A31,Dirofilaria!$A$6:$B$253,2,FALSE)</f>
        <v>Neg</v>
      </c>
      <c r="C31">
        <f>IF(B31=0,"",IF(B31="Neg",0,1))</f>
        <v>0</v>
      </c>
      <c r="D31" t="s">
        <v>4909</v>
      </c>
      <c r="E31" t="str">
        <f>IFERROR(VLOOKUP($A31,'Dog data'!$D$2:$DG$400,'Dog data'!R$1,FALSE),"")</f>
        <v>.</v>
      </c>
      <c r="F31" t="str">
        <f>IFERROR(VLOOKUP($A31,'Dog data'!$D$2:$DG$400,'Dog data'!T$1,FALSE),"")</f>
        <v>M</v>
      </c>
      <c r="G31" t="str">
        <f>IFERROR(VLOOKUP($A31,'Dog data'!$D$2:$DG$400,'Dog data'!Y$1,FALSE),"")</f>
        <v>Alert</v>
      </c>
      <c r="H31">
        <f>IFERROR(VLOOKUP($A31,'Dog data'!$D$2:$DG$400,'Dog data'!Z$1,FALSE),"")</f>
        <v>108</v>
      </c>
      <c r="I31" t="str">
        <f>IFERROR(VLOOKUP($A31,'Dog data'!$D$2:$DG$400,'Dog data'!AA$1,FALSE),"")</f>
        <v>.</v>
      </c>
      <c r="J31">
        <f>IFERROR(VLOOKUP($A31,'Dog data'!$D$2:$DG$400,'Dog data'!AE$1,FALSE),"")</f>
        <v>102.5</v>
      </c>
      <c r="K31">
        <f>IFERROR(VLOOKUP($A31,'Dog data'!$D$2:$DG$400,'Dog data'!AF$1,FALSE),"")</f>
        <v>5</v>
      </c>
      <c r="L31">
        <f>IFERROR(VLOOKUP($A31,'Dog data'!$D$2:$DG$400,'Dog data'!BQ$1,FALSE),"")</f>
        <v>11.2</v>
      </c>
      <c r="M31">
        <f>IFERROR(VLOOKUP($A31,'Dog data'!$D$2:$DG$400,'Dog data'!BR$1,FALSE),"")</f>
        <v>6.9</v>
      </c>
      <c r="N31">
        <f>IFERROR(VLOOKUP($A31,'Dog data'!$D$2:$DG$400,'Dog data'!BS$1,FALSE),"")</f>
        <v>61.9</v>
      </c>
      <c r="O31">
        <f>IFERROR(VLOOKUP($A31,'Dog data'!$D$2:$DG$400,'Dog data'!BT$1,FALSE),"")</f>
        <v>2.2999999999999998</v>
      </c>
      <c r="P31">
        <f>IFERROR(VLOOKUP($A31,'Dog data'!$D$2:$DG$400,'Dog data'!BU$1,FALSE),"")</f>
        <v>20.2</v>
      </c>
      <c r="Q31">
        <f>IFERROR(VLOOKUP($A31,'Dog data'!$D$2:$DG$400,'Dog data'!BV$1,FALSE),"")</f>
        <v>2</v>
      </c>
      <c r="R31">
        <f>IFERROR(VLOOKUP($A31,'Dog data'!$D$2:$DG$400,'Dog data'!BW$1,FALSE),"")</f>
        <v>17.899999999999999</v>
      </c>
      <c r="S31">
        <f>IFERROR(VLOOKUP($A31,'Dog data'!$D$2:$DG$400,'Dog data'!BX$1,FALSE),"")</f>
        <v>5.07</v>
      </c>
      <c r="T31">
        <f>IFERROR(VLOOKUP($A31,'Dog data'!$D$2:$DG$400,'Dog data'!BY$1,FALSE),"")</f>
        <v>11.2</v>
      </c>
      <c r="U31">
        <f>IFERROR(VLOOKUP($A31,'Dog data'!$D$2:$DG$400,'Dog data'!BZ$1,FALSE),"")</f>
        <v>35</v>
      </c>
      <c r="V31">
        <f>IFERROR(VLOOKUP($A31,'Dog data'!$D$2:$DG$400,'Dog data'!CA$1,FALSE),"")</f>
        <v>69.099999999999994</v>
      </c>
      <c r="W31">
        <f>IFERROR(VLOOKUP($A31,'Dog data'!$D$2:$DG$400,'Dog data'!CB$1,FALSE),"")</f>
        <v>22.1</v>
      </c>
      <c r="X31">
        <f>IFERROR(VLOOKUP($A31,'Dog data'!$D$2:$DG$400,'Dog data'!CC$1,FALSE),"")</f>
        <v>32</v>
      </c>
      <c r="Y31">
        <f>IFERROR(VLOOKUP($A31,'Dog data'!$D$2:$DG$400,'Dog data'!CD$1,FALSE),"")</f>
        <v>15.9</v>
      </c>
      <c r="Z31">
        <f>IFERROR(VLOOKUP($A31,'Dog data'!$D$2:$DG$400,'Dog data'!CE$1,FALSE),"")</f>
        <v>12</v>
      </c>
      <c r="AA31">
        <f>IFERROR(VLOOKUP($A31,'Dog data'!$D$2:$DG$400,'Dog data'!CF$1,FALSE),"")</f>
        <v>0</v>
      </c>
      <c r="AB31">
        <f>IFERROR(VLOOKUP($A31,'Dog data'!$D$2:$DG$400,'Dog data'!CG$1,FALSE),"")</f>
        <v>43</v>
      </c>
      <c r="AC31">
        <f>IFERROR(VLOOKUP($A31,'Dog data'!$D$2:$DG$400,'Dog data'!CH$1,FALSE),"")</f>
        <v>0</v>
      </c>
      <c r="AD31">
        <f>IFERROR(VLOOKUP($A31,'Dog data'!$D$2:$DG$400,'Dog data'!CI$1,FALSE),"")</f>
        <v>44</v>
      </c>
      <c r="AE31">
        <f>IFERROR(VLOOKUP($A31,'Dog data'!$D$2:$DG$400,'Dog data'!CJ$1,FALSE),"")</f>
        <v>3</v>
      </c>
      <c r="AF31">
        <f>IFERROR(VLOOKUP($A31,'Dog data'!$D$2:$DG$400,'Dog data'!CK$1,FALSE),"")</f>
        <v>10</v>
      </c>
      <c r="AG31">
        <f>IFERROR(VLOOKUP($A31,'Dog data'!$D$2:$DG$400,'Dog data'!CL$1,FALSE),"")</f>
        <v>0</v>
      </c>
      <c r="AH31" t="str">
        <f>IFERROR(VLOOKUP($A31,'Dog data'!$D$2:$DG$400,'Dog data'!CM$1,FALSE),"")</f>
        <v>.</v>
      </c>
      <c r="AI31" s="85" t="str">
        <f>IFERROR(VLOOKUP($A31,'Dog data'!$D$2:$DH$400,'Dog data'!DH$1,FALSE),"")</f>
        <v>PN018</v>
      </c>
      <c r="AJ31" s="85" t="str">
        <f>IFERROR(VLOOKUP($AI31,data!$C$3:$L$500,data!E$1,FALSE),"")</f>
        <v>Pueblo Nuevo</v>
      </c>
      <c r="AK31" s="85" t="str">
        <f>IFERROR(VLOOKUP($AI31,data!$C$3:$L$500,data!F$1,FALSE),"")</f>
        <v>8.896275 -79.961415 197.3268737698852 16</v>
      </c>
      <c r="AL31" s="85">
        <f>IFERROR(VLOOKUP($AI31,data!$C$3:$L$500,data!G$1,FALSE),"")</f>
        <v>8.8962749999999993</v>
      </c>
      <c r="AM31" s="85">
        <f>IFERROR(VLOOKUP($AI31,data!$C$3:$L$500,data!H$1,FALSE),"")</f>
        <v>-79.961415000000002</v>
      </c>
      <c r="AN31" s="85">
        <f>IFERROR(IFERROR(VLOOKUP($AI31,data!$C$3:$L$500,data!I$1,FALSE),VLOOKUP($AI31,Sheet1!$E$3:$M$21,Sheet1!K$1,FALSE)),"")</f>
        <v>8.8959910250000007</v>
      </c>
      <c r="AO31" s="85">
        <f>IFERROR(IFERROR(VLOOKUP($AI31,data!$C$3:$L$500,data!J$1,FALSE),VLOOKUP($AI31,Sheet1!$E$3:$M$21,Sheet1!L$1,FALSE)),"")</f>
        <v>-79.961341000000004</v>
      </c>
      <c r="AP31" s="85">
        <f>IFERROR(VLOOKUP($AI31,data!$C$3:$L$500,data!K$1,FALSE),"")</f>
        <v>-79.961415000000002</v>
      </c>
      <c r="AQ31" s="85">
        <f>IFERROR(VLOOKUP($AI31,data!$C$3:$L$500,data!L$1,FALSE),"")</f>
        <v>197.32687376999999</v>
      </c>
    </row>
    <row r="32" spans="1:43" x14ac:dyDescent="0.2">
      <c r="A32" s="31" t="s">
        <v>45</v>
      </c>
      <c r="B32" t="str">
        <f>VLOOKUP($A32,Dirofilaria!$A$6:$B$253,2,FALSE)</f>
        <v>Neg</v>
      </c>
      <c r="C32">
        <f>IF(B32=0,"",IF(B32="Neg",0,1))</f>
        <v>0</v>
      </c>
      <c r="D32" t="s">
        <v>4909</v>
      </c>
      <c r="E32">
        <f>IFERROR(VLOOKUP($A32,'Dog data'!$D$2:$DG$400,'Dog data'!R$1,FALSE),"")</f>
        <v>5</v>
      </c>
      <c r="F32" t="str">
        <f>IFERROR(VLOOKUP($A32,'Dog data'!$D$2:$DG$400,'Dog data'!T$1,FALSE),"")</f>
        <v>M</v>
      </c>
      <c r="G32" t="str">
        <f>IFERROR(VLOOKUP($A32,'Dog data'!$D$2:$DG$400,'Dog data'!Y$1,FALSE),"")</f>
        <v>Alert</v>
      </c>
      <c r="H32">
        <f>IFERROR(VLOOKUP($A32,'Dog data'!$D$2:$DG$400,'Dog data'!Z$1,FALSE),"")</f>
        <v>100</v>
      </c>
      <c r="I32" t="str">
        <f>IFERROR(VLOOKUP($A32,'Dog data'!$D$2:$DG$400,'Dog data'!AA$1,FALSE),"")</f>
        <v>Normal</v>
      </c>
      <c r="J32">
        <f>IFERROR(VLOOKUP($A32,'Dog data'!$D$2:$DG$400,'Dog data'!AE$1,FALSE),"")</f>
        <v>102.6</v>
      </c>
      <c r="K32">
        <f>IFERROR(VLOOKUP($A32,'Dog data'!$D$2:$DG$400,'Dog data'!AF$1,FALSE),"")</f>
        <v>4</v>
      </c>
      <c r="L32">
        <f>IFERROR(VLOOKUP($A32,'Dog data'!$D$2:$DG$400,'Dog data'!BQ$1,FALSE),"")</f>
        <v>11.1</v>
      </c>
      <c r="M32">
        <f>IFERROR(VLOOKUP($A32,'Dog data'!$D$2:$DG$400,'Dog data'!BR$1,FALSE),"")</f>
        <v>7.1</v>
      </c>
      <c r="N32">
        <f>IFERROR(VLOOKUP($A32,'Dog data'!$D$2:$DG$400,'Dog data'!BS$1,FALSE),"")</f>
        <v>64</v>
      </c>
      <c r="O32">
        <f>IFERROR(VLOOKUP($A32,'Dog data'!$D$2:$DG$400,'Dog data'!BT$1,FALSE),"")</f>
        <v>2</v>
      </c>
      <c r="P32">
        <f>IFERROR(VLOOKUP($A32,'Dog data'!$D$2:$DG$400,'Dog data'!BU$1,FALSE),"")</f>
        <v>17.600000000000001</v>
      </c>
      <c r="Q32">
        <f>IFERROR(VLOOKUP($A32,'Dog data'!$D$2:$DG$400,'Dog data'!BV$1,FALSE),"")</f>
        <v>2</v>
      </c>
      <c r="R32">
        <f>IFERROR(VLOOKUP($A32,'Dog data'!$D$2:$DG$400,'Dog data'!BW$1,FALSE),"")</f>
        <v>18.399999999999999</v>
      </c>
      <c r="S32">
        <f>IFERROR(VLOOKUP($A32,'Dog data'!$D$2:$DG$400,'Dog data'!BX$1,FALSE),"")</f>
        <v>6.54</v>
      </c>
      <c r="T32">
        <f>IFERROR(VLOOKUP($A32,'Dog data'!$D$2:$DG$400,'Dog data'!BY$1,FALSE),"")</f>
        <v>14</v>
      </c>
      <c r="U32">
        <f>IFERROR(VLOOKUP($A32,'Dog data'!$D$2:$DG$400,'Dog data'!BZ$1,FALSE),"")</f>
        <v>43.6</v>
      </c>
      <c r="V32">
        <f>IFERROR(VLOOKUP($A32,'Dog data'!$D$2:$DG$400,'Dog data'!CA$1,FALSE),"")</f>
        <v>66.599999999999994</v>
      </c>
      <c r="W32">
        <f>IFERROR(VLOOKUP($A32,'Dog data'!$D$2:$DG$400,'Dog data'!CB$1,FALSE),"")</f>
        <v>21.4</v>
      </c>
      <c r="X32">
        <f>IFERROR(VLOOKUP($A32,'Dog data'!$D$2:$DG$400,'Dog data'!CC$1,FALSE),"")</f>
        <v>32.1</v>
      </c>
      <c r="Y32">
        <f>IFERROR(VLOOKUP($A32,'Dog data'!$D$2:$DG$400,'Dog data'!CD$1,FALSE),"")</f>
        <v>17.8</v>
      </c>
      <c r="Z32">
        <f>IFERROR(VLOOKUP($A32,'Dog data'!$D$2:$DG$400,'Dog data'!CE$1,FALSE),"")</f>
        <v>58</v>
      </c>
      <c r="AA32">
        <f>IFERROR(VLOOKUP($A32,'Dog data'!$D$2:$DG$400,'Dog data'!CF$1,FALSE),"")</f>
        <v>0</v>
      </c>
      <c r="AB32">
        <f>IFERROR(VLOOKUP($A32,'Dog data'!$D$2:$DG$400,'Dog data'!CG$1,FALSE),"")</f>
        <v>68</v>
      </c>
      <c r="AC32">
        <f>IFERROR(VLOOKUP($A32,'Dog data'!$D$2:$DG$400,'Dog data'!CH$1,FALSE),"")</f>
        <v>0</v>
      </c>
      <c r="AD32">
        <f>IFERROR(VLOOKUP($A32,'Dog data'!$D$2:$DG$400,'Dog data'!CI$1,FALSE),"")</f>
        <v>24</v>
      </c>
      <c r="AE32">
        <f>IFERROR(VLOOKUP($A32,'Dog data'!$D$2:$DG$400,'Dog data'!CJ$1,FALSE),"")</f>
        <v>6</v>
      </c>
      <c r="AF32">
        <f>IFERROR(VLOOKUP($A32,'Dog data'!$D$2:$DG$400,'Dog data'!CK$1,FALSE),"")</f>
        <v>1</v>
      </c>
      <c r="AG32">
        <f>IFERROR(VLOOKUP($A32,'Dog data'!$D$2:$DG$400,'Dog data'!CL$1,FALSE),"")</f>
        <v>0</v>
      </c>
      <c r="AH32">
        <f>IFERROR(VLOOKUP($A32,'Dog data'!$D$2:$DG$400,'Dog data'!CM$1,FALSE),"")</f>
        <v>1</v>
      </c>
      <c r="AI32" s="85" t="str">
        <f>IFERROR(VLOOKUP($A32,'Dog data'!$D$2:$DH$400,'Dog data'!DH$1,FALSE),"")</f>
        <v>PN020</v>
      </c>
      <c r="AJ32" s="85" t="str">
        <f>IFERROR(VLOOKUP($AI32,data!$C$3:$L$500,data!E$1,FALSE),"")</f>
        <v>Pueblo Nuevo</v>
      </c>
      <c r="AK32" s="85" t="str">
        <f>IFERROR(VLOOKUP($AI32,data!$C$3:$L$500,data!F$1,FALSE),"")</f>
        <v>8.89029 -79.96479 197.05450566616776 12</v>
      </c>
      <c r="AL32" s="85">
        <f>IFERROR(VLOOKUP($AI32,data!$C$3:$L$500,data!G$1,FALSE),"")</f>
        <v>8.8902900000000002</v>
      </c>
      <c r="AM32" s="85">
        <f>IFERROR(VLOOKUP($AI32,data!$C$3:$L$500,data!H$1,FALSE),"")</f>
        <v>-79.964789999999994</v>
      </c>
      <c r="AN32" s="85">
        <f>IFERROR(IFERROR(VLOOKUP($AI32,data!$C$3:$L$500,data!I$1,FALSE),VLOOKUP($AI32,Sheet1!$E$3:$M$21,Sheet1!K$1,FALSE)),"")</f>
        <v>8.8902319869999999</v>
      </c>
      <c r="AO32" s="85">
        <f>IFERROR(IFERROR(VLOOKUP($AI32,data!$C$3:$L$500,data!J$1,FALSE),VLOOKUP($AI32,Sheet1!$E$3:$M$21,Sheet1!L$1,FALSE)),"")</f>
        <v>-79.964725020000003</v>
      </c>
      <c r="AP32" s="85">
        <f>IFERROR(VLOOKUP($AI32,data!$C$3:$L$500,data!K$1,FALSE),"")</f>
        <v>-79.964789999999994</v>
      </c>
      <c r="AQ32" s="85">
        <f>IFERROR(VLOOKUP($AI32,data!$C$3:$L$500,data!L$1,FALSE),"")</f>
        <v>197.05450566600001</v>
      </c>
    </row>
    <row r="33" spans="1:43" x14ac:dyDescent="0.2">
      <c r="A33" s="31" t="s">
        <v>48</v>
      </c>
      <c r="B33" t="str">
        <f>VLOOKUP($A33,Dirofilaria!$A$6:$B$253,2,FALSE)</f>
        <v>Neg</v>
      </c>
      <c r="C33">
        <f>IF(B33=0,"",IF(B33="Neg",0,1))</f>
        <v>0</v>
      </c>
      <c r="D33" t="s">
        <v>4909</v>
      </c>
      <c r="E33">
        <f>IFERROR(VLOOKUP($A33,'Dog data'!$D$2:$DG$400,'Dog data'!R$1,FALSE),"")</f>
        <v>3</v>
      </c>
      <c r="F33" t="str">
        <f>IFERROR(VLOOKUP($A33,'Dog data'!$D$2:$DG$400,'Dog data'!T$1,FALSE),"")</f>
        <v>M</v>
      </c>
      <c r="G33" t="str">
        <f>IFERROR(VLOOKUP($A33,'Dog data'!$D$2:$DG$400,'Dog data'!Y$1,FALSE),"")</f>
        <v>Alert, scared</v>
      </c>
      <c r="H33">
        <f>IFERROR(VLOOKUP($A33,'Dog data'!$D$2:$DG$400,'Dog data'!Z$1,FALSE),"")</f>
        <v>117</v>
      </c>
      <c r="I33" t="str">
        <f>IFERROR(VLOOKUP($A33,'Dog data'!$D$2:$DG$400,'Dog data'!AA$1,FALSE),"")</f>
        <v>.</v>
      </c>
      <c r="J33">
        <f>IFERROR(VLOOKUP($A33,'Dog data'!$D$2:$DG$400,'Dog data'!AE$1,FALSE),"")</f>
        <v>101.9</v>
      </c>
      <c r="K33">
        <f>IFERROR(VLOOKUP($A33,'Dog data'!$D$2:$DG$400,'Dog data'!AF$1,FALSE),"")</f>
        <v>5.5</v>
      </c>
      <c r="L33">
        <f>IFERROR(VLOOKUP($A33,'Dog data'!$D$2:$DG$400,'Dog data'!BQ$1,FALSE),"")</f>
        <v>15.8</v>
      </c>
      <c r="M33">
        <f>IFERROR(VLOOKUP($A33,'Dog data'!$D$2:$DG$400,'Dog data'!BR$1,FALSE),"")</f>
        <v>12.6</v>
      </c>
      <c r="N33">
        <f>IFERROR(VLOOKUP($A33,'Dog data'!$D$2:$DG$400,'Dog data'!BS$1,FALSE),"")</f>
        <v>79.599999999999994</v>
      </c>
      <c r="O33">
        <f>IFERROR(VLOOKUP($A33,'Dog data'!$D$2:$DG$400,'Dog data'!BT$1,FALSE),"")</f>
        <v>2.2000000000000002</v>
      </c>
      <c r="P33">
        <f>IFERROR(VLOOKUP($A33,'Dog data'!$D$2:$DG$400,'Dog data'!BU$1,FALSE),"")</f>
        <v>14.1</v>
      </c>
      <c r="Q33">
        <f>IFERROR(VLOOKUP($A33,'Dog data'!$D$2:$DG$400,'Dog data'!BV$1,FALSE),"")</f>
        <v>1</v>
      </c>
      <c r="R33">
        <f>IFERROR(VLOOKUP($A33,'Dog data'!$D$2:$DG$400,'Dog data'!BW$1,FALSE),"")</f>
        <v>6.3</v>
      </c>
      <c r="S33">
        <f>IFERROR(VLOOKUP($A33,'Dog data'!$D$2:$DG$400,'Dog data'!BX$1,FALSE),"")</f>
        <v>6.49</v>
      </c>
      <c r="T33">
        <f>IFERROR(VLOOKUP($A33,'Dog data'!$D$2:$DG$400,'Dog data'!BY$1,FALSE),"")</f>
        <v>14.2</v>
      </c>
      <c r="U33">
        <f>IFERROR(VLOOKUP($A33,'Dog data'!$D$2:$DG$400,'Dog data'!BZ$1,FALSE),"")</f>
        <v>44.3</v>
      </c>
      <c r="V33">
        <f>IFERROR(VLOOKUP($A33,'Dog data'!$D$2:$DG$400,'Dog data'!CA$1,FALSE),"")</f>
        <v>68.2</v>
      </c>
      <c r="W33">
        <f>IFERROR(VLOOKUP($A33,'Dog data'!$D$2:$DG$400,'Dog data'!CB$1,FALSE),"")</f>
        <v>21.9</v>
      </c>
      <c r="X33">
        <f>IFERROR(VLOOKUP($A33,'Dog data'!$D$2:$DG$400,'Dog data'!CC$1,FALSE),"")</f>
        <v>32.1</v>
      </c>
      <c r="Y33">
        <f>IFERROR(VLOOKUP($A33,'Dog data'!$D$2:$DG$400,'Dog data'!CD$1,FALSE),"")</f>
        <v>15.6</v>
      </c>
      <c r="Z33">
        <f>IFERROR(VLOOKUP($A33,'Dog data'!$D$2:$DG$400,'Dog data'!CE$1,FALSE),"")</f>
        <v>23</v>
      </c>
      <c r="AA33">
        <f>IFERROR(VLOOKUP($A33,'Dog data'!$D$2:$DG$400,'Dog data'!CF$1,FALSE),"")</f>
        <v>0</v>
      </c>
      <c r="AB33">
        <f>IFERROR(VLOOKUP($A33,'Dog data'!$D$2:$DG$400,'Dog data'!CG$1,FALSE),"")</f>
        <v>79</v>
      </c>
      <c r="AC33">
        <f>IFERROR(VLOOKUP($A33,'Dog data'!$D$2:$DG$400,'Dog data'!CH$1,FALSE),"")</f>
        <v>0</v>
      </c>
      <c r="AD33">
        <f>IFERROR(VLOOKUP($A33,'Dog data'!$D$2:$DG$400,'Dog data'!CI$1,FALSE),"")</f>
        <v>13</v>
      </c>
      <c r="AE33">
        <f>IFERROR(VLOOKUP($A33,'Dog data'!$D$2:$DG$400,'Dog data'!CJ$1,FALSE),"")</f>
        <v>7</v>
      </c>
      <c r="AF33">
        <f>IFERROR(VLOOKUP($A33,'Dog data'!$D$2:$DG$400,'Dog data'!CK$1,FALSE),"")</f>
        <v>1</v>
      </c>
      <c r="AG33">
        <f>IFERROR(VLOOKUP($A33,'Dog data'!$D$2:$DG$400,'Dog data'!CL$1,FALSE),"")</f>
        <v>0</v>
      </c>
      <c r="AH33" t="str">
        <f>IFERROR(VLOOKUP($A33,'Dog data'!$D$2:$DG$400,'Dog data'!CM$1,FALSE),"")</f>
        <v>.</v>
      </c>
      <c r="AI33" s="85" t="str">
        <f>IFERROR(VLOOKUP($A33,'Dog data'!$D$2:$DH$400,'Dog data'!DH$1,FALSE),"")</f>
        <v>PN022</v>
      </c>
      <c r="AJ33" s="85" t="str">
        <f>IFERROR(VLOOKUP($AI33,data!$C$3:$L$500,data!E$1,FALSE),"")</f>
        <v>Pueblo Nuevo</v>
      </c>
      <c r="AK33" s="85" t="str">
        <f>IFERROR(VLOOKUP($AI33,data!$C$3:$L$500,data!F$1,FALSE),"")</f>
        <v>8.8986 -79.961797 160.5478508158575 8</v>
      </c>
      <c r="AL33" s="85">
        <f>IFERROR(VLOOKUP($AI33,data!$C$3:$L$500,data!G$1,FALSE),"")</f>
        <v>8.8986000000000001</v>
      </c>
      <c r="AM33" s="85">
        <f>IFERROR(VLOOKUP($AI33,data!$C$3:$L$500,data!H$1,FALSE),"")</f>
        <v>-79.961797000000004</v>
      </c>
      <c r="AN33" s="85">
        <f>IFERROR(IFERROR(VLOOKUP($AI33,data!$C$3:$L$500,data!I$1,FALSE),VLOOKUP($AI33,Sheet1!$E$3:$M$21,Sheet1!K$1,FALSE)),"")</f>
        <v>8.8984589930000002</v>
      </c>
      <c r="AO33" s="85">
        <f>IFERROR(IFERROR(VLOOKUP($AI33,data!$C$3:$L$500,data!J$1,FALSE),VLOOKUP($AI33,Sheet1!$E$3:$M$21,Sheet1!L$1,FALSE)),"")</f>
        <v>-79.961614999999995</v>
      </c>
      <c r="AP33" s="85">
        <f>IFERROR(VLOOKUP($AI33,data!$C$3:$L$500,data!K$1,FALSE),"")</f>
        <v>-79.961797000000004</v>
      </c>
      <c r="AQ33" s="85">
        <f>IFERROR(VLOOKUP($AI33,data!$C$3:$L$500,data!L$1,FALSE),"")</f>
        <v>160.54785081599999</v>
      </c>
    </row>
    <row r="34" spans="1:43" x14ac:dyDescent="0.2">
      <c r="A34" s="32" t="s">
        <v>49</v>
      </c>
      <c r="B34" t="str">
        <f>VLOOKUP($A34,Dirofilaria!$A$6:$B$253,2,FALSE)</f>
        <v>Neg</v>
      </c>
      <c r="C34">
        <f>IF(B34=0,"",IF(B34="Neg",0,1))</f>
        <v>0</v>
      </c>
      <c r="D34" t="s">
        <v>4909</v>
      </c>
      <c r="E34">
        <f>IFERROR(VLOOKUP($A34,'Dog data'!$D$2:$DG$400,'Dog data'!R$1,FALSE),"")</f>
        <v>3</v>
      </c>
      <c r="F34" t="str">
        <f>IFERROR(VLOOKUP($A34,'Dog data'!$D$2:$DG$400,'Dog data'!T$1,FALSE),"")</f>
        <v>M</v>
      </c>
      <c r="G34" t="str">
        <f>IFERROR(VLOOKUP($A34,'Dog data'!$D$2:$DG$400,'Dog data'!Y$1,FALSE),"")</f>
        <v>Alert, stressed</v>
      </c>
      <c r="H34">
        <f>IFERROR(VLOOKUP($A34,'Dog data'!$D$2:$DG$400,'Dog data'!Z$1,FALSE),"")</f>
        <v>124</v>
      </c>
      <c r="I34">
        <f>IFERROR(VLOOKUP($A34,'Dog data'!$D$2:$DG$400,'Dog data'!AA$1,FALSE),"")</f>
        <v>0</v>
      </c>
      <c r="J34">
        <f>IFERROR(VLOOKUP($A34,'Dog data'!$D$2:$DG$400,'Dog data'!AE$1,FALSE),"")</f>
        <v>101.6</v>
      </c>
      <c r="K34">
        <f>IFERROR(VLOOKUP($A34,'Dog data'!$D$2:$DG$400,'Dog data'!AF$1,FALSE),"")</f>
        <v>6</v>
      </c>
      <c r="L34">
        <f>IFERROR(VLOOKUP($A34,'Dog data'!$D$2:$DG$400,'Dog data'!BQ$1,FALSE),"")</f>
        <v>0</v>
      </c>
      <c r="M34">
        <f>IFERROR(VLOOKUP($A34,'Dog data'!$D$2:$DG$400,'Dog data'!BR$1,FALSE),"")</f>
        <v>0</v>
      </c>
      <c r="N34">
        <f>IFERROR(VLOOKUP($A34,'Dog data'!$D$2:$DG$400,'Dog data'!BS$1,FALSE),"")</f>
        <v>0</v>
      </c>
      <c r="O34">
        <f>IFERROR(VLOOKUP($A34,'Dog data'!$D$2:$DG$400,'Dog data'!BT$1,FALSE),"")</f>
        <v>0</v>
      </c>
      <c r="P34">
        <f>IFERROR(VLOOKUP($A34,'Dog data'!$D$2:$DG$400,'Dog data'!BU$1,FALSE),"")</f>
        <v>0</v>
      </c>
      <c r="Q34">
        <f>IFERROR(VLOOKUP($A34,'Dog data'!$D$2:$DG$400,'Dog data'!BV$1,FALSE),"")</f>
        <v>0</v>
      </c>
      <c r="R34">
        <f>IFERROR(VLOOKUP($A34,'Dog data'!$D$2:$DG$400,'Dog data'!BW$1,FALSE),"")</f>
        <v>0</v>
      </c>
      <c r="S34">
        <f>IFERROR(VLOOKUP($A34,'Dog data'!$D$2:$DG$400,'Dog data'!BX$1,FALSE),"")</f>
        <v>0</v>
      </c>
      <c r="T34">
        <f>IFERROR(VLOOKUP($A34,'Dog data'!$D$2:$DG$400,'Dog data'!BY$1,FALSE),"")</f>
        <v>0</v>
      </c>
      <c r="U34">
        <f>IFERROR(VLOOKUP($A34,'Dog data'!$D$2:$DG$400,'Dog data'!BZ$1,FALSE),"")</f>
        <v>0</v>
      </c>
      <c r="V34">
        <f>IFERROR(VLOOKUP($A34,'Dog data'!$D$2:$DG$400,'Dog data'!CA$1,FALSE),"")</f>
        <v>0</v>
      </c>
      <c r="W34">
        <f>IFERROR(VLOOKUP($A34,'Dog data'!$D$2:$DG$400,'Dog data'!CB$1,FALSE),"")</f>
        <v>0</v>
      </c>
      <c r="X34">
        <f>IFERROR(VLOOKUP($A34,'Dog data'!$D$2:$DG$400,'Dog data'!CC$1,FALSE),"")</f>
        <v>0</v>
      </c>
      <c r="Y34">
        <f>IFERROR(VLOOKUP($A34,'Dog data'!$D$2:$DG$400,'Dog data'!CD$1,FALSE),"")</f>
        <v>0</v>
      </c>
      <c r="Z34">
        <f>IFERROR(VLOOKUP($A34,'Dog data'!$D$2:$DG$400,'Dog data'!CE$1,FALSE),"")</f>
        <v>0</v>
      </c>
      <c r="AA34">
        <f>IFERROR(VLOOKUP($A34,'Dog data'!$D$2:$DG$400,'Dog data'!CF$1,FALSE),"")</f>
        <v>0</v>
      </c>
      <c r="AB34">
        <f>IFERROR(VLOOKUP($A34,'Dog data'!$D$2:$DG$400,'Dog data'!CG$1,FALSE),"")</f>
        <v>0</v>
      </c>
      <c r="AC34">
        <f>IFERROR(VLOOKUP($A34,'Dog data'!$D$2:$DG$400,'Dog data'!CH$1,FALSE),"")</f>
        <v>0</v>
      </c>
      <c r="AD34">
        <f>IFERROR(VLOOKUP($A34,'Dog data'!$D$2:$DG$400,'Dog data'!CI$1,FALSE),"")</f>
        <v>0</v>
      </c>
      <c r="AE34">
        <f>IFERROR(VLOOKUP($A34,'Dog data'!$D$2:$DG$400,'Dog data'!CJ$1,FALSE),"")</f>
        <v>0</v>
      </c>
      <c r="AF34">
        <f>IFERROR(VLOOKUP($A34,'Dog data'!$D$2:$DG$400,'Dog data'!CK$1,FALSE),"")</f>
        <v>0</v>
      </c>
      <c r="AG34">
        <f>IFERROR(VLOOKUP($A34,'Dog data'!$D$2:$DG$400,'Dog data'!CL$1,FALSE),"")</f>
        <v>0</v>
      </c>
      <c r="AH34" t="str">
        <f>IFERROR(VLOOKUP($A34,'Dog data'!$D$2:$DG$400,'Dog data'!CM$1,FALSE),"")</f>
        <v>.</v>
      </c>
      <c r="AI34" s="85" t="str">
        <f>IFERROR(VLOOKUP($A34,'Dog data'!$D$2:$DH$400,'Dog data'!DH$1,FALSE),"")</f>
        <v>PN023</v>
      </c>
      <c r="AJ34" s="85" t="str">
        <f>IFERROR(VLOOKUP($AI34,data!$C$3:$L$500,data!E$1,FALSE),"")</f>
        <v/>
      </c>
      <c r="AK34" s="85" t="str">
        <f>IFERROR(VLOOKUP($AI34,data!$C$3:$L$500,data!F$1,FALSE),"")</f>
        <v/>
      </c>
      <c r="AL34" s="85" t="str">
        <f>IFERROR(VLOOKUP($AI34,data!$C$3:$L$500,data!G$1,FALSE),"")</f>
        <v/>
      </c>
      <c r="AM34" s="85" t="str">
        <f>IFERROR(VLOOKUP($AI34,data!$C$3:$L$500,data!H$1,FALSE),"")</f>
        <v/>
      </c>
      <c r="AN34" s="85">
        <f>IFERROR(IFERROR(VLOOKUP($AI34,data!$C$3:$L$500,data!I$1,FALSE),VLOOKUP($AI34,Sheet1!$E$3:$M$21,Sheet1!K$1,FALSE)),"")</f>
        <v>8.9132229610000007</v>
      </c>
      <c r="AO34" s="85">
        <f>IFERROR(IFERROR(VLOOKUP($AI34,data!$C$3:$L$500,data!J$1,FALSE),VLOOKUP($AI34,Sheet1!$E$3:$M$21,Sheet1!L$1,FALSE)),"")</f>
        <v>-79.971297019999994</v>
      </c>
      <c r="AP34" s="85" t="str">
        <f>IFERROR(VLOOKUP($AI34,data!$C$3:$L$500,data!K$1,FALSE),"")</f>
        <v/>
      </c>
      <c r="AQ34" s="85" t="str">
        <f>IFERROR(VLOOKUP($AI34,data!$C$3:$L$500,data!L$1,FALSE),"")</f>
        <v/>
      </c>
    </row>
    <row r="35" spans="1:43" x14ac:dyDescent="0.2">
      <c r="A35" s="31" t="s">
        <v>51</v>
      </c>
      <c r="B35" t="str">
        <f>VLOOKUP($A35,Dirofilaria!$A$6:$B$253,2,FALSE)</f>
        <v>Neg</v>
      </c>
      <c r="C35">
        <f>IF(B35=0,"",IF(B35="Neg",0,1))</f>
        <v>0</v>
      </c>
      <c r="D35" t="s">
        <v>4909</v>
      </c>
      <c r="E35">
        <f>IFERROR(VLOOKUP($A35,'Dog data'!$D$2:$DG$400,'Dog data'!R$1,FALSE),"")</f>
        <v>2</v>
      </c>
      <c r="F35" t="str">
        <f>IFERROR(VLOOKUP($A35,'Dog data'!$D$2:$DG$400,'Dog data'!T$1,FALSE),"")</f>
        <v>M</v>
      </c>
      <c r="G35" t="str">
        <f>IFERROR(VLOOKUP($A35,'Dog data'!$D$2:$DG$400,'Dog data'!Y$1,FALSE),"")</f>
        <v>Alert, angry</v>
      </c>
      <c r="H35">
        <f>IFERROR(VLOOKUP($A35,'Dog data'!$D$2:$DG$400,'Dog data'!Z$1,FALSE),"")</f>
        <v>108</v>
      </c>
      <c r="I35" t="str">
        <f>IFERROR(VLOOKUP($A35,'Dog data'!$D$2:$DG$400,'Dog data'!AA$1,FALSE),"")</f>
        <v>Normal</v>
      </c>
      <c r="J35">
        <f>IFERROR(VLOOKUP($A35,'Dog data'!$D$2:$DG$400,'Dog data'!AE$1,FALSE),"")</f>
        <v>101.3</v>
      </c>
      <c r="K35">
        <f>IFERROR(VLOOKUP($A35,'Dog data'!$D$2:$DG$400,'Dog data'!AF$1,FALSE),"")</f>
        <v>3</v>
      </c>
      <c r="L35">
        <f>IFERROR(VLOOKUP($A35,'Dog data'!$D$2:$DG$400,'Dog data'!BQ$1,FALSE),"")</f>
        <v>22.6</v>
      </c>
      <c r="M35">
        <f>IFERROR(VLOOKUP($A35,'Dog data'!$D$2:$DG$400,'Dog data'!BR$1,FALSE),"")</f>
        <v>12.2</v>
      </c>
      <c r="N35">
        <f>IFERROR(VLOOKUP($A35,'Dog data'!$D$2:$DG$400,'Dog data'!BS$1,FALSE),"")</f>
        <v>54.2</v>
      </c>
      <c r="O35">
        <f>IFERROR(VLOOKUP($A35,'Dog data'!$D$2:$DG$400,'Dog data'!BT$1,FALSE),"")</f>
        <v>4.9000000000000004</v>
      </c>
      <c r="P35">
        <f>IFERROR(VLOOKUP($A35,'Dog data'!$D$2:$DG$400,'Dog data'!BU$1,FALSE),"")</f>
        <v>21.5</v>
      </c>
      <c r="Q35">
        <f>IFERROR(VLOOKUP($A35,'Dog data'!$D$2:$DG$400,'Dog data'!BV$1,FALSE),"")</f>
        <v>5.5</v>
      </c>
      <c r="R35">
        <f>IFERROR(VLOOKUP($A35,'Dog data'!$D$2:$DG$400,'Dog data'!BW$1,FALSE),"")</f>
        <v>24.3</v>
      </c>
      <c r="S35">
        <f>IFERROR(VLOOKUP($A35,'Dog data'!$D$2:$DG$400,'Dog data'!BX$1,FALSE),"")</f>
        <v>5.9</v>
      </c>
      <c r="T35">
        <f>IFERROR(VLOOKUP($A35,'Dog data'!$D$2:$DG$400,'Dog data'!BY$1,FALSE),"")</f>
        <v>14.1</v>
      </c>
      <c r="U35">
        <f>IFERROR(VLOOKUP($A35,'Dog data'!$D$2:$DG$400,'Dog data'!BZ$1,FALSE),"")</f>
        <v>43.8</v>
      </c>
      <c r="V35">
        <f>IFERROR(VLOOKUP($A35,'Dog data'!$D$2:$DG$400,'Dog data'!CA$1,FALSE),"")</f>
        <v>74.2</v>
      </c>
      <c r="W35">
        <f>IFERROR(VLOOKUP($A35,'Dog data'!$D$2:$DG$400,'Dog data'!CB$1,FALSE),"")</f>
        <v>23.9</v>
      </c>
      <c r="X35">
        <f>IFERROR(VLOOKUP($A35,'Dog data'!$D$2:$DG$400,'Dog data'!CC$1,FALSE),"")</f>
        <v>32.200000000000003</v>
      </c>
      <c r="Y35">
        <f>IFERROR(VLOOKUP($A35,'Dog data'!$D$2:$DG$400,'Dog data'!CD$1,FALSE),"")</f>
        <v>14.9</v>
      </c>
      <c r="Z35">
        <f>IFERROR(VLOOKUP($A35,'Dog data'!$D$2:$DG$400,'Dog data'!CE$1,FALSE),"")</f>
        <v>176</v>
      </c>
      <c r="AA35">
        <f>IFERROR(VLOOKUP($A35,'Dog data'!$D$2:$DG$400,'Dog data'!CF$1,FALSE),"")</f>
        <v>10.1</v>
      </c>
      <c r="AB35">
        <f>IFERROR(VLOOKUP($A35,'Dog data'!$D$2:$DG$400,'Dog data'!CG$1,FALSE),"")</f>
        <v>62</v>
      </c>
      <c r="AC35">
        <f>IFERROR(VLOOKUP($A35,'Dog data'!$D$2:$DG$400,'Dog data'!CH$1,FALSE),"")</f>
        <v>0</v>
      </c>
      <c r="AD35">
        <f>IFERROR(VLOOKUP($A35,'Dog data'!$D$2:$DG$400,'Dog data'!CI$1,FALSE),"")</f>
        <v>16</v>
      </c>
      <c r="AE35">
        <f>IFERROR(VLOOKUP($A35,'Dog data'!$D$2:$DG$400,'Dog data'!CJ$1,FALSE),"")</f>
        <v>1</v>
      </c>
      <c r="AF35">
        <f>IFERROR(VLOOKUP($A35,'Dog data'!$D$2:$DG$400,'Dog data'!CK$1,FALSE),"")</f>
        <v>21</v>
      </c>
      <c r="AG35">
        <f>IFERROR(VLOOKUP($A35,'Dog data'!$D$2:$DG$400,'Dog data'!CL$1,FALSE),"")</f>
        <v>0</v>
      </c>
      <c r="AH35" t="str">
        <f>IFERROR(VLOOKUP($A35,'Dog data'!$D$2:$DG$400,'Dog data'!CM$1,FALSE),"")</f>
        <v>.</v>
      </c>
      <c r="AI35" s="85" t="str">
        <f>IFERROR(VLOOKUP($A35,'Dog data'!$D$2:$DH$400,'Dog data'!DH$1,FALSE),"")</f>
        <v>PN024</v>
      </c>
      <c r="AJ35" s="85" t="str">
        <f>IFERROR(VLOOKUP($AI35,data!$C$3:$L$500,data!E$1,FALSE),"")</f>
        <v>Pueblo Nuevo</v>
      </c>
      <c r="AK35" s="85" t="str">
        <f>IFERROR(VLOOKUP($AI35,data!$C$3:$L$500,data!F$1,FALSE),"")</f>
        <v>8.914943 -79.972377 224.9110926255481 32</v>
      </c>
      <c r="AL35" s="85">
        <f>IFERROR(VLOOKUP($AI35,data!$C$3:$L$500,data!G$1,FALSE),"")</f>
        <v>8.9149429999999992</v>
      </c>
      <c r="AM35" s="85">
        <f>IFERROR(VLOOKUP($AI35,data!$C$3:$L$500,data!H$1,FALSE),"")</f>
        <v>-79.972376999999994</v>
      </c>
      <c r="AN35" s="85">
        <f>IFERROR(IFERROR(VLOOKUP($AI35,data!$C$3:$L$500,data!I$1,FALSE),VLOOKUP($AI35,Sheet1!$E$3:$M$21,Sheet1!K$1,FALSE)),"")</f>
        <v>8.9148880259999999</v>
      </c>
      <c r="AO35" s="85">
        <f>IFERROR(IFERROR(VLOOKUP($AI35,data!$C$3:$L$500,data!J$1,FALSE),VLOOKUP($AI35,Sheet1!$E$3:$M$21,Sheet1!L$1,FALSE)),"")</f>
        <v>-79.972202010000004</v>
      </c>
      <c r="AP35" s="85">
        <f>IFERROR(VLOOKUP($AI35,data!$C$3:$L$500,data!K$1,FALSE),"")</f>
        <v>-79.972376999999994</v>
      </c>
      <c r="AQ35" s="85">
        <f>IFERROR(VLOOKUP($AI35,data!$C$3:$L$500,data!L$1,FALSE),"")</f>
        <v>224.911092626</v>
      </c>
    </row>
    <row r="36" spans="1:43" x14ac:dyDescent="0.2">
      <c r="A36" s="31" t="s">
        <v>52</v>
      </c>
      <c r="B36" t="str">
        <f>VLOOKUP($A36,Dirofilaria!$A$6:$B$253,2,FALSE)</f>
        <v>Neg</v>
      </c>
      <c r="C36">
        <f>IF(B36=0,"",IF(B36="Neg",0,1))</f>
        <v>0</v>
      </c>
      <c r="D36" t="s">
        <v>4909</v>
      </c>
      <c r="E36" t="str">
        <f>IFERROR(VLOOKUP($A36,'Dog data'!$D$2:$DG$400,'Dog data'!R$1,FALSE),"")</f>
        <v>NA</v>
      </c>
      <c r="F36" t="str">
        <f>IFERROR(VLOOKUP($A36,'Dog data'!$D$2:$DG$400,'Dog data'!T$1,FALSE),"")</f>
        <v>M</v>
      </c>
      <c r="G36" t="str">
        <f>IFERROR(VLOOKUP($A36,'Dog data'!$D$2:$DG$400,'Dog data'!Y$1,FALSE),"")</f>
        <v>Alert, calm</v>
      </c>
      <c r="H36" t="str">
        <f>IFERROR(VLOOKUP($A36,'Dog data'!$D$2:$DG$400,'Dog data'!Z$1,FALSE),"")</f>
        <v>.</v>
      </c>
      <c r="I36" t="str">
        <f>IFERROR(VLOOKUP($A36,'Dog data'!$D$2:$DG$400,'Dog data'!AA$1,FALSE),"")</f>
        <v>Normal</v>
      </c>
      <c r="J36">
        <f>IFERROR(VLOOKUP($A36,'Dog data'!$D$2:$DG$400,'Dog data'!AE$1,FALSE),"")</f>
        <v>102</v>
      </c>
      <c r="K36">
        <f>IFERROR(VLOOKUP($A36,'Dog data'!$D$2:$DG$400,'Dog data'!AF$1,FALSE),"")</f>
        <v>3.5</v>
      </c>
      <c r="L36">
        <f>IFERROR(VLOOKUP($A36,'Dog data'!$D$2:$DG$400,'Dog data'!BQ$1,FALSE),"")</f>
        <v>19.2</v>
      </c>
      <c r="M36">
        <f>IFERROR(VLOOKUP($A36,'Dog data'!$D$2:$DG$400,'Dog data'!BR$1,FALSE),"")</f>
        <v>10.9</v>
      </c>
      <c r="N36">
        <f>IFERROR(VLOOKUP($A36,'Dog data'!$D$2:$DG$400,'Dog data'!BS$1,FALSE),"")</f>
        <v>57</v>
      </c>
      <c r="O36">
        <f>IFERROR(VLOOKUP($A36,'Dog data'!$D$2:$DG$400,'Dog data'!BT$1,FALSE),"")</f>
        <v>3.7</v>
      </c>
      <c r="P36">
        <f>IFERROR(VLOOKUP($A36,'Dog data'!$D$2:$DG$400,'Dog data'!BU$1,FALSE),"")</f>
        <v>19.3</v>
      </c>
      <c r="Q36">
        <f>IFERROR(VLOOKUP($A36,'Dog data'!$D$2:$DG$400,'Dog data'!BV$1,FALSE),"")</f>
        <v>4.5999999999999996</v>
      </c>
      <c r="R36">
        <f>IFERROR(VLOOKUP($A36,'Dog data'!$D$2:$DG$400,'Dog data'!BW$1,FALSE),"")</f>
        <v>23.7</v>
      </c>
      <c r="S36">
        <f>IFERROR(VLOOKUP($A36,'Dog data'!$D$2:$DG$400,'Dog data'!BX$1,FALSE),"")</f>
        <v>0</v>
      </c>
      <c r="T36">
        <f>IFERROR(VLOOKUP($A36,'Dog data'!$D$2:$DG$400,'Dog data'!BY$1,FALSE),"")</f>
        <v>17.399999999999999</v>
      </c>
      <c r="U36">
        <f>IFERROR(VLOOKUP($A36,'Dog data'!$D$2:$DG$400,'Dog data'!BZ$1,FALSE),"")</f>
        <v>0</v>
      </c>
      <c r="V36">
        <f>IFERROR(VLOOKUP($A36,'Dog data'!$D$2:$DG$400,'Dog data'!CA$1,FALSE),"")</f>
        <v>71.2</v>
      </c>
      <c r="W36">
        <f>IFERROR(VLOOKUP($A36,'Dog data'!$D$2:$DG$400,'Dog data'!CB$1,FALSE),"")</f>
        <v>0</v>
      </c>
      <c r="X36">
        <f>IFERROR(VLOOKUP($A36,'Dog data'!$D$2:$DG$400,'Dog data'!CC$1,FALSE),"")</f>
        <v>0</v>
      </c>
      <c r="Y36">
        <f>IFERROR(VLOOKUP($A36,'Dog data'!$D$2:$DG$400,'Dog data'!CD$1,FALSE),"")</f>
        <v>16.2</v>
      </c>
      <c r="Z36">
        <f>IFERROR(VLOOKUP($A36,'Dog data'!$D$2:$DG$400,'Dog data'!CE$1,FALSE),"")</f>
        <v>0</v>
      </c>
      <c r="AA36">
        <f>IFERROR(VLOOKUP($A36,'Dog data'!$D$2:$DG$400,'Dog data'!CF$1,FALSE),"")</f>
        <v>0</v>
      </c>
      <c r="AB36">
        <f>IFERROR(VLOOKUP($A36,'Dog data'!$D$2:$DG$400,'Dog data'!CG$1,FALSE),"")</f>
        <v>54</v>
      </c>
      <c r="AC36">
        <f>IFERROR(VLOOKUP($A36,'Dog data'!$D$2:$DG$400,'Dog data'!CH$1,FALSE),"")</f>
        <v>0</v>
      </c>
      <c r="AD36">
        <f>IFERROR(VLOOKUP($A36,'Dog data'!$D$2:$DG$400,'Dog data'!CI$1,FALSE),"")</f>
        <v>16</v>
      </c>
      <c r="AE36">
        <f>IFERROR(VLOOKUP($A36,'Dog data'!$D$2:$DG$400,'Dog data'!CJ$1,FALSE),"")</f>
        <v>10</v>
      </c>
      <c r="AF36">
        <f>IFERROR(VLOOKUP($A36,'Dog data'!$D$2:$DG$400,'Dog data'!CK$1,FALSE),"")</f>
        <v>17</v>
      </c>
      <c r="AG36">
        <f>IFERROR(VLOOKUP($A36,'Dog data'!$D$2:$DG$400,'Dog data'!CL$1,FALSE),"")</f>
        <v>1</v>
      </c>
      <c r="AH36">
        <f>IFERROR(VLOOKUP($A36,'Dog data'!$D$2:$DG$400,'Dog data'!CM$1,FALSE),"")</f>
        <v>2</v>
      </c>
      <c r="AI36" s="85" t="str">
        <f>IFERROR(VLOOKUP($A36,'Dog data'!$D$2:$DH$400,'Dog data'!DH$1,FALSE),"")</f>
        <v>PN024</v>
      </c>
      <c r="AJ36" s="85" t="str">
        <f>IFERROR(VLOOKUP($AI36,data!$C$3:$L$500,data!E$1,FALSE),"")</f>
        <v>Pueblo Nuevo</v>
      </c>
      <c r="AK36" s="85" t="str">
        <f>IFERROR(VLOOKUP($AI36,data!$C$3:$L$500,data!F$1,FALSE),"")</f>
        <v>8.914943 -79.972377 224.9110926255481 32</v>
      </c>
      <c r="AL36" s="85">
        <f>IFERROR(VLOOKUP($AI36,data!$C$3:$L$500,data!G$1,FALSE),"")</f>
        <v>8.9149429999999992</v>
      </c>
      <c r="AM36" s="85">
        <f>IFERROR(VLOOKUP($AI36,data!$C$3:$L$500,data!H$1,FALSE),"")</f>
        <v>-79.972376999999994</v>
      </c>
      <c r="AN36" s="85">
        <f>IFERROR(IFERROR(VLOOKUP($AI36,data!$C$3:$L$500,data!I$1,FALSE),VLOOKUP($AI36,Sheet1!$E$3:$M$21,Sheet1!K$1,FALSE)),"")</f>
        <v>8.9148880259999999</v>
      </c>
      <c r="AO36" s="85">
        <f>IFERROR(IFERROR(VLOOKUP($AI36,data!$C$3:$L$500,data!J$1,FALSE),VLOOKUP($AI36,Sheet1!$E$3:$M$21,Sheet1!L$1,FALSE)),"")</f>
        <v>-79.972202010000004</v>
      </c>
      <c r="AP36" s="85">
        <f>IFERROR(VLOOKUP($AI36,data!$C$3:$L$500,data!K$1,FALSE),"")</f>
        <v>-79.972376999999994</v>
      </c>
      <c r="AQ36" s="85">
        <f>IFERROR(VLOOKUP($AI36,data!$C$3:$L$500,data!L$1,FALSE),"")</f>
        <v>224.911092626</v>
      </c>
    </row>
    <row r="37" spans="1:43" x14ac:dyDescent="0.2">
      <c r="A37" s="31" t="s">
        <v>54</v>
      </c>
      <c r="B37" t="str">
        <f>VLOOKUP($A37,Dirofilaria!$A$6:$B$253,2,FALSE)</f>
        <v>Neg</v>
      </c>
      <c r="C37">
        <f>IF(B37=0,"",IF(B37="Neg",0,1))</f>
        <v>0</v>
      </c>
      <c r="D37" t="s">
        <v>4909</v>
      </c>
      <c r="E37">
        <f>IFERROR(VLOOKUP($A37,'Dog data'!$D$2:$DG$400,'Dog data'!R$1,FALSE),"")</f>
        <v>2</v>
      </c>
      <c r="F37" t="str">
        <f>IFERROR(VLOOKUP($A37,'Dog data'!$D$2:$DG$400,'Dog data'!T$1,FALSE),"")</f>
        <v>M</v>
      </c>
      <c r="G37" t="str">
        <f>IFERROR(VLOOKUP($A37,'Dog data'!$D$2:$DG$400,'Dog data'!Y$1,FALSE),"")</f>
        <v>Alert</v>
      </c>
      <c r="H37">
        <f>IFERROR(VLOOKUP($A37,'Dog data'!$D$2:$DG$400,'Dog data'!Z$1,FALSE),"")</f>
        <v>88</v>
      </c>
      <c r="I37" t="str">
        <f>IFERROR(VLOOKUP($A37,'Dog data'!$D$2:$DG$400,'Dog data'!AA$1,FALSE),"")</f>
        <v>Normal</v>
      </c>
      <c r="J37">
        <f>IFERROR(VLOOKUP($A37,'Dog data'!$D$2:$DG$400,'Dog data'!AE$1,FALSE),"")</f>
        <v>101.7</v>
      </c>
      <c r="K37">
        <f>IFERROR(VLOOKUP($A37,'Dog data'!$D$2:$DG$400,'Dog data'!AF$1,FALSE),"")</f>
        <v>3.5</v>
      </c>
      <c r="L37">
        <f>IFERROR(VLOOKUP($A37,'Dog data'!$D$2:$DG$400,'Dog data'!BQ$1,FALSE),"")</f>
        <v>0</v>
      </c>
      <c r="M37">
        <f>IFERROR(VLOOKUP($A37,'Dog data'!$D$2:$DG$400,'Dog data'!BR$1,FALSE),"")</f>
        <v>0</v>
      </c>
      <c r="N37">
        <f>IFERROR(VLOOKUP($A37,'Dog data'!$D$2:$DG$400,'Dog data'!BS$1,FALSE),"")</f>
        <v>0</v>
      </c>
      <c r="O37">
        <f>IFERROR(VLOOKUP($A37,'Dog data'!$D$2:$DG$400,'Dog data'!BT$1,FALSE),"")</f>
        <v>0</v>
      </c>
      <c r="P37">
        <f>IFERROR(VLOOKUP($A37,'Dog data'!$D$2:$DG$400,'Dog data'!BU$1,FALSE),"")</f>
        <v>0</v>
      </c>
      <c r="Q37">
        <f>IFERROR(VLOOKUP($A37,'Dog data'!$D$2:$DG$400,'Dog data'!BV$1,FALSE),"")</f>
        <v>0</v>
      </c>
      <c r="R37">
        <f>IFERROR(VLOOKUP($A37,'Dog data'!$D$2:$DG$400,'Dog data'!BW$1,FALSE),"")</f>
        <v>0</v>
      </c>
      <c r="S37">
        <f>IFERROR(VLOOKUP($A37,'Dog data'!$D$2:$DG$400,'Dog data'!BX$1,FALSE),"")</f>
        <v>0</v>
      </c>
      <c r="T37">
        <f>IFERROR(VLOOKUP($A37,'Dog data'!$D$2:$DG$400,'Dog data'!BY$1,FALSE),"")</f>
        <v>0</v>
      </c>
      <c r="U37">
        <f>IFERROR(VLOOKUP($A37,'Dog data'!$D$2:$DG$400,'Dog data'!BZ$1,FALSE),"")</f>
        <v>0</v>
      </c>
      <c r="V37">
        <f>IFERROR(VLOOKUP($A37,'Dog data'!$D$2:$DG$400,'Dog data'!CA$1,FALSE),"")</f>
        <v>0</v>
      </c>
      <c r="W37">
        <f>IFERROR(VLOOKUP($A37,'Dog data'!$D$2:$DG$400,'Dog data'!CB$1,FALSE),"")</f>
        <v>0</v>
      </c>
      <c r="X37">
        <f>IFERROR(VLOOKUP($A37,'Dog data'!$D$2:$DG$400,'Dog data'!CC$1,FALSE),"")</f>
        <v>0</v>
      </c>
      <c r="Y37">
        <f>IFERROR(VLOOKUP($A37,'Dog data'!$D$2:$DG$400,'Dog data'!CD$1,FALSE),"")</f>
        <v>0</v>
      </c>
      <c r="Z37">
        <f>IFERROR(VLOOKUP($A37,'Dog data'!$D$2:$DG$400,'Dog data'!CE$1,FALSE),"")</f>
        <v>0</v>
      </c>
      <c r="AA37">
        <f>IFERROR(VLOOKUP($A37,'Dog data'!$D$2:$DG$400,'Dog data'!CF$1,FALSE),"")</f>
        <v>0</v>
      </c>
      <c r="AB37">
        <f>IFERROR(VLOOKUP($A37,'Dog data'!$D$2:$DG$400,'Dog data'!CG$1,FALSE),"")</f>
        <v>0</v>
      </c>
      <c r="AC37">
        <f>IFERROR(VLOOKUP($A37,'Dog data'!$D$2:$DG$400,'Dog data'!CH$1,FALSE),"")</f>
        <v>0</v>
      </c>
      <c r="AD37">
        <f>IFERROR(VLOOKUP($A37,'Dog data'!$D$2:$DG$400,'Dog data'!CI$1,FALSE),"")</f>
        <v>0</v>
      </c>
      <c r="AE37">
        <f>IFERROR(VLOOKUP($A37,'Dog data'!$D$2:$DG$400,'Dog data'!CJ$1,FALSE),"")</f>
        <v>0</v>
      </c>
      <c r="AF37">
        <f>IFERROR(VLOOKUP($A37,'Dog data'!$D$2:$DG$400,'Dog data'!CK$1,FALSE),"")</f>
        <v>0</v>
      </c>
      <c r="AG37">
        <f>IFERROR(VLOOKUP($A37,'Dog data'!$D$2:$DG$400,'Dog data'!CL$1,FALSE),"")</f>
        <v>0</v>
      </c>
      <c r="AH37" t="str">
        <f>IFERROR(VLOOKUP($A37,'Dog data'!$D$2:$DG$400,'Dog data'!CM$1,FALSE),"")</f>
        <v>.</v>
      </c>
      <c r="AI37" s="85" t="str">
        <f>IFERROR(VLOOKUP($A37,'Dog data'!$D$2:$DH$400,'Dog data'!DH$1,FALSE),"")</f>
        <v>PN025</v>
      </c>
      <c r="AJ37" s="85" t="str">
        <f>IFERROR(VLOOKUP($AI37,data!$C$3:$L$500,data!E$1,FALSE),"")</f>
        <v>Pueblo Nuevo</v>
      </c>
      <c r="AK37" s="85" t="str">
        <f>IFERROR(VLOOKUP($AI37,data!$C$3:$L$500,data!F$1,FALSE),"")</f>
        <v>8.920123 -79.977489 276.45351756537207 24</v>
      </c>
      <c r="AL37" s="85">
        <f>IFERROR(VLOOKUP($AI37,data!$C$3:$L$500,data!G$1,FALSE),"")</f>
        <v>8.9201230000000002</v>
      </c>
      <c r="AM37" s="85">
        <f>IFERROR(VLOOKUP($AI37,data!$C$3:$L$500,data!H$1,FALSE),"")</f>
        <v>-79.977489000000006</v>
      </c>
      <c r="AN37" s="85">
        <f>IFERROR(IFERROR(VLOOKUP($AI37,data!$C$3:$L$500,data!I$1,FALSE),VLOOKUP($AI37,Sheet1!$E$3:$M$21,Sheet1!K$1,FALSE)),"")</f>
        <v>8.9202520249999999</v>
      </c>
      <c r="AO37" s="85">
        <f>IFERROR(IFERROR(VLOOKUP($AI37,data!$C$3:$L$500,data!J$1,FALSE),VLOOKUP($AI37,Sheet1!$E$3:$M$21,Sheet1!L$1,FALSE)),"")</f>
        <v>-79.977337019999993</v>
      </c>
      <c r="AP37" s="85">
        <f>IFERROR(VLOOKUP($AI37,data!$C$3:$L$500,data!K$1,FALSE),"")</f>
        <v>-79.977489000000006</v>
      </c>
      <c r="AQ37" s="85">
        <f>IFERROR(VLOOKUP($AI37,data!$C$3:$L$500,data!L$1,FALSE),"")</f>
        <v>276.45351756500003</v>
      </c>
    </row>
    <row r="38" spans="1:43" x14ac:dyDescent="0.2">
      <c r="A38" s="31" t="s">
        <v>56</v>
      </c>
      <c r="B38" t="str">
        <f>VLOOKUP($A38,Dirofilaria!$A$6:$B$253,2,FALSE)</f>
        <v>Neg</v>
      </c>
      <c r="C38">
        <f>IF(B38=0,"",IF(B38="Neg",0,1))</f>
        <v>0</v>
      </c>
      <c r="D38" t="s">
        <v>4909</v>
      </c>
      <c r="E38">
        <f>IFERROR(VLOOKUP($A38,'Dog data'!$D$2:$DG$400,'Dog data'!R$1,FALSE),"")</f>
        <v>99</v>
      </c>
      <c r="F38" t="str">
        <f>IFERROR(VLOOKUP($A38,'Dog data'!$D$2:$DG$400,'Dog data'!T$1,FALSE),"")</f>
        <v>M</v>
      </c>
      <c r="G38" t="str">
        <f>IFERROR(VLOOKUP($A38,'Dog data'!$D$2:$DG$400,'Dog data'!Y$1,FALSE),"")</f>
        <v>Bright and alert</v>
      </c>
      <c r="H38">
        <f>IFERROR(VLOOKUP($A38,'Dog data'!$D$2:$DG$400,'Dog data'!Z$1,FALSE),"")</f>
        <v>100</v>
      </c>
      <c r="I38" t="str">
        <f>IFERROR(VLOOKUP($A38,'Dog data'!$D$2:$DG$400,'Dog data'!AA$1,FALSE),"")</f>
        <v>Normal</v>
      </c>
      <c r="J38">
        <f>IFERROR(VLOOKUP($A38,'Dog data'!$D$2:$DG$400,'Dog data'!AE$1,FALSE),"")</f>
        <v>102.7</v>
      </c>
      <c r="K38">
        <f>IFERROR(VLOOKUP($A38,'Dog data'!$D$2:$DG$400,'Dog data'!AF$1,FALSE),"")</f>
        <v>3</v>
      </c>
      <c r="L38" t="str">
        <f>IFERROR(VLOOKUP($A38,'Dog data'!$D$2:$DG$400,'Dog data'!BQ$1,FALSE),"")</f>
        <v>.</v>
      </c>
      <c r="M38" t="str">
        <f>IFERROR(VLOOKUP($A38,'Dog data'!$D$2:$DG$400,'Dog data'!BR$1,FALSE),"")</f>
        <v>.</v>
      </c>
      <c r="N38" t="str">
        <f>IFERROR(VLOOKUP($A38,'Dog data'!$D$2:$DG$400,'Dog data'!BS$1,FALSE),"")</f>
        <v>.</v>
      </c>
      <c r="O38" t="str">
        <f>IFERROR(VLOOKUP($A38,'Dog data'!$D$2:$DG$400,'Dog data'!BT$1,FALSE),"")</f>
        <v>.</v>
      </c>
      <c r="P38" t="str">
        <f>IFERROR(VLOOKUP($A38,'Dog data'!$D$2:$DG$400,'Dog data'!BU$1,FALSE),"")</f>
        <v>.</v>
      </c>
      <c r="Q38" t="str">
        <f>IFERROR(VLOOKUP($A38,'Dog data'!$D$2:$DG$400,'Dog data'!BV$1,FALSE),"")</f>
        <v>.</v>
      </c>
      <c r="R38" t="str">
        <f>IFERROR(VLOOKUP($A38,'Dog data'!$D$2:$DG$400,'Dog data'!BW$1,FALSE),"")</f>
        <v>.</v>
      </c>
      <c r="S38" t="str">
        <f>IFERROR(VLOOKUP($A38,'Dog data'!$D$2:$DG$400,'Dog data'!BX$1,FALSE),"")</f>
        <v>.</v>
      </c>
      <c r="T38" t="str">
        <f>IFERROR(VLOOKUP($A38,'Dog data'!$D$2:$DG$400,'Dog data'!BY$1,FALSE),"")</f>
        <v>.</v>
      </c>
      <c r="U38" t="str">
        <f>IFERROR(VLOOKUP($A38,'Dog data'!$D$2:$DG$400,'Dog data'!BZ$1,FALSE),"")</f>
        <v>.</v>
      </c>
      <c r="V38" t="str">
        <f>IFERROR(VLOOKUP($A38,'Dog data'!$D$2:$DG$400,'Dog data'!CA$1,FALSE),"")</f>
        <v>.</v>
      </c>
      <c r="W38" t="str">
        <f>IFERROR(VLOOKUP($A38,'Dog data'!$D$2:$DG$400,'Dog data'!CB$1,FALSE),"")</f>
        <v>.</v>
      </c>
      <c r="X38" t="str">
        <f>IFERROR(VLOOKUP($A38,'Dog data'!$D$2:$DG$400,'Dog data'!CC$1,FALSE),"")</f>
        <v>.</v>
      </c>
      <c r="Y38" t="str">
        <f>IFERROR(VLOOKUP($A38,'Dog data'!$D$2:$DG$400,'Dog data'!CD$1,FALSE),"")</f>
        <v>.</v>
      </c>
      <c r="Z38" t="str">
        <f>IFERROR(VLOOKUP($A38,'Dog data'!$D$2:$DG$400,'Dog data'!CE$1,FALSE),"")</f>
        <v>.</v>
      </c>
      <c r="AA38" t="str">
        <f>IFERROR(VLOOKUP($A38,'Dog data'!$D$2:$DG$400,'Dog data'!CF$1,FALSE),"")</f>
        <v>.</v>
      </c>
      <c r="AB38" t="str">
        <f>IFERROR(VLOOKUP($A38,'Dog data'!$D$2:$DG$400,'Dog data'!CG$1,FALSE),"")</f>
        <v>.</v>
      </c>
      <c r="AC38" t="str">
        <f>IFERROR(VLOOKUP($A38,'Dog data'!$D$2:$DG$400,'Dog data'!CH$1,FALSE),"")</f>
        <v>.</v>
      </c>
      <c r="AD38" t="str">
        <f>IFERROR(VLOOKUP($A38,'Dog data'!$D$2:$DG$400,'Dog data'!CI$1,FALSE),"")</f>
        <v>.</v>
      </c>
      <c r="AE38" t="str">
        <f>IFERROR(VLOOKUP($A38,'Dog data'!$D$2:$DG$400,'Dog data'!CJ$1,FALSE),"")</f>
        <v>.</v>
      </c>
      <c r="AF38" t="str">
        <f>IFERROR(VLOOKUP($A38,'Dog data'!$D$2:$DG$400,'Dog data'!CK$1,FALSE),"")</f>
        <v>.</v>
      </c>
      <c r="AG38" t="str">
        <f>IFERROR(VLOOKUP($A38,'Dog data'!$D$2:$DG$400,'Dog data'!CL$1,FALSE),"")</f>
        <v>.</v>
      </c>
      <c r="AH38" t="str">
        <f>IFERROR(VLOOKUP($A38,'Dog data'!$D$2:$DG$400,'Dog data'!CM$1,FALSE),"")</f>
        <v>.</v>
      </c>
      <c r="AI38" s="85" t="str">
        <f>IFERROR(VLOOKUP($A38,'Dog data'!$D$2:$DH$400,'Dog data'!DH$1,FALSE),"")</f>
        <v>PN026</v>
      </c>
      <c r="AJ38" s="85" t="str">
        <f>IFERROR(VLOOKUP($AI38,data!$C$3:$L$500,data!E$1,FALSE),"")</f>
        <v>Pueblo Nuevo</v>
      </c>
      <c r="AK38" s="85" t="str">
        <f>IFERROR(VLOOKUP($AI38,data!$C$3:$L$500,data!F$1,FALSE),"")</f>
        <v>8.912286 -79.976645 235.17755724496956 12</v>
      </c>
      <c r="AL38" s="85">
        <f>IFERROR(VLOOKUP($AI38,data!$C$3:$L$500,data!G$1,FALSE),"")</f>
        <v>8.9122859999999999</v>
      </c>
      <c r="AM38" s="85">
        <f>IFERROR(VLOOKUP($AI38,data!$C$3:$L$500,data!H$1,FALSE),"")</f>
        <v>-79.976645000000005</v>
      </c>
      <c r="AN38" s="85">
        <f>IFERROR(IFERROR(VLOOKUP($AI38,data!$C$3:$L$500,data!I$1,FALSE),VLOOKUP($AI38,Sheet1!$E$3:$M$21,Sheet1!K$1,FALSE)),"")</f>
        <v>8.9122779849999993</v>
      </c>
      <c r="AO38" s="85">
        <f>IFERROR(IFERROR(VLOOKUP($AI38,data!$C$3:$L$500,data!J$1,FALSE),VLOOKUP($AI38,Sheet1!$E$3:$M$21,Sheet1!L$1,FALSE)),"")</f>
        <v>-79.976453989999996</v>
      </c>
      <c r="AP38" s="85">
        <f>IFERROR(VLOOKUP($AI38,data!$C$3:$L$500,data!K$1,FALSE),"")</f>
        <v>-79.976645000000005</v>
      </c>
      <c r="AQ38" s="85">
        <f>IFERROR(VLOOKUP($AI38,data!$C$3:$L$500,data!L$1,FALSE),"")</f>
        <v>235.177557245</v>
      </c>
    </row>
    <row r="39" spans="1:43" x14ac:dyDescent="0.2">
      <c r="A39" s="31" t="s">
        <v>60</v>
      </c>
      <c r="B39" t="str">
        <f>VLOOKUP($A39,Dirofilaria!$A$6:$B$253,2,FALSE)</f>
        <v>Light Pos</v>
      </c>
      <c r="C39">
        <f>IF(B39=0,"",IF(B39="Neg",0,1))</f>
        <v>1</v>
      </c>
      <c r="D39" t="s">
        <v>4910</v>
      </c>
      <c r="E39">
        <f>IFERROR(VLOOKUP($A39,'Dog data'!$D$2:$DG$400,'Dog data'!R$1,FALSE),"")</f>
        <v>13</v>
      </c>
      <c r="F39" t="str">
        <f>IFERROR(VLOOKUP($A39,'Dog data'!$D$2:$DG$400,'Dog data'!T$1,FALSE),"")</f>
        <v>M</v>
      </c>
      <c r="G39" t="str">
        <f>IFERROR(VLOOKUP($A39,'Dog data'!$D$2:$DG$400,'Dog data'!Y$1,FALSE),"")</f>
        <v>Alert</v>
      </c>
      <c r="H39">
        <f>IFERROR(VLOOKUP($A39,'Dog data'!$D$2:$DG$400,'Dog data'!Z$1,FALSE),"")</f>
        <v>120</v>
      </c>
      <c r="I39" t="str">
        <f>IFERROR(VLOOKUP($A39,'Dog data'!$D$2:$DG$400,'Dog data'!AA$1,FALSE),"")</f>
        <v>Normal</v>
      </c>
      <c r="J39">
        <f>IFERROR(VLOOKUP($A39,'Dog data'!$D$2:$DG$400,'Dog data'!AE$1,FALSE),"")</f>
        <v>105.3</v>
      </c>
      <c r="K39">
        <f>IFERROR(VLOOKUP($A39,'Dog data'!$D$2:$DG$400,'Dog data'!AF$1,FALSE),"")</f>
        <v>5</v>
      </c>
      <c r="L39" t="str">
        <f>IFERROR(VLOOKUP($A39,'Dog data'!$D$2:$DG$400,'Dog data'!BQ$1,FALSE),"")</f>
        <v>.</v>
      </c>
      <c r="M39" t="str">
        <f>IFERROR(VLOOKUP($A39,'Dog data'!$D$2:$DG$400,'Dog data'!BR$1,FALSE),"")</f>
        <v>.</v>
      </c>
      <c r="N39" t="str">
        <f>IFERROR(VLOOKUP($A39,'Dog data'!$D$2:$DG$400,'Dog data'!BS$1,FALSE),"")</f>
        <v>.</v>
      </c>
      <c r="O39" t="str">
        <f>IFERROR(VLOOKUP($A39,'Dog data'!$D$2:$DG$400,'Dog data'!BT$1,FALSE),"")</f>
        <v>.</v>
      </c>
      <c r="P39" t="str">
        <f>IFERROR(VLOOKUP($A39,'Dog data'!$D$2:$DG$400,'Dog data'!BU$1,FALSE),"")</f>
        <v>.</v>
      </c>
      <c r="Q39" t="str">
        <f>IFERROR(VLOOKUP($A39,'Dog data'!$D$2:$DG$400,'Dog data'!BV$1,FALSE),"")</f>
        <v>.</v>
      </c>
      <c r="R39" t="str">
        <f>IFERROR(VLOOKUP($A39,'Dog data'!$D$2:$DG$400,'Dog data'!BW$1,FALSE),"")</f>
        <v>.</v>
      </c>
      <c r="S39" t="str">
        <f>IFERROR(VLOOKUP($A39,'Dog data'!$D$2:$DG$400,'Dog data'!BX$1,FALSE),"")</f>
        <v>.</v>
      </c>
      <c r="T39" t="str">
        <f>IFERROR(VLOOKUP($A39,'Dog data'!$D$2:$DG$400,'Dog data'!BY$1,FALSE),"")</f>
        <v>.</v>
      </c>
      <c r="U39" t="str">
        <f>IFERROR(VLOOKUP($A39,'Dog data'!$D$2:$DG$400,'Dog data'!BZ$1,FALSE),"")</f>
        <v>.</v>
      </c>
      <c r="V39" t="str">
        <f>IFERROR(VLOOKUP($A39,'Dog data'!$D$2:$DG$400,'Dog data'!CA$1,FALSE),"")</f>
        <v>.</v>
      </c>
      <c r="W39" t="str">
        <f>IFERROR(VLOOKUP($A39,'Dog data'!$D$2:$DG$400,'Dog data'!CB$1,FALSE),"")</f>
        <v>.</v>
      </c>
      <c r="X39" t="str">
        <f>IFERROR(VLOOKUP($A39,'Dog data'!$D$2:$DG$400,'Dog data'!CC$1,FALSE),"")</f>
        <v>.</v>
      </c>
      <c r="Y39" t="str">
        <f>IFERROR(VLOOKUP($A39,'Dog data'!$D$2:$DG$400,'Dog data'!CD$1,FALSE),"")</f>
        <v>.</v>
      </c>
      <c r="Z39" t="str">
        <f>IFERROR(VLOOKUP($A39,'Dog data'!$D$2:$DG$400,'Dog data'!CE$1,FALSE),"")</f>
        <v>.</v>
      </c>
      <c r="AA39" t="str">
        <f>IFERROR(VLOOKUP($A39,'Dog data'!$D$2:$DG$400,'Dog data'!CF$1,FALSE),"")</f>
        <v>.</v>
      </c>
      <c r="AB39" t="str">
        <f>IFERROR(VLOOKUP($A39,'Dog data'!$D$2:$DG$400,'Dog data'!CG$1,FALSE),"")</f>
        <v>.</v>
      </c>
      <c r="AC39" t="str">
        <f>IFERROR(VLOOKUP($A39,'Dog data'!$D$2:$DG$400,'Dog data'!CH$1,FALSE),"")</f>
        <v>.</v>
      </c>
      <c r="AD39" t="str">
        <f>IFERROR(VLOOKUP($A39,'Dog data'!$D$2:$DG$400,'Dog data'!CI$1,FALSE),"")</f>
        <v>.</v>
      </c>
      <c r="AE39" t="str">
        <f>IFERROR(VLOOKUP($A39,'Dog data'!$D$2:$DG$400,'Dog data'!CJ$1,FALSE),"")</f>
        <v>.</v>
      </c>
      <c r="AF39" t="str">
        <f>IFERROR(VLOOKUP($A39,'Dog data'!$D$2:$DG$400,'Dog data'!CK$1,FALSE),"")</f>
        <v>.</v>
      </c>
      <c r="AG39" t="str">
        <f>IFERROR(VLOOKUP($A39,'Dog data'!$D$2:$DG$400,'Dog data'!CL$1,FALSE),"")</f>
        <v>.</v>
      </c>
      <c r="AH39" t="str">
        <f>IFERROR(VLOOKUP($A39,'Dog data'!$D$2:$DG$400,'Dog data'!CM$1,FALSE),"")</f>
        <v>.</v>
      </c>
      <c r="AI39" s="85" t="str">
        <f>IFERROR(VLOOKUP($A39,'Dog data'!$D$2:$DH$400,'Dog data'!DH$1,FALSE),"")</f>
        <v>CA003</v>
      </c>
      <c r="AJ39" s="85" t="str">
        <f>IFERROR(VLOOKUP($AI39,data!$C$3:$L$500,data!E$1,FALSE),"")</f>
        <v>Cañazas</v>
      </c>
      <c r="AK39" s="85" t="str">
        <f>IFERROR(VLOOKUP($AI39,data!$C$3:$L$500,data!F$1,FALSE),"")</f>
        <v>8.84161 -79.962213 217.30749217094223 48</v>
      </c>
      <c r="AL39" s="85">
        <f>IFERROR(VLOOKUP($AI39,data!$C$3:$L$500,data!G$1,FALSE),"")</f>
        <v>8.8416099999999993</v>
      </c>
      <c r="AM39" s="85">
        <f>IFERROR(VLOOKUP($AI39,data!$C$3:$L$500,data!H$1,FALSE),"")</f>
        <v>-79.962213000000006</v>
      </c>
      <c r="AN39" s="85">
        <f>IFERROR(IFERROR(VLOOKUP($AI39,data!$C$3:$L$500,data!I$1,FALSE),VLOOKUP($AI39,Sheet1!$E$3:$M$21,Sheet1!K$1,FALSE)),"")</f>
        <v>8.841618961</v>
      </c>
      <c r="AO39" s="85">
        <f>IFERROR(IFERROR(VLOOKUP($AI39,data!$C$3:$L$500,data!J$1,FALSE),VLOOKUP($AI39,Sheet1!$E$3:$M$21,Sheet1!L$1,FALSE)),"")</f>
        <v>-79.962179019999994</v>
      </c>
      <c r="AP39" s="85">
        <f>IFERROR(VLOOKUP($AI39,data!$C$3:$L$500,data!K$1,FALSE),"")</f>
        <v>-79.962213000000006</v>
      </c>
      <c r="AQ39" s="85">
        <f>IFERROR(VLOOKUP($AI39,data!$C$3:$L$500,data!L$1,FALSE),"")</f>
        <v>217.30749217100001</v>
      </c>
    </row>
    <row r="40" spans="1:43" x14ac:dyDescent="0.2">
      <c r="A40" s="31" t="s">
        <v>62</v>
      </c>
      <c r="B40" t="str">
        <f>VLOOKUP($A40,Dirofilaria!$A$6:$B$253,2,FALSE)</f>
        <v>Neg</v>
      </c>
      <c r="C40">
        <f>IF(B40=0,"",IF(B40="Neg",0,1))</f>
        <v>0</v>
      </c>
      <c r="D40" t="s">
        <v>4910</v>
      </c>
      <c r="E40">
        <f>IFERROR(VLOOKUP($A40,'Dog data'!$D$2:$DG$400,'Dog data'!R$1,FALSE),"")</f>
        <v>3</v>
      </c>
      <c r="F40" t="str">
        <f>IFERROR(VLOOKUP($A40,'Dog data'!$D$2:$DG$400,'Dog data'!T$1,FALSE),"")</f>
        <v>M</v>
      </c>
      <c r="G40" t="str">
        <f>IFERROR(VLOOKUP($A40,'Dog data'!$D$2:$DG$400,'Dog data'!Y$1,FALSE),"")</f>
        <v>Alert</v>
      </c>
      <c r="H40" t="str">
        <f>IFERROR(VLOOKUP($A40,'Dog data'!$D$2:$DG$400,'Dog data'!Z$1,FALSE),"")</f>
        <v>.</v>
      </c>
      <c r="I40" t="str">
        <f>IFERROR(VLOOKUP($A40,'Dog data'!$D$2:$DG$400,'Dog data'!AA$1,FALSE),"")</f>
        <v>.</v>
      </c>
      <c r="J40">
        <f>IFERROR(VLOOKUP($A40,'Dog data'!$D$2:$DG$400,'Dog data'!AE$1,FALSE),"")</f>
        <v>102</v>
      </c>
      <c r="K40">
        <f>IFERROR(VLOOKUP($A40,'Dog data'!$D$2:$DG$400,'Dog data'!AF$1,FALSE),"")</f>
        <v>2.5</v>
      </c>
      <c r="L40" t="str">
        <f>IFERROR(VLOOKUP($A40,'Dog data'!$D$2:$DG$400,'Dog data'!BQ$1,FALSE),"")</f>
        <v>.</v>
      </c>
      <c r="M40" t="str">
        <f>IFERROR(VLOOKUP($A40,'Dog data'!$D$2:$DG$400,'Dog data'!BR$1,FALSE),"")</f>
        <v>.</v>
      </c>
      <c r="N40" t="str">
        <f>IFERROR(VLOOKUP($A40,'Dog data'!$D$2:$DG$400,'Dog data'!BS$1,FALSE),"")</f>
        <v>.</v>
      </c>
      <c r="O40" t="str">
        <f>IFERROR(VLOOKUP($A40,'Dog data'!$D$2:$DG$400,'Dog data'!BT$1,FALSE),"")</f>
        <v>.</v>
      </c>
      <c r="P40" t="str">
        <f>IFERROR(VLOOKUP($A40,'Dog data'!$D$2:$DG$400,'Dog data'!BU$1,FALSE),"")</f>
        <v>.</v>
      </c>
      <c r="Q40" t="str">
        <f>IFERROR(VLOOKUP($A40,'Dog data'!$D$2:$DG$400,'Dog data'!BV$1,FALSE),"")</f>
        <v>.</v>
      </c>
      <c r="R40" t="str">
        <f>IFERROR(VLOOKUP($A40,'Dog data'!$D$2:$DG$400,'Dog data'!BW$1,FALSE),"")</f>
        <v>.</v>
      </c>
      <c r="S40" t="str">
        <f>IFERROR(VLOOKUP($A40,'Dog data'!$D$2:$DG$400,'Dog data'!BX$1,FALSE),"")</f>
        <v>.</v>
      </c>
      <c r="T40" t="str">
        <f>IFERROR(VLOOKUP($A40,'Dog data'!$D$2:$DG$400,'Dog data'!BY$1,FALSE),"")</f>
        <v>.</v>
      </c>
      <c r="U40" t="str">
        <f>IFERROR(VLOOKUP($A40,'Dog data'!$D$2:$DG$400,'Dog data'!BZ$1,FALSE),"")</f>
        <v>.</v>
      </c>
      <c r="V40" t="str">
        <f>IFERROR(VLOOKUP($A40,'Dog data'!$D$2:$DG$400,'Dog data'!CA$1,FALSE),"")</f>
        <v>.</v>
      </c>
      <c r="W40" t="str">
        <f>IFERROR(VLOOKUP($A40,'Dog data'!$D$2:$DG$400,'Dog data'!CB$1,FALSE),"")</f>
        <v>.</v>
      </c>
      <c r="X40" t="str">
        <f>IFERROR(VLOOKUP($A40,'Dog data'!$D$2:$DG$400,'Dog data'!CC$1,FALSE),"")</f>
        <v>.</v>
      </c>
      <c r="Y40" t="str">
        <f>IFERROR(VLOOKUP($A40,'Dog data'!$D$2:$DG$400,'Dog data'!CD$1,FALSE),"")</f>
        <v>.</v>
      </c>
      <c r="Z40" t="str">
        <f>IFERROR(VLOOKUP($A40,'Dog data'!$D$2:$DG$400,'Dog data'!CE$1,FALSE),"")</f>
        <v>.</v>
      </c>
      <c r="AA40" t="str">
        <f>IFERROR(VLOOKUP($A40,'Dog data'!$D$2:$DG$400,'Dog data'!CF$1,FALSE),"")</f>
        <v>.</v>
      </c>
      <c r="AB40" t="str">
        <f>IFERROR(VLOOKUP($A40,'Dog data'!$D$2:$DG$400,'Dog data'!CG$1,FALSE),"")</f>
        <v>.</v>
      </c>
      <c r="AC40" t="str">
        <f>IFERROR(VLOOKUP($A40,'Dog data'!$D$2:$DG$400,'Dog data'!CH$1,FALSE),"")</f>
        <v>.</v>
      </c>
      <c r="AD40" t="str">
        <f>IFERROR(VLOOKUP($A40,'Dog data'!$D$2:$DG$400,'Dog data'!CI$1,FALSE),"")</f>
        <v>.</v>
      </c>
      <c r="AE40" t="str">
        <f>IFERROR(VLOOKUP($A40,'Dog data'!$D$2:$DG$400,'Dog data'!CJ$1,FALSE),"")</f>
        <v>.</v>
      </c>
      <c r="AF40" t="str">
        <f>IFERROR(VLOOKUP($A40,'Dog data'!$D$2:$DG$400,'Dog data'!CK$1,FALSE),"")</f>
        <v>.</v>
      </c>
      <c r="AG40" t="str">
        <f>IFERROR(VLOOKUP($A40,'Dog data'!$D$2:$DG$400,'Dog data'!CL$1,FALSE),"")</f>
        <v>.</v>
      </c>
      <c r="AH40" t="str">
        <f>IFERROR(VLOOKUP($A40,'Dog data'!$D$2:$DG$400,'Dog data'!CM$1,FALSE),"")</f>
        <v>.</v>
      </c>
      <c r="AI40" s="85" t="str">
        <f>IFERROR(VLOOKUP($A40,'Dog data'!$D$2:$DH$400,'Dog data'!DH$1,FALSE),"")</f>
        <v>CA004</v>
      </c>
      <c r="AJ40" s="85" t="str">
        <f>IFERROR(VLOOKUP($AI40,data!$C$3:$L$500,data!E$1,FALSE),"")</f>
        <v>Cañazas</v>
      </c>
      <c r="AK40" s="85" t="str">
        <f>IFERROR(VLOOKUP($AI40,data!$C$3:$L$500,data!F$1,FALSE),"")</f>
        <v>8.839963 -79.964161 224.8772727988506 24</v>
      </c>
      <c r="AL40" s="85">
        <f>IFERROR(VLOOKUP($AI40,data!$C$3:$L$500,data!G$1,FALSE),"")</f>
        <v>8.8399629999999991</v>
      </c>
      <c r="AM40" s="85">
        <f>IFERROR(VLOOKUP($AI40,data!$C$3:$L$500,data!H$1,FALSE),"")</f>
        <v>-79.964161000000004</v>
      </c>
      <c r="AN40" s="85">
        <f>IFERROR(IFERROR(VLOOKUP($AI40,data!$C$3:$L$500,data!I$1,FALSE),VLOOKUP($AI40,Sheet1!$E$3:$M$21,Sheet1!K$1,FALSE)),"")</f>
        <v>8.8398720040000001</v>
      </c>
      <c r="AO40" s="85">
        <f>IFERROR(IFERROR(VLOOKUP($AI40,data!$C$3:$L$500,data!J$1,FALSE),VLOOKUP($AI40,Sheet1!$E$3:$M$21,Sheet1!L$1,FALSE)),"")</f>
        <v>-79.964426959999997</v>
      </c>
      <c r="AP40" s="85">
        <f>IFERROR(VLOOKUP($AI40,data!$C$3:$L$500,data!K$1,FALSE),"")</f>
        <v>-79.964161000000004</v>
      </c>
      <c r="AQ40" s="85">
        <f>IFERROR(VLOOKUP($AI40,data!$C$3:$L$500,data!L$1,FALSE),"")</f>
        <v>224.877272799</v>
      </c>
    </row>
    <row r="41" spans="1:43" x14ac:dyDescent="0.2">
      <c r="A41" s="31" t="s">
        <v>63</v>
      </c>
      <c r="B41" t="str">
        <f>VLOOKUP($A41,Dirofilaria!$A$6:$B$253,2,FALSE)</f>
        <v>Neg</v>
      </c>
      <c r="C41">
        <f>IF(B41=0,"",IF(B41="Neg",0,1))</f>
        <v>0</v>
      </c>
      <c r="D41" t="s">
        <v>4910</v>
      </c>
      <c r="E41">
        <f>IFERROR(VLOOKUP($A41,'Dog data'!$D$2:$DG$400,'Dog data'!R$1,FALSE),"")</f>
        <v>3</v>
      </c>
      <c r="F41" t="str">
        <f>IFERROR(VLOOKUP($A41,'Dog data'!$D$2:$DG$400,'Dog data'!T$1,FALSE),"")</f>
        <v>M</v>
      </c>
      <c r="G41" t="str">
        <f>IFERROR(VLOOKUP($A41,'Dog data'!$D$2:$DG$400,'Dog data'!Y$1,FALSE),"")</f>
        <v>Alert</v>
      </c>
      <c r="H41">
        <f>IFERROR(VLOOKUP($A41,'Dog data'!$D$2:$DG$400,'Dog data'!Z$1,FALSE),"")</f>
        <v>100</v>
      </c>
      <c r="I41" t="str">
        <f>IFERROR(VLOOKUP($A41,'Dog data'!$D$2:$DG$400,'Dog data'!AA$1,FALSE),"")</f>
        <v>Normal</v>
      </c>
      <c r="J41">
        <f>IFERROR(VLOOKUP($A41,'Dog data'!$D$2:$DG$400,'Dog data'!AE$1,FALSE),"")</f>
        <v>102</v>
      </c>
      <c r="K41">
        <f>IFERROR(VLOOKUP($A41,'Dog data'!$D$2:$DG$400,'Dog data'!AF$1,FALSE),"")</f>
        <v>1</v>
      </c>
      <c r="L41" t="str">
        <f>IFERROR(VLOOKUP($A41,'Dog data'!$D$2:$DG$400,'Dog data'!BQ$1,FALSE),"")</f>
        <v>.</v>
      </c>
      <c r="M41" t="str">
        <f>IFERROR(VLOOKUP($A41,'Dog data'!$D$2:$DG$400,'Dog data'!BR$1,FALSE),"")</f>
        <v>.</v>
      </c>
      <c r="N41" t="str">
        <f>IFERROR(VLOOKUP($A41,'Dog data'!$D$2:$DG$400,'Dog data'!BS$1,FALSE),"")</f>
        <v>.</v>
      </c>
      <c r="O41" t="str">
        <f>IFERROR(VLOOKUP($A41,'Dog data'!$D$2:$DG$400,'Dog data'!BT$1,FALSE),"")</f>
        <v>.</v>
      </c>
      <c r="P41" t="str">
        <f>IFERROR(VLOOKUP($A41,'Dog data'!$D$2:$DG$400,'Dog data'!BU$1,FALSE),"")</f>
        <v>.</v>
      </c>
      <c r="Q41" t="str">
        <f>IFERROR(VLOOKUP($A41,'Dog data'!$D$2:$DG$400,'Dog data'!BV$1,FALSE),"")</f>
        <v>.</v>
      </c>
      <c r="R41" t="str">
        <f>IFERROR(VLOOKUP($A41,'Dog data'!$D$2:$DG$400,'Dog data'!BW$1,FALSE),"")</f>
        <v>.</v>
      </c>
      <c r="S41" t="str">
        <f>IFERROR(VLOOKUP($A41,'Dog data'!$D$2:$DG$400,'Dog data'!BX$1,FALSE),"")</f>
        <v>.</v>
      </c>
      <c r="T41" t="str">
        <f>IFERROR(VLOOKUP($A41,'Dog data'!$D$2:$DG$400,'Dog data'!BY$1,FALSE),"")</f>
        <v>.</v>
      </c>
      <c r="U41" t="str">
        <f>IFERROR(VLOOKUP($A41,'Dog data'!$D$2:$DG$400,'Dog data'!BZ$1,FALSE),"")</f>
        <v>.</v>
      </c>
      <c r="V41" t="str">
        <f>IFERROR(VLOOKUP($A41,'Dog data'!$D$2:$DG$400,'Dog data'!CA$1,FALSE),"")</f>
        <v>.</v>
      </c>
      <c r="W41" t="str">
        <f>IFERROR(VLOOKUP($A41,'Dog data'!$D$2:$DG$400,'Dog data'!CB$1,FALSE),"")</f>
        <v>.</v>
      </c>
      <c r="X41" t="str">
        <f>IFERROR(VLOOKUP($A41,'Dog data'!$D$2:$DG$400,'Dog data'!CC$1,FALSE),"")</f>
        <v>.</v>
      </c>
      <c r="Y41" t="str">
        <f>IFERROR(VLOOKUP($A41,'Dog data'!$D$2:$DG$400,'Dog data'!CD$1,FALSE),"")</f>
        <v>.</v>
      </c>
      <c r="Z41" t="str">
        <f>IFERROR(VLOOKUP($A41,'Dog data'!$D$2:$DG$400,'Dog data'!CE$1,FALSE),"")</f>
        <v>.</v>
      </c>
      <c r="AA41" t="str">
        <f>IFERROR(VLOOKUP($A41,'Dog data'!$D$2:$DG$400,'Dog data'!CF$1,FALSE),"")</f>
        <v>.</v>
      </c>
      <c r="AB41" t="str">
        <f>IFERROR(VLOOKUP($A41,'Dog data'!$D$2:$DG$400,'Dog data'!CG$1,FALSE),"")</f>
        <v>.</v>
      </c>
      <c r="AC41" t="str">
        <f>IFERROR(VLOOKUP($A41,'Dog data'!$D$2:$DG$400,'Dog data'!CH$1,FALSE),"")</f>
        <v>.</v>
      </c>
      <c r="AD41" t="str">
        <f>IFERROR(VLOOKUP($A41,'Dog data'!$D$2:$DG$400,'Dog data'!CI$1,FALSE),"")</f>
        <v>.</v>
      </c>
      <c r="AE41" t="str">
        <f>IFERROR(VLOOKUP($A41,'Dog data'!$D$2:$DG$400,'Dog data'!CJ$1,FALSE),"")</f>
        <v>.</v>
      </c>
      <c r="AF41" t="str">
        <f>IFERROR(VLOOKUP($A41,'Dog data'!$D$2:$DG$400,'Dog data'!CK$1,FALSE),"")</f>
        <v>.</v>
      </c>
      <c r="AG41" t="str">
        <f>IFERROR(VLOOKUP($A41,'Dog data'!$D$2:$DG$400,'Dog data'!CL$1,FALSE),"")</f>
        <v>.</v>
      </c>
      <c r="AH41" t="str">
        <f>IFERROR(VLOOKUP($A41,'Dog data'!$D$2:$DG$400,'Dog data'!CM$1,FALSE),"")</f>
        <v>.</v>
      </c>
      <c r="AI41" s="85" t="str">
        <f>IFERROR(VLOOKUP($A41,'Dog data'!$D$2:$DH$400,'Dog data'!DH$1,FALSE),"")</f>
        <v>CA004</v>
      </c>
      <c r="AJ41" s="85" t="str">
        <f>IFERROR(VLOOKUP($AI41,data!$C$3:$L$500,data!E$1,FALSE),"")</f>
        <v>Cañazas</v>
      </c>
      <c r="AK41" s="85" t="str">
        <f>IFERROR(VLOOKUP($AI41,data!$C$3:$L$500,data!F$1,FALSE),"")</f>
        <v>8.839963 -79.964161 224.8772727988506 24</v>
      </c>
      <c r="AL41" s="85">
        <f>IFERROR(VLOOKUP($AI41,data!$C$3:$L$500,data!G$1,FALSE),"")</f>
        <v>8.8399629999999991</v>
      </c>
      <c r="AM41" s="85">
        <f>IFERROR(VLOOKUP($AI41,data!$C$3:$L$500,data!H$1,FALSE),"")</f>
        <v>-79.964161000000004</v>
      </c>
      <c r="AN41" s="85">
        <f>IFERROR(IFERROR(VLOOKUP($AI41,data!$C$3:$L$500,data!I$1,FALSE),VLOOKUP($AI41,Sheet1!$E$3:$M$21,Sheet1!K$1,FALSE)),"")</f>
        <v>8.8398720040000001</v>
      </c>
      <c r="AO41" s="85">
        <f>IFERROR(IFERROR(VLOOKUP($AI41,data!$C$3:$L$500,data!J$1,FALSE),VLOOKUP($AI41,Sheet1!$E$3:$M$21,Sheet1!L$1,FALSE)),"")</f>
        <v>-79.964426959999997</v>
      </c>
      <c r="AP41" s="85">
        <f>IFERROR(VLOOKUP($AI41,data!$C$3:$L$500,data!K$1,FALSE),"")</f>
        <v>-79.964161000000004</v>
      </c>
      <c r="AQ41" s="85">
        <f>IFERROR(VLOOKUP($AI41,data!$C$3:$L$500,data!L$1,FALSE),"")</f>
        <v>224.877272799</v>
      </c>
    </row>
    <row r="42" spans="1:43" x14ac:dyDescent="0.2">
      <c r="A42" s="31" t="s">
        <v>64</v>
      </c>
      <c r="B42" t="str">
        <f>VLOOKUP($A42,Dirofilaria!$A$6:$B$253,2,FALSE)</f>
        <v>Neg</v>
      </c>
      <c r="C42">
        <f>IF(B42=0,"",IF(B42="Neg",0,1))</f>
        <v>0</v>
      </c>
      <c r="D42" t="s">
        <v>4910</v>
      </c>
      <c r="E42" t="str">
        <f>IFERROR(VLOOKUP($A42,'Dog data'!$D$2:$DG$400,'Dog data'!R$1,FALSE),"")</f>
        <v>NA</v>
      </c>
      <c r="F42" t="str">
        <f>IFERROR(VLOOKUP($A42,'Dog data'!$D$2:$DG$400,'Dog data'!T$1,FALSE),"")</f>
        <v>M</v>
      </c>
      <c r="G42" t="str">
        <f>IFERROR(VLOOKUP($A42,'Dog data'!$D$2:$DG$400,'Dog data'!Y$1,FALSE),"")</f>
        <v>Alert</v>
      </c>
      <c r="H42">
        <f>IFERROR(VLOOKUP($A42,'Dog data'!$D$2:$DG$400,'Dog data'!Z$1,FALSE),"")</f>
        <v>74</v>
      </c>
      <c r="I42" t="str">
        <f>IFERROR(VLOOKUP($A42,'Dog data'!$D$2:$DG$400,'Dog data'!AA$1,FALSE),"")</f>
        <v>Normal</v>
      </c>
      <c r="J42">
        <f>IFERROR(VLOOKUP($A42,'Dog data'!$D$2:$DG$400,'Dog data'!AE$1,FALSE),"")</f>
        <v>102.3</v>
      </c>
      <c r="K42">
        <f>IFERROR(VLOOKUP($A42,'Dog data'!$D$2:$DG$400,'Dog data'!AF$1,FALSE),"")</f>
        <v>3</v>
      </c>
      <c r="L42">
        <f>IFERROR(VLOOKUP($A42,'Dog data'!$D$2:$DG$400,'Dog data'!BQ$1,FALSE),"")</f>
        <v>21.9</v>
      </c>
      <c r="M42">
        <f>IFERROR(VLOOKUP($A42,'Dog data'!$D$2:$DG$400,'Dog data'!BR$1,FALSE),"")</f>
        <v>17.399999999999999</v>
      </c>
      <c r="N42">
        <f>IFERROR(VLOOKUP($A42,'Dog data'!$D$2:$DG$400,'Dog data'!BS$1,FALSE),"")</f>
        <v>79.599999999999994</v>
      </c>
      <c r="O42">
        <f>IFERROR(VLOOKUP($A42,'Dog data'!$D$2:$DG$400,'Dog data'!BT$1,FALSE),"")</f>
        <v>3.2</v>
      </c>
      <c r="P42">
        <f>IFERROR(VLOOKUP($A42,'Dog data'!$D$2:$DG$400,'Dog data'!BU$1,FALSE),"")</f>
        <v>14.7</v>
      </c>
      <c r="Q42">
        <f>IFERROR(VLOOKUP($A42,'Dog data'!$D$2:$DG$400,'Dog data'!BV$1,FALSE),"")</f>
        <v>1.2</v>
      </c>
      <c r="R42">
        <f>IFERROR(VLOOKUP($A42,'Dog data'!$D$2:$DG$400,'Dog data'!BW$1,FALSE),"")</f>
        <v>5.7</v>
      </c>
      <c r="S42">
        <f>IFERROR(VLOOKUP($A42,'Dog data'!$D$2:$DG$400,'Dog data'!BX$1,FALSE),"")</f>
        <v>4.05</v>
      </c>
      <c r="T42">
        <f>IFERROR(VLOOKUP($A42,'Dog data'!$D$2:$DG$400,'Dog data'!BY$1,FALSE),"")</f>
        <v>9</v>
      </c>
      <c r="U42">
        <f>IFERROR(VLOOKUP($A42,'Dog data'!$D$2:$DG$400,'Dog data'!BZ$1,FALSE),"")</f>
        <v>27.2</v>
      </c>
      <c r="V42">
        <f>IFERROR(VLOOKUP($A42,'Dog data'!$D$2:$DG$400,'Dog data'!CA$1,FALSE),"")</f>
        <v>67.2</v>
      </c>
      <c r="W42">
        <f>IFERROR(VLOOKUP($A42,'Dog data'!$D$2:$DG$400,'Dog data'!CB$1,FALSE),"")</f>
        <v>22.2</v>
      </c>
      <c r="X42">
        <f>IFERROR(VLOOKUP($A42,'Dog data'!$D$2:$DG$400,'Dog data'!CC$1,FALSE),"")</f>
        <v>33.1</v>
      </c>
      <c r="Y42">
        <f>IFERROR(VLOOKUP($A42,'Dog data'!$D$2:$DG$400,'Dog data'!CD$1,FALSE),"")</f>
        <v>18.899999999999999</v>
      </c>
      <c r="Z42">
        <f>IFERROR(VLOOKUP($A42,'Dog data'!$D$2:$DG$400,'Dog data'!CE$1,FALSE),"")</f>
        <v>32</v>
      </c>
      <c r="AA42">
        <f>IFERROR(VLOOKUP($A42,'Dog data'!$D$2:$DG$400,'Dog data'!CF$1,FALSE),"")</f>
        <v>0</v>
      </c>
      <c r="AB42">
        <f>IFERROR(VLOOKUP($A42,'Dog data'!$D$2:$DG$400,'Dog data'!CG$1,FALSE),"")</f>
        <v>27</v>
      </c>
      <c r="AC42">
        <f>IFERROR(VLOOKUP($A42,'Dog data'!$D$2:$DG$400,'Dog data'!CH$1,FALSE),"")</f>
        <v>0</v>
      </c>
      <c r="AD42">
        <f>IFERROR(VLOOKUP($A42,'Dog data'!$D$2:$DG$400,'Dog data'!CI$1,FALSE),"")</f>
        <v>61</v>
      </c>
      <c r="AE42">
        <f>IFERROR(VLOOKUP($A42,'Dog data'!$D$2:$DG$400,'Dog data'!CJ$1,FALSE),"")</f>
        <v>6</v>
      </c>
      <c r="AF42">
        <f>IFERROR(VLOOKUP($A42,'Dog data'!$D$2:$DG$400,'Dog data'!CK$1,FALSE),"")</f>
        <v>4</v>
      </c>
      <c r="AG42">
        <f>IFERROR(VLOOKUP($A42,'Dog data'!$D$2:$DG$400,'Dog data'!CL$1,FALSE),"")</f>
        <v>0</v>
      </c>
      <c r="AH42">
        <f>IFERROR(VLOOKUP($A42,'Dog data'!$D$2:$DG$400,'Dog data'!CM$1,FALSE),"")</f>
        <v>2</v>
      </c>
      <c r="AI42" s="85" t="str">
        <f>IFERROR(VLOOKUP($A42,'Dog data'!$D$2:$DH$400,'Dog data'!DH$1,FALSE),"")</f>
        <v>CA005</v>
      </c>
      <c r="AJ42" s="85" t="str">
        <f>IFERROR(VLOOKUP($AI42,data!$C$3:$L$500,data!E$1,FALSE),"")</f>
        <v>Cañazas</v>
      </c>
      <c r="AK42" s="85" t="str">
        <f>IFERROR(VLOOKUP($AI42,data!$C$3:$L$500,data!F$1,FALSE),"")</f>
        <v>8.84 -79.964748 242.3376961278696 6</v>
      </c>
      <c r="AL42" s="85">
        <f>IFERROR(VLOOKUP($AI42,data!$C$3:$L$500,data!G$1,FALSE),"")</f>
        <v>8.84</v>
      </c>
      <c r="AM42" s="85">
        <f>IFERROR(VLOOKUP($AI42,data!$C$3:$L$500,data!H$1,FALSE),"")</f>
        <v>-79.964748</v>
      </c>
      <c r="AN42" s="85">
        <f>IFERROR(IFERROR(VLOOKUP($AI42,data!$C$3:$L$500,data!I$1,FALSE),VLOOKUP($AI42,Sheet1!$E$3:$M$21,Sheet1!K$1,FALSE)),"")</f>
        <v>8.8398300110000001</v>
      </c>
      <c r="AO42" s="85">
        <f>IFERROR(IFERROR(VLOOKUP($AI42,data!$C$3:$L$500,data!J$1,FALSE),VLOOKUP($AI42,Sheet1!$E$3:$M$21,Sheet1!L$1,FALSE)),"")</f>
        <v>-79.964729969999993</v>
      </c>
      <c r="AP42" s="85">
        <f>IFERROR(VLOOKUP($AI42,data!$C$3:$L$500,data!K$1,FALSE),"")</f>
        <v>-79.964748</v>
      </c>
      <c r="AQ42" s="85">
        <f>IFERROR(VLOOKUP($AI42,data!$C$3:$L$500,data!L$1,FALSE),"")</f>
        <v>242.337696128</v>
      </c>
    </row>
    <row r="43" spans="1:43" x14ac:dyDescent="0.2">
      <c r="A43" s="31" t="s">
        <v>65</v>
      </c>
      <c r="B43" t="str">
        <f>VLOOKUP($A43,Dirofilaria!$A$6:$B$253,2,FALSE)</f>
        <v>Neg</v>
      </c>
      <c r="C43">
        <f>IF(B43=0,"",IF(B43="Neg",0,1))</f>
        <v>0</v>
      </c>
      <c r="D43" t="s">
        <v>4910</v>
      </c>
      <c r="E43">
        <f>IFERROR(VLOOKUP($A43,'Dog data'!$D$2:$DG$400,'Dog data'!R$1,FALSE),"")</f>
        <v>7</v>
      </c>
      <c r="F43" t="str">
        <f>IFERROR(VLOOKUP($A43,'Dog data'!$D$2:$DG$400,'Dog data'!T$1,FALSE),"")</f>
        <v>M</v>
      </c>
      <c r="G43" t="str">
        <f>IFERROR(VLOOKUP($A43,'Dog data'!$D$2:$DG$400,'Dog data'!Y$1,FALSE),"")</f>
        <v>Alert</v>
      </c>
      <c r="H43">
        <f>IFERROR(VLOOKUP($A43,'Dog data'!$D$2:$DG$400,'Dog data'!Z$1,FALSE),"")</f>
        <v>88</v>
      </c>
      <c r="I43" t="str">
        <f>IFERROR(VLOOKUP($A43,'Dog data'!$D$2:$DG$400,'Dog data'!AA$1,FALSE),"")</f>
        <v>.</v>
      </c>
      <c r="J43">
        <f>IFERROR(VLOOKUP($A43,'Dog data'!$D$2:$DG$400,'Dog data'!AE$1,FALSE),"")</f>
        <v>101.4</v>
      </c>
      <c r="K43">
        <f>IFERROR(VLOOKUP($A43,'Dog data'!$D$2:$DG$400,'Dog data'!AF$1,FALSE),"")</f>
        <v>4</v>
      </c>
      <c r="L43">
        <f>IFERROR(VLOOKUP($A43,'Dog data'!$D$2:$DG$400,'Dog data'!BQ$1,FALSE),"")</f>
        <v>18.2</v>
      </c>
      <c r="M43">
        <f>IFERROR(VLOOKUP($A43,'Dog data'!$D$2:$DG$400,'Dog data'!BR$1,FALSE),"")</f>
        <v>9.9</v>
      </c>
      <c r="N43">
        <f>IFERROR(VLOOKUP($A43,'Dog data'!$D$2:$DG$400,'Dog data'!BS$1,FALSE),"")</f>
        <v>54.5</v>
      </c>
      <c r="O43">
        <f>IFERROR(VLOOKUP($A43,'Dog data'!$D$2:$DG$400,'Dog data'!BT$1,FALSE),"")</f>
        <v>3.7</v>
      </c>
      <c r="P43">
        <f>IFERROR(VLOOKUP($A43,'Dog data'!$D$2:$DG$400,'Dog data'!BU$1,FALSE),"")</f>
        <v>20.6</v>
      </c>
      <c r="Q43">
        <f>IFERROR(VLOOKUP($A43,'Dog data'!$D$2:$DG$400,'Dog data'!BV$1,FALSE),"")</f>
        <v>4.5</v>
      </c>
      <c r="R43">
        <f>IFERROR(VLOOKUP($A43,'Dog data'!$D$2:$DG$400,'Dog data'!BW$1,FALSE),"")</f>
        <v>24.9</v>
      </c>
      <c r="S43">
        <f>IFERROR(VLOOKUP($A43,'Dog data'!$D$2:$DG$400,'Dog data'!BX$1,FALSE),"")</f>
        <v>4.2300000000000004</v>
      </c>
      <c r="T43">
        <f>IFERROR(VLOOKUP($A43,'Dog data'!$D$2:$DG$400,'Dog data'!BY$1,FALSE),"")</f>
        <v>9.5</v>
      </c>
      <c r="U43">
        <f>IFERROR(VLOOKUP($A43,'Dog data'!$D$2:$DG$400,'Dog data'!BZ$1,FALSE),"")</f>
        <v>26.4</v>
      </c>
      <c r="V43">
        <f>IFERROR(VLOOKUP($A43,'Dog data'!$D$2:$DG$400,'Dog data'!CA$1,FALSE),"")</f>
        <v>62.4</v>
      </c>
      <c r="W43">
        <f>IFERROR(VLOOKUP($A43,'Dog data'!$D$2:$DG$400,'Dog data'!CB$1,FALSE),"")</f>
        <v>22.5</v>
      </c>
      <c r="X43">
        <f>IFERROR(VLOOKUP($A43,'Dog data'!$D$2:$DG$400,'Dog data'!CC$1,FALSE),"")</f>
        <v>36</v>
      </c>
      <c r="Y43">
        <f>IFERROR(VLOOKUP($A43,'Dog data'!$D$2:$DG$400,'Dog data'!CD$1,FALSE),"")</f>
        <v>17.899999999999999</v>
      </c>
      <c r="Z43">
        <f>IFERROR(VLOOKUP($A43,'Dog data'!$D$2:$DG$400,'Dog data'!CE$1,FALSE),"")</f>
        <v>87</v>
      </c>
      <c r="AA43">
        <f>IFERROR(VLOOKUP($A43,'Dog data'!$D$2:$DG$400,'Dog data'!CF$1,FALSE),"")</f>
        <v>0</v>
      </c>
      <c r="AB43">
        <f>IFERROR(VLOOKUP($A43,'Dog data'!$D$2:$DG$400,'Dog data'!CG$1,FALSE),"")</f>
        <v>47</v>
      </c>
      <c r="AC43">
        <f>IFERROR(VLOOKUP($A43,'Dog data'!$D$2:$DG$400,'Dog data'!CH$1,FALSE),"")</f>
        <v>1</v>
      </c>
      <c r="AD43">
        <f>IFERROR(VLOOKUP($A43,'Dog data'!$D$2:$DG$400,'Dog data'!CI$1,FALSE),"")</f>
        <v>33</v>
      </c>
      <c r="AE43">
        <f>IFERROR(VLOOKUP($A43,'Dog data'!$D$2:$DG$400,'Dog data'!CJ$1,FALSE),"")</f>
        <v>3</v>
      </c>
      <c r="AF43">
        <f>IFERROR(VLOOKUP($A43,'Dog data'!$D$2:$DG$400,'Dog data'!CK$1,FALSE),"")</f>
        <v>16</v>
      </c>
      <c r="AG43">
        <f>IFERROR(VLOOKUP($A43,'Dog data'!$D$2:$DG$400,'Dog data'!CL$1,FALSE),"")</f>
        <v>0</v>
      </c>
      <c r="AH43" t="str">
        <f>IFERROR(VLOOKUP($A43,'Dog data'!$D$2:$DG$400,'Dog data'!CM$1,FALSE),"")</f>
        <v>.</v>
      </c>
      <c r="AI43" s="85" t="str">
        <f>IFERROR(VLOOKUP($A43,'Dog data'!$D$2:$DH$400,'Dog data'!DH$1,FALSE),"")</f>
        <v>CA006</v>
      </c>
      <c r="AJ43" s="85" t="str">
        <f>IFERROR(VLOOKUP($AI43,data!$C$3:$L$500,data!E$1,FALSE),"")</f>
        <v>Cañazas</v>
      </c>
      <c r="AK43" s="85" t="str">
        <f>IFERROR(VLOOKUP($AI43,data!$C$3:$L$500,data!F$1,FALSE),"")</f>
        <v>8.839717 -79.964644 270 0</v>
      </c>
      <c r="AL43" s="85">
        <f>IFERROR(VLOOKUP($AI43,data!$C$3:$L$500,data!G$1,FALSE),"")</f>
        <v>8.8397170000000003</v>
      </c>
      <c r="AM43" s="85">
        <f>IFERROR(VLOOKUP($AI43,data!$C$3:$L$500,data!H$1,FALSE),"")</f>
        <v>-79.964644000000007</v>
      </c>
      <c r="AN43" s="85">
        <f>IFERROR(IFERROR(VLOOKUP($AI43,data!$C$3:$L$500,data!I$1,FALSE),VLOOKUP($AI43,Sheet1!$E$3:$M$21,Sheet1!K$1,FALSE)),"")</f>
        <v>8.8395750339999992</v>
      </c>
      <c r="AO43" s="85">
        <f>IFERROR(IFERROR(VLOOKUP($AI43,data!$C$3:$L$500,data!J$1,FALSE),VLOOKUP($AI43,Sheet1!$E$3:$M$21,Sheet1!L$1,FALSE)),"")</f>
        <v>-79.964688980000005</v>
      </c>
      <c r="AP43" s="85">
        <f>IFERROR(VLOOKUP($AI43,data!$C$3:$L$500,data!K$1,FALSE),"")</f>
        <v>-79.964644000000007</v>
      </c>
      <c r="AQ43" s="85">
        <f>IFERROR(VLOOKUP($AI43,data!$C$3:$L$500,data!L$1,FALSE),"")</f>
        <v>270</v>
      </c>
    </row>
    <row r="44" spans="1:43" x14ac:dyDescent="0.2">
      <c r="A44" s="31" t="s">
        <v>66</v>
      </c>
      <c r="B44" t="str">
        <f>VLOOKUP($A44,Dirofilaria!$A$6:$B$253,2,FALSE)</f>
        <v>Neg</v>
      </c>
      <c r="C44">
        <f>IF(B44=0,"",IF(B44="Neg",0,1))</f>
        <v>0</v>
      </c>
      <c r="D44" t="s">
        <v>4910</v>
      </c>
      <c r="E44">
        <f>IFERROR(VLOOKUP($A44,'Dog data'!$D$2:$DG$400,'Dog data'!R$1,FALSE),"")</f>
        <v>2</v>
      </c>
      <c r="F44" t="str">
        <f>IFERROR(VLOOKUP($A44,'Dog data'!$D$2:$DG$400,'Dog data'!T$1,FALSE),"")</f>
        <v>M</v>
      </c>
      <c r="G44" t="str">
        <f>IFERROR(VLOOKUP($A44,'Dog data'!$D$2:$DG$400,'Dog data'!Y$1,FALSE),"")</f>
        <v>Alert</v>
      </c>
      <c r="H44">
        <f>IFERROR(VLOOKUP($A44,'Dog data'!$D$2:$DG$400,'Dog data'!Z$1,FALSE),"")</f>
        <v>84</v>
      </c>
      <c r="I44" t="str">
        <f>IFERROR(VLOOKUP($A44,'Dog data'!$D$2:$DG$400,'Dog data'!AA$1,FALSE),"")</f>
        <v>.</v>
      </c>
      <c r="J44">
        <f>IFERROR(VLOOKUP($A44,'Dog data'!$D$2:$DG$400,'Dog data'!AE$1,FALSE),"")</f>
        <v>101.8</v>
      </c>
      <c r="K44">
        <f>IFERROR(VLOOKUP($A44,'Dog data'!$D$2:$DG$400,'Dog data'!AF$1,FALSE),"")</f>
        <v>4</v>
      </c>
      <c r="L44">
        <f>IFERROR(VLOOKUP($A44,'Dog data'!$D$2:$DG$400,'Dog data'!BQ$1,FALSE),"")</f>
        <v>21.9</v>
      </c>
      <c r="M44">
        <f>IFERROR(VLOOKUP($A44,'Dog data'!$D$2:$DG$400,'Dog data'!BR$1,FALSE),"")</f>
        <v>14</v>
      </c>
      <c r="N44">
        <f>IFERROR(VLOOKUP($A44,'Dog data'!$D$2:$DG$400,'Dog data'!BS$1,FALSE),"")</f>
        <v>63.9</v>
      </c>
      <c r="O44">
        <f>IFERROR(VLOOKUP($A44,'Dog data'!$D$2:$DG$400,'Dog data'!BT$1,FALSE),"")</f>
        <v>4.5</v>
      </c>
      <c r="P44">
        <f>IFERROR(VLOOKUP($A44,'Dog data'!$D$2:$DG$400,'Dog data'!BU$1,FALSE),"")</f>
        <v>20.6</v>
      </c>
      <c r="Q44">
        <f>IFERROR(VLOOKUP($A44,'Dog data'!$D$2:$DG$400,'Dog data'!BV$1,FALSE),"")</f>
        <v>3.4</v>
      </c>
      <c r="R44">
        <f>IFERROR(VLOOKUP($A44,'Dog data'!$D$2:$DG$400,'Dog data'!BW$1,FALSE),"")</f>
        <v>15.5</v>
      </c>
      <c r="S44">
        <f>IFERROR(VLOOKUP($A44,'Dog data'!$D$2:$DG$400,'Dog data'!BX$1,FALSE),"")</f>
        <v>4.88</v>
      </c>
      <c r="T44">
        <f>IFERROR(VLOOKUP($A44,'Dog data'!$D$2:$DG$400,'Dog data'!BY$1,FALSE),"")</f>
        <v>10.6</v>
      </c>
      <c r="U44">
        <f>IFERROR(VLOOKUP($A44,'Dog data'!$D$2:$DG$400,'Dog data'!BZ$1,FALSE),"")</f>
        <v>31.7</v>
      </c>
      <c r="V44">
        <f>IFERROR(VLOOKUP($A44,'Dog data'!$D$2:$DG$400,'Dog data'!CA$1,FALSE),"")</f>
        <v>64.900000000000006</v>
      </c>
      <c r="W44">
        <f>IFERROR(VLOOKUP($A44,'Dog data'!$D$2:$DG$400,'Dog data'!CB$1,FALSE),"")</f>
        <v>21.7</v>
      </c>
      <c r="X44">
        <f>IFERROR(VLOOKUP($A44,'Dog data'!$D$2:$DG$400,'Dog data'!CC$1,FALSE),"")</f>
        <v>33.4</v>
      </c>
      <c r="Y44">
        <f>IFERROR(VLOOKUP($A44,'Dog data'!$D$2:$DG$400,'Dog data'!CD$1,FALSE),"")</f>
        <v>17.5</v>
      </c>
      <c r="Z44">
        <f>IFERROR(VLOOKUP($A44,'Dog data'!$D$2:$DG$400,'Dog data'!CE$1,FALSE),"")</f>
        <v>196</v>
      </c>
      <c r="AA44">
        <f>IFERROR(VLOOKUP($A44,'Dog data'!$D$2:$DG$400,'Dog data'!CF$1,FALSE),"")</f>
        <v>0</v>
      </c>
      <c r="AB44">
        <f>IFERROR(VLOOKUP($A44,'Dog data'!$D$2:$DG$400,'Dog data'!CG$1,FALSE),"")</f>
        <v>55</v>
      </c>
      <c r="AC44">
        <f>IFERROR(VLOOKUP($A44,'Dog data'!$D$2:$DG$400,'Dog data'!CH$1,FALSE),"")</f>
        <v>0</v>
      </c>
      <c r="AD44">
        <f>IFERROR(VLOOKUP($A44,'Dog data'!$D$2:$DG$400,'Dog data'!CI$1,FALSE),"")</f>
        <v>37</v>
      </c>
      <c r="AE44">
        <f>IFERROR(VLOOKUP($A44,'Dog data'!$D$2:$DG$400,'Dog data'!CJ$1,FALSE),"")</f>
        <v>0</v>
      </c>
      <c r="AF44">
        <f>IFERROR(VLOOKUP($A44,'Dog data'!$D$2:$DG$400,'Dog data'!CK$1,FALSE),"")</f>
        <v>8</v>
      </c>
      <c r="AG44">
        <f>IFERROR(VLOOKUP($A44,'Dog data'!$D$2:$DG$400,'Dog data'!CL$1,FALSE),"")</f>
        <v>0</v>
      </c>
      <c r="AH44" t="str">
        <f>IFERROR(VLOOKUP($A44,'Dog data'!$D$2:$DG$400,'Dog data'!CM$1,FALSE),"")</f>
        <v>.</v>
      </c>
      <c r="AI44" s="85" t="str">
        <f>IFERROR(VLOOKUP($A44,'Dog data'!$D$2:$DH$400,'Dog data'!DH$1,FALSE),"")</f>
        <v>CA006</v>
      </c>
      <c r="AJ44" s="85" t="str">
        <f>IFERROR(VLOOKUP($AI44,data!$C$3:$L$500,data!E$1,FALSE),"")</f>
        <v>Cañazas</v>
      </c>
      <c r="AK44" s="85" t="str">
        <f>IFERROR(VLOOKUP($AI44,data!$C$3:$L$500,data!F$1,FALSE),"")</f>
        <v>8.839717 -79.964644 270 0</v>
      </c>
      <c r="AL44" s="85">
        <f>IFERROR(VLOOKUP($AI44,data!$C$3:$L$500,data!G$1,FALSE),"")</f>
        <v>8.8397170000000003</v>
      </c>
      <c r="AM44" s="85">
        <f>IFERROR(VLOOKUP($AI44,data!$C$3:$L$500,data!H$1,FALSE),"")</f>
        <v>-79.964644000000007</v>
      </c>
      <c r="AN44" s="85">
        <f>IFERROR(IFERROR(VLOOKUP($AI44,data!$C$3:$L$500,data!I$1,FALSE),VLOOKUP($AI44,Sheet1!$E$3:$M$21,Sheet1!K$1,FALSE)),"")</f>
        <v>8.8395750339999992</v>
      </c>
      <c r="AO44" s="85">
        <f>IFERROR(IFERROR(VLOOKUP($AI44,data!$C$3:$L$500,data!J$1,FALSE),VLOOKUP($AI44,Sheet1!$E$3:$M$21,Sheet1!L$1,FALSE)),"")</f>
        <v>-79.964688980000005</v>
      </c>
      <c r="AP44" s="85">
        <f>IFERROR(VLOOKUP($AI44,data!$C$3:$L$500,data!K$1,FALSE),"")</f>
        <v>-79.964644000000007</v>
      </c>
      <c r="AQ44" s="85">
        <f>IFERROR(VLOOKUP($AI44,data!$C$3:$L$500,data!L$1,FALSE),"")</f>
        <v>270</v>
      </c>
    </row>
    <row r="45" spans="1:43" x14ac:dyDescent="0.2">
      <c r="A45" s="32" t="s">
        <v>67</v>
      </c>
      <c r="B45" t="str">
        <f>VLOOKUP($A45,Dirofilaria!$A$6:$B$253,2,FALSE)</f>
        <v>Neg</v>
      </c>
      <c r="C45">
        <f>IF(B45=0,"",IF(B45="Neg",0,1))</f>
        <v>0</v>
      </c>
      <c r="D45" t="s">
        <v>4910</v>
      </c>
      <c r="E45">
        <f>IFERROR(VLOOKUP($A45,'Dog data'!$D$2:$DG$400,'Dog data'!R$1,FALSE),"")</f>
        <v>0.4</v>
      </c>
      <c r="F45" t="str">
        <f>IFERROR(VLOOKUP($A45,'Dog data'!$D$2:$DG$400,'Dog data'!T$1,FALSE),"")</f>
        <v>M</v>
      </c>
      <c r="G45" t="str">
        <f>IFERROR(VLOOKUP($A45,'Dog data'!$D$2:$DG$400,'Dog data'!Y$1,FALSE),"")</f>
        <v>Alert</v>
      </c>
      <c r="H45">
        <f>IFERROR(VLOOKUP($A45,'Dog data'!$D$2:$DG$400,'Dog data'!Z$1,FALSE),"")</f>
        <v>80</v>
      </c>
      <c r="I45" t="str">
        <f>IFERROR(VLOOKUP($A45,'Dog data'!$D$2:$DG$400,'Dog data'!AA$1,FALSE),"")</f>
        <v>Normal</v>
      </c>
      <c r="J45">
        <f>IFERROR(VLOOKUP($A45,'Dog data'!$D$2:$DG$400,'Dog data'!AE$1,FALSE),"")</f>
        <v>105.3</v>
      </c>
      <c r="K45">
        <f>IFERROR(VLOOKUP($A45,'Dog data'!$D$2:$DG$400,'Dog data'!AF$1,FALSE),"")</f>
        <v>5</v>
      </c>
      <c r="L45">
        <f>IFERROR(VLOOKUP($A45,'Dog data'!$D$2:$DG$400,'Dog data'!BQ$1,FALSE),"")</f>
        <v>15.4</v>
      </c>
      <c r="M45">
        <f>IFERROR(VLOOKUP($A45,'Dog data'!$D$2:$DG$400,'Dog data'!BR$1,FALSE),"")</f>
        <v>9.3000000000000007</v>
      </c>
      <c r="N45">
        <f>IFERROR(VLOOKUP($A45,'Dog data'!$D$2:$DG$400,'Dog data'!BS$1,FALSE),"")</f>
        <v>60.4</v>
      </c>
      <c r="O45">
        <f>IFERROR(VLOOKUP($A45,'Dog data'!$D$2:$DG$400,'Dog data'!BT$1,FALSE),"")</f>
        <v>2.6</v>
      </c>
      <c r="P45">
        <f>IFERROR(VLOOKUP($A45,'Dog data'!$D$2:$DG$400,'Dog data'!BU$1,FALSE),"")</f>
        <v>17.100000000000001</v>
      </c>
      <c r="Q45">
        <f>IFERROR(VLOOKUP($A45,'Dog data'!$D$2:$DG$400,'Dog data'!BV$1,FALSE),"")</f>
        <v>3.5</v>
      </c>
      <c r="R45">
        <f>IFERROR(VLOOKUP($A45,'Dog data'!$D$2:$DG$400,'Dog data'!BW$1,FALSE),"")</f>
        <v>22.5</v>
      </c>
      <c r="S45">
        <f>IFERROR(VLOOKUP($A45,'Dog data'!$D$2:$DG$400,'Dog data'!BX$1,FALSE),"")</f>
        <v>4.37</v>
      </c>
      <c r="T45">
        <f>IFERROR(VLOOKUP($A45,'Dog data'!$D$2:$DG$400,'Dog data'!BY$1,FALSE),"")</f>
        <v>10.5</v>
      </c>
      <c r="U45">
        <f>IFERROR(VLOOKUP($A45,'Dog data'!$D$2:$DG$400,'Dog data'!BZ$1,FALSE),"")</f>
        <v>29.8</v>
      </c>
      <c r="V45">
        <f>IFERROR(VLOOKUP($A45,'Dog data'!$D$2:$DG$400,'Dog data'!CA$1,FALSE),"")</f>
        <v>68.099999999999994</v>
      </c>
      <c r="W45">
        <f>IFERROR(VLOOKUP($A45,'Dog data'!$D$2:$DG$400,'Dog data'!CB$1,FALSE),"")</f>
        <v>24</v>
      </c>
      <c r="X45">
        <f>IFERROR(VLOOKUP($A45,'Dog data'!$D$2:$DG$400,'Dog data'!CC$1,FALSE),"")</f>
        <v>35.200000000000003</v>
      </c>
      <c r="Y45">
        <f>IFERROR(VLOOKUP($A45,'Dog data'!$D$2:$DG$400,'Dog data'!CD$1,FALSE),"")</f>
        <v>14.9</v>
      </c>
      <c r="Z45">
        <f>IFERROR(VLOOKUP($A45,'Dog data'!$D$2:$DG$400,'Dog data'!CE$1,FALSE),"")</f>
        <v>388</v>
      </c>
      <c r="AA45">
        <f>IFERROR(VLOOKUP($A45,'Dog data'!$D$2:$DG$400,'Dog data'!CF$1,FALSE),"")</f>
        <v>12.2</v>
      </c>
      <c r="AB45">
        <f>IFERROR(VLOOKUP($A45,'Dog data'!$D$2:$DG$400,'Dog data'!CG$1,FALSE),"")</f>
        <v>45</v>
      </c>
      <c r="AC45">
        <f>IFERROR(VLOOKUP($A45,'Dog data'!$D$2:$DG$400,'Dog data'!CH$1,FALSE),"")</f>
        <v>3</v>
      </c>
      <c r="AD45">
        <f>IFERROR(VLOOKUP($A45,'Dog data'!$D$2:$DG$400,'Dog data'!CI$1,FALSE),"")</f>
        <v>25</v>
      </c>
      <c r="AE45">
        <f>IFERROR(VLOOKUP($A45,'Dog data'!$D$2:$DG$400,'Dog data'!CJ$1,FALSE),"")</f>
        <v>10</v>
      </c>
      <c r="AF45">
        <f>IFERROR(VLOOKUP($A45,'Dog data'!$D$2:$DG$400,'Dog data'!CK$1,FALSE),"")</f>
        <v>16</v>
      </c>
      <c r="AG45">
        <f>IFERROR(VLOOKUP($A45,'Dog data'!$D$2:$DG$400,'Dog data'!CL$1,FALSE),"")</f>
        <v>0</v>
      </c>
      <c r="AH45">
        <f>IFERROR(VLOOKUP($A45,'Dog data'!$D$2:$DG$400,'Dog data'!CM$1,FALSE),"")</f>
        <v>1</v>
      </c>
      <c r="AI45" s="85" t="str">
        <f>IFERROR(VLOOKUP($A45,'Dog data'!$D$2:$DH$400,'Dog data'!DH$1,FALSE),"")</f>
        <v>CA007</v>
      </c>
      <c r="AJ45" s="85" t="str">
        <f>IFERROR(VLOOKUP($AI45,data!$C$3:$L$500,data!E$1,FALSE),"")</f>
        <v/>
      </c>
      <c r="AK45" s="85" t="str">
        <f>IFERROR(VLOOKUP($AI45,data!$C$3:$L$500,data!F$1,FALSE),"")</f>
        <v/>
      </c>
      <c r="AL45" s="85" t="str">
        <f>IFERROR(VLOOKUP($AI45,data!$C$3:$L$500,data!G$1,FALSE),"")</f>
        <v/>
      </c>
      <c r="AM45" s="85" t="str">
        <f>IFERROR(VLOOKUP($AI45,data!$C$3:$L$500,data!H$1,FALSE),"")</f>
        <v/>
      </c>
      <c r="AN45" s="85">
        <f>IFERROR(IFERROR(VLOOKUP($AI45,data!$C$3:$L$500,data!I$1,FALSE),VLOOKUP($AI45,Sheet1!$E$3:$M$21,Sheet1!K$1,FALSE)),"")</f>
        <v>8.8393509849999994</v>
      </c>
      <c r="AO45" s="85">
        <f>IFERROR(IFERROR(VLOOKUP($AI45,data!$C$3:$L$500,data!J$1,FALSE),VLOOKUP($AI45,Sheet1!$E$3:$M$21,Sheet1!L$1,FALSE)),"")</f>
        <v>-79.964826020000004</v>
      </c>
      <c r="AP45" s="85" t="str">
        <f>IFERROR(VLOOKUP($AI45,data!$C$3:$L$500,data!K$1,FALSE),"")</f>
        <v/>
      </c>
      <c r="AQ45" s="85" t="str">
        <f>IFERROR(VLOOKUP($AI45,data!$C$3:$L$500,data!L$1,FALSE),"")</f>
        <v/>
      </c>
    </row>
    <row r="46" spans="1:43" x14ac:dyDescent="0.2">
      <c r="A46" s="32" t="s">
        <v>68</v>
      </c>
      <c r="B46" t="str">
        <f>VLOOKUP($A46,Dirofilaria!$A$6:$B$253,2,FALSE)</f>
        <v>Neg</v>
      </c>
      <c r="C46">
        <f>IF(B46=0,"",IF(B46="Neg",0,1))</f>
        <v>0</v>
      </c>
      <c r="D46" t="s">
        <v>4910</v>
      </c>
      <c r="E46">
        <f>IFERROR(VLOOKUP($A46,'Dog data'!$D$2:$DG$400,'Dog data'!R$1,FALSE),"")</f>
        <v>0.3</v>
      </c>
      <c r="F46" t="str">
        <f>IFERROR(VLOOKUP($A46,'Dog data'!$D$2:$DG$400,'Dog data'!T$1,FALSE),"")</f>
        <v>M</v>
      </c>
      <c r="G46" t="str">
        <f>IFERROR(VLOOKUP($A46,'Dog data'!$D$2:$DG$400,'Dog data'!Y$1,FALSE),"")</f>
        <v>Alert</v>
      </c>
      <c r="H46">
        <f>IFERROR(VLOOKUP($A46,'Dog data'!$D$2:$DG$400,'Dog data'!Z$1,FALSE),"")</f>
        <v>128</v>
      </c>
      <c r="I46" t="str">
        <f>IFERROR(VLOOKUP($A46,'Dog data'!$D$2:$DG$400,'Dog data'!AA$1,FALSE),"")</f>
        <v>Normal</v>
      </c>
      <c r="J46">
        <f>IFERROR(VLOOKUP($A46,'Dog data'!$D$2:$DG$400,'Dog data'!AE$1,FALSE),"")</f>
        <v>102.3</v>
      </c>
      <c r="K46">
        <f>IFERROR(VLOOKUP($A46,'Dog data'!$D$2:$DG$400,'Dog data'!AF$1,FALSE),"")</f>
        <v>3</v>
      </c>
      <c r="L46">
        <f>IFERROR(VLOOKUP($A46,'Dog data'!$D$2:$DG$400,'Dog data'!BQ$1,FALSE),"")</f>
        <v>14.7</v>
      </c>
      <c r="M46">
        <f>IFERROR(VLOOKUP($A46,'Dog data'!$D$2:$DG$400,'Dog data'!BR$1,FALSE),"")</f>
        <v>11</v>
      </c>
      <c r="N46">
        <f>IFERROR(VLOOKUP($A46,'Dog data'!$D$2:$DG$400,'Dog data'!BS$1,FALSE),"")</f>
        <v>74.7</v>
      </c>
      <c r="O46">
        <f>IFERROR(VLOOKUP($A46,'Dog data'!$D$2:$DG$400,'Dog data'!BT$1,FALSE),"")</f>
        <v>2</v>
      </c>
      <c r="P46">
        <f>IFERROR(VLOOKUP($A46,'Dog data'!$D$2:$DG$400,'Dog data'!BU$1,FALSE),"")</f>
        <v>13.7</v>
      </c>
      <c r="Q46">
        <f>IFERROR(VLOOKUP($A46,'Dog data'!$D$2:$DG$400,'Dog data'!BV$1,FALSE),"")</f>
        <v>1.7</v>
      </c>
      <c r="R46">
        <f>IFERROR(VLOOKUP($A46,'Dog data'!$D$2:$DG$400,'Dog data'!BW$1,FALSE),"")</f>
        <v>11.6</v>
      </c>
      <c r="S46">
        <f>IFERROR(VLOOKUP($A46,'Dog data'!$D$2:$DG$400,'Dog data'!BX$1,FALSE),"")</f>
        <v>5.35</v>
      </c>
      <c r="T46">
        <f>IFERROR(VLOOKUP($A46,'Dog data'!$D$2:$DG$400,'Dog data'!BY$1,FALSE),"")</f>
        <v>11.8</v>
      </c>
      <c r="U46">
        <f>IFERROR(VLOOKUP($A46,'Dog data'!$D$2:$DG$400,'Dog data'!BZ$1,FALSE),"")</f>
        <v>32.9</v>
      </c>
      <c r="V46">
        <f>IFERROR(VLOOKUP($A46,'Dog data'!$D$2:$DG$400,'Dog data'!CA$1,FALSE),"")</f>
        <v>61.5</v>
      </c>
      <c r="W46">
        <f>IFERROR(VLOOKUP($A46,'Dog data'!$D$2:$DG$400,'Dog data'!CB$1,FALSE),"")</f>
        <v>22.1</v>
      </c>
      <c r="X46">
        <f>IFERROR(VLOOKUP($A46,'Dog data'!$D$2:$DG$400,'Dog data'!CC$1,FALSE),"")</f>
        <v>35.9</v>
      </c>
      <c r="Y46">
        <f>IFERROR(VLOOKUP($A46,'Dog data'!$D$2:$DG$400,'Dog data'!CD$1,FALSE),"")</f>
        <v>19.600000000000001</v>
      </c>
      <c r="Z46">
        <f>IFERROR(VLOOKUP($A46,'Dog data'!$D$2:$DG$400,'Dog data'!CE$1,FALSE),"")</f>
        <v>331</v>
      </c>
      <c r="AA46">
        <f>IFERROR(VLOOKUP($A46,'Dog data'!$D$2:$DG$400,'Dog data'!CF$1,FALSE),"")</f>
        <v>0</v>
      </c>
      <c r="AB46">
        <f>IFERROR(VLOOKUP($A46,'Dog data'!$D$2:$DG$400,'Dog data'!CG$1,FALSE),"")</f>
        <v>40</v>
      </c>
      <c r="AC46">
        <f>IFERROR(VLOOKUP($A46,'Dog data'!$D$2:$DG$400,'Dog data'!CH$1,FALSE),"")</f>
        <v>0</v>
      </c>
      <c r="AD46">
        <f>IFERROR(VLOOKUP($A46,'Dog data'!$D$2:$DG$400,'Dog data'!CI$1,FALSE),"")</f>
        <v>43</v>
      </c>
      <c r="AE46">
        <f>IFERROR(VLOOKUP($A46,'Dog data'!$D$2:$DG$400,'Dog data'!CJ$1,FALSE),"")</f>
        <v>12</v>
      </c>
      <c r="AF46">
        <f>IFERROR(VLOOKUP($A46,'Dog data'!$D$2:$DG$400,'Dog data'!CK$1,FALSE),"")</f>
        <v>5</v>
      </c>
      <c r="AG46">
        <f>IFERROR(VLOOKUP($A46,'Dog data'!$D$2:$DG$400,'Dog data'!CL$1,FALSE),"")</f>
        <v>0</v>
      </c>
      <c r="AH46" t="str">
        <f>IFERROR(VLOOKUP($A46,'Dog data'!$D$2:$DG$400,'Dog data'!CM$1,FALSE),"")</f>
        <v>.</v>
      </c>
      <c r="AI46" s="85" t="str">
        <f>IFERROR(VLOOKUP($A46,'Dog data'!$D$2:$DH$400,'Dog data'!DH$1,FALSE),"")</f>
        <v>CA007</v>
      </c>
      <c r="AJ46" s="85" t="str">
        <f>IFERROR(VLOOKUP($AI46,data!$C$3:$L$500,data!E$1,FALSE),"")</f>
        <v/>
      </c>
      <c r="AK46" s="85" t="str">
        <f>IFERROR(VLOOKUP($AI46,data!$C$3:$L$500,data!F$1,FALSE),"")</f>
        <v/>
      </c>
      <c r="AL46" s="85" t="str">
        <f>IFERROR(VLOOKUP($AI46,data!$C$3:$L$500,data!G$1,FALSE),"")</f>
        <v/>
      </c>
      <c r="AM46" s="85" t="str">
        <f>IFERROR(VLOOKUP($AI46,data!$C$3:$L$500,data!H$1,FALSE),"")</f>
        <v/>
      </c>
      <c r="AN46" s="85">
        <f>IFERROR(IFERROR(VLOOKUP($AI46,data!$C$3:$L$500,data!I$1,FALSE),VLOOKUP($AI46,Sheet1!$E$3:$M$21,Sheet1!K$1,FALSE)),"")</f>
        <v>8.8393509849999994</v>
      </c>
      <c r="AO46" s="85">
        <f>IFERROR(IFERROR(VLOOKUP($AI46,data!$C$3:$L$500,data!J$1,FALSE),VLOOKUP($AI46,Sheet1!$E$3:$M$21,Sheet1!L$1,FALSE)),"")</f>
        <v>-79.964826020000004</v>
      </c>
      <c r="AP46" s="85" t="str">
        <f>IFERROR(VLOOKUP($AI46,data!$C$3:$L$500,data!K$1,FALSE),"")</f>
        <v/>
      </c>
      <c r="AQ46" s="85" t="str">
        <f>IFERROR(VLOOKUP($AI46,data!$C$3:$L$500,data!L$1,FALSE),"")</f>
        <v/>
      </c>
    </row>
    <row r="47" spans="1:43" x14ac:dyDescent="0.2">
      <c r="A47" s="31" t="s">
        <v>69</v>
      </c>
      <c r="B47" t="str">
        <f>VLOOKUP($A47,Dirofilaria!$A$6:$B$253,2,FALSE)</f>
        <v>Neg</v>
      </c>
      <c r="C47">
        <f>IF(B47=0,"",IF(B47="Neg",0,1))</f>
        <v>0</v>
      </c>
      <c r="D47" t="s">
        <v>4910</v>
      </c>
      <c r="E47">
        <f>IFERROR(VLOOKUP($A47,'Dog data'!$D$2:$DG$400,'Dog data'!R$1,FALSE),"")</f>
        <v>2.7</v>
      </c>
      <c r="F47" t="str">
        <f>IFERROR(VLOOKUP($A47,'Dog data'!$D$2:$DG$400,'Dog data'!T$1,FALSE),"")</f>
        <v>M</v>
      </c>
      <c r="G47" t="str">
        <f>IFERROR(VLOOKUP($A47,'Dog data'!$D$2:$DG$400,'Dog data'!Y$1,FALSE),"")</f>
        <v>Alert</v>
      </c>
      <c r="H47">
        <f>IFERROR(VLOOKUP($A47,'Dog data'!$D$2:$DG$400,'Dog data'!Z$1,FALSE),"")</f>
        <v>88</v>
      </c>
      <c r="I47" t="str">
        <f>IFERROR(VLOOKUP($A47,'Dog data'!$D$2:$DG$400,'Dog data'!AA$1,FALSE),"")</f>
        <v>Normal</v>
      </c>
      <c r="J47">
        <f>IFERROR(VLOOKUP($A47,'Dog data'!$D$2:$DG$400,'Dog data'!AE$1,FALSE),"")</f>
        <v>101</v>
      </c>
      <c r="K47">
        <f>IFERROR(VLOOKUP($A47,'Dog data'!$D$2:$DG$400,'Dog data'!AF$1,FALSE),"")</f>
        <v>2.75</v>
      </c>
      <c r="L47">
        <f>IFERROR(VLOOKUP($A47,'Dog data'!$D$2:$DG$400,'Dog data'!BQ$1,FALSE),"")</f>
        <v>20.2</v>
      </c>
      <c r="M47">
        <f>IFERROR(VLOOKUP($A47,'Dog data'!$D$2:$DG$400,'Dog data'!BR$1,FALSE),"")</f>
        <v>9.3000000000000007</v>
      </c>
      <c r="N47">
        <f>IFERROR(VLOOKUP($A47,'Dog data'!$D$2:$DG$400,'Dog data'!BS$1,FALSE),"")</f>
        <v>45.9</v>
      </c>
      <c r="O47">
        <f>IFERROR(VLOOKUP($A47,'Dog data'!$D$2:$DG$400,'Dog data'!BT$1,FALSE),"")</f>
        <v>3.9</v>
      </c>
      <c r="P47">
        <f>IFERROR(VLOOKUP($A47,'Dog data'!$D$2:$DG$400,'Dog data'!BU$1,FALSE),"")</f>
        <v>19.5</v>
      </c>
      <c r="Q47">
        <f>IFERROR(VLOOKUP($A47,'Dog data'!$D$2:$DG$400,'Dog data'!BV$1,FALSE),"")</f>
        <v>7</v>
      </c>
      <c r="R47">
        <f>IFERROR(VLOOKUP($A47,'Dog data'!$D$2:$DG$400,'Dog data'!BW$1,FALSE),"")</f>
        <v>34.6</v>
      </c>
      <c r="S47">
        <f>IFERROR(VLOOKUP($A47,'Dog data'!$D$2:$DG$400,'Dog data'!BX$1,FALSE),"")</f>
        <v>5.6</v>
      </c>
      <c r="T47">
        <f>IFERROR(VLOOKUP($A47,'Dog data'!$D$2:$DG$400,'Dog data'!BY$1,FALSE),"")</f>
        <v>12.7</v>
      </c>
      <c r="U47">
        <f>IFERROR(VLOOKUP($A47,'Dog data'!$D$2:$DG$400,'Dog data'!BZ$1,FALSE),"")</f>
        <v>36.5</v>
      </c>
      <c r="V47">
        <f>IFERROR(VLOOKUP($A47,'Dog data'!$D$2:$DG$400,'Dog data'!CA$1,FALSE),"")</f>
        <v>65.099999999999994</v>
      </c>
      <c r="W47">
        <f>IFERROR(VLOOKUP($A47,'Dog data'!$D$2:$DG$400,'Dog data'!CB$1,FALSE),"")</f>
        <v>22.7</v>
      </c>
      <c r="X47">
        <f>IFERROR(VLOOKUP($A47,'Dog data'!$D$2:$DG$400,'Dog data'!CC$1,FALSE),"")</f>
        <v>34.799999999999997</v>
      </c>
      <c r="Y47">
        <f>IFERROR(VLOOKUP($A47,'Dog data'!$D$2:$DG$400,'Dog data'!CD$1,FALSE),"")</f>
        <v>16.5</v>
      </c>
      <c r="Z47">
        <f>IFERROR(VLOOKUP($A47,'Dog data'!$D$2:$DG$400,'Dog data'!CE$1,FALSE),"")</f>
        <v>130</v>
      </c>
      <c r="AA47">
        <f>IFERROR(VLOOKUP($A47,'Dog data'!$D$2:$DG$400,'Dog data'!CF$1,FALSE),"")</f>
        <v>0</v>
      </c>
      <c r="AB47">
        <f>IFERROR(VLOOKUP($A47,'Dog data'!$D$2:$DG$400,'Dog data'!CG$1,FALSE),"")</f>
        <v>43</v>
      </c>
      <c r="AC47">
        <f>IFERROR(VLOOKUP($A47,'Dog data'!$D$2:$DG$400,'Dog data'!CH$1,FALSE),"")</f>
        <v>0</v>
      </c>
      <c r="AD47">
        <f>IFERROR(VLOOKUP($A47,'Dog data'!$D$2:$DG$400,'Dog data'!CI$1,FALSE),"")</f>
        <v>24</v>
      </c>
      <c r="AE47">
        <f>IFERROR(VLOOKUP($A47,'Dog data'!$D$2:$DG$400,'Dog data'!CJ$1,FALSE),"")</f>
        <v>4</v>
      </c>
      <c r="AF47">
        <f>IFERROR(VLOOKUP($A47,'Dog data'!$D$2:$DG$400,'Dog data'!CK$1,FALSE),"")</f>
        <v>29</v>
      </c>
      <c r="AG47">
        <f>IFERROR(VLOOKUP($A47,'Dog data'!$D$2:$DG$400,'Dog data'!CL$1,FALSE),"")</f>
        <v>0</v>
      </c>
      <c r="AH47" t="str">
        <f>IFERROR(VLOOKUP($A47,'Dog data'!$D$2:$DG$400,'Dog data'!CM$1,FALSE),"")</f>
        <v>.</v>
      </c>
      <c r="AI47" s="85" t="str">
        <f>IFERROR(VLOOKUP($A47,'Dog data'!$D$2:$DH$400,'Dog data'!DH$1,FALSE),"")</f>
        <v>CA007</v>
      </c>
      <c r="AJ47" s="85" t="str">
        <f>IFERROR(VLOOKUP($AI47,data!$C$3:$L$500,data!E$1,FALSE),"")</f>
        <v/>
      </c>
      <c r="AK47" s="85" t="str">
        <f>IFERROR(VLOOKUP($AI47,data!$C$3:$L$500,data!F$1,FALSE),"")</f>
        <v/>
      </c>
      <c r="AL47" s="85" t="str">
        <f>IFERROR(VLOOKUP($AI47,data!$C$3:$L$500,data!G$1,FALSE),"")</f>
        <v/>
      </c>
      <c r="AM47" s="85" t="str">
        <f>IFERROR(VLOOKUP($AI47,data!$C$3:$L$500,data!H$1,FALSE),"")</f>
        <v/>
      </c>
      <c r="AN47" s="85">
        <f>IFERROR(IFERROR(VLOOKUP($AI47,data!$C$3:$L$500,data!I$1,FALSE),VLOOKUP($AI47,Sheet1!$E$3:$M$21,Sheet1!K$1,FALSE)),"")</f>
        <v>8.8393509849999994</v>
      </c>
      <c r="AO47" s="85">
        <f>IFERROR(IFERROR(VLOOKUP($AI47,data!$C$3:$L$500,data!J$1,FALSE),VLOOKUP($AI47,Sheet1!$E$3:$M$21,Sheet1!L$1,FALSE)),"")</f>
        <v>-79.964826020000004</v>
      </c>
      <c r="AP47" s="85" t="str">
        <f>IFERROR(VLOOKUP($AI47,data!$C$3:$L$500,data!K$1,FALSE),"")</f>
        <v/>
      </c>
      <c r="AQ47" s="85" t="str">
        <f>IFERROR(VLOOKUP($AI47,data!$C$3:$L$500,data!L$1,FALSE),"")</f>
        <v/>
      </c>
    </row>
    <row r="48" spans="1:43" x14ac:dyDescent="0.2">
      <c r="A48" s="32" t="s">
        <v>72</v>
      </c>
      <c r="B48" t="str">
        <f>VLOOKUP($A48,Dirofilaria!$A$6:$B$253,2,FALSE)</f>
        <v>Neg</v>
      </c>
      <c r="C48">
        <f>IF(B48=0,"",IF(B48="Neg",0,1))</f>
        <v>0</v>
      </c>
      <c r="D48" t="s">
        <v>4910</v>
      </c>
      <c r="E48">
        <f>IFERROR(VLOOKUP($A48,'Dog data'!$D$2:$DG$400,'Dog data'!R$1,FALSE),"")</f>
        <v>1</v>
      </c>
      <c r="F48" t="str">
        <f>IFERROR(VLOOKUP($A48,'Dog data'!$D$2:$DG$400,'Dog data'!T$1,FALSE),"")</f>
        <v>M</v>
      </c>
      <c r="G48" t="str">
        <f>IFERROR(VLOOKUP($A48,'Dog data'!$D$2:$DG$400,'Dog data'!Y$1,FALSE),"")</f>
        <v>Alert, stressed</v>
      </c>
      <c r="H48">
        <f>IFERROR(VLOOKUP($A48,'Dog data'!$D$2:$DG$400,'Dog data'!Z$1,FALSE),"")</f>
        <v>88</v>
      </c>
      <c r="I48" t="str">
        <f>IFERROR(VLOOKUP($A48,'Dog data'!$D$2:$DG$400,'Dog data'!AA$1,FALSE),"")</f>
        <v>Normal</v>
      </c>
      <c r="J48">
        <f>IFERROR(VLOOKUP($A48,'Dog data'!$D$2:$DG$400,'Dog data'!AE$1,FALSE),"")</f>
        <v>102.9</v>
      </c>
      <c r="K48">
        <f>IFERROR(VLOOKUP($A48,'Dog data'!$D$2:$DG$400,'Dog data'!AF$1,FALSE),"")</f>
        <v>6</v>
      </c>
      <c r="L48">
        <f>IFERROR(VLOOKUP($A48,'Dog data'!$D$2:$DG$400,'Dog data'!BQ$1,FALSE),"")</f>
        <v>27.4</v>
      </c>
      <c r="M48">
        <f>IFERROR(VLOOKUP($A48,'Dog data'!$D$2:$DG$400,'Dog data'!BR$1,FALSE),"")</f>
        <v>20.399999999999999</v>
      </c>
      <c r="N48">
        <f>IFERROR(VLOOKUP($A48,'Dog data'!$D$2:$DG$400,'Dog data'!BS$1,FALSE),"")</f>
        <v>74.400000000000006</v>
      </c>
      <c r="O48">
        <f>IFERROR(VLOOKUP($A48,'Dog data'!$D$2:$DG$400,'Dog data'!BT$1,FALSE),"")</f>
        <v>4.0999999999999996</v>
      </c>
      <c r="P48">
        <f>IFERROR(VLOOKUP($A48,'Dog data'!$D$2:$DG$400,'Dog data'!BU$1,FALSE),"")</f>
        <v>15</v>
      </c>
      <c r="Q48">
        <f>IFERROR(VLOOKUP($A48,'Dog data'!$D$2:$DG$400,'Dog data'!BV$1,FALSE),"")</f>
        <v>2.9</v>
      </c>
      <c r="R48">
        <f>IFERROR(VLOOKUP($A48,'Dog data'!$D$2:$DG$400,'Dog data'!BW$1,FALSE),"")</f>
        <v>10.6</v>
      </c>
      <c r="S48">
        <f>IFERROR(VLOOKUP($A48,'Dog data'!$D$2:$DG$400,'Dog data'!BX$1,FALSE),"")</f>
        <v>5.08</v>
      </c>
      <c r="T48">
        <f>IFERROR(VLOOKUP($A48,'Dog data'!$D$2:$DG$400,'Dog data'!BY$1,FALSE),"")</f>
        <v>9.6999999999999993</v>
      </c>
      <c r="U48">
        <f>IFERROR(VLOOKUP($A48,'Dog data'!$D$2:$DG$400,'Dog data'!BZ$1,FALSE),"")</f>
        <v>25.1</v>
      </c>
      <c r="V48">
        <f>IFERROR(VLOOKUP($A48,'Dog data'!$D$2:$DG$400,'Dog data'!CA$1,FALSE),"")</f>
        <v>49.5</v>
      </c>
      <c r="W48">
        <f>IFERROR(VLOOKUP($A48,'Dog data'!$D$2:$DG$400,'Dog data'!CB$1,FALSE),"")</f>
        <v>19.100000000000001</v>
      </c>
      <c r="X48">
        <f>IFERROR(VLOOKUP($A48,'Dog data'!$D$2:$DG$400,'Dog data'!CC$1,FALSE),"")</f>
        <v>38.6</v>
      </c>
      <c r="Y48">
        <f>IFERROR(VLOOKUP($A48,'Dog data'!$D$2:$DG$400,'Dog data'!CD$1,FALSE),"")</f>
        <v>27.3</v>
      </c>
      <c r="Z48">
        <f>IFERROR(VLOOKUP($A48,'Dog data'!$D$2:$DG$400,'Dog data'!CE$1,FALSE),"")</f>
        <v>372</v>
      </c>
      <c r="AA48">
        <f>IFERROR(VLOOKUP($A48,'Dog data'!$D$2:$DG$400,'Dog data'!CF$1,FALSE),"")</f>
        <v>0</v>
      </c>
      <c r="AB48">
        <f>IFERROR(VLOOKUP($A48,'Dog data'!$D$2:$DG$400,'Dog data'!CG$1,FALSE),"")</f>
        <v>63</v>
      </c>
      <c r="AC48">
        <f>IFERROR(VLOOKUP($A48,'Dog data'!$D$2:$DG$400,'Dog data'!CH$1,FALSE),"")</f>
        <v>0</v>
      </c>
      <c r="AD48">
        <f>IFERROR(VLOOKUP($A48,'Dog data'!$D$2:$DG$400,'Dog data'!CI$1,FALSE),"")</f>
        <v>25</v>
      </c>
      <c r="AE48">
        <f>IFERROR(VLOOKUP($A48,'Dog data'!$D$2:$DG$400,'Dog data'!CJ$1,FALSE),"")</f>
        <v>3</v>
      </c>
      <c r="AF48">
        <f>IFERROR(VLOOKUP($A48,'Dog data'!$D$2:$DG$400,'Dog data'!CK$1,FALSE),"")</f>
        <v>7</v>
      </c>
      <c r="AG48">
        <f>IFERROR(VLOOKUP($A48,'Dog data'!$D$2:$DG$400,'Dog data'!CL$1,FALSE),"")</f>
        <v>0</v>
      </c>
      <c r="AH48">
        <f>IFERROR(VLOOKUP($A48,'Dog data'!$D$2:$DG$400,'Dog data'!CM$1,FALSE),"")</f>
        <v>2</v>
      </c>
      <c r="AI48" s="85" t="str">
        <f>IFERROR(VLOOKUP($A48,'Dog data'!$D$2:$DH$400,'Dog data'!DH$1,FALSE),"")</f>
        <v>CA009</v>
      </c>
      <c r="AJ48" s="85" t="str">
        <f>IFERROR(VLOOKUP($AI48,data!$C$3:$L$500,data!E$1,FALSE),"")</f>
        <v>Cañazas</v>
      </c>
      <c r="AK48" s="85" t="str">
        <f>IFERROR(VLOOKUP($AI48,data!$C$3:$L$500,data!F$1,FALSE),"")</f>
        <v>8.838571 -79.96416 231.33015056187148 24</v>
      </c>
      <c r="AL48" s="85">
        <f>IFERROR(VLOOKUP($AI48,data!$C$3:$L$500,data!G$1,FALSE),"")</f>
        <v>8.838571</v>
      </c>
      <c r="AM48" s="85">
        <f>IFERROR(VLOOKUP($AI48,data!$C$3:$L$500,data!H$1,FALSE),"")</f>
        <v>-79.964160000000007</v>
      </c>
      <c r="AN48" s="85">
        <f>IFERROR(IFERROR(VLOOKUP($AI48,data!$C$3:$L$500,data!I$1,FALSE),VLOOKUP($AI48,Sheet1!$E$3:$M$21,Sheet1!K$1,FALSE)),"")</f>
        <v>8.8386015649999994</v>
      </c>
      <c r="AO48" s="85">
        <f>IFERROR(IFERROR(VLOOKUP($AI48,data!$C$3:$L$500,data!J$1,FALSE),VLOOKUP($AI48,Sheet1!$E$3:$M$21,Sheet1!L$1,FALSE)),"")</f>
        <v>-79.964266469999998</v>
      </c>
      <c r="AP48" s="85">
        <f>IFERROR(VLOOKUP($AI48,data!$C$3:$L$500,data!K$1,FALSE),"")</f>
        <v>-79.964160000000007</v>
      </c>
      <c r="AQ48" s="85">
        <f>IFERROR(VLOOKUP($AI48,data!$C$3:$L$500,data!L$1,FALSE),"")</f>
        <v>231.330150562</v>
      </c>
    </row>
    <row r="49" spans="1:43" x14ac:dyDescent="0.2">
      <c r="A49" s="31" t="s">
        <v>74</v>
      </c>
      <c r="B49" t="str">
        <f>VLOOKUP($A49,Dirofilaria!$A$6:$B$253,2,FALSE)</f>
        <v>Neg</v>
      </c>
      <c r="C49">
        <f>IF(B49=0,"",IF(B49="Neg",0,1))</f>
        <v>0</v>
      </c>
      <c r="D49" t="s">
        <v>4910</v>
      </c>
      <c r="E49" t="str">
        <f>IFERROR(VLOOKUP($A49,'Dog data'!$D$2:$DG$400,'Dog data'!R$1,FALSE),"")</f>
        <v>NA</v>
      </c>
      <c r="F49" t="str">
        <f>IFERROR(VLOOKUP($A49,'Dog data'!$D$2:$DG$400,'Dog data'!T$1,FALSE),"")</f>
        <v>M</v>
      </c>
      <c r="G49" t="str">
        <f>IFERROR(VLOOKUP($A49,'Dog data'!$D$2:$DG$400,'Dog data'!Y$1,FALSE),"")</f>
        <v>Alert</v>
      </c>
      <c r="H49">
        <f>IFERROR(VLOOKUP($A49,'Dog data'!$D$2:$DG$400,'Dog data'!Z$1,FALSE),"")</f>
        <v>100</v>
      </c>
      <c r="I49" t="str">
        <f>IFERROR(VLOOKUP($A49,'Dog data'!$D$2:$DG$400,'Dog data'!AA$1,FALSE),"")</f>
        <v>Normal</v>
      </c>
      <c r="J49">
        <f>IFERROR(VLOOKUP($A49,'Dog data'!$D$2:$DG$400,'Dog data'!AE$1,FALSE),"")</f>
        <v>103.6</v>
      </c>
      <c r="K49">
        <f>IFERROR(VLOOKUP($A49,'Dog data'!$D$2:$DG$400,'Dog data'!AF$1,FALSE),"")</f>
        <v>1</v>
      </c>
      <c r="L49">
        <f>IFERROR(VLOOKUP($A49,'Dog data'!$D$2:$DG$400,'Dog data'!BQ$1,FALSE),"")</f>
        <v>20.8</v>
      </c>
      <c r="M49">
        <f>IFERROR(VLOOKUP($A49,'Dog data'!$D$2:$DG$400,'Dog data'!BR$1,FALSE),"")</f>
        <v>15</v>
      </c>
      <c r="N49">
        <f>IFERROR(VLOOKUP($A49,'Dog data'!$D$2:$DG$400,'Dog data'!BS$1,FALSE),"")</f>
        <v>71.900000000000006</v>
      </c>
      <c r="O49">
        <f>IFERROR(VLOOKUP($A49,'Dog data'!$D$2:$DG$400,'Dog data'!BT$1,FALSE),"")</f>
        <v>3.6</v>
      </c>
      <c r="P49">
        <f>IFERROR(VLOOKUP($A49,'Dog data'!$D$2:$DG$400,'Dog data'!BU$1,FALSE),"")</f>
        <v>17.100000000000001</v>
      </c>
      <c r="Q49">
        <f>IFERROR(VLOOKUP($A49,'Dog data'!$D$2:$DG$400,'Dog data'!BV$1,FALSE),"")</f>
        <v>2.2999999999999998</v>
      </c>
      <c r="R49">
        <f>IFERROR(VLOOKUP($A49,'Dog data'!$D$2:$DG$400,'Dog data'!BW$1,FALSE),"")</f>
        <v>11</v>
      </c>
      <c r="S49">
        <f>IFERROR(VLOOKUP($A49,'Dog data'!$D$2:$DG$400,'Dog data'!BX$1,FALSE),"")</f>
        <v>5.96</v>
      </c>
      <c r="T49">
        <f>IFERROR(VLOOKUP($A49,'Dog data'!$D$2:$DG$400,'Dog data'!BY$1,FALSE),"")</f>
        <v>11.4</v>
      </c>
      <c r="U49">
        <f>IFERROR(VLOOKUP($A49,'Dog data'!$D$2:$DG$400,'Dog data'!BZ$1,FALSE),"")</f>
        <v>31.6</v>
      </c>
      <c r="V49">
        <f>IFERROR(VLOOKUP($A49,'Dog data'!$D$2:$DG$400,'Dog data'!CA$1,FALSE),"")</f>
        <v>53.1</v>
      </c>
      <c r="W49">
        <f>IFERROR(VLOOKUP($A49,'Dog data'!$D$2:$DG$400,'Dog data'!CB$1,FALSE),"")</f>
        <v>19.100000000000001</v>
      </c>
      <c r="X49">
        <f>IFERROR(VLOOKUP($A49,'Dog data'!$D$2:$DG$400,'Dog data'!CC$1,FALSE),"")</f>
        <v>36.1</v>
      </c>
      <c r="Y49">
        <f>IFERROR(VLOOKUP($A49,'Dog data'!$D$2:$DG$400,'Dog data'!CD$1,FALSE),"")</f>
        <v>22.1</v>
      </c>
      <c r="Z49">
        <f>IFERROR(VLOOKUP($A49,'Dog data'!$D$2:$DG$400,'Dog data'!CE$1,FALSE),"")</f>
        <v>211</v>
      </c>
      <c r="AA49">
        <f>IFERROR(VLOOKUP($A49,'Dog data'!$D$2:$DG$400,'Dog data'!CF$1,FALSE),"")</f>
        <v>0</v>
      </c>
      <c r="AB49">
        <f>IFERROR(VLOOKUP($A49,'Dog data'!$D$2:$DG$400,'Dog data'!CG$1,FALSE),"")</f>
        <v>56</v>
      </c>
      <c r="AC49">
        <f>IFERROR(VLOOKUP($A49,'Dog data'!$D$2:$DG$400,'Dog data'!CH$1,FALSE),"")</f>
        <v>0</v>
      </c>
      <c r="AD49">
        <f>IFERROR(VLOOKUP($A49,'Dog data'!$D$2:$DG$400,'Dog data'!CI$1,FALSE),"")</f>
        <v>25</v>
      </c>
      <c r="AE49">
        <f>IFERROR(VLOOKUP($A49,'Dog data'!$D$2:$DG$400,'Dog data'!CJ$1,FALSE),"")</f>
        <v>6</v>
      </c>
      <c r="AF49">
        <f>IFERROR(VLOOKUP($A49,'Dog data'!$D$2:$DG$400,'Dog data'!CK$1,FALSE),"")</f>
        <v>13</v>
      </c>
      <c r="AG49">
        <f>IFERROR(VLOOKUP($A49,'Dog data'!$D$2:$DG$400,'Dog data'!CL$1,FALSE),"")</f>
        <v>0</v>
      </c>
      <c r="AH49" t="str">
        <f>IFERROR(VLOOKUP($A49,'Dog data'!$D$2:$DG$400,'Dog data'!CM$1,FALSE),"")</f>
        <v>.</v>
      </c>
      <c r="AI49" s="85" t="str">
        <f>IFERROR(VLOOKUP($A49,'Dog data'!$D$2:$DH$400,'Dog data'!DH$1,FALSE),"")</f>
        <v>CA010</v>
      </c>
      <c r="AJ49" s="85" t="str">
        <f>IFERROR(VLOOKUP($AI49,data!$C$3:$L$500,data!E$1,FALSE),"")</f>
        <v>Cañazas</v>
      </c>
      <c r="AK49" s="85" t="str">
        <f>IFERROR(VLOOKUP($AI49,data!$C$3:$L$500,data!F$1,FALSE),"")</f>
        <v>8.838254 -79.964535 255.58243428951377 16</v>
      </c>
      <c r="AL49" s="85">
        <f>IFERROR(VLOOKUP($AI49,data!$C$3:$L$500,data!G$1,FALSE),"")</f>
        <v>8.8382539999999992</v>
      </c>
      <c r="AM49" s="85">
        <f>IFERROR(VLOOKUP($AI49,data!$C$3:$L$500,data!H$1,FALSE),"")</f>
        <v>-79.964534999999998</v>
      </c>
      <c r="AN49" s="85">
        <f>IFERROR(IFERROR(VLOOKUP($AI49,data!$C$3:$L$500,data!I$1,FALSE),VLOOKUP($AI49,Sheet1!$E$3:$M$21,Sheet1!K$1,FALSE)),"")</f>
        <v>8.8381829669999998</v>
      </c>
      <c r="AO49" s="85">
        <f>IFERROR(IFERROR(VLOOKUP($AI49,data!$C$3:$L$500,data!J$1,FALSE),VLOOKUP($AI49,Sheet1!$E$3:$M$21,Sheet1!L$1,FALSE)),"")</f>
        <v>-79.964648999999994</v>
      </c>
      <c r="AP49" s="85">
        <f>IFERROR(VLOOKUP($AI49,data!$C$3:$L$500,data!K$1,FALSE),"")</f>
        <v>-79.964534999999998</v>
      </c>
      <c r="AQ49" s="85">
        <f>IFERROR(VLOOKUP($AI49,data!$C$3:$L$500,data!L$1,FALSE),"")</f>
        <v>255.58243429000001</v>
      </c>
    </row>
    <row r="50" spans="1:43" x14ac:dyDescent="0.2">
      <c r="A50" s="31" t="s">
        <v>75</v>
      </c>
      <c r="B50" t="str">
        <f>VLOOKUP($A50,Dirofilaria!$A$6:$B$253,2,FALSE)</f>
        <v>Neg</v>
      </c>
      <c r="C50">
        <f>IF(B50=0,"",IF(B50="Neg",0,1))</f>
        <v>0</v>
      </c>
      <c r="D50" t="s">
        <v>4910</v>
      </c>
      <c r="E50" t="str">
        <f>IFERROR(VLOOKUP($A50,'Dog data'!$D$2:$DG$400,'Dog data'!R$1,FALSE),"")</f>
        <v>NA</v>
      </c>
      <c r="F50" t="str">
        <f>IFERROR(VLOOKUP($A50,'Dog data'!$D$2:$DG$400,'Dog data'!T$1,FALSE),"")</f>
        <v>F</v>
      </c>
      <c r="G50" t="str">
        <f>IFERROR(VLOOKUP($A50,'Dog data'!$D$2:$DG$400,'Dog data'!Y$1,FALSE),"")</f>
        <v>Alert</v>
      </c>
      <c r="H50">
        <f>IFERROR(VLOOKUP($A50,'Dog data'!$D$2:$DG$400,'Dog data'!Z$1,FALSE),"")</f>
        <v>84</v>
      </c>
      <c r="I50" t="str">
        <f>IFERROR(VLOOKUP($A50,'Dog data'!$D$2:$DG$400,'Dog data'!AA$1,FALSE),"")</f>
        <v>Slightly labored</v>
      </c>
      <c r="J50">
        <f>IFERROR(VLOOKUP($A50,'Dog data'!$D$2:$DG$400,'Dog data'!AE$1,FALSE),"")</f>
        <v>103.6</v>
      </c>
      <c r="K50">
        <f>IFERROR(VLOOKUP($A50,'Dog data'!$D$2:$DG$400,'Dog data'!AF$1,FALSE),"")</f>
        <v>2</v>
      </c>
      <c r="L50">
        <f>IFERROR(VLOOKUP($A50,'Dog data'!$D$2:$DG$400,'Dog data'!BQ$1,FALSE),"")</f>
        <v>16.399999999999999</v>
      </c>
      <c r="M50">
        <f>IFERROR(VLOOKUP($A50,'Dog data'!$D$2:$DG$400,'Dog data'!BR$1,FALSE),"")</f>
        <v>9.3000000000000007</v>
      </c>
      <c r="N50">
        <f>IFERROR(VLOOKUP($A50,'Dog data'!$D$2:$DG$400,'Dog data'!BS$1,FALSE),"")</f>
        <v>56.6</v>
      </c>
      <c r="O50">
        <f>IFERROR(VLOOKUP($A50,'Dog data'!$D$2:$DG$400,'Dog data'!BT$1,FALSE),"")</f>
        <v>2.8</v>
      </c>
      <c r="P50">
        <f>IFERROR(VLOOKUP($A50,'Dog data'!$D$2:$DG$400,'Dog data'!BU$1,FALSE),"")</f>
        <v>16.8</v>
      </c>
      <c r="Q50">
        <f>IFERROR(VLOOKUP($A50,'Dog data'!$D$2:$DG$400,'Dog data'!BV$1,FALSE),"")</f>
        <v>4.4000000000000004</v>
      </c>
      <c r="R50">
        <f>IFERROR(VLOOKUP($A50,'Dog data'!$D$2:$DG$400,'Dog data'!BW$1,FALSE),"")</f>
        <v>26.6</v>
      </c>
      <c r="S50">
        <f>IFERROR(VLOOKUP($A50,'Dog data'!$D$2:$DG$400,'Dog data'!BX$1,FALSE),"")</f>
        <v>5.65</v>
      </c>
      <c r="T50">
        <f>IFERROR(VLOOKUP($A50,'Dog data'!$D$2:$DG$400,'Dog data'!BY$1,FALSE),"")</f>
        <v>11.8</v>
      </c>
      <c r="U50">
        <f>IFERROR(VLOOKUP($A50,'Dog data'!$D$2:$DG$400,'Dog data'!BZ$1,FALSE),"")</f>
        <v>33.799999999999997</v>
      </c>
      <c r="V50">
        <f>IFERROR(VLOOKUP($A50,'Dog data'!$D$2:$DG$400,'Dog data'!CA$1,FALSE),"")</f>
        <v>59.8</v>
      </c>
      <c r="W50">
        <f>IFERROR(VLOOKUP($A50,'Dog data'!$D$2:$DG$400,'Dog data'!CB$1,FALSE),"")</f>
        <v>20.9</v>
      </c>
      <c r="X50">
        <f>IFERROR(VLOOKUP($A50,'Dog data'!$D$2:$DG$400,'Dog data'!CC$1,FALSE),"")</f>
        <v>34.9</v>
      </c>
      <c r="Y50">
        <f>IFERROR(VLOOKUP($A50,'Dog data'!$D$2:$DG$400,'Dog data'!CD$1,FALSE),"")</f>
        <v>16.899999999999999</v>
      </c>
      <c r="Z50">
        <f>IFERROR(VLOOKUP($A50,'Dog data'!$D$2:$DG$400,'Dog data'!CE$1,FALSE),"")</f>
        <v>194</v>
      </c>
      <c r="AA50">
        <f>IFERROR(VLOOKUP($A50,'Dog data'!$D$2:$DG$400,'Dog data'!CF$1,FALSE),"")</f>
        <v>0</v>
      </c>
      <c r="AB50">
        <f>IFERROR(VLOOKUP($A50,'Dog data'!$D$2:$DG$400,'Dog data'!CG$1,FALSE),"")</f>
        <v>47</v>
      </c>
      <c r="AC50">
        <f>IFERROR(VLOOKUP($A50,'Dog data'!$D$2:$DG$400,'Dog data'!CH$1,FALSE),"")</f>
        <v>0</v>
      </c>
      <c r="AD50">
        <f>IFERROR(VLOOKUP($A50,'Dog data'!$D$2:$DG$400,'Dog data'!CI$1,FALSE),"")</f>
        <v>14</v>
      </c>
      <c r="AE50">
        <f>IFERROR(VLOOKUP($A50,'Dog data'!$D$2:$DG$400,'Dog data'!CJ$1,FALSE),"")</f>
        <v>4</v>
      </c>
      <c r="AF50">
        <f>IFERROR(VLOOKUP($A50,'Dog data'!$D$2:$DG$400,'Dog data'!CK$1,FALSE),"")</f>
        <v>35</v>
      </c>
      <c r="AG50">
        <f>IFERROR(VLOOKUP($A50,'Dog data'!$D$2:$DG$400,'Dog data'!CL$1,FALSE),"")</f>
        <v>0</v>
      </c>
      <c r="AH50" t="str">
        <f>IFERROR(VLOOKUP($A50,'Dog data'!$D$2:$DG$400,'Dog data'!CM$1,FALSE),"")</f>
        <v>.</v>
      </c>
      <c r="AI50" s="85" t="str">
        <f>IFERROR(VLOOKUP($A50,'Dog data'!$D$2:$DH$400,'Dog data'!DH$1,FALSE),"")</f>
        <v>CA010</v>
      </c>
      <c r="AJ50" s="85" t="str">
        <f>IFERROR(VLOOKUP($AI50,data!$C$3:$L$500,data!E$1,FALSE),"")</f>
        <v>Cañazas</v>
      </c>
      <c r="AK50" s="85" t="str">
        <f>IFERROR(VLOOKUP($AI50,data!$C$3:$L$500,data!F$1,FALSE),"")</f>
        <v>8.838254 -79.964535 255.58243428951377 16</v>
      </c>
      <c r="AL50" s="85">
        <f>IFERROR(VLOOKUP($AI50,data!$C$3:$L$500,data!G$1,FALSE),"")</f>
        <v>8.8382539999999992</v>
      </c>
      <c r="AM50" s="85">
        <f>IFERROR(VLOOKUP($AI50,data!$C$3:$L$500,data!H$1,FALSE),"")</f>
        <v>-79.964534999999998</v>
      </c>
      <c r="AN50" s="85">
        <f>IFERROR(IFERROR(VLOOKUP($AI50,data!$C$3:$L$500,data!I$1,FALSE),VLOOKUP($AI50,Sheet1!$E$3:$M$21,Sheet1!K$1,FALSE)),"")</f>
        <v>8.8381829669999998</v>
      </c>
      <c r="AO50" s="85">
        <f>IFERROR(IFERROR(VLOOKUP($AI50,data!$C$3:$L$500,data!J$1,FALSE),VLOOKUP($AI50,Sheet1!$E$3:$M$21,Sheet1!L$1,FALSE)),"")</f>
        <v>-79.964648999999994</v>
      </c>
      <c r="AP50" s="85">
        <f>IFERROR(VLOOKUP($AI50,data!$C$3:$L$500,data!K$1,FALSE),"")</f>
        <v>-79.964534999999998</v>
      </c>
      <c r="AQ50" s="85">
        <f>IFERROR(VLOOKUP($AI50,data!$C$3:$L$500,data!L$1,FALSE),"")</f>
        <v>255.58243429000001</v>
      </c>
    </row>
    <row r="51" spans="1:43" x14ac:dyDescent="0.2">
      <c r="A51" s="31" t="s">
        <v>76</v>
      </c>
      <c r="B51" t="str">
        <f>VLOOKUP($A51,Dirofilaria!$A$6:$B$253,2,FALSE)</f>
        <v>Neg</v>
      </c>
      <c r="C51">
        <f>IF(B51=0,"",IF(B51="Neg",0,1))</f>
        <v>0</v>
      </c>
      <c r="D51" t="s">
        <v>4910</v>
      </c>
      <c r="E51" t="str">
        <f>IFERROR(VLOOKUP($A51,'Dog data'!$D$2:$DG$400,'Dog data'!R$1,FALSE),"")</f>
        <v>NA</v>
      </c>
      <c r="F51" t="str">
        <f>IFERROR(VLOOKUP($A51,'Dog data'!$D$2:$DG$400,'Dog data'!T$1,FALSE),"")</f>
        <v>F</v>
      </c>
      <c r="G51" t="str">
        <f>IFERROR(VLOOKUP($A51,'Dog data'!$D$2:$DG$400,'Dog data'!Y$1,FALSE),"")</f>
        <v>Alert</v>
      </c>
      <c r="H51">
        <f>IFERROR(VLOOKUP($A51,'Dog data'!$D$2:$DG$400,'Dog data'!Z$1,FALSE),"")</f>
        <v>114</v>
      </c>
      <c r="I51" t="str">
        <f>IFERROR(VLOOKUP($A51,'Dog data'!$D$2:$DG$400,'Dog data'!AA$1,FALSE),"")</f>
        <v>Normal</v>
      </c>
      <c r="J51" t="str">
        <f>IFERROR(VLOOKUP($A51,'Dog data'!$D$2:$DG$400,'Dog data'!AE$1,FALSE),"")</f>
        <v>.</v>
      </c>
      <c r="K51">
        <f>IFERROR(VLOOKUP($A51,'Dog data'!$D$2:$DG$400,'Dog data'!AF$1,FALSE),"")</f>
        <v>2</v>
      </c>
      <c r="L51">
        <f>IFERROR(VLOOKUP($A51,'Dog data'!$D$2:$DG$400,'Dog data'!BQ$1,FALSE),"")</f>
        <v>21.8</v>
      </c>
      <c r="M51">
        <f>IFERROR(VLOOKUP($A51,'Dog data'!$D$2:$DG$400,'Dog data'!BR$1,FALSE),"")</f>
        <v>14.3</v>
      </c>
      <c r="N51">
        <f>IFERROR(VLOOKUP($A51,'Dog data'!$D$2:$DG$400,'Dog data'!BS$1,FALSE),"")</f>
        <v>65.8</v>
      </c>
      <c r="O51">
        <f>IFERROR(VLOOKUP($A51,'Dog data'!$D$2:$DG$400,'Dog data'!BT$1,FALSE),"")</f>
        <v>3.1</v>
      </c>
      <c r="P51">
        <f>IFERROR(VLOOKUP($A51,'Dog data'!$D$2:$DG$400,'Dog data'!BU$1,FALSE),"")</f>
        <v>14</v>
      </c>
      <c r="Q51">
        <f>IFERROR(VLOOKUP($A51,'Dog data'!$D$2:$DG$400,'Dog data'!BV$1,FALSE),"")</f>
        <v>4.4000000000000004</v>
      </c>
      <c r="R51">
        <f>IFERROR(VLOOKUP($A51,'Dog data'!$D$2:$DG$400,'Dog data'!BW$1,FALSE),"")</f>
        <v>20.2</v>
      </c>
      <c r="S51">
        <f>IFERROR(VLOOKUP($A51,'Dog data'!$D$2:$DG$400,'Dog data'!BX$1,FALSE),"")</f>
        <v>5.51</v>
      </c>
      <c r="T51">
        <f>IFERROR(VLOOKUP($A51,'Dog data'!$D$2:$DG$400,'Dog data'!BY$1,FALSE),"")</f>
        <v>11.1</v>
      </c>
      <c r="U51">
        <f>IFERROR(VLOOKUP($A51,'Dog data'!$D$2:$DG$400,'Dog data'!BZ$1,FALSE),"")</f>
        <v>31.7</v>
      </c>
      <c r="V51">
        <f>IFERROR(VLOOKUP($A51,'Dog data'!$D$2:$DG$400,'Dog data'!CA$1,FALSE),"")</f>
        <v>57.5</v>
      </c>
      <c r="W51">
        <f>IFERROR(VLOOKUP($A51,'Dog data'!$D$2:$DG$400,'Dog data'!CB$1,FALSE),"")</f>
        <v>20.100000000000001</v>
      </c>
      <c r="X51">
        <f>IFERROR(VLOOKUP($A51,'Dog data'!$D$2:$DG$400,'Dog data'!CC$1,FALSE),"")</f>
        <v>35</v>
      </c>
      <c r="Y51">
        <f>IFERROR(VLOOKUP($A51,'Dog data'!$D$2:$DG$400,'Dog data'!CD$1,FALSE),"")</f>
        <v>18.399999999999999</v>
      </c>
      <c r="Z51">
        <f>IFERROR(VLOOKUP($A51,'Dog data'!$D$2:$DG$400,'Dog data'!CE$1,FALSE),"")</f>
        <v>184</v>
      </c>
      <c r="AA51">
        <f>IFERROR(VLOOKUP($A51,'Dog data'!$D$2:$DG$400,'Dog data'!CF$1,FALSE),"")</f>
        <v>0</v>
      </c>
      <c r="AB51">
        <f>IFERROR(VLOOKUP($A51,'Dog data'!$D$2:$DG$400,'Dog data'!CG$1,FALSE),"")</f>
        <v>50</v>
      </c>
      <c r="AC51">
        <f>IFERROR(VLOOKUP($A51,'Dog data'!$D$2:$DG$400,'Dog data'!CH$1,FALSE),"")</f>
        <v>0</v>
      </c>
      <c r="AD51">
        <f>IFERROR(VLOOKUP($A51,'Dog data'!$D$2:$DG$400,'Dog data'!CI$1,FALSE),"")</f>
        <v>19</v>
      </c>
      <c r="AE51">
        <f>IFERROR(VLOOKUP($A51,'Dog data'!$D$2:$DG$400,'Dog data'!CJ$1,FALSE),"")</f>
        <v>3</v>
      </c>
      <c r="AF51">
        <f>IFERROR(VLOOKUP($A51,'Dog data'!$D$2:$DG$400,'Dog data'!CK$1,FALSE),"")</f>
        <v>28</v>
      </c>
      <c r="AG51">
        <f>IFERROR(VLOOKUP($A51,'Dog data'!$D$2:$DG$400,'Dog data'!CL$1,FALSE),"")</f>
        <v>0</v>
      </c>
      <c r="AH51" t="str">
        <f>IFERROR(VLOOKUP($A51,'Dog data'!$D$2:$DG$400,'Dog data'!CM$1,FALSE),"")</f>
        <v>.</v>
      </c>
      <c r="AI51" s="85" t="str">
        <f>IFERROR(VLOOKUP($A51,'Dog data'!$D$2:$DH$400,'Dog data'!DH$1,FALSE),"")</f>
        <v>CA010</v>
      </c>
      <c r="AJ51" s="85" t="str">
        <f>IFERROR(VLOOKUP($AI51,data!$C$3:$L$500,data!E$1,FALSE),"")</f>
        <v>Cañazas</v>
      </c>
      <c r="AK51" s="85" t="str">
        <f>IFERROR(VLOOKUP($AI51,data!$C$3:$L$500,data!F$1,FALSE),"")</f>
        <v>8.838254 -79.964535 255.58243428951377 16</v>
      </c>
      <c r="AL51" s="85">
        <f>IFERROR(VLOOKUP($AI51,data!$C$3:$L$500,data!G$1,FALSE),"")</f>
        <v>8.8382539999999992</v>
      </c>
      <c r="AM51" s="85">
        <f>IFERROR(VLOOKUP($AI51,data!$C$3:$L$500,data!H$1,FALSE),"")</f>
        <v>-79.964534999999998</v>
      </c>
      <c r="AN51" s="85">
        <f>IFERROR(IFERROR(VLOOKUP($AI51,data!$C$3:$L$500,data!I$1,FALSE),VLOOKUP($AI51,Sheet1!$E$3:$M$21,Sheet1!K$1,FALSE)),"")</f>
        <v>8.8381829669999998</v>
      </c>
      <c r="AO51" s="85">
        <f>IFERROR(IFERROR(VLOOKUP($AI51,data!$C$3:$L$500,data!J$1,FALSE),VLOOKUP($AI51,Sheet1!$E$3:$M$21,Sheet1!L$1,FALSE)),"")</f>
        <v>-79.964648999999994</v>
      </c>
      <c r="AP51" s="85">
        <f>IFERROR(VLOOKUP($AI51,data!$C$3:$L$500,data!K$1,FALSE),"")</f>
        <v>-79.964534999999998</v>
      </c>
      <c r="AQ51" s="85">
        <f>IFERROR(VLOOKUP($AI51,data!$C$3:$L$500,data!L$1,FALSE),"")</f>
        <v>255.58243429000001</v>
      </c>
    </row>
    <row r="52" spans="1:43" x14ac:dyDescent="0.2">
      <c r="A52" s="31" t="s">
        <v>77</v>
      </c>
      <c r="B52" t="str">
        <f>VLOOKUP($A52,Dirofilaria!$A$6:$B$253,2,FALSE)</f>
        <v>Neg</v>
      </c>
      <c r="C52">
        <f>IF(B52=0,"",IF(B52="Neg",0,1))</f>
        <v>0</v>
      </c>
      <c r="D52" t="s">
        <v>4910</v>
      </c>
      <c r="E52">
        <f>IFERROR(VLOOKUP($A52,'Dog data'!$D$2:$DG$400,'Dog data'!R$1,FALSE),"")</f>
        <v>99</v>
      </c>
      <c r="F52" t="str">
        <f>IFERROR(VLOOKUP($A52,'Dog data'!$D$2:$DG$400,'Dog data'!T$1,FALSE),"")</f>
        <v>F</v>
      </c>
      <c r="G52" t="str">
        <f>IFERROR(VLOOKUP($A52,'Dog data'!$D$2:$DG$400,'Dog data'!Y$1,FALSE),"")</f>
        <v>Alert</v>
      </c>
      <c r="H52">
        <f>IFERROR(VLOOKUP($A52,'Dog data'!$D$2:$DG$400,'Dog data'!Z$1,FALSE),"")</f>
        <v>124</v>
      </c>
      <c r="I52" t="str">
        <f>IFERROR(VLOOKUP($A52,'Dog data'!$D$2:$DG$400,'Dog data'!AA$1,FALSE),"")</f>
        <v>Normal</v>
      </c>
      <c r="J52">
        <f>IFERROR(VLOOKUP($A52,'Dog data'!$D$2:$DG$400,'Dog data'!AE$1,FALSE),"")</f>
        <v>103.7</v>
      </c>
      <c r="K52">
        <f>IFERROR(VLOOKUP($A52,'Dog data'!$D$2:$DG$400,'Dog data'!AF$1,FALSE),"")</f>
        <v>1</v>
      </c>
      <c r="L52" t="str">
        <f>IFERROR(VLOOKUP($A52,'Dog data'!$D$2:$DG$400,'Dog data'!BQ$1,FALSE),"")</f>
        <v>.</v>
      </c>
      <c r="M52" t="str">
        <f>IFERROR(VLOOKUP($A52,'Dog data'!$D$2:$DG$400,'Dog data'!BR$1,FALSE),"")</f>
        <v>.</v>
      </c>
      <c r="N52" t="str">
        <f>IFERROR(VLOOKUP($A52,'Dog data'!$D$2:$DG$400,'Dog data'!BS$1,FALSE),"")</f>
        <v>.</v>
      </c>
      <c r="O52" t="str">
        <f>IFERROR(VLOOKUP($A52,'Dog data'!$D$2:$DG$400,'Dog data'!BT$1,FALSE),"")</f>
        <v>.</v>
      </c>
      <c r="P52" t="str">
        <f>IFERROR(VLOOKUP($A52,'Dog data'!$D$2:$DG$400,'Dog data'!BU$1,FALSE),"")</f>
        <v>.</v>
      </c>
      <c r="Q52" t="str">
        <f>IFERROR(VLOOKUP($A52,'Dog data'!$D$2:$DG$400,'Dog data'!BV$1,FALSE),"")</f>
        <v>.</v>
      </c>
      <c r="R52" t="str">
        <f>IFERROR(VLOOKUP($A52,'Dog data'!$D$2:$DG$400,'Dog data'!BW$1,FALSE),"")</f>
        <v>.</v>
      </c>
      <c r="S52" t="str">
        <f>IFERROR(VLOOKUP($A52,'Dog data'!$D$2:$DG$400,'Dog data'!BX$1,FALSE),"")</f>
        <v>.</v>
      </c>
      <c r="T52" t="str">
        <f>IFERROR(VLOOKUP($A52,'Dog data'!$D$2:$DG$400,'Dog data'!BY$1,FALSE),"")</f>
        <v>.</v>
      </c>
      <c r="U52" t="str">
        <f>IFERROR(VLOOKUP($A52,'Dog data'!$D$2:$DG$400,'Dog data'!BZ$1,FALSE),"")</f>
        <v>.</v>
      </c>
      <c r="V52" t="str">
        <f>IFERROR(VLOOKUP($A52,'Dog data'!$D$2:$DG$400,'Dog data'!CA$1,FALSE),"")</f>
        <v>.</v>
      </c>
      <c r="W52" t="str">
        <f>IFERROR(VLOOKUP($A52,'Dog data'!$D$2:$DG$400,'Dog data'!CB$1,FALSE),"")</f>
        <v>.</v>
      </c>
      <c r="X52" t="str">
        <f>IFERROR(VLOOKUP($A52,'Dog data'!$D$2:$DG$400,'Dog data'!CC$1,FALSE),"")</f>
        <v>.</v>
      </c>
      <c r="Y52" t="str">
        <f>IFERROR(VLOOKUP($A52,'Dog data'!$D$2:$DG$400,'Dog data'!CD$1,FALSE),"")</f>
        <v>.</v>
      </c>
      <c r="Z52" t="str">
        <f>IFERROR(VLOOKUP($A52,'Dog data'!$D$2:$DG$400,'Dog data'!CE$1,FALSE),"")</f>
        <v>.</v>
      </c>
      <c r="AA52" t="str">
        <f>IFERROR(VLOOKUP($A52,'Dog data'!$D$2:$DG$400,'Dog data'!CF$1,FALSE),"")</f>
        <v>.</v>
      </c>
      <c r="AB52" t="str">
        <f>IFERROR(VLOOKUP($A52,'Dog data'!$D$2:$DG$400,'Dog data'!CG$1,FALSE),"")</f>
        <v>.</v>
      </c>
      <c r="AC52" t="str">
        <f>IFERROR(VLOOKUP($A52,'Dog data'!$D$2:$DG$400,'Dog data'!CH$1,FALSE),"")</f>
        <v>.</v>
      </c>
      <c r="AD52" t="str">
        <f>IFERROR(VLOOKUP($A52,'Dog data'!$D$2:$DG$400,'Dog data'!CI$1,FALSE),"")</f>
        <v>.</v>
      </c>
      <c r="AE52" t="str">
        <f>IFERROR(VLOOKUP($A52,'Dog data'!$D$2:$DG$400,'Dog data'!CJ$1,FALSE),"")</f>
        <v>.</v>
      </c>
      <c r="AF52" t="str">
        <f>IFERROR(VLOOKUP($A52,'Dog data'!$D$2:$DG$400,'Dog data'!CK$1,FALSE),"")</f>
        <v>.</v>
      </c>
      <c r="AG52" t="str">
        <f>IFERROR(VLOOKUP($A52,'Dog data'!$D$2:$DG$400,'Dog data'!CL$1,FALSE),"")</f>
        <v>.</v>
      </c>
      <c r="AH52" t="str">
        <f>IFERROR(VLOOKUP($A52,'Dog data'!$D$2:$DG$400,'Dog data'!CM$1,FALSE),"")</f>
        <v>.</v>
      </c>
      <c r="AI52" s="85" t="str">
        <f>IFERROR(VLOOKUP($A52,'Dog data'!$D$2:$DH$400,'Dog data'!DH$1,FALSE),"")</f>
        <v>CA010</v>
      </c>
      <c r="AJ52" s="85" t="str">
        <f>IFERROR(VLOOKUP($AI52,data!$C$3:$L$500,data!E$1,FALSE),"")</f>
        <v>Cañazas</v>
      </c>
      <c r="AK52" s="85" t="str">
        <f>IFERROR(VLOOKUP($AI52,data!$C$3:$L$500,data!F$1,FALSE),"")</f>
        <v>8.838254 -79.964535 255.58243428951377 16</v>
      </c>
      <c r="AL52" s="85">
        <f>IFERROR(VLOOKUP($AI52,data!$C$3:$L$500,data!G$1,FALSE),"")</f>
        <v>8.8382539999999992</v>
      </c>
      <c r="AM52" s="85">
        <f>IFERROR(VLOOKUP($AI52,data!$C$3:$L$500,data!H$1,FALSE),"")</f>
        <v>-79.964534999999998</v>
      </c>
      <c r="AN52" s="85">
        <f>IFERROR(IFERROR(VLOOKUP($AI52,data!$C$3:$L$500,data!I$1,FALSE),VLOOKUP($AI52,Sheet1!$E$3:$M$21,Sheet1!K$1,FALSE)),"")</f>
        <v>8.8381829669999998</v>
      </c>
      <c r="AO52" s="85">
        <f>IFERROR(IFERROR(VLOOKUP($AI52,data!$C$3:$L$500,data!J$1,FALSE),VLOOKUP($AI52,Sheet1!$E$3:$M$21,Sheet1!L$1,FALSE)),"")</f>
        <v>-79.964648999999994</v>
      </c>
      <c r="AP52" s="85">
        <f>IFERROR(VLOOKUP($AI52,data!$C$3:$L$500,data!K$1,FALSE),"")</f>
        <v>-79.964534999999998</v>
      </c>
      <c r="AQ52" s="85">
        <f>IFERROR(VLOOKUP($AI52,data!$C$3:$L$500,data!L$1,FALSE),"")</f>
        <v>255.58243429000001</v>
      </c>
    </row>
    <row r="53" spans="1:43" x14ac:dyDescent="0.2">
      <c r="A53" s="31" t="s">
        <v>79</v>
      </c>
      <c r="B53" t="str">
        <f>VLOOKUP($A53,Dirofilaria!$A$6:$B$253,2,FALSE)</f>
        <v>Neg</v>
      </c>
      <c r="C53">
        <f>IF(B53=0,"",IF(B53="Neg",0,1))</f>
        <v>0</v>
      </c>
      <c r="D53" t="s">
        <v>4910</v>
      </c>
      <c r="E53">
        <f>IFERROR(VLOOKUP($A53,'Dog data'!$D$2:$DG$400,'Dog data'!R$1,FALSE),"")</f>
        <v>7</v>
      </c>
      <c r="F53" t="str">
        <f>IFERROR(VLOOKUP($A53,'Dog data'!$D$2:$DG$400,'Dog data'!T$1,FALSE),"")</f>
        <v>M</v>
      </c>
      <c r="G53" t="str">
        <f>IFERROR(VLOOKUP($A53,'Dog data'!$D$2:$DG$400,'Dog data'!Y$1,FALSE),"")</f>
        <v>Alert</v>
      </c>
      <c r="H53">
        <f>IFERROR(VLOOKUP($A53,'Dog data'!$D$2:$DG$400,'Dog data'!Z$1,FALSE),"")</f>
        <v>76</v>
      </c>
      <c r="I53" t="str">
        <f>IFERROR(VLOOKUP($A53,'Dog data'!$D$2:$DG$400,'Dog data'!AA$1,FALSE),"")</f>
        <v>Normal</v>
      </c>
      <c r="J53">
        <f>IFERROR(VLOOKUP($A53,'Dog data'!$D$2:$DG$400,'Dog data'!AE$1,FALSE),"")</f>
        <v>103.6</v>
      </c>
      <c r="K53">
        <f>IFERROR(VLOOKUP($A53,'Dog data'!$D$2:$DG$400,'Dog data'!AF$1,FALSE),"")</f>
        <v>4</v>
      </c>
      <c r="L53">
        <f>IFERROR(VLOOKUP($A53,'Dog data'!$D$2:$DG$400,'Dog data'!BQ$1,FALSE),"")</f>
        <v>13.7</v>
      </c>
      <c r="M53">
        <f>IFERROR(VLOOKUP($A53,'Dog data'!$D$2:$DG$400,'Dog data'!BR$1,FALSE),"")</f>
        <v>6.5</v>
      </c>
      <c r="N53">
        <f>IFERROR(VLOOKUP($A53,'Dog data'!$D$2:$DG$400,'Dog data'!BS$1,FALSE),"")</f>
        <v>47.8</v>
      </c>
      <c r="O53">
        <f>IFERROR(VLOOKUP($A53,'Dog data'!$D$2:$DG$400,'Dog data'!BT$1,FALSE),"")</f>
        <v>3.8</v>
      </c>
      <c r="P53">
        <f>IFERROR(VLOOKUP($A53,'Dog data'!$D$2:$DG$400,'Dog data'!BU$1,FALSE),"")</f>
        <v>27.8</v>
      </c>
      <c r="Q53">
        <f>IFERROR(VLOOKUP($A53,'Dog data'!$D$2:$DG$400,'Dog data'!BV$1,FALSE),"")</f>
        <v>3.3</v>
      </c>
      <c r="R53">
        <f>IFERROR(VLOOKUP($A53,'Dog data'!$D$2:$DG$400,'Dog data'!BW$1,FALSE),"")</f>
        <v>24.4</v>
      </c>
      <c r="S53">
        <f>IFERROR(VLOOKUP($A53,'Dog data'!$D$2:$DG$400,'Dog data'!BX$1,FALSE),"")</f>
        <v>5.46</v>
      </c>
      <c r="T53">
        <f>IFERROR(VLOOKUP($A53,'Dog data'!$D$2:$DG$400,'Dog data'!BY$1,FALSE),"")</f>
        <v>13.5</v>
      </c>
      <c r="U53">
        <f>IFERROR(VLOOKUP($A53,'Dog data'!$D$2:$DG$400,'Dog data'!BZ$1,FALSE),"")</f>
        <v>36.5</v>
      </c>
      <c r="V53">
        <f>IFERROR(VLOOKUP($A53,'Dog data'!$D$2:$DG$400,'Dog data'!CA$1,FALSE),"")</f>
        <v>66.900000000000006</v>
      </c>
      <c r="W53">
        <f>IFERROR(VLOOKUP($A53,'Dog data'!$D$2:$DG$400,'Dog data'!CB$1,FALSE),"")</f>
        <v>24.7</v>
      </c>
      <c r="X53">
        <f>IFERROR(VLOOKUP($A53,'Dog data'!$D$2:$DG$400,'Dog data'!CC$1,FALSE),"")</f>
        <v>37</v>
      </c>
      <c r="Y53">
        <f>IFERROR(VLOOKUP($A53,'Dog data'!$D$2:$DG$400,'Dog data'!CD$1,FALSE),"")</f>
        <v>17</v>
      </c>
      <c r="Z53">
        <f>IFERROR(VLOOKUP($A53,'Dog data'!$D$2:$DG$400,'Dog data'!CE$1,FALSE),"")</f>
        <v>118</v>
      </c>
      <c r="AA53">
        <f>IFERROR(VLOOKUP($A53,'Dog data'!$D$2:$DG$400,'Dog data'!CF$1,FALSE),"")</f>
        <v>0</v>
      </c>
      <c r="AB53">
        <f>IFERROR(VLOOKUP($A53,'Dog data'!$D$2:$DG$400,'Dog data'!CG$1,FALSE),"")</f>
        <v>66</v>
      </c>
      <c r="AC53">
        <f>IFERROR(VLOOKUP($A53,'Dog data'!$D$2:$DG$400,'Dog data'!CH$1,FALSE),"")</f>
        <v>0</v>
      </c>
      <c r="AD53">
        <f>IFERROR(VLOOKUP($A53,'Dog data'!$D$2:$DG$400,'Dog data'!CI$1,FALSE),"")</f>
        <v>19</v>
      </c>
      <c r="AE53">
        <f>IFERROR(VLOOKUP($A53,'Dog data'!$D$2:$DG$400,'Dog data'!CJ$1,FALSE),"")</f>
        <v>0</v>
      </c>
      <c r="AF53">
        <f>IFERROR(VLOOKUP($A53,'Dog data'!$D$2:$DG$400,'Dog data'!CK$1,FALSE),"")</f>
        <v>15</v>
      </c>
      <c r="AG53">
        <f>IFERROR(VLOOKUP($A53,'Dog data'!$D$2:$DG$400,'Dog data'!CL$1,FALSE),"")</f>
        <v>0</v>
      </c>
      <c r="AH53" t="str">
        <f>IFERROR(VLOOKUP($A53,'Dog data'!$D$2:$DG$400,'Dog data'!CM$1,FALSE),"")</f>
        <v>.</v>
      </c>
      <c r="AI53" s="85" t="str">
        <f>IFERROR(VLOOKUP($A53,'Dog data'!$D$2:$DH$400,'Dog data'!DH$1,FALSE),"")</f>
        <v>CA011</v>
      </c>
      <c r="AJ53" s="85" t="str">
        <f>IFERROR(VLOOKUP($AI53,data!$C$3:$L$500,data!E$1,FALSE),"")</f>
        <v>Cañazas</v>
      </c>
      <c r="AK53" s="85" t="str">
        <f>IFERROR(VLOOKUP($AI53,data!$C$3:$L$500,data!F$1,FALSE),"")</f>
        <v>8.838385 -79.964379 240.25898824716 48</v>
      </c>
      <c r="AL53" s="85">
        <f>IFERROR(VLOOKUP($AI53,data!$C$3:$L$500,data!G$1,FALSE),"")</f>
        <v>8.8383850000000006</v>
      </c>
      <c r="AM53" s="85">
        <f>IFERROR(VLOOKUP($AI53,data!$C$3:$L$500,data!H$1,FALSE),"")</f>
        <v>-79.964378999999994</v>
      </c>
      <c r="AN53" s="85">
        <f>IFERROR(IFERROR(VLOOKUP($AI53,data!$C$3:$L$500,data!I$1,FALSE),VLOOKUP($AI53,Sheet1!$E$3:$M$21,Sheet1!K$1,FALSE)),"")</f>
        <v>8.8382760059999992</v>
      </c>
      <c r="AO53" s="85">
        <f>IFERROR(IFERROR(VLOOKUP($AI53,data!$C$3:$L$500,data!J$1,FALSE),VLOOKUP($AI53,Sheet1!$E$3:$M$21,Sheet1!L$1,FALSE)),"")</f>
        <v>-79.964462999999995</v>
      </c>
      <c r="AP53" s="85">
        <f>IFERROR(VLOOKUP($AI53,data!$C$3:$L$500,data!K$1,FALSE),"")</f>
        <v>-79.964378999999994</v>
      </c>
      <c r="AQ53" s="85">
        <f>IFERROR(VLOOKUP($AI53,data!$C$3:$L$500,data!L$1,FALSE),"")</f>
        <v>240.25898824699999</v>
      </c>
    </row>
    <row r="54" spans="1:43" x14ac:dyDescent="0.2">
      <c r="A54" s="31" t="s">
        <v>80</v>
      </c>
      <c r="B54" t="str">
        <f>VLOOKUP($A54,Dirofilaria!$A$6:$B$253,2,FALSE)</f>
        <v>Neg</v>
      </c>
      <c r="C54">
        <f>IF(B54=0,"",IF(B54="Neg",0,1))</f>
        <v>0</v>
      </c>
      <c r="D54" t="s">
        <v>4910</v>
      </c>
      <c r="E54">
        <f>IFERROR(VLOOKUP($A54,'Dog data'!$D$2:$DG$400,'Dog data'!R$1,FALSE),"")</f>
        <v>0.6</v>
      </c>
      <c r="F54" t="str">
        <f>IFERROR(VLOOKUP($A54,'Dog data'!$D$2:$DG$400,'Dog data'!T$1,FALSE),"")</f>
        <v>F</v>
      </c>
      <c r="G54" t="str">
        <f>IFERROR(VLOOKUP($A54,'Dog data'!$D$2:$DG$400,'Dog data'!Y$1,FALSE),"")</f>
        <v>Alert</v>
      </c>
      <c r="H54">
        <f>IFERROR(VLOOKUP($A54,'Dog data'!$D$2:$DG$400,'Dog data'!Z$1,FALSE),"")</f>
        <v>108</v>
      </c>
      <c r="I54" t="str">
        <f>IFERROR(VLOOKUP($A54,'Dog data'!$D$2:$DG$400,'Dog data'!AA$1,FALSE),"")</f>
        <v>Normal</v>
      </c>
      <c r="J54">
        <f>IFERROR(VLOOKUP($A54,'Dog data'!$D$2:$DG$400,'Dog data'!AE$1,FALSE),"")</f>
        <v>102.9</v>
      </c>
      <c r="K54">
        <f>IFERROR(VLOOKUP($A54,'Dog data'!$D$2:$DG$400,'Dog data'!AF$1,FALSE),"")</f>
        <v>3.5</v>
      </c>
      <c r="L54">
        <f>IFERROR(VLOOKUP($A54,'Dog data'!$D$2:$DG$400,'Dog data'!BQ$1,FALSE),"")</f>
        <v>18.399999999999999</v>
      </c>
      <c r="M54">
        <f>IFERROR(VLOOKUP($A54,'Dog data'!$D$2:$DG$400,'Dog data'!BR$1,FALSE),"")</f>
        <v>12.1</v>
      </c>
      <c r="N54">
        <f>IFERROR(VLOOKUP($A54,'Dog data'!$D$2:$DG$400,'Dog data'!BS$1,FALSE),"")</f>
        <v>65.599999999999994</v>
      </c>
      <c r="O54">
        <f>IFERROR(VLOOKUP($A54,'Dog data'!$D$2:$DG$400,'Dog data'!BT$1,FALSE),"")</f>
        <v>3.8</v>
      </c>
      <c r="P54">
        <f>IFERROR(VLOOKUP($A54,'Dog data'!$D$2:$DG$400,'Dog data'!BU$1,FALSE),"")</f>
        <v>20.399999999999999</v>
      </c>
      <c r="Q54">
        <f>IFERROR(VLOOKUP($A54,'Dog data'!$D$2:$DG$400,'Dog data'!BV$1,FALSE),"")</f>
        <v>2.6</v>
      </c>
      <c r="R54">
        <f>IFERROR(VLOOKUP($A54,'Dog data'!$D$2:$DG$400,'Dog data'!BW$1,FALSE),"")</f>
        <v>14</v>
      </c>
      <c r="S54">
        <f>IFERROR(VLOOKUP($A54,'Dog data'!$D$2:$DG$400,'Dog data'!BX$1,FALSE),"")</f>
        <v>5.8</v>
      </c>
      <c r="T54">
        <f>IFERROR(VLOOKUP($A54,'Dog data'!$D$2:$DG$400,'Dog data'!BY$1,FALSE),"")</f>
        <v>13.5</v>
      </c>
      <c r="U54">
        <f>IFERROR(VLOOKUP($A54,'Dog data'!$D$2:$DG$400,'Dog data'!BZ$1,FALSE),"")</f>
        <v>40.299999999999997</v>
      </c>
      <c r="V54">
        <f>IFERROR(VLOOKUP($A54,'Dog data'!$D$2:$DG$400,'Dog data'!CA$1,FALSE),"")</f>
        <v>69.400000000000006</v>
      </c>
      <c r="W54">
        <f>IFERROR(VLOOKUP($A54,'Dog data'!$D$2:$DG$400,'Dog data'!CB$1,FALSE),"")</f>
        <v>23.3</v>
      </c>
      <c r="X54">
        <f>IFERROR(VLOOKUP($A54,'Dog data'!$D$2:$DG$400,'Dog data'!CC$1,FALSE),"")</f>
        <v>33.5</v>
      </c>
      <c r="Y54">
        <f>IFERROR(VLOOKUP($A54,'Dog data'!$D$2:$DG$400,'Dog data'!CD$1,FALSE),"")</f>
        <v>14.8</v>
      </c>
      <c r="Z54">
        <f>IFERROR(VLOOKUP($A54,'Dog data'!$D$2:$DG$400,'Dog data'!CE$1,FALSE),"")</f>
        <v>231</v>
      </c>
      <c r="AA54">
        <f>IFERROR(VLOOKUP($A54,'Dog data'!$D$2:$DG$400,'Dog data'!CF$1,FALSE),"")</f>
        <v>10</v>
      </c>
      <c r="AB54">
        <f>IFERROR(VLOOKUP($A54,'Dog data'!$D$2:$DG$400,'Dog data'!CG$1,FALSE),"")</f>
        <v>46</v>
      </c>
      <c r="AC54">
        <f>IFERROR(VLOOKUP($A54,'Dog data'!$D$2:$DG$400,'Dog data'!CH$1,FALSE),"")</f>
        <v>0</v>
      </c>
      <c r="AD54">
        <f>IFERROR(VLOOKUP($A54,'Dog data'!$D$2:$DG$400,'Dog data'!CI$1,FALSE),"")</f>
        <v>38</v>
      </c>
      <c r="AE54">
        <f>IFERROR(VLOOKUP($A54,'Dog data'!$D$2:$DG$400,'Dog data'!CJ$1,FALSE),"")</f>
        <v>6</v>
      </c>
      <c r="AF54">
        <f>IFERROR(VLOOKUP($A54,'Dog data'!$D$2:$DG$400,'Dog data'!CK$1,FALSE),"")</f>
        <v>10</v>
      </c>
      <c r="AG54">
        <f>IFERROR(VLOOKUP($A54,'Dog data'!$D$2:$DG$400,'Dog data'!CL$1,FALSE),"")</f>
        <v>0</v>
      </c>
      <c r="AH54" t="str">
        <f>IFERROR(VLOOKUP($A54,'Dog data'!$D$2:$DG$400,'Dog data'!CM$1,FALSE),"")</f>
        <v>.</v>
      </c>
      <c r="AI54" s="85" t="str">
        <f>IFERROR(VLOOKUP($A54,'Dog data'!$D$2:$DH$400,'Dog data'!DH$1,FALSE),"")</f>
        <v>CA012</v>
      </c>
      <c r="AJ54" s="85" t="str">
        <f>IFERROR(VLOOKUP($AI54,data!$C$3:$L$500,data!E$1,FALSE),"")</f>
        <v/>
      </c>
      <c r="AK54" s="85" t="str">
        <f>IFERROR(VLOOKUP($AI54,data!$C$3:$L$500,data!F$1,FALSE),"")</f>
        <v/>
      </c>
      <c r="AL54" s="85" t="str">
        <f>IFERROR(VLOOKUP($AI54,data!$C$3:$L$500,data!G$1,FALSE),"")</f>
        <v/>
      </c>
      <c r="AM54" s="85" t="str">
        <f>IFERROR(VLOOKUP($AI54,data!$C$3:$L$500,data!H$1,FALSE),"")</f>
        <v/>
      </c>
      <c r="AN54" s="85">
        <f>IFERROR(IFERROR(VLOOKUP($AI54,data!$C$3:$L$500,data!I$1,FALSE),VLOOKUP($AI54,Sheet1!$E$3:$M$21,Sheet1!K$1,FALSE)),"")</f>
        <v>8.8406250350000004</v>
      </c>
      <c r="AO54" s="85">
        <f>IFERROR(IFERROR(VLOOKUP($AI54,data!$C$3:$L$500,data!J$1,FALSE),VLOOKUP($AI54,Sheet1!$E$3:$M$21,Sheet1!L$1,FALSE)),"")</f>
        <v>-79.967045970000001</v>
      </c>
      <c r="AP54" s="85" t="str">
        <f>IFERROR(VLOOKUP($AI54,data!$C$3:$L$500,data!K$1,FALSE),"")</f>
        <v/>
      </c>
      <c r="AQ54" s="85" t="str">
        <f>IFERROR(VLOOKUP($AI54,data!$C$3:$L$500,data!L$1,FALSE),"")</f>
        <v/>
      </c>
    </row>
    <row r="55" spans="1:43" x14ac:dyDescent="0.2">
      <c r="A55" s="31" t="s">
        <v>81</v>
      </c>
      <c r="B55" t="str">
        <f>VLOOKUP($A55,Dirofilaria!$A$6:$B$253,2,FALSE)</f>
        <v>Neg</v>
      </c>
      <c r="C55">
        <f>IF(B55=0,"",IF(B55="Neg",0,1))</f>
        <v>0</v>
      </c>
      <c r="D55" t="s">
        <v>4910</v>
      </c>
      <c r="E55">
        <f>IFERROR(VLOOKUP($A55,'Dog data'!$D$2:$DG$400,'Dog data'!R$1,FALSE),"")</f>
        <v>0.6</v>
      </c>
      <c r="F55" t="str">
        <f>IFERROR(VLOOKUP($A55,'Dog data'!$D$2:$DG$400,'Dog data'!T$1,FALSE),"")</f>
        <v>F</v>
      </c>
      <c r="G55" t="str">
        <f>IFERROR(VLOOKUP($A55,'Dog data'!$D$2:$DG$400,'Dog data'!Y$1,FALSE),"")</f>
        <v>Alert</v>
      </c>
      <c r="H55">
        <f>IFERROR(VLOOKUP($A55,'Dog data'!$D$2:$DG$400,'Dog data'!Z$1,FALSE),"")</f>
        <v>112</v>
      </c>
      <c r="I55" t="str">
        <f>IFERROR(VLOOKUP($A55,'Dog data'!$D$2:$DG$400,'Dog data'!AA$1,FALSE),"")</f>
        <v>Normal</v>
      </c>
      <c r="J55">
        <f>IFERROR(VLOOKUP($A55,'Dog data'!$D$2:$DG$400,'Dog data'!AE$1,FALSE),"")</f>
        <v>104.1</v>
      </c>
      <c r="K55">
        <f>IFERROR(VLOOKUP($A55,'Dog data'!$D$2:$DG$400,'Dog data'!AF$1,FALSE),"")</f>
        <v>4.5</v>
      </c>
      <c r="L55">
        <f>IFERROR(VLOOKUP($A55,'Dog data'!$D$2:$DG$400,'Dog data'!BQ$1,FALSE),"")</f>
        <v>27.7</v>
      </c>
      <c r="M55">
        <f>IFERROR(VLOOKUP($A55,'Dog data'!$D$2:$DG$400,'Dog data'!BR$1,FALSE),"")</f>
        <v>13.3</v>
      </c>
      <c r="N55">
        <f>IFERROR(VLOOKUP($A55,'Dog data'!$D$2:$DG$400,'Dog data'!BS$1,FALSE),"")</f>
        <v>48.1</v>
      </c>
      <c r="O55">
        <f>IFERROR(VLOOKUP($A55,'Dog data'!$D$2:$DG$400,'Dog data'!BT$1,FALSE),"")</f>
        <v>5.4</v>
      </c>
      <c r="P55">
        <f>IFERROR(VLOOKUP($A55,'Dog data'!$D$2:$DG$400,'Dog data'!BU$1,FALSE),"")</f>
        <v>19.600000000000001</v>
      </c>
      <c r="Q55">
        <f>IFERROR(VLOOKUP($A55,'Dog data'!$D$2:$DG$400,'Dog data'!BV$1,FALSE),"")</f>
        <v>8.9</v>
      </c>
      <c r="R55">
        <f>IFERROR(VLOOKUP($A55,'Dog data'!$D$2:$DG$400,'Dog data'!BW$1,FALSE),"")</f>
        <v>32.299999999999997</v>
      </c>
      <c r="S55">
        <f>IFERROR(VLOOKUP($A55,'Dog data'!$D$2:$DG$400,'Dog data'!BX$1,FALSE),"")</f>
        <v>6.17</v>
      </c>
      <c r="T55">
        <f>IFERROR(VLOOKUP($A55,'Dog data'!$D$2:$DG$400,'Dog data'!BY$1,FALSE),"")</f>
        <v>14.7</v>
      </c>
      <c r="U55">
        <f>IFERROR(VLOOKUP($A55,'Dog data'!$D$2:$DG$400,'Dog data'!BZ$1,FALSE),"")</f>
        <v>43.9</v>
      </c>
      <c r="V55">
        <f>IFERROR(VLOOKUP($A55,'Dog data'!$D$2:$DG$400,'Dog data'!CA$1,FALSE),"")</f>
        <v>71.099999999999994</v>
      </c>
      <c r="W55">
        <f>IFERROR(VLOOKUP($A55,'Dog data'!$D$2:$DG$400,'Dog data'!CB$1,FALSE),"")</f>
        <v>23.8</v>
      </c>
      <c r="X55">
        <f>IFERROR(VLOOKUP($A55,'Dog data'!$D$2:$DG$400,'Dog data'!CC$1,FALSE),"")</f>
        <v>33.5</v>
      </c>
      <c r="Y55">
        <f>IFERROR(VLOOKUP($A55,'Dog data'!$D$2:$DG$400,'Dog data'!CD$1,FALSE),"")</f>
        <v>15.5</v>
      </c>
      <c r="Z55">
        <f>IFERROR(VLOOKUP($A55,'Dog data'!$D$2:$DG$400,'Dog data'!CE$1,FALSE),"")</f>
        <v>245</v>
      </c>
      <c r="AA55">
        <f>IFERROR(VLOOKUP($A55,'Dog data'!$D$2:$DG$400,'Dog data'!CF$1,FALSE),"")</f>
        <v>12</v>
      </c>
      <c r="AB55">
        <f>IFERROR(VLOOKUP($A55,'Dog data'!$D$2:$DG$400,'Dog data'!CG$1,FALSE),"")</f>
        <v>53</v>
      </c>
      <c r="AC55">
        <f>IFERROR(VLOOKUP($A55,'Dog data'!$D$2:$DG$400,'Dog data'!CH$1,FALSE),"")</f>
        <v>3</v>
      </c>
      <c r="AD55">
        <f>IFERROR(VLOOKUP($A55,'Dog data'!$D$2:$DG$400,'Dog data'!CI$1,FALSE),"")</f>
        <v>34</v>
      </c>
      <c r="AE55">
        <f>IFERROR(VLOOKUP($A55,'Dog data'!$D$2:$DG$400,'Dog data'!CJ$1,FALSE),"")</f>
        <v>8</v>
      </c>
      <c r="AF55">
        <f>IFERROR(VLOOKUP($A55,'Dog data'!$D$2:$DG$400,'Dog data'!CK$1,FALSE),"")</f>
        <v>2</v>
      </c>
      <c r="AG55">
        <f>IFERROR(VLOOKUP($A55,'Dog data'!$D$2:$DG$400,'Dog data'!CL$1,FALSE),"")</f>
        <v>0</v>
      </c>
      <c r="AH55" t="str">
        <f>IFERROR(VLOOKUP($A55,'Dog data'!$D$2:$DG$400,'Dog data'!CM$1,FALSE),"")</f>
        <v>.</v>
      </c>
      <c r="AI55" s="85" t="str">
        <f>IFERROR(VLOOKUP($A55,'Dog data'!$D$2:$DH$400,'Dog data'!DH$1,FALSE),"")</f>
        <v>CA012</v>
      </c>
      <c r="AJ55" s="85" t="str">
        <f>IFERROR(VLOOKUP($AI55,data!$C$3:$L$500,data!E$1,FALSE),"")</f>
        <v/>
      </c>
      <c r="AK55" s="85" t="str">
        <f>IFERROR(VLOOKUP($AI55,data!$C$3:$L$500,data!F$1,FALSE),"")</f>
        <v/>
      </c>
      <c r="AL55" s="85" t="str">
        <f>IFERROR(VLOOKUP($AI55,data!$C$3:$L$500,data!G$1,FALSE),"")</f>
        <v/>
      </c>
      <c r="AM55" s="85" t="str">
        <f>IFERROR(VLOOKUP($AI55,data!$C$3:$L$500,data!H$1,FALSE),"")</f>
        <v/>
      </c>
      <c r="AN55" s="85">
        <f>IFERROR(IFERROR(VLOOKUP($AI55,data!$C$3:$L$500,data!I$1,FALSE),VLOOKUP($AI55,Sheet1!$E$3:$M$21,Sheet1!K$1,FALSE)),"")</f>
        <v>8.8406250350000004</v>
      </c>
      <c r="AO55" s="85">
        <f>IFERROR(IFERROR(VLOOKUP($AI55,data!$C$3:$L$500,data!J$1,FALSE),VLOOKUP($AI55,Sheet1!$E$3:$M$21,Sheet1!L$1,FALSE)),"")</f>
        <v>-79.967045970000001</v>
      </c>
      <c r="AP55" s="85" t="str">
        <f>IFERROR(VLOOKUP($AI55,data!$C$3:$L$500,data!K$1,FALSE),"")</f>
        <v/>
      </c>
      <c r="AQ55" s="85" t="str">
        <f>IFERROR(VLOOKUP($AI55,data!$C$3:$L$500,data!L$1,FALSE),"")</f>
        <v/>
      </c>
    </row>
    <row r="56" spans="1:43" x14ac:dyDescent="0.2">
      <c r="A56" s="31" t="s">
        <v>82</v>
      </c>
      <c r="B56" t="str">
        <f>VLOOKUP($A56,Dirofilaria!$A$6:$B$253,2,FALSE)</f>
        <v>Neg</v>
      </c>
      <c r="C56">
        <f>IF(B56=0,"",IF(B56="Neg",0,1))</f>
        <v>0</v>
      </c>
      <c r="D56" t="s">
        <v>4910</v>
      </c>
      <c r="E56">
        <f>IFERROR(VLOOKUP($A56,'Dog data'!$D$2:$DG$400,'Dog data'!R$1,FALSE),"")</f>
        <v>0.6</v>
      </c>
      <c r="F56" t="str">
        <f>IFERROR(VLOOKUP($A56,'Dog data'!$D$2:$DG$400,'Dog data'!T$1,FALSE),"")</f>
        <v>F</v>
      </c>
      <c r="G56" t="str">
        <f>IFERROR(VLOOKUP($A56,'Dog data'!$D$2:$DG$400,'Dog data'!Y$1,FALSE),"")</f>
        <v>Alert</v>
      </c>
      <c r="H56">
        <f>IFERROR(VLOOKUP($A56,'Dog data'!$D$2:$DG$400,'Dog data'!Z$1,FALSE),"")</f>
        <v>80</v>
      </c>
      <c r="I56" t="str">
        <f>IFERROR(VLOOKUP($A56,'Dog data'!$D$2:$DG$400,'Dog data'!AA$1,FALSE),"")</f>
        <v>Normal</v>
      </c>
      <c r="J56">
        <f>IFERROR(VLOOKUP($A56,'Dog data'!$D$2:$DG$400,'Dog data'!AE$1,FALSE),"")</f>
        <v>101.1</v>
      </c>
      <c r="K56">
        <f>IFERROR(VLOOKUP($A56,'Dog data'!$D$2:$DG$400,'Dog data'!AF$1,FALSE),"")</f>
        <v>5</v>
      </c>
      <c r="L56">
        <f>IFERROR(VLOOKUP($A56,'Dog data'!$D$2:$DG$400,'Dog data'!BQ$1,FALSE),"")</f>
        <v>20.100000000000001</v>
      </c>
      <c r="M56">
        <f>IFERROR(VLOOKUP($A56,'Dog data'!$D$2:$DG$400,'Dog data'!BR$1,FALSE),"")</f>
        <v>13.1</v>
      </c>
      <c r="N56">
        <f>IFERROR(VLOOKUP($A56,'Dog data'!$D$2:$DG$400,'Dog data'!BS$1,FALSE),"")</f>
        <v>65.400000000000006</v>
      </c>
      <c r="O56">
        <f>IFERROR(VLOOKUP($A56,'Dog data'!$D$2:$DG$400,'Dog data'!BT$1,FALSE),"")</f>
        <v>4.5</v>
      </c>
      <c r="P56">
        <f>IFERROR(VLOOKUP($A56,'Dog data'!$D$2:$DG$400,'Dog data'!BU$1,FALSE),"")</f>
        <v>22.6</v>
      </c>
      <c r="Q56">
        <f>IFERROR(VLOOKUP($A56,'Dog data'!$D$2:$DG$400,'Dog data'!BV$1,FALSE),"")</f>
        <v>2.4</v>
      </c>
      <c r="R56">
        <f>IFERROR(VLOOKUP($A56,'Dog data'!$D$2:$DG$400,'Dog data'!BW$1,FALSE),"")</f>
        <v>12</v>
      </c>
      <c r="S56">
        <f>IFERROR(VLOOKUP($A56,'Dog data'!$D$2:$DG$400,'Dog data'!BX$1,FALSE),"")</f>
        <v>5.34</v>
      </c>
      <c r="T56">
        <f>IFERROR(VLOOKUP($A56,'Dog data'!$D$2:$DG$400,'Dog data'!BY$1,FALSE),"")</f>
        <v>12.9</v>
      </c>
      <c r="U56">
        <f>IFERROR(VLOOKUP($A56,'Dog data'!$D$2:$DG$400,'Dog data'!BZ$1,FALSE),"")</f>
        <v>39</v>
      </c>
      <c r="V56">
        <f>IFERROR(VLOOKUP($A56,'Dog data'!$D$2:$DG$400,'Dog data'!CA$1,FALSE),"")</f>
        <v>73</v>
      </c>
      <c r="W56">
        <f>IFERROR(VLOOKUP($A56,'Dog data'!$D$2:$DG$400,'Dog data'!CB$1,FALSE),"")</f>
        <v>24.2</v>
      </c>
      <c r="X56">
        <f>IFERROR(VLOOKUP($A56,'Dog data'!$D$2:$DG$400,'Dog data'!CC$1,FALSE),"")</f>
        <v>33.1</v>
      </c>
      <c r="Y56">
        <f>IFERROR(VLOOKUP($A56,'Dog data'!$D$2:$DG$400,'Dog data'!CD$1,FALSE),"")</f>
        <v>14.9</v>
      </c>
      <c r="Z56">
        <f>IFERROR(VLOOKUP($A56,'Dog data'!$D$2:$DG$400,'Dog data'!CE$1,FALSE),"")</f>
        <v>167</v>
      </c>
      <c r="AA56">
        <f>IFERROR(VLOOKUP($A56,'Dog data'!$D$2:$DG$400,'Dog data'!CF$1,FALSE),"")</f>
        <v>10.4</v>
      </c>
      <c r="AB56">
        <f>IFERROR(VLOOKUP($A56,'Dog data'!$D$2:$DG$400,'Dog data'!CG$1,FALSE),"")</f>
        <v>71</v>
      </c>
      <c r="AC56">
        <f>IFERROR(VLOOKUP($A56,'Dog data'!$D$2:$DG$400,'Dog data'!CH$1,FALSE),"")</f>
        <v>0</v>
      </c>
      <c r="AD56">
        <f>IFERROR(VLOOKUP($A56,'Dog data'!$D$2:$DG$400,'Dog data'!CI$1,FALSE),"")</f>
        <v>17</v>
      </c>
      <c r="AE56">
        <f>IFERROR(VLOOKUP($A56,'Dog data'!$D$2:$DG$400,'Dog data'!CJ$1,FALSE),"")</f>
        <v>8</v>
      </c>
      <c r="AF56">
        <f>IFERROR(VLOOKUP($A56,'Dog data'!$D$2:$DG$400,'Dog data'!CK$1,FALSE),"")</f>
        <v>4</v>
      </c>
      <c r="AG56">
        <f>IFERROR(VLOOKUP($A56,'Dog data'!$D$2:$DG$400,'Dog data'!CL$1,FALSE),"")</f>
        <v>0</v>
      </c>
      <c r="AH56" t="str">
        <f>IFERROR(VLOOKUP($A56,'Dog data'!$D$2:$DG$400,'Dog data'!CM$1,FALSE),"")</f>
        <v>.</v>
      </c>
      <c r="AI56" s="85" t="str">
        <f>IFERROR(VLOOKUP($A56,'Dog data'!$D$2:$DH$400,'Dog data'!DH$1,FALSE),"")</f>
        <v>CA012</v>
      </c>
      <c r="AJ56" s="85" t="str">
        <f>IFERROR(VLOOKUP($AI56,data!$C$3:$L$500,data!E$1,FALSE),"")</f>
        <v/>
      </c>
      <c r="AK56" s="85" t="str">
        <f>IFERROR(VLOOKUP($AI56,data!$C$3:$L$500,data!F$1,FALSE),"")</f>
        <v/>
      </c>
      <c r="AL56" s="85" t="str">
        <f>IFERROR(VLOOKUP($AI56,data!$C$3:$L$500,data!G$1,FALSE),"")</f>
        <v/>
      </c>
      <c r="AM56" s="85" t="str">
        <f>IFERROR(VLOOKUP($AI56,data!$C$3:$L$500,data!H$1,FALSE),"")</f>
        <v/>
      </c>
      <c r="AN56" s="85">
        <f>IFERROR(IFERROR(VLOOKUP($AI56,data!$C$3:$L$500,data!I$1,FALSE),VLOOKUP($AI56,Sheet1!$E$3:$M$21,Sheet1!K$1,FALSE)),"")</f>
        <v>8.8406250350000004</v>
      </c>
      <c r="AO56" s="85">
        <f>IFERROR(IFERROR(VLOOKUP($AI56,data!$C$3:$L$500,data!J$1,FALSE),VLOOKUP($AI56,Sheet1!$E$3:$M$21,Sheet1!L$1,FALSE)),"")</f>
        <v>-79.967045970000001</v>
      </c>
      <c r="AP56" s="85" t="str">
        <f>IFERROR(VLOOKUP($AI56,data!$C$3:$L$500,data!K$1,FALSE),"")</f>
        <v/>
      </c>
      <c r="AQ56" s="85" t="str">
        <f>IFERROR(VLOOKUP($AI56,data!$C$3:$L$500,data!L$1,FALSE),"")</f>
        <v/>
      </c>
    </row>
    <row r="57" spans="1:43" x14ac:dyDescent="0.2">
      <c r="A57" s="31" t="s">
        <v>83</v>
      </c>
      <c r="B57" t="str">
        <f>VLOOKUP($A57,Dirofilaria!$A$6:$B$253,2,FALSE)</f>
        <v>Neg</v>
      </c>
      <c r="C57">
        <f>IF(B57=0,"",IF(B57="Neg",0,1))</f>
        <v>0</v>
      </c>
      <c r="D57" t="s">
        <v>4910</v>
      </c>
      <c r="E57">
        <f>IFERROR(VLOOKUP($A57,'Dog data'!$D$2:$DG$400,'Dog data'!R$1,FALSE),"")</f>
        <v>3</v>
      </c>
      <c r="F57" t="str">
        <f>IFERROR(VLOOKUP($A57,'Dog data'!$D$2:$DG$400,'Dog data'!T$1,FALSE),"")</f>
        <v>M</v>
      </c>
      <c r="G57" t="str">
        <f>IFERROR(VLOOKUP($A57,'Dog data'!$D$2:$DG$400,'Dog data'!Y$1,FALSE),"")</f>
        <v>Alert</v>
      </c>
      <c r="H57">
        <f>IFERROR(VLOOKUP($A57,'Dog data'!$D$2:$DG$400,'Dog data'!Z$1,FALSE),"")</f>
        <v>80</v>
      </c>
      <c r="I57" t="str">
        <f>IFERROR(VLOOKUP($A57,'Dog data'!$D$2:$DG$400,'Dog data'!AA$1,FALSE),"")</f>
        <v>Normal</v>
      </c>
      <c r="J57">
        <f>IFERROR(VLOOKUP($A57,'Dog data'!$D$2:$DG$400,'Dog data'!AE$1,FALSE),"")</f>
        <v>101.6</v>
      </c>
      <c r="K57">
        <f>IFERROR(VLOOKUP($A57,'Dog data'!$D$2:$DG$400,'Dog data'!AF$1,FALSE),"")</f>
        <v>3.5</v>
      </c>
      <c r="L57">
        <f>IFERROR(VLOOKUP($A57,'Dog data'!$D$2:$DG$400,'Dog data'!BQ$1,FALSE),"")</f>
        <v>18</v>
      </c>
      <c r="M57">
        <f>IFERROR(VLOOKUP($A57,'Dog data'!$D$2:$DG$400,'Dog data'!BR$1,FALSE),"")</f>
        <v>11</v>
      </c>
      <c r="N57">
        <f>IFERROR(VLOOKUP($A57,'Dog data'!$D$2:$DG$400,'Dog data'!BS$1,FALSE),"")</f>
        <v>61.3</v>
      </c>
      <c r="O57">
        <f>IFERROR(VLOOKUP($A57,'Dog data'!$D$2:$DG$400,'Dog data'!BT$1,FALSE),"")</f>
        <v>4</v>
      </c>
      <c r="P57">
        <f>IFERROR(VLOOKUP($A57,'Dog data'!$D$2:$DG$400,'Dog data'!BU$1,FALSE),"")</f>
        <v>22.1</v>
      </c>
      <c r="Q57">
        <f>IFERROR(VLOOKUP($A57,'Dog data'!$D$2:$DG$400,'Dog data'!BV$1,FALSE),"")</f>
        <v>3</v>
      </c>
      <c r="R57">
        <f>IFERROR(VLOOKUP($A57,'Dog data'!$D$2:$DG$400,'Dog data'!BW$1,FALSE),"")</f>
        <v>16.600000000000001</v>
      </c>
      <c r="S57">
        <f>IFERROR(VLOOKUP($A57,'Dog data'!$D$2:$DG$400,'Dog data'!BX$1,FALSE),"")</f>
        <v>5.78</v>
      </c>
      <c r="T57">
        <f>IFERROR(VLOOKUP($A57,'Dog data'!$D$2:$DG$400,'Dog data'!BY$1,FALSE),"")</f>
        <v>12.9</v>
      </c>
      <c r="U57">
        <f>IFERROR(VLOOKUP($A57,'Dog data'!$D$2:$DG$400,'Dog data'!BZ$1,FALSE),"")</f>
        <v>39.5</v>
      </c>
      <c r="V57">
        <f>IFERROR(VLOOKUP($A57,'Dog data'!$D$2:$DG$400,'Dog data'!CA$1,FALSE),"")</f>
        <v>68.400000000000006</v>
      </c>
      <c r="W57">
        <f>IFERROR(VLOOKUP($A57,'Dog data'!$D$2:$DG$400,'Dog data'!CB$1,FALSE),"")</f>
        <v>22.3</v>
      </c>
      <c r="X57">
        <f>IFERROR(VLOOKUP($A57,'Dog data'!$D$2:$DG$400,'Dog data'!CC$1,FALSE),"")</f>
        <v>32.700000000000003</v>
      </c>
      <c r="Y57">
        <f>IFERROR(VLOOKUP($A57,'Dog data'!$D$2:$DG$400,'Dog data'!CD$1,FALSE),"")</f>
        <v>16.3</v>
      </c>
      <c r="Z57">
        <f>IFERROR(VLOOKUP($A57,'Dog data'!$D$2:$DG$400,'Dog data'!CE$1,FALSE),"")</f>
        <v>325</v>
      </c>
      <c r="AA57">
        <f>IFERROR(VLOOKUP($A57,'Dog data'!$D$2:$DG$400,'Dog data'!CF$1,FALSE),"")</f>
        <v>10.8</v>
      </c>
      <c r="AB57">
        <f>IFERROR(VLOOKUP($A57,'Dog data'!$D$2:$DG$400,'Dog data'!CG$1,FALSE),"")</f>
        <v>40</v>
      </c>
      <c r="AC57">
        <f>IFERROR(VLOOKUP($A57,'Dog data'!$D$2:$DG$400,'Dog data'!CH$1,FALSE),"")</f>
        <v>0</v>
      </c>
      <c r="AD57">
        <f>IFERROR(VLOOKUP($A57,'Dog data'!$D$2:$DG$400,'Dog data'!CI$1,FALSE),"")</f>
        <v>28</v>
      </c>
      <c r="AE57">
        <f>IFERROR(VLOOKUP($A57,'Dog data'!$D$2:$DG$400,'Dog data'!CJ$1,FALSE),"")</f>
        <v>5</v>
      </c>
      <c r="AF57">
        <f>IFERROR(VLOOKUP($A57,'Dog data'!$D$2:$DG$400,'Dog data'!CK$1,FALSE),"")</f>
        <v>27</v>
      </c>
      <c r="AG57">
        <f>IFERROR(VLOOKUP($A57,'Dog data'!$D$2:$DG$400,'Dog data'!CL$1,FALSE),"")</f>
        <v>0</v>
      </c>
      <c r="AH57" t="str">
        <f>IFERROR(VLOOKUP($A57,'Dog data'!$D$2:$DG$400,'Dog data'!CM$1,FALSE),"")</f>
        <v>.</v>
      </c>
      <c r="AI57" s="85" t="str">
        <f>IFERROR(VLOOKUP($A57,'Dog data'!$D$2:$DH$400,'Dog data'!DH$1,FALSE),"")</f>
        <v>CA013</v>
      </c>
      <c r="AJ57" s="85" t="str">
        <f>IFERROR(VLOOKUP($AI57,data!$C$3:$L$500,data!E$1,FALSE),"")</f>
        <v>Cañazas</v>
      </c>
      <c r="AK57" s="85" t="str">
        <f>IFERROR(VLOOKUP($AI57,data!$C$3:$L$500,data!F$1,FALSE),"")</f>
        <v>8.834391 -79.969689 292.832045432891 12</v>
      </c>
      <c r="AL57" s="85">
        <f>IFERROR(VLOOKUP($AI57,data!$C$3:$L$500,data!G$1,FALSE),"")</f>
        <v>8.8343910000000001</v>
      </c>
      <c r="AM57" s="85">
        <f>IFERROR(VLOOKUP($AI57,data!$C$3:$L$500,data!H$1,FALSE),"")</f>
        <v>-79.969689000000002</v>
      </c>
      <c r="AN57" s="85">
        <f>IFERROR(IFERROR(VLOOKUP($AI57,data!$C$3:$L$500,data!I$1,FALSE),VLOOKUP($AI57,Sheet1!$E$3:$M$21,Sheet1!K$1,FALSE)),"")</f>
        <v>8.8343739790000004</v>
      </c>
      <c r="AO57" s="85">
        <f>IFERROR(IFERROR(VLOOKUP($AI57,data!$C$3:$L$500,data!J$1,FALSE),VLOOKUP($AI57,Sheet1!$E$3:$M$21,Sheet1!L$1,FALSE)),"")</f>
        <v>-79.969591969999996</v>
      </c>
      <c r="AP57" s="85">
        <f>IFERROR(VLOOKUP($AI57,data!$C$3:$L$500,data!K$1,FALSE),"")</f>
        <v>-79.969689000000002</v>
      </c>
      <c r="AQ57" s="85">
        <f>IFERROR(VLOOKUP($AI57,data!$C$3:$L$500,data!L$1,FALSE),"")</f>
        <v>292.83204543300002</v>
      </c>
    </row>
    <row r="58" spans="1:43" x14ac:dyDescent="0.2">
      <c r="A58" s="31" t="s">
        <v>84</v>
      </c>
      <c r="B58" t="str">
        <f>VLOOKUP($A58,Dirofilaria!$A$6:$B$253,2,FALSE)</f>
        <v>Neg</v>
      </c>
      <c r="C58">
        <f>IF(B58=0,"",IF(B58="Neg",0,1))</f>
        <v>0</v>
      </c>
      <c r="D58" t="s">
        <v>4910</v>
      </c>
      <c r="E58">
        <f>IFERROR(VLOOKUP($A58,'Dog data'!$D$2:$DG$400,'Dog data'!R$1,FALSE),"")</f>
        <v>1.5</v>
      </c>
      <c r="F58" t="str">
        <f>IFERROR(VLOOKUP($A58,'Dog data'!$D$2:$DG$400,'Dog data'!T$1,FALSE),"")</f>
        <v>M</v>
      </c>
      <c r="G58" t="str">
        <f>IFERROR(VLOOKUP($A58,'Dog data'!$D$2:$DG$400,'Dog data'!Y$1,FALSE),"")</f>
        <v>Alert</v>
      </c>
      <c r="H58">
        <f>IFERROR(VLOOKUP($A58,'Dog data'!$D$2:$DG$400,'Dog data'!Z$1,FALSE),"")</f>
        <v>120</v>
      </c>
      <c r="I58" t="str">
        <f>IFERROR(VLOOKUP($A58,'Dog data'!$D$2:$DG$400,'Dog data'!AA$1,FALSE),"")</f>
        <v>Normal</v>
      </c>
      <c r="J58">
        <f>IFERROR(VLOOKUP($A58,'Dog data'!$D$2:$DG$400,'Dog data'!AE$1,FALSE),"")</f>
        <v>104.1</v>
      </c>
      <c r="K58">
        <f>IFERROR(VLOOKUP($A58,'Dog data'!$D$2:$DG$400,'Dog data'!AF$1,FALSE),"")</f>
        <v>3</v>
      </c>
      <c r="L58">
        <f>IFERROR(VLOOKUP($A58,'Dog data'!$D$2:$DG$400,'Dog data'!BQ$1,FALSE),"")</f>
        <v>20.8</v>
      </c>
      <c r="M58">
        <f>IFERROR(VLOOKUP($A58,'Dog data'!$D$2:$DG$400,'Dog data'!BR$1,FALSE),"")</f>
        <v>12.6</v>
      </c>
      <c r="N58">
        <f>IFERROR(VLOOKUP($A58,'Dog data'!$D$2:$DG$400,'Dog data'!BS$1,FALSE),"")</f>
        <v>60.4</v>
      </c>
      <c r="O58">
        <f>IFERROR(VLOOKUP($A58,'Dog data'!$D$2:$DG$400,'Dog data'!BT$1,FALSE),"")</f>
        <v>3.9</v>
      </c>
      <c r="P58">
        <f>IFERROR(VLOOKUP($A58,'Dog data'!$D$2:$DG$400,'Dog data'!BU$1,FALSE),"")</f>
        <v>18.7</v>
      </c>
      <c r="Q58">
        <f>IFERROR(VLOOKUP($A58,'Dog data'!$D$2:$DG$400,'Dog data'!BV$1,FALSE),"")</f>
        <v>4.3</v>
      </c>
      <c r="R58">
        <f>IFERROR(VLOOKUP($A58,'Dog data'!$D$2:$DG$400,'Dog data'!BW$1,FALSE),"")</f>
        <v>20.9</v>
      </c>
      <c r="S58">
        <f>IFERROR(VLOOKUP($A58,'Dog data'!$D$2:$DG$400,'Dog data'!BX$1,FALSE),"")</f>
        <v>6.6</v>
      </c>
      <c r="T58">
        <f>IFERROR(VLOOKUP($A58,'Dog data'!$D$2:$DG$400,'Dog data'!BY$1,FALSE),"")</f>
        <v>14.8</v>
      </c>
      <c r="U58">
        <f>IFERROR(VLOOKUP($A58,'Dog data'!$D$2:$DG$400,'Dog data'!BZ$1,FALSE),"")</f>
        <v>43.6</v>
      </c>
      <c r="V58">
        <f>IFERROR(VLOOKUP($A58,'Dog data'!$D$2:$DG$400,'Dog data'!CA$1,FALSE),"")</f>
        <v>66</v>
      </c>
      <c r="W58">
        <f>IFERROR(VLOOKUP($A58,'Dog data'!$D$2:$DG$400,'Dog data'!CB$1,FALSE),"")</f>
        <v>22.4</v>
      </c>
      <c r="X58">
        <f>IFERROR(VLOOKUP($A58,'Dog data'!$D$2:$DG$400,'Dog data'!CC$1,FALSE),"")</f>
        <v>33.9</v>
      </c>
      <c r="Y58">
        <f>IFERROR(VLOOKUP($A58,'Dog data'!$D$2:$DG$400,'Dog data'!CD$1,FALSE),"")</f>
        <v>17.8</v>
      </c>
      <c r="Z58">
        <f>IFERROR(VLOOKUP($A58,'Dog data'!$D$2:$DG$400,'Dog data'!CE$1,FALSE),"")</f>
        <v>180</v>
      </c>
      <c r="AA58" t="str">
        <f>IFERROR(VLOOKUP($A58,'Dog data'!$D$2:$DG$400,'Dog data'!CF$1,FALSE),"")</f>
        <v>.</v>
      </c>
      <c r="AB58">
        <f>IFERROR(VLOOKUP($A58,'Dog data'!$D$2:$DG$400,'Dog data'!CG$1,FALSE),"")</f>
        <v>32</v>
      </c>
      <c r="AC58">
        <f>IFERROR(VLOOKUP($A58,'Dog data'!$D$2:$DG$400,'Dog data'!CH$1,FALSE),"")</f>
        <v>4</v>
      </c>
      <c r="AD58">
        <f>IFERROR(VLOOKUP($A58,'Dog data'!$D$2:$DG$400,'Dog data'!CI$1,FALSE),"")</f>
        <v>34</v>
      </c>
      <c r="AE58">
        <f>IFERROR(VLOOKUP($A58,'Dog data'!$D$2:$DG$400,'Dog data'!CJ$1,FALSE),"")</f>
        <v>5</v>
      </c>
      <c r="AF58">
        <f>IFERROR(VLOOKUP($A58,'Dog data'!$D$2:$DG$400,'Dog data'!CK$1,FALSE),"")</f>
        <v>25</v>
      </c>
      <c r="AG58" t="str">
        <f>IFERROR(VLOOKUP($A58,'Dog data'!$D$2:$DG$400,'Dog data'!CL$1,FALSE),"")</f>
        <v>.</v>
      </c>
      <c r="AH58" t="str">
        <f>IFERROR(VLOOKUP($A58,'Dog data'!$D$2:$DG$400,'Dog data'!CM$1,FALSE),"")</f>
        <v>.</v>
      </c>
      <c r="AI58" s="85" t="str">
        <f>IFERROR(VLOOKUP($A58,'Dog data'!$D$2:$DH$400,'Dog data'!DH$1,FALSE),"")</f>
        <v>CA013</v>
      </c>
      <c r="AJ58" s="85" t="str">
        <f>IFERROR(VLOOKUP($AI58,data!$C$3:$L$500,data!E$1,FALSE),"")</f>
        <v>Cañazas</v>
      </c>
      <c r="AK58" s="85" t="str">
        <f>IFERROR(VLOOKUP($AI58,data!$C$3:$L$500,data!F$1,FALSE),"")</f>
        <v>8.834391 -79.969689 292.832045432891 12</v>
      </c>
      <c r="AL58" s="85">
        <f>IFERROR(VLOOKUP($AI58,data!$C$3:$L$500,data!G$1,FALSE),"")</f>
        <v>8.8343910000000001</v>
      </c>
      <c r="AM58" s="85">
        <f>IFERROR(VLOOKUP($AI58,data!$C$3:$L$500,data!H$1,FALSE),"")</f>
        <v>-79.969689000000002</v>
      </c>
      <c r="AN58" s="85">
        <f>IFERROR(IFERROR(VLOOKUP($AI58,data!$C$3:$L$500,data!I$1,FALSE),VLOOKUP($AI58,Sheet1!$E$3:$M$21,Sheet1!K$1,FALSE)),"")</f>
        <v>8.8343739790000004</v>
      </c>
      <c r="AO58" s="85">
        <f>IFERROR(IFERROR(VLOOKUP($AI58,data!$C$3:$L$500,data!J$1,FALSE),VLOOKUP($AI58,Sheet1!$E$3:$M$21,Sheet1!L$1,FALSE)),"")</f>
        <v>-79.969591969999996</v>
      </c>
      <c r="AP58" s="85">
        <f>IFERROR(VLOOKUP($AI58,data!$C$3:$L$500,data!K$1,FALSE),"")</f>
        <v>-79.969689000000002</v>
      </c>
      <c r="AQ58" s="85">
        <f>IFERROR(VLOOKUP($AI58,data!$C$3:$L$500,data!L$1,FALSE),"")</f>
        <v>292.83204543300002</v>
      </c>
    </row>
    <row r="59" spans="1:43" x14ac:dyDescent="0.2">
      <c r="A59" s="31" t="s">
        <v>85</v>
      </c>
      <c r="B59" t="str">
        <f>VLOOKUP($A59,Dirofilaria!$A$6:$B$253,2,FALSE)</f>
        <v>Neg</v>
      </c>
      <c r="C59">
        <f>IF(B59=0,"",IF(B59="Neg",0,1))</f>
        <v>0</v>
      </c>
      <c r="D59" t="s">
        <v>4910</v>
      </c>
      <c r="E59" t="str">
        <f>IFERROR(VLOOKUP($A59,'Dog data'!$D$2:$DG$400,'Dog data'!R$1,FALSE),"")</f>
        <v>NA</v>
      </c>
      <c r="F59" t="str">
        <f>IFERROR(VLOOKUP($A59,'Dog data'!$D$2:$DG$400,'Dog data'!T$1,FALSE),"")</f>
        <v>F</v>
      </c>
      <c r="G59" t="str">
        <f>IFERROR(VLOOKUP($A59,'Dog data'!$D$2:$DG$400,'Dog data'!Y$1,FALSE),"")</f>
        <v>Alert</v>
      </c>
      <c r="H59">
        <f>IFERROR(VLOOKUP($A59,'Dog data'!$D$2:$DG$400,'Dog data'!Z$1,FALSE),"")</f>
        <v>73</v>
      </c>
      <c r="I59" t="str">
        <f>IFERROR(VLOOKUP($A59,'Dog data'!$D$2:$DG$400,'Dog data'!AA$1,FALSE),"")</f>
        <v>.</v>
      </c>
      <c r="J59">
        <f>IFERROR(VLOOKUP($A59,'Dog data'!$D$2:$DG$400,'Dog data'!AE$1,FALSE),"")</f>
        <v>102.3</v>
      </c>
      <c r="K59">
        <f>IFERROR(VLOOKUP($A59,'Dog data'!$D$2:$DG$400,'Dog data'!AF$1,FALSE),"")</f>
        <v>1</v>
      </c>
      <c r="L59">
        <f>IFERROR(VLOOKUP($A59,'Dog data'!$D$2:$DG$400,'Dog data'!BQ$1,FALSE),"")</f>
        <v>14.8</v>
      </c>
      <c r="M59">
        <f>IFERROR(VLOOKUP($A59,'Dog data'!$D$2:$DG$400,'Dog data'!BR$1,FALSE),"")</f>
        <v>10.3</v>
      </c>
      <c r="N59">
        <f>IFERROR(VLOOKUP($A59,'Dog data'!$D$2:$DG$400,'Dog data'!BS$1,FALSE),"")</f>
        <v>69.900000000000006</v>
      </c>
      <c r="O59">
        <f>IFERROR(VLOOKUP($A59,'Dog data'!$D$2:$DG$400,'Dog data'!BT$1,FALSE),"")</f>
        <v>3.2</v>
      </c>
      <c r="P59">
        <f>IFERROR(VLOOKUP($A59,'Dog data'!$D$2:$DG$400,'Dog data'!BU$1,FALSE),"")</f>
        <v>21.5</v>
      </c>
      <c r="Q59">
        <f>IFERROR(VLOOKUP($A59,'Dog data'!$D$2:$DG$400,'Dog data'!BV$1,FALSE),"")</f>
        <v>1.3</v>
      </c>
      <c r="R59">
        <f>IFERROR(VLOOKUP($A59,'Dog data'!$D$2:$DG$400,'Dog data'!BW$1,FALSE),"")</f>
        <v>8.6</v>
      </c>
      <c r="S59">
        <f>IFERROR(VLOOKUP($A59,'Dog data'!$D$2:$DG$400,'Dog data'!BX$1,FALSE),"")</f>
        <v>4.75</v>
      </c>
      <c r="T59">
        <f>IFERROR(VLOOKUP($A59,'Dog data'!$D$2:$DG$400,'Dog data'!BY$1,FALSE),"")</f>
        <v>9.5</v>
      </c>
      <c r="U59">
        <f>IFERROR(VLOOKUP($A59,'Dog data'!$D$2:$DG$400,'Dog data'!BZ$1,FALSE),"")</f>
        <v>29.7</v>
      </c>
      <c r="V59">
        <f>IFERROR(VLOOKUP($A59,'Dog data'!$D$2:$DG$400,'Dog data'!CA$1,FALSE),"")</f>
        <v>62.6</v>
      </c>
      <c r="W59">
        <f>IFERROR(VLOOKUP($A59,'Dog data'!$D$2:$DG$400,'Dog data'!CB$1,FALSE),"")</f>
        <v>20</v>
      </c>
      <c r="X59">
        <f>IFERROR(VLOOKUP($A59,'Dog data'!$D$2:$DG$400,'Dog data'!CC$1,FALSE),"")</f>
        <v>32</v>
      </c>
      <c r="Y59">
        <f>IFERROR(VLOOKUP($A59,'Dog data'!$D$2:$DG$400,'Dog data'!CD$1,FALSE),"")</f>
        <v>16</v>
      </c>
      <c r="Z59">
        <f>IFERROR(VLOOKUP($A59,'Dog data'!$D$2:$DG$400,'Dog data'!CE$1,FALSE),"")</f>
        <v>230</v>
      </c>
      <c r="AA59">
        <f>IFERROR(VLOOKUP($A59,'Dog data'!$D$2:$DG$400,'Dog data'!CF$1,FALSE),"")</f>
        <v>0</v>
      </c>
      <c r="AB59">
        <f>IFERROR(VLOOKUP($A59,'Dog data'!$D$2:$DG$400,'Dog data'!CG$1,FALSE),"")</f>
        <v>48</v>
      </c>
      <c r="AC59">
        <f>IFERROR(VLOOKUP($A59,'Dog data'!$D$2:$DG$400,'Dog data'!CH$1,FALSE),"")</f>
        <v>0</v>
      </c>
      <c r="AD59">
        <f>IFERROR(VLOOKUP($A59,'Dog data'!$D$2:$DG$400,'Dog data'!CI$1,FALSE),"")</f>
        <v>40</v>
      </c>
      <c r="AE59">
        <f>IFERROR(VLOOKUP($A59,'Dog data'!$D$2:$DG$400,'Dog data'!CJ$1,FALSE),"")</f>
        <v>5</v>
      </c>
      <c r="AF59">
        <f>IFERROR(VLOOKUP($A59,'Dog data'!$D$2:$DG$400,'Dog data'!CK$1,FALSE),"")</f>
        <v>7</v>
      </c>
      <c r="AG59">
        <f>IFERROR(VLOOKUP($A59,'Dog data'!$D$2:$DG$400,'Dog data'!CL$1,FALSE),"")</f>
        <v>0</v>
      </c>
      <c r="AH59" t="str">
        <f>IFERROR(VLOOKUP($A59,'Dog data'!$D$2:$DG$400,'Dog data'!CM$1,FALSE),"")</f>
        <v>.</v>
      </c>
      <c r="AI59" s="85" t="str">
        <f>IFERROR(VLOOKUP($A59,'Dog data'!$D$2:$DH$400,'Dog data'!DH$1,FALSE),"")</f>
        <v>CA013</v>
      </c>
      <c r="AJ59" s="85" t="str">
        <f>IFERROR(VLOOKUP($AI59,data!$C$3:$L$500,data!E$1,FALSE),"")</f>
        <v>Cañazas</v>
      </c>
      <c r="AK59" s="85" t="str">
        <f>IFERROR(VLOOKUP($AI59,data!$C$3:$L$500,data!F$1,FALSE),"")</f>
        <v>8.834391 -79.969689 292.832045432891 12</v>
      </c>
      <c r="AL59" s="85">
        <f>IFERROR(VLOOKUP($AI59,data!$C$3:$L$500,data!G$1,FALSE),"")</f>
        <v>8.8343910000000001</v>
      </c>
      <c r="AM59" s="85">
        <f>IFERROR(VLOOKUP($AI59,data!$C$3:$L$500,data!H$1,FALSE),"")</f>
        <v>-79.969689000000002</v>
      </c>
      <c r="AN59" s="85">
        <f>IFERROR(IFERROR(VLOOKUP($AI59,data!$C$3:$L$500,data!I$1,FALSE),VLOOKUP($AI59,Sheet1!$E$3:$M$21,Sheet1!K$1,FALSE)),"")</f>
        <v>8.8343739790000004</v>
      </c>
      <c r="AO59" s="85">
        <f>IFERROR(IFERROR(VLOOKUP($AI59,data!$C$3:$L$500,data!J$1,FALSE),VLOOKUP($AI59,Sheet1!$E$3:$M$21,Sheet1!L$1,FALSE)),"")</f>
        <v>-79.969591969999996</v>
      </c>
      <c r="AP59" s="85">
        <f>IFERROR(VLOOKUP($AI59,data!$C$3:$L$500,data!K$1,FALSE),"")</f>
        <v>-79.969689000000002</v>
      </c>
      <c r="AQ59" s="85">
        <f>IFERROR(VLOOKUP($AI59,data!$C$3:$L$500,data!L$1,FALSE),"")</f>
        <v>292.83204543300002</v>
      </c>
    </row>
    <row r="60" spans="1:43" x14ac:dyDescent="0.2">
      <c r="A60" s="31" t="s">
        <v>87</v>
      </c>
      <c r="B60" t="str">
        <f>VLOOKUP($A60,Dirofilaria!$A$6:$B$253,2,FALSE)</f>
        <v>Neg</v>
      </c>
      <c r="C60">
        <f>IF(B60=0,"",IF(B60="Neg",0,1))</f>
        <v>0</v>
      </c>
      <c r="D60" t="s">
        <v>4910</v>
      </c>
      <c r="E60">
        <f>IFERROR(VLOOKUP($A60,'Dog data'!$D$2:$DG$400,'Dog data'!R$1,FALSE),"")</f>
        <v>4</v>
      </c>
      <c r="F60" t="str">
        <f>IFERROR(VLOOKUP($A60,'Dog data'!$D$2:$DG$400,'Dog data'!T$1,FALSE),"")</f>
        <v>M</v>
      </c>
      <c r="G60" t="str">
        <f>IFERROR(VLOOKUP($A60,'Dog data'!$D$2:$DG$400,'Dog data'!Y$1,FALSE),"")</f>
        <v>Alert</v>
      </c>
      <c r="H60">
        <f>IFERROR(VLOOKUP($A60,'Dog data'!$D$2:$DG$400,'Dog data'!Z$1,FALSE),"")</f>
        <v>88</v>
      </c>
      <c r="I60" t="str">
        <f>IFERROR(VLOOKUP($A60,'Dog data'!$D$2:$DG$400,'Dog data'!AA$1,FALSE),"")</f>
        <v>Normal</v>
      </c>
      <c r="J60">
        <f>IFERROR(VLOOKUP($A60,'Dog data'!$D$2:$DG$400,'Dog data'!AE$1,FALSE),"")</f>
        <v>102.3</v>
      </c>
      <c r="K60">
        <f>IFERROR(VLOOKUP($A60,'Dog data'!$D$2:$DG$400,'Dog data'!AF$1,FALSE),"")</f>
        <v>3</v>
      </c>
      <c r="L60">
        <f>IFERROR(VLOOKUP($A60,'Dog data'!$D$2:$DG$400,'Dog data'!BQ$1,FALSE),"")</f>
        <v>10.8</v>
      </c>
      <c r="M60">
        <f>IFERROR(VLOOKUP($A60,'Dog data'!$D$2:$DG$400,'Dog data'!BR$1,FALSE),"")</f>
        <v>7.4</v>
      </c>
      <c r="N60">
        <f>IFERROR(VLOOKUP($A60,'Dog data'!$D$2:$DG$400,'Dog data'!BS$1,FALSE),"")</f>
        <v>68.400000000000006</v>
      </c>
      <c r="O60">
        <f>IFERROR(VLOOKUP($A60,'Dog data'!$D$2:$DG$400,'Dog data'!BT$1,FALSE),"")</f>
        <v>2.2000000000000002</v>
      </c>
      <c r="P60">
        <f>IFERROR(VLOOKUP($A60,'Dog data'!$D$2:$DG$400,'Dog data'!BU$1,FALSE),"")</f>
        <v>20.3</v>
      </c>
      <c r="Q60">
        <f>IFERROR(VLOOKUP($A60,'Dog data'!$D$2:$DG$400,'Dog data'!BV$1,FALSE),"")</f>
        <v>1.2</v>
      </c>
      <c r="R60">
        <f>IFERROR(VLOOKUP($A60,'Dog data'!$D$2:$DG$400,'Dog data'!BW$1,FALSE),"")</f>
        <v>11.3</v>
      </c>
      <c r="S60">
        <f>IFERROR(VLOOKUP($A60,'Dog data'!$D$2:$DG$400,'Dog data'!BX$1,FALSE),"")</f>
        <v>5.69</v>
      </c>
      <c r="T60">
        <f>IFERROR(VLOOKUP($A60,'Dog data'!$D$2:$DG$400,'Dog data'!BY$1,FALSE),"")</f>
        <v>12.1</v>
      </c>
      <c r="U60">
        <f>IFERROR(VLOOKUP($A60,'Dog data'!$D$2:$DG$400,'Dog data'!BZ$1,FALSE),"")</f>
        <v>36.200000000000003</v>
      </c>
      <c r="V60">
        <f>IFERROR(VLOOKUP($A60,'Dog data'!$D$2:$DG$400,'Dog data'!CA$1,FALSE),"")</f>
        <v>63.7</v>
      </c>
      <c r="W60">
        <f>IFERROR(VLOOKUP($A60,'Dog data'!$D$2:$DG$400,'Dog data'!CB$1,FALSE),"")</f>
        <v>21.3</v>
      </c>
      <c r="X60">
        <f>IFERROR(VLOOKUP($A60,'Dog data'!$D$2:$DG$400,'Dog data'!CC$1,FALSE),"")</f>
        <v>33.4</v>
      </c>
      <c r="Y60">
        <f>IFERROR(VLOOKUP($A60,'Dog data'!$D$2:$DG$400,'Dog data'!CD$1,FALSE),"")</f>
        <v>15.7</v>
      </c>
      <c r="Z60">
        <f>IFERROR(VLOOKUP($A60,'Dog data'!$D$2:$DG$400,'Dog data'!CE$1,FALSE),"")</f>
        <v>86</v>
      </c>
      <c r="AA60">
        <f>IFERROR(VLOOKUP($A60,'Dog data'!$D$2:$DG$400,'Dog data'!CF$1,FALSE),"")</f>
        <v>0</v>
      </c>
      <c r="AB60">
        <f>IFERROR(VLOOKUP($A60,'Dog data'!$D$2:$DG$400,'Dog data'!CG$1,FALSE),"")</f>
        <v>50</v>
      </c>
      <c r="AC60">
        <f>IFERROR(VLOOKUP($A60,'Dog data'!$D$2:$DG$400,'Dog data'!CH$1,FALSE),"")</f>
        <v>5</v>
      </c>
      <c r="AD60">
        <f>IFERROR(VLOOKUP($A60,'Dog data'!$D$2:$DG$400,'Dog data'!CI$1,FALSE),"")</f>
        <v>22</v>
      </c>
      <c r="AE60">
        <f>IFERROR(VLOOKUP($A60,'Dog data'!$D$2:$DG$400,'Dog data'!CJ$1,FALSE),"")</f>
        <v>4</v>
      </c>
      <c r="AF60">
        <f>IFERROR(VLOOKUP($A60,'Dog data'!$D$2:$DG$400,'Dog data'!CK$1,FALSE),"")</f>
        <v>19</v>
      </c>
      <c r="AG60">
        <f>IFERROR(VLOOKUP($A60,'Dog data'!$D$2:$DG$400,'Dog data'!CL$1,FALSE),"")</f>
        <v>0</v>
      </c>
      <c r="AH60" t="str">
        <f>IFERROR(VLOOKUP($A60,'Dog data'!$D$2:$DG$400,'Dog data'!CM$1,FALSE),"")</f>
        <v>.</v>
      </c>
      <c r="AI60" s="85" t="str">
        <f>IFERROR(VLOOKUP($A60,'Dog data'!$D$2:$DH$400,'Dog data'!DH$1,FALSE),"")</f>
        <v>CA014</v>
      </c>
      <c r="AJ60" s="85" t="str">
        <f>IFERROR(VLOOKUP($AI60,data!$C$3:$L$500,data!E$1,FALSE),"")</f>
        <v>Cañazas</v>
      </c>
      <c r="AK60" s="85" t="str">
        <f>IFERROR(VLOOKUP($AI60,data!$C$3:$L$500,data!F$1,FALSE),"")</f>
        <v>8.838857 -79.963663 222.00781317386097 16</v>
      </c>
      <c r="AL60" s="85">
        <f>IFERROR(VLOOKUP($AI60,data!$C$3:$L$500,data!G$1,FALSE),"")</f>
        <v>8.8388570000000009</v>
      </c>
      <c r="AM60" s="85">
        <f>IFERROR(VLOOKUP($AI60,data!$C$3:$L$500,data!H$1,FALSE),"")</f>
        <v>-79.963662999999997</v>
      </c>
      <c r="AN60" s="85">
        <f>IFERROR(IFERROR(VLOOKUP($AI60,data!$C$3:$L$500,data!I$1,FALSE),VLOOKUP($AI60,Sheet1!$E$3:$M$21,Sheet1!K$1,FALSE)),"")</f>
        <v>8.8388449700000002</v>
      </c>
      <c r="AO60" s="85">
        <f>IFERROR(IFERROR(VLOOKUP($AI60,data!$C$3:$L$500,data!J$1,FALSE),VLOOKUP($AI60,Sheet1!$E$3:$M$21,Sheet1!L$1,FALSE)),"")</f>
        <v>-79.963534039999999</v>
      </c>
      <c r="AP60" s="85">
        <f>IFERROR(VLOOKUP($AI60,data!$C$3:$L$500,data!K$1,FALSE),"")</f>
        <v>-79.963662999999997</v>
      </c>
      <c r="AQ60" s="85">
        <f>IFERROR(VLOOKUP($AI60,data!$C$3:$L$500,data!L$1,FALSE),"")</f>
        <v>222.00781317400001</v>
      </c>
    </row>
    <row r="61" spans="1:43" x14ac:dyDescent="0.2">
      <c r="A61" s="31" t="s">
        <v>88</v>
      </c>
      <c r="B61" t="str">
        <f>VLOOKUP($A61,Dirofilaria!$A$6:$B$253,2,FALSE)</f>
        <v>Neg</v>
      </c>
      <c r="C61">
        <f>IF(B61=0,"",IF(B61="Neg",0,1))</f>
        <v>0</v>
      </c>
      <c r="D61" t="s">
        <v>4910</v>
      </c>
      <c r="E61">
        <f>IFERROR(VLOOKUP($A61,'Dog data'!$D$2:$DG$400,'Dog data'!R$1,FALSE),"")</f>
        <v>3</v>
      </c>
      <c r="F61" t="str">
        <f>IFERROR(VLOOKUP($A61,'Dog data'!$D$2:$DG$400,'Dog data'!T$1,FALSE),"")</f>
        <v>M</v>
      </c>
      <c r="G61" t="str">
        <f>IFERROR(VLOOKUP($A61,'Dog data'!$D$2:$DG$400,'Dog data'!Y$1,FALSE),"")</f>
        <v>Alert</v>
      </c>
      <c r="H61">
        <f>IFERROR(VLOOKUP($A61,'Dog data'!$D$2:$DG$400,'Dog data'!Z$1,FALSE),"")</f>
        <v>120</v>
      </c>
      <c r="I61" t="str">
        <f>IFERROR(VLOOKUP($A61,'Dog data'!$D$2:$DG$400,'Dog data'!AA$1,FALSE),"")</f>
        <v>Normal</v>
      </c>
      <c r="J61">
        <f>IFERROR(VLOOKUP($A61,'Dog data'!$D$2:$DG$400,'Dog data'!AE$1,FALSE),"")</f>
        <v>100.7</v>
      </c>
      <c r="K61">
        <f>IFERROR(VLOOKUP($A61,'Dog data'!$D$2:$DG$400,'Dog data'!AF$1,FALSE),"")</f>
        <v>4.5</v>
      </c>
      <c r="L61">
        <f>IFERROR(VLOOKUP($A61,'Dog data'!$D$2:$DG$400,'Dog data'!BQ$1,FALSE),"")</f>
        <v>9.1</v>
      </c>
      <c r="M61">
        <f>IFERROR(VLOOKUP($A61,'Dog data'!$D$2:$DG$400,'Dog data'!BR$1,FALSE),"")</f>
        <v>6.1</v>
      </c>
      <c r="N61">
        <f>IFERROR(VLOOKUP($A61,'Dog data'!$D$2:$DG$400,'Dog data'!BS$1,FALSE),"")</f>
        <v>66.900000000000006</v>
      </c>
      <c r="O61">
        <f>IFERROR(VLOOKUP($A61,'Dog data'!$D$2:$DG$400,'Dog data'!BT$1,FALSE),"")</f>
        <v>1.4</v>
      </c>
      <c r="P61">
        <f>IFERROR(VLOOKUP($A61,'Dog data'!$D$2:$DG$400,'Dog data'!BU$1,FALSE),"")</f>
        <v>15.6</v>
      </c>
      <c r="Q61">
        <f>IFERROR(VLOOKUP($A61,'Dog data'!$D$2:$DG$400,'Dog data'!BV$1,FALSE),"")</f>
        <v>1.6</v>
      </c>
      <c r="R61">
        <f>IFERROR(VLOOKUP($A61,'Dog data'!$D$2:$DG$400,'Dog data'!BW$1,FALSE),"")</f>
        <v>17.5</v>
      </c>
      <c r="S61">
        <f>IFERROR(VLOOKUP($A61,'Dog data'!$D$2:$DG$400,'Dog data'!BX$1,FALSE),"")</f>
        <v>5.65</v>
      </c>
      <c r="T61">
        <f>IFERROR(VLOOKUP($A61,'Dog data'!$D$2:$DG$400,'Dog data'!BY$1,FALSE),"")</f>
        <v>12</v>
      </c>
      <c r="U61">
        <f>IFERROR(VLOOKUP($A61,'Dog data'!$D$2:$DG$400,'Dog data'!BZ$1,FALSE),"")</f>
        <v>35.1</v>
      </c>
      <c r="V61">
        <f>IFERROR(VLOOKUP($A61,'Dog data'!$D$2:$DG$400,'Dog data'!CA$1,FALSE),"")</f>
        <v>62.2</v>
      </c>
      <c r="W61">
        <f>IFERROR(VLOOKUP($A61,'Dog data'!$D$2:$DG$400,'Dog data'!CB$1,FALSE),"")</f>
        <v>21.2</v>
      </c>
      <c r="X61">
        <f>IFERROR(VLOOKUP($A61,'Dog data'!$D$2:$DG$400,'Dog data'!CC$1,FALSE),"")</f>
        <v>34.200000000000003</v>
      </c>
      <c r="Y61">
        <f>IFERROR(VLOOKUP($A61,'Dog data'!$D$2:$DG$400,'Dog data'!CD$1,FALSE),"")</f>
        <v>16.899999999999999</v>
      </c>
      <c r="Z61">
        <f>IFERROR(VLOOKUP($A61,'Dog data'!$D$2:$DG$400,'Dog data'!CE$1,FALSE),"")</f>
        <v>54</v>
      </c>
      <c r="AA61">
        <f>IFERROR(VLOOKUP($A61,'Dog data'!$D$2:$DG$400,'Dog data'!CF$1,FALSE),"")</f>
        <v>0</v>
      </c>
      <c r="AB61">
        <f>IFERROR(VLOOKUP($A61,'Dog data'!$D$2:$DG$400,'Dog data'!CG$1,FALSE),"")</f>
        <v>51</v>
      </c>
      <c r="AC61">
        <f>IFERROR(VLOOKUP($A61,'Dog data'!$D$2:$DG$400,'Dog data'!CH$1,FALSE),"")</f>
        <v>0</v>
      </c>
      <c r="AD61">
        <f>IFERROR(VLOOKUP($A61,'Dog data'!$D$2:$DG$400,'Dog data'!CI$1,FALSE),"")</f>
        <v>28</v>
      </c>
      <c r="AE61">
        <f>IFERROR(VLOOKUP($A61,'Dog data'!$D$2:$DG$400,'Dog data'!CJ$1,FALSE),"")</f>
        <v>4</v>
      </c>
      <c r="AF61">
        <f>IFERROR(VLOOKUP($A61,'Dog data'!$D$2:$DG$400,'Dog data'!CK$1,FALSE),"")</f>
        <v>17</v>
      </c>
      <c r="AG61">
        <f>IFERROR(VLOOKUP($A61,'Dog data'!$D$2:$DG$400,'Dog data'!CL$1,FALSE),"")</f>
        <v>0</v>
      </c>
      <c r="AH61" t="str">
        <f>IFERROR(VLOOKUP($A61,'Dog data'!$D$2:$DG$400,'Dog data'!CM$1,FALSE),"")</f>
        <v>.</v>
      </c>
      <c r="AI61" s="85" t="str">
        <f>IFERROR(VLOOKUP($A61,'Dog data'!$D$2:$DH$400,'Dog data'!DH$1,FALSE),"")</f>
        <v>CA015</v>
      </c>
      <c r="AJ61" s="85" t="str">
        <f>IFERROR(VLOOKUP($AI61,data!$C$3:$L$500,data!E$1,FALSE),"")</f>
        <v/>
      </c>
      <c r="AK61" s="85" t="str">
        <f>IFERROR(VLOOKUP($AI61,data!$C$3:$L$500,data!F$1,FALSE),"")</f>
        <v/>
      </c>
      <c r="AL61" s="85" t="str">
        <f>IFERROR(VLOOKUP($AI61,data!$C$3:$L$500,data!G$1,FALSE),"")</f>
        <v/>
      </c>
      <c r="AM61" s="85" t="str">
        <f>IFERROR(VLOOKUP($AI61,data!$C$3:$L$500,data!H$1,FALSE),"")</f>
        <v/>
      </c>
      <c r="AN61" s="85">
        <f>IFERROR(IFERROR(VLOOKUP($AI61,data!$C$3:$L$500,data!I$1,FALSE),VLOOKUP($AI61,Sheet1!$E$3:$M$21,Sheet1!K$1,FALSE)),"")</f>
        <v>8.8385909980000008</v>
      </c>
      <c r="AO61" s="85">
        <f>IFERROR(IFERROR(VLOOKUP($AI61,data!$C$3:$L$500,data!J$1,FALSE),VLOOKUP($AI61,Sheet1!$E$3:$M$21,Sheet1!L$1,FALSE)),"")</f>
        <v>-79.963380979999997</v>
      </c>
      <c r="AP61" s="85" t="str">
        <f>IFERROR(VLOOKUP($AI61,data!$C$3:$L$500,data!K$1,FALSE),"")</f>
        <v/>
      </c>
      <c r="AQ61" s="85" t="str">
        <f>IFERROR(VLOOKUP($AI61,data!$C$3:$L$500,data!L$1,FALSE),"")</f>
        <v/>
      </c>
    </row>
    <row r="62" spans="1:43" x14ac:dyDescent="0.2">
      <c r="A62" s="31" t="s">
        <v>90</v>
      </c>
      <c r="B62" t="str">
        <f>VLOOKUP($A62,Dirofilaria!$A$6:$B$253,2,FALSE)</f>
        <v>Neg</v>
      </c>
      <c r="C62">
        <f>IF(B62=0,"",IF(B62="Neg",0,1))</f>
        <v>0</v>
      </c>
      <c r="D62" t="s">
        <v>4910</v>
      </c>
      <c r="E62">
        <f>IFERROR(VLOOKUP($A62,'Dog data'!$D$2:$DG$400,'Dog data'!R$1,FALSE),"")</f>
        <v>99</v>
      </c>
      <c r="F62" t="str">
        <f>IFERROR(VLOOKUP($A62,'Dog data'!$D$2:$DG$400,'Dog data'!T$1,FALSE),"")</f>
        <v>F</v>
      </c>
      <c r="G62" t="str">
        <f>IFERROR(VLOOKUP($A62,'Dog data'!$D$2:$DG$400,'Dog data'!Y$1,FALSE),"")</f>
        <v>Alert</v>
      </c>
      <c r="H62">
        <f>IFERROR(VLOOKUP($A62,'Dog data'!$D$2:$DG$400,'Dog data'!Z$1,FALSE),"")</f>
        <v>125</v>
      </c>
      <c r="I62" t="str">
        <f>IFERROR(VLOOKUP($A62,'Dog data'!$D$2:$DG$400,'Dog data'!AA$1,FALSE),"")</f>
        <v>Normal</v>
      </c>
      <c r="J62">
        <f>IFERROR(VLOOKUP($A62,'Dog data'!$D$2:$DG$400,'Dog data'!AE$1,FALSE),"")</f>
        <v>102.2</v>
      </c>
      <c r="K62">
        <f>IFERROR(VLOOKUP($A62,'Dog data'!$D$2:$DG$400,'Dog data'!AF$1,FALSE),"")</f>
        <v>1.5</v>
      </c>
      <c r="L62" t="str">
        <f>IFERROR(VLOOKUP($A62,'Dog data'!$D$2:$DG$400,'Dog data'!BQ$1,FALSE),"")</f>
        <v>.</v>
      </c>
      <c r="M62" t="str">
        <f>IFERROR(VLOOKUP($A62,'Dog data'!$D$2:$DG$400,'Dog data'!BR$1,FALSE),"")</f>
        <v>.</v>
      </c>
      <c r="N62" t="str">
        <f>IFERROR(VLOOKUP($A62,'Dog data'!$D$2:$DG$400,'Dog data'!BS$1,FALSE),"")</f>
        <v>.</v>
      </c>
      <c r="O62" t="str">
        <f>IFERROR(VLOOKUP($A62,'Dog data'!$D$2:$DG$400,'Dog data'!BT$1,FALSE),"")</f>
        <v>.</v>
      </c>
      <c r="P62" t="str">
        <f>IFERROR(VLOOKUP($A62,'Dog data'!$D$2:$DG$400,'Dog data'!BU$1,FALSE),"")</f>
        <v>.</v>
      </c>
      <c r="Q62" t="str">
        <f>IFERROR(VLOOKUP($A62,'Dog data'!$D$2:$DG$400,'Dog data'!BV$1,FALSE),"")</f>
        <v>.</v>
      </c>
      <c r="R62" t="str">
        <f>IFERROR(VLOOKUP($A62,'Dog data'!$D$2:$DG$400,'Dog data'!BW$1,FALSE),"")</f>
        <v>.</v>
      </c>
      <c r="S62" t="str">
        <f>IFERROR(VLOOKUP($A62,'Dog data'!$D$2:$DG$400,'Dog data'!BX$1,FALSE),"")</f>
        <v>.</v>
      </c>
      <c r="T62" t="str">
        <f>IFERROR(VLOOKUP($A62,'Dog data'!$D$2:$DG$400,'Dog data'!BY$1,FALSE),"")</f>
        <v>.</v>
      </c>
      <c r="U62" t="str">
        <f>IFERROR(VLOOKUP($A62,'Dog data'!$D$2:$DG$400,'Dog data'!BZ$1,FALSE),"")</f>
        <v>.</v>
      </c>
      <c r="V62" t="str">
        <f>IFERROR(VLOOKUP($A62,'Dog data'!$D$2:$DG$400,'Dog data'!CA$1,FALSE),"")</f>
        <v>.</v>
      </c>
      <c r="W62" t="str">
        <f>IFERROR(VLOOKUP($A62,'Dog data'!$D$2:$DG$400,'Dog data'!CB$1,FALSE),"")</f>
        <v>.</v>
      </c>
      <c r="X62" t="str">
        <f>IFERROR(VLOOKUP($A62,'Dog data'!$D$2:$DG$400,'Dog data'!CC$1,FALSE),"")</f>
        <v>.</v>
      </c>
      <c r="Y62" t="str">
        <f>IFERROR(VLOOKUP($A62,'Dog data'!$D$2:$DG$400,'Dog data'!CD$1,FALSE),"")</f>
        <v>.</v>
      </c>
      <c r="Z62" t="str">
        <f>IFERROR(VLOOKUP($A62,'Dog data'!$D$2:$DG$400,'Dog data'!CE$1,FALSE),"")</f>
        <v>.</v>
      </c>
      <c r="AA62" t="str">
        <f>IFERROR(VLOOKUP($A62,'Dog data'!$D$2:$DG$400,'Dog data'!CF$1,FALSE),"")</f>
        <v>.</v>
      </c>
      <c r="AB62" t="str">
        <f>IFERROR(VLOOKUP($A62,'Dog data'!$D$2:$DG$400,'Dog data'!CG$1,FALSE),"")</f>
        <v>.</v>
      </c>
      <c r="AC62" t="str">
        <f>IFERROR(VLOOKUP($A62,'Dog data'!$D$2:$DG$400,'Dog data'!CH$1,FALSE),"")</f>
        <v>.</v>
      </c>
      <c r="AD62" t="str">
        <f>IFERROR(VLOOKUP($A62,'Dog data'!$D$2:$DG$400,'Dog data'!CI$1,FALSE),"")</f>
        <v>.</v>
      </c>
      <c r="AE62" t="str">
        <f>IFERROR(VLOOKUP($A62,'Dog data'!$D$2:$DG$400,'Dog data'!CJ$1,FALSE),"")</f>
        <v>.</v>
      </c>
      <c r="AF62" t="str">
        <f>IFERROR(VLOOKUP($A62,'Dog data'!$D$2:$DG$400,'Dog data'!CK$1,FALSE),"")</f>
        <v>.</v>
      </c>
      <c r="AG62" t="str">
        <f>IFERROR(VLOOKUP($A62,'Dog data'!$D$2:$DG$400,'Dog data'!CL$1,FALSE),"")</f>
        <v>.</v>
      </c>
      <c r="AH62" t="str">
        <f>IFERROR(VLOOKUP($A62,'Dog data'!$D$2:$DG$400,'Dog data'!CM$1,FALSE),"")</f>
        <v>.</v>
      </c>
      <c r="AI62" s="85" t="str">
        <f>IFERROR(VLOOKUP($A62,'Dog data'!$D$2:$DH$400,'Dog data'!DH$1,FALSE),"")</f>
        <v>CA016</v>
      </c>
      <c r="AJ62" s="85" t="str">
        <f>IFERROR(VLOOKUP($AI62,data!$C$3:$L$500,data!E$1,FALSE),"")</f>
        <v/>
      </c>
      <c r="AK62" s="85" t="str">
        <f>IFERROR(VLOOKUP($AI62,data!$C$3:$L$500,data!F$1,FALSE),"")</f>
        <v/>
      </c>
      <c r="AL62" s="85" t="str">
        <f>IFERROR(VLOOKUP($AI62,data!$C$3:$L$500,data!G$1,FALSE),"")</f>
        <v/>
      </c>
      <c r="AM62" s="85" t="str">
        <f>IFERROR(VLOOKUP($AI62,data!$C$3:$L$500,data!H$1,FALSE),"")</f>
        <v/>
      </c>
      <c r="AN62" s="85">
        <f>IFERROR(IFERROR(VLOOKUP($AI62,data!$C$3:$L$500,data!I$1,FALSE),VLOOKUP($AI62,Sheet1!$E$3:$M$21,Sheet1!K$1,FALSE)),"")</f>
        <v>8.8385380250000001</v>
      </c>
      <c r="AO62" s="85">
        <f>IFERROR(IFERROR(VLOOKUP($AI62,data!$C$3:$L$500,data!J$1,FALSE),VLOOKUP($AI62,Sheet1!$E$3:$M$21,Sheet1!L$1,FALSE)),"")</f>
        <v>-79.963567979999993</v>
      </c>
      <c r="AP62" s="85" t="str">
        <f>IFERROR(VLOOKUP($AI62,data!$C$3:$L$500,data!K$1,FALSE),"")</f>
        <v/>
      </c>
      <c r="AQ62" s="85" t="str">
        <f>IFERROR(VLOOKUP($AI62,data!$C$3:$L$500,data!L$1,FALSE),"")</f>
        <v/>
      </c>
    </row>
    <row r="63" spans="1:43" x14ac:dyDescent="0.2">
      <c r="A63" s="31" t="s">
        <v>91</v>
      </c>
      <c r="B63" t="str">
        <f>VLOOKUP($A63,Dirofilaria!$A$6:$B$253,2,FALSE)</f>
        <v>Neg</v>
      </c>
      <c r="C63">
        <f>IF(B63=0,"",IF(B63="Neg",0,1))</f>
        <v>0</v>
      </c>
      <c r="D63" t="s">
        <v>4910</v>
      </c>
      <c r="E63">
        <f>IFERROR(VLOOKUP($A63,'Dog data'!$D$2:$DG$400,'Dog data'!R$1,FALSE),"")</f>
        <v>10</v>
      </c>
      <c r="F63" t="str">
        <f>IFERROR(VLOOKUP($A63,'Dog data'!$D$2:$DG$400,'Dog data'!T$1,FALSE),"")</f>
        <v>M</v>
      </c>
      <c r="G63" t="str">
        <f>IFERROR(VLOOKUP($A63,'Dog data'!$D$2:$DG$400,'Dog data'!Y$1,FALSE),"")</f>
        <v>Alert, nervous</v>
      </c>
      <c r="H63">
        <f>IFERROR(VLOOKUP($A63,'Dog data'!$D$2:$DG$400,'Dog data'!Z$1,FALSE),"")</f>
        <v>104</v>
      </c>
      <c r="I63">
        <f>IFERROR(VLOOKUP($A63,'Dog data'!$D$2:$DG$400,'Dog data'!AA$1,FALSE),"")</f>
        <v>0</v>
      </c>
      <c r="J63">
        <f>IFERROR(VLOOKUP($A63,'Dog data'!$D$2:$DG$400,'Dog data'!AE$1,FALSE),"")</f>
        <v>99.9</v>
      </c>
      <c r="K63">
        <f>IFERROR(VLOOKUP($A63,'Dog data'!$D$2:$DG$400,'Dog data'!AF$1,FALSE),"")</f>
        <v>2</v>
      </c>
      <c r="L63" t="str">
        <f>IFERROR(VLOOKUP($A63,'Dog data'!$D$2:$DG$400,'Dog data'!BQ$1,FALSE),"")</f>
        <v>.</v>
      </c>
      <c r="M63" t="str">
        <f>IFERROR(VLOOKUP($A63,'Dog data'!$D$2:$DG$400,'Dog data'!BR$1,FALSE),"")</f>
        <v>.</v>
      </c>
      <c r="N63" t="str">
        <f>IFERROR(VLOOKUP($A63,'Dog data'!$D$2:$DG$400,'Dog data'!BS$1,FALSE),"")</f>
        <v>.</v>
      </c>
      <c r="O63" t="str">
        <f>IFERROR(VLOOKUP($A63,'Dog data'!$D$2:$DG$400,'Dog data'!BT$1,FALSE),"")</f>
        <v>.</v>
      </c>
      <c r="P63" t="str">
        <f>IFERROR(VLOOKUP($A63,'Dog data'!$D$2:$DG$400,'Dog data'!BU$1,FALSE),"")</f>
        <v>.</v>
      </c>
      <c r="Q63" t="str">
        <f>IFERROR(VLOOKUP($A63,'Dog data'!$D$2:$DG$400,'Dog data'!BV$1,FALSE),"")</f>
        <v>.</v>
      </c>
      <c r="R63" t="str">
        <f>IFERROR(VLOOKUP($A63,'Dog data'!$D$2:$DG$400,'Dog data'!BW$1,FALSE),"")</f>
        <v>.</v>
      </c>
      <c r="S63" t="str">
        <f>IFERROR(VLOOKUP($A63,'Dog data'!$D$2:$DG$400,'Dog data'!BX$1,FALSE),"")</f>
        <v>.</v>
      </c>
      <c r="T63" t="str">
        <f>IFERROR(VLOOKUP($A63,'Dog data'!$D$2:$DG$400,'Dog data'!BY$1,FALSE),"")</f>
        <v>.</v>
      </c>
      <c r="U63" t="str">
        <f>IFERROR(VLOOKUP($A63,'Dog data'!$D$2:$DG$400,'Dog data'!BZ$1,FALSE),"")</f>
        <v>.</v>
      </c>
      <c r="V63" t="str">
        <f>IFERROR(VLOOKUP($A63,'Dog data'!$D$2:$DG$400,'Dog data'!CA$1,FALSE),"")</f>
        <v>.</v>
      </c>
      <c r="W63" t="str">
        <f>IFERROR(VLOOKUP($A63,'Dog data'!$D$2:$DG$400,'Dog data'!CB$1,FALSE),"")</f>
        <v>.</v>
      </c>
      <c r="X63" t="str">
        <f>IFERROR(VLOOKUP($A63,'Dog data'!$D$2:$DG$400,'Dog data'!CC$1,FALSE),"")</f>
        <v>.</v>
      </c>
      <c r="Y63" t="str">
        <f>IFERROR(VLOOKUP($A63,'Dog data'!$D$2:$DG$400,'Dog data'!CD$1,FALSE),"")</f>
        <v>.</v>
      </c>
      <c r="Z63" t="str">
        <f>IFERROR(VLOOKUP($A63,'Dog data'!$D$2:$DG$400,'Dog data'!CE$1,FALSE),"")</f>
        <v>.</v>
      </c>
      <c r="AA63" t="str">
        <f>IFERROR(VLOOKUP($A63,'Dog data'!$D$2:$DG$400,'Dog data'!CF$1,FALSE),"")</f>
        <v>.</v>
      </c>
      <c r="AB63" t="str">
        <f>IFERROR(VLOOKUP($A63,'Dog data'!$D$2:$DG$400,'Dog data'!CG$1,FALSE),"")</f>
        <v>.</v>
      </c>
      <c r="AC63" t="str">
        <f>IFERROR(VLOOKUP($A63,'Dog data'!$D$2:$DG$400,'Dog data'!CH$1,FALSE),"")</f>
        <v>.</v>
      </c>
      <c r="AD63" t="str">
        <f>IFERROR(VLOOKUP($A63,'Dog data'!$D$2:$DG$400,'Dog data'!CI$1,FALSE),"")</f>
        <v>.</v>
      </c>
      <c r="AE63" t="str">
        <f>IFERROR(VLOOKUP($A63,'Dog data'!$D$2:$DG$400,'Dog data'!CJ$1,FALSE),"")</f>
        <v>.</v>
      </c>
      <c r="AF63" t="str">
        <f>IFERROR(VLOOKUP($A63,'Dog data'!$D$2:$DG$400,'Dog data'!CK$1,FALSE),"")</f>
        <v>.</v>
      </c>
      <c r="AG63" t="str">
        <f>IFERROR(VLOOKUP($A63,'Dog data'!$D$2:$DG$400,'Dog data'!CL$1,FALSE),"")</f>
        <v>.</v>
      </c>
      <c r="AH63" t="str">
        <f>IFERROR(VLOOKUP($A63,'Dog data'!$D$2:$DG$400,'Dog data'!CM$1,FALSE),"")</f>
        <v>.</v>
      </c>
      <c r="AI63" s="85" t="str">
        <f>IFERROR(VLOOKUP($A63,'Dog data'!$D$2:$DH$400,'Dog data'!DH$1,FALSE),"")</f>
        <v>CA016</v>
      </c>
      <c r="AJ63" s="85" t="str">
        <f>IFERROR(VLOOKUP($AI63,data!$C$3:$L$500,data!E$1,FALSE),"")</f>
        <v/>
      </c>
      <c r="AK63" s="85" t="str">
        <f>IFERROR(VLOOKUP($AI63,data!$C$3:$L$500,data!F$1,FALSE),"")</f>
        <v/>
      </c>
      <c r="AL63" s="85" t="str">
        <f>IFERROR(VLOOKUP($AI63,data!$C$3:$L$500,data!G$1,FALSE),"")</f>
        <v/>
      </c>
      <c r="AM63" s="85" t="str">
        <f>IFERROR(VLOOKUP($AI63,data!$C$3:$L$500,data!H$1,FALSE),"")</f>
        <v/>
      </c>
      <c r="AN63" s="85">
        <f>IFERROR(IFERROR(VLOOKUP($AI63,data!$C$3:$L$500,data!I$1,FALSE),VLOOKUP($AI63,Sheet1!$E$3:$M$21,Sheet1!K$1,FALSE)),"")</f>
        <v>8.8385380250000001</v>
      </c>
      <c r="AO63" s="85">
        <f>IFERROR(IFERROR(VLOOKUP($AI63,data!$C$3:$L$500,data!J$1,FALSE),VLOOKUP($AI63,Sheet1!$E$3:$M$21,Sheet1!L$1,FALSE)),"")</f>
        <v>-79.963567979999993</v>
      </c>
      <c r="AP63" s="85" t="str">
        <f>IFERROR(VLOOKUP($AI63,data!$C$3:$L$500,data!K$1,FALSE),"")</f>
        <v/>
      </c>
      <c r="AQ63" s="85" t="str">
        <f>IFERROR(VLOOKUP($AI63,data!$C$3:$L$500,data!L$1,FALSE),"")</f>
        <v/>
      </c>
    </row>
    <row r="64" spans="1:43" x14ac:dyDescent="0.2">
      <c r="A64" s="31" t="s">
        <v>92</v>
      </c>
      <c r="B64" t="str">
        <f>VLOOKUP($A64,Dirofilaria!$A$6:$B$253,2,FALSE)</f>
        <v>Neg</v>
      </c>
      <c r="C64">
        <f>IF(B64=0,"",IF(B64="Neg",0,1))</f>
        <v>0</v>
      </c>
      <c r="D64" t="s">
        <v>4910</v>
      </c>
      <c r="E64">
        <f>IFERROR(VLOOKUP($A64,'Dog data'!$D$2:$DG$400,'Dog data'!R$1,FALSE),"")</f>
        <v>7</v>
      </c>
      <c r="F64" t="str">
        <f>IFERROR(VLOOKUP($A64,'Dog data'!$D$2:$DG$400,'Dog data'!T$1,FALSE),"")</f>
        <v>F</v>
      </c>
      <c r="G64" t="str">
        <f>IFERROR(VLOOKUP($A64,'Dog data'!$D$2:$DG$400,'Dog data'!Y$1,FALSE),"")</f>
        <v>Alert</v>
      </c>
      <c r="H64">
        <f>IFERROR(VLOOKUP($A64,'Dog data'!$D$2:$DG$400,'Dog data'!Z$1,FALSE),"")</f>
        <v>72</v>
      </c>
      <c r="I64" t="str">
        <f>IFERROR(VLOOKUP($A64,'Dog data'!$D$2:$DG$400,'Dog data'!AA$1,FALSE),"")</f>
        <v>Normal</v>
      </c>
      <c r="J64">
        <f>IFERROR(VLOOKUP($A64,'Dog data'!$D$2:$DG$400,'Dog data'!AE$1,FALSE),"")</f>
        <v>101.1</v>
      </c>
      <c r="K64">
        <f>IFERROR(VLOOKUP($A64,'Dog data'!$D$2:$DG$400,'Dog data'!AF$1,FALSE),"")</f>
        <v>7</v>
      </c>
      <c r="L64">
        <f>IFERROR(VLOOKUP($A64,'Dog data'!$D$2:$DG$400,'Dog data'!BQ$1,FALSE),"")</f>
        <v>12.3</v>
      </c>
      <c r="M64">
        <f>IFERROR(VLOOKUP($A64,'Dog data'!$D$2:$DG$400,'Dog data'!BR$1,FALSE),"")</f>
        <v>8</v>
      </c>
      <c r="N64">
        <f>IFERROR(VLOOKUP($A64,'Dog data'!$D$2:$DG$400,'Dog data'!BS$1,FALSE),"")</f>
        <v>65.3</v>
      </c>
      <c r="O64">
        <f>IFERROR(VLOOKUP($A64,'Dog data'!$D$2:$DG$400,'Dog data'!BT$1,FALSE),"")</f>
        <v>2</v>
      </c>
      <c r="P64">
        <f>IFERROR(VLOOKUP($A64,'Dog data'!$D$2:$DG$400,'Dog data'!BU$1,FALSE),"")</f>
        <v>16.2</v>
      </c>
      <c r="Q64">
        <f>IFERROR(VLOOKUP($A64,'Dog data'!$D$2:$DG$400,'Dog data'!BV$1,FALSE),"")</f>
        <v>2.2999999999999998</v>
      </c>
      <c r="R64">
        <f>IFERROR(VLOOKUP($A64,'Dog data'!$D$2:$DG$400,'Dog data'!BW$1,FALSE),"")</f>
        <v>18.5</v>
      </c>
      <c r="S64">
        <f>IFERROR(VLOOKUP($A64,'Dog data'!$D$2:$DG$400,'Dog data'!BX$1,FALSE),"")</f>
        <v>5.73</v>
      </c>
      <c r="T64">
        <f>IFERROR(VLOOKUP($A64,'Dog data'!$D$2:$DG$400,'Dog data'!BY$1,FALSE),"")</f>
        <v>13.5</v>
      </c>
      <c r="U64">
        <f>IFERROR(VLOOKUP($A64,'Dog data'!$D$2:$DG$400,'Dog data'!BZ$1,FALSE),"")</f>
        <v>39.6</v>
      </c>
      <c r="V64">
        <f>IFERROR(VLOOKUP($A64,'Dog data'!$D$2:$DG$400,'Dog data'!CA$1,FALSE),"")</f>
        <v>69.099999999999994</v>
      </c>
      <c r="W64">
        <f>IFERROR(VLOOKUP($A64,'Dog data'!$D$2:$DG$400,'Dog data'!CB$1,FALSE),"")</f>
        <v>23.6</v>
      </c>
      <c r="X64">
        <f>IFERROR(VLOOKUP($A64,'Dog data'!$D$2:$DG$400,'Dog data'!CC$1,FALSE),"")</f>
        <v>34.1</v>
      </c>
      <c r="Y64">
        <f>IFERROR(VLOOKUP($A64,'Dog data'!$D$2:$DG$400,'Dog data'!CD$1,FALSE),"")</f>
        <v>14.4</v>
      </c>
      <c r="Z64">
        <f>IFERROR(VLOOKUP($A64,'Dog data'!$D$2:$DG$400,'Dog data'!CE$1,FALSE),"")</f>
        <v>212</v>
      </c>
      <c r="AA64">
        <f>IFERROR(VLOOKUP($A64,'Dog data'!$D$2:$DG$400,'Dog data'!CF$1,FALSE),"")</f>
        <v>11.5</v>
      </c>
      <c r="AB64">
        <f>IFERROR(VLOOKUP($A64,'Dog data'!$D$2:$DG$400,'Dog data'!CG$1,FALSE),"")</f>
        <v>52</v>
      </c>
      <c r="AC64">
        <f>IFERROR(VLOOKUP($A64,'Dog data'!$D$2:$DG$400,'Dog data'!CH$1,FALSE),"")</f>
        <v>1</v>
      </c>
      <c r="AD64">
        <f>IFERROR(VLOOKUP($A64,'Dog data'!$D$2:$DG$400,'Dog data'!CI$1,FALSE),"")</f>
        <v>30</v>
      </c>
      <c r="AE64">
        <f>IFERROR(VLOOKUP($A64,'Dog data'!$D$2:$DG$400,'Dog data'!CJ$1,FALSE),"")</f>
        <v>6</v>
      </c>
      <c r="AF64">
        <f>IFERROR(VLOOKUP($A64,'Dog data'!$D$2:$DG$400,'Dog data'!CK$1,FALSE),"")</f>
        <v>11</v>
      </c>
      <c r="AG64">
        <f>IFERROR(VLOOKUP($A64,'Dog data'!$D$2:$DG$400,'Dog data'!CL$1,FALSE),"")</f>
        <v>0</v>
      </c>
      <c r="AH64" t="str">
        <f>IFERROR(VLOOKUP($A64,'Dog data'!$D$2:$DG$400,'Dog data'!CM$1,FALSE),"")</f>
        <v>.</v>
      </c>
      <c r="AI64" s="85" t="str">
        <f>IFERROR(VLOOKUP($A64,'Dog data'!$D$2:$DH$400,'Dog data'!DH$1,FALSE),"")</f>
        <v>CA017</v>
      </c>
      <c r="AJ64" s="85" t="str">
        <f>IFERROR(VLOOKUP($AI64,data!$C$3:$L$500,data!E$1,FALSE),"")</f>
        <v>Cañazas</v>
      </c>
      <c r="AK64" s="85" t="str">
        <f>IFERROR(VLOOKUP($AI64,data!$C$3:$L$500,data!F$1,FALSE),"")</f>
        <v>8.83763 -79.963123 177.4302657501756 12</v>
      </c>
      <c r="AL64" s="85">
        <f>IFERROR(VLOOKUP($AI64,data!$C$3:$L$500,data!G$1,FALSE),"")</f>
        <v>8.8376300000000008</v>
      </c>
      <c r="AM64" s="85">
        <f>IFERROR(VLOOKUP($AI64,data!$C$3:$L$500,data!H$1,FALSE),"")</f>
        <v>-79.963122999999996</v>
      </c>
      <c r="AN64" s="85">
        <f>IFERROR(IFERROR(VLOOKUP($AI64,data!$C$3:$L$500,data!I$1,FALSE),VLOOKUP($AI64,Sheet1!$E$3:$M$21,Sheet1!K$1,FALSE)),"")</f>
        <v>8.8375130019999997</v>
      </c>
      <c r="AO64" s="85">
        <f>IFERROR(IFERROR(VLOOKUP($AI64,data!$C$3:$L$500,data!J$1,FALSE),VLOOKUP($AI64,Sheet1!$E$3:$M$21,Sheet1!L$1,FALSE)),"")</f>
        <v>-79.963154000000003</v>
      </c>
      <c r="AP64" s="85">
        <f>IFERROR(VLOOKUP($AI64,data!$C$3:$L$500,data!K$1,FALSE),"")</f>
        <v>-79.963122999999996</v>
      </c>
      <c r="AQ64" s="85">
        <f>IFERROR(VLOOKUP($AI64,data!$C$3:$L$500,data!L$1,FALSE),"")</f>
        <v>177.43026574999999</v>
      </c>
    </row>
    <row r="65" spans="1:43" x14ac:dyDescent="0.2">
      <c r="A65" s="31" t="s">
        <v>93</v>
      </c>
      <c r="B65" t="str">
        <f>VLOOKUP($A65,Dirofilaria!$A$6:$B$253,2,FALSE)</f>
        <v>Neg</v>
      </c>
      <c r="C65">
        <f>IF(B65=0,"",IF(B65="Neg",0,1))</f>
        <v>0</v>
      </c>
      <c r="D65" t="s">
        <v>4910</v>
      </c>
      <c r="E65">
        <f>IFERROR(VLOOKUP($A65,'Dog data'!$D$2:$DG$400,'Dog data'!R$1,FALSE),"")</f>
        <v>2</v>
      </c>
      <c r="F65" t="str">
        <f>IFERROR(VLOOKUP($A65,'Dog data'!$D$2:$DG$400,'Dog data'!T$1,FALSE),"")</f>
        <v>M</v>
      </c>
      <c r="G65" t="str">
        <f>IFERROR(VLOOKUP($A65,'Dog data'!$D$2:$DG$400,'Dog data'!Y$1,FALSE),"")</f>
        <v>Alert</v>
      </c>
      <c r="H65">
        <f>IFERROR(VLOOKUP($A65,'Dog data'!$D$2:$DG$400,'Dog data'!Z$1,FALSE),"")</f>
        <v>88</v>
      </c>
      <c r="I65" t="str">
        <f>IFERROR(VLOOKUP($A65,'Dog data'!$D$2:$DG$400,'Dog data'!AA$1,FALSE),"")</f>
        <v>Normal</v>
      </c>
      <c r="J65">
        <f>IFERROR(VLOOKUP($A65,'Dog data'!$D$2:$DG$400,'Dog data'!AE$1,FALSE),"")</f>
        <v>99.9</v>
      </c>
      <c r="K65">
        <f>IFERROR(VLOOKUP($A65,'Dog data'!$D$2:$DG$400,'Dog data'!AF$1,FALSE),"")</f>
        <v>6</v>
      </c>
      <c r="L65">
        <f>IFERROR(VLOOKUP($A65,'Dog data'!$D$2:$DG$400,'Dog data'!BQ$1,FALSE),"")</f>
        <v>20.5</v>
      </c>
      <c r="M65">
        <f>IFERROR(VLOOKUP($A65,'Dog data'!$D$2:$DG$400,'Dog data'!BR$1,FALSE),"")</f>
        <v>15.6</v>
      </c>
      <c r="N65">
        <f>IFERROR(VLOOKUP($A65,'Dog data'!$D$2:$DG$400,'Dog data'!BS$1,FALSE),"")</f>
        <v>75.5</v>
      </c>
      <c r="O65">
        <f>IFERROR(VLOOKUP($A65,'Dog data'!$D$2:$DG$400,'Dog data'!BT$1,FALSE),"")</f>
        <v>3.7</v>
      </c>
      <c r="P65">
        <f>IFERROR(VLOOKUP($A65,'Dog data'!$D$2:$DG$400,'Dog data'!BU$1,FALSE),"")</f>
        <v>18.100000000000001</v>
      </c>
      <c r="Q65">
        <f>IFERROR(VLOOKUP($A65,'Dog data'!$D$2:$DG$400,'Dog data'!BV$1,FALSE),"")</f>
        <v>1.8</v>
      </c>
      <c r="R65">
        <f>IFERROR(VLOOKUP($A65,'Dog data'!$D$2:$DG$400,'Dog data'!BW$1,FALSE),"")</f>
        <v>6.4</v>
      </c>
      <c r="S65">
        <f>IFERROR(VLOOKUP($A65,'Dog data'!$D$2:$DG$400,'Dog data'!BX$1,FALSE),"")</f>
        <v>6.31</v>
      </c>
      <c r="T65">
        <f>IFERROR(VLOOKUP($A65,'Dog data'!$D$2:$DG$400,'Dog data'!BY$1,FALSE),"")</f>
        <v>14</v>
      </c>
      <c r="U65">
        <f>IFERROR(VLOOKUP($A65,'Dog data'!$D$2:$DG$400,'Dog data'!BZ$1,FALSE),"")</f>
        <v>36.5</v>
      </c>
      <c r="V65">
        <f>IFERROR(VLOOKUP($A65,'Dog data'!$D$2:$DG$400,'Dog data'!CA$1,FALSE),"")</f>
        <v>89.6</v>
      </c>
      <c r="W65">
        <f>IFERROR(VLOOKUP($A65,'Dog data'!$D$2:$DG$400,'Dog data'!CB$1,FALSE),"")</f>
        <v>34.799999999999997</v>
      </c>
      <c r="X65">
        <f>IFERROR(VLOOKUP($A65,'Dog data'!$D$2:$DG$400,'Dog data'!CC$1,FALSE),"")</f>
        <v>34.799999999999997</v>
      </c>
      <c r="Y65">
        <f>IFERROR(VLOOKUP($A65,'Dog data'!$D$2:$DG$400,'Dog data'!CD$1,FALSE),"")</f>
        <v>19.399999999999999</v>
      </c>
      <c r="Z65">
        <f>IFERROR(VLOOKUP($A65,'Dog data'!$D$2:$DG$400,'Dog data'!CE$1,FALSE),"")</f>
        <v>146</v>
      </c>
      <c r="AA65">
        <f>IFERROR(VLOOKUP($A65,'Dog data'!$D$2:$DG$400,'Dog data'!CF$1,FALSE),"")</f>
        <v>0</v>
      </c>
      <c r="AB65">
        <f>IFERROR(VLOOKUP($A65,'Dog data'!$D$2:$DG$400,'Dog data'!CG$1,FALSE),"")</f>
        <v>34</v>
      </c>
      <c r="AC65">
        <f>IFERROR(VLOOKUP($A65,'Dog data'!$D$2:$DG$400,'Dog data'!CH$1,FALSE),"")</f>
        <v>0</v>
      </c>
      <c r="AD65">
        <f>IFERROR(VLOOKUP($A65,'Dog data'!$D$2:$DG$400,'Dog data'!CI$1,FALSE),"")</f>
        <v>60</v>
      </c>
      <c r="AE65">
        <f>IFERROR(VLOOKUP($A65,'Dog data'!$D$2:$DG$400,'Dog data'!CJ$1,FALSE),"")</f>
        <v>2</v>
      </c>
      <c r="AF65">
        <f>IFERROR(VLOOKUP($A65,'Dog data'!$D$2:$DG$400,'Dog data'!CK$1,FALSE),"")</f>
        <v>4</v>
      </c>
      <c r="AG65">
        <f>IFERROR(VLOOKUP($A65,'Dog data'!$D$2:$DG$400,'Dog data'!CL$1,FALSE),"")</f>
        <v>0</v>
      </c>
      <c r="AH65" t="str">
        <f>IFERROR(VLOOKUP($A65,'Dog data'!$D$2:$DG$400,'Dog data'!CM$1,FALSE),"")</f>
        <v>.</v>
      </c>
      <c r="AI65" s="85" t="str">
        <f>IFERROR(VLOOKUP($A65,'Dog data'!$D$2:$DH$400,'Dog data'!DH$1,FALSE),"")</f>
        <v>CA017</v>
      </c>
      <c r="AJ65" s="85" t="str">
        <f>IFERROR(VLOOKUP($AI65,data!$C$3:$L$500,data!E$1,FALSE),"")</f>
        <v>Cañazas</v>
      </c>
      <c r="AK65" s="85" t="str">
        <f>IFERROR(VLOOKUP($AI65,data!$C$3:$L$500,data!F$1,FALSE),"")</f>
        <v>8.83763 -79.963123 177.4302657501756 12</v>
      </c>
      <c r="AL65" s="85">
        <f>IFERROR(VLOOKUP($AI65,data!$C$3:$L$500,data!G$1,FALSE),"")</f>
        <v>8.8376300000000008</v>
      </c>
      <c r="AM65" s="85">
        <f>IFERROR(VLOOKUP($AI65,data!$C$3:$L$500,data!H$1,FALSE),"")</f>
        <v>-79.963122999999996</v>
      </c>
      <c r="AN65" s="85">
        <f>IFERROR(IFERROR(VLOOKUP($AI65,data!$C$3:$L$500,data!I$1,FALSE),VLOOKUP($AI65,Sheet1!$E$3:$M$21,Sheet1!K$1,FALSE)),"")</f>
        <v>8.8375130019999997</v>
      </c>
      <c r="AO65" s="85">
        <f>IFERROR(IFERROR(VLOOKUP($AI65,data!$C$3:$L$500,data!J$1,FALSE),VLOOKUP($AI65,Sheet1!$E$3:$M$21,Sheet1!L$1,FALSE)),"")</f>
        <v>-79.963154000000003</v>
      </c>
      <c r="AP65" s="85">
        <f>IFERROR(VLOOKUP($AI65,data!$C$3:$L$500,data!K$1,FALSE),"")</f>
        <v>-79.963122999999996</v>
      </c>
      <c r="AQ65" s="85">
        <f>IFERROR(VLOOKUP($AI65,data!$C$3:$L$500,data!L$1,FALSE),"")</f>
        <v>177.43026574999999</v>
      </c>
    </row>
    <row r="66" spans="1:43" x14ac:dyDescent="0.2">
      <c r="A66" s="31" t="s">
        <v>95</v>
      </c>
      <c r="B66" t="str">
        <f>VLOOKUP($A66,Dirofilaria!$A$6:$B$253,2,FALSE)</f>
        <v>Neg</v>
      </c>
      <c r="C66">
        <f>IF(B66=0,"",IF(B66="Neg",0,1))</f>
        <v>0</v>
      </c>
      <c r="D66" t="s">
        <v>4910</v>
      </c>
      <c r="E66">
        <f>IFERROR(VLOOKUP($A66,'Dog data'!$D$2:$DG$400,'Dog data'!R$1,FALSE),"")</f>
        <v>1.5</v>
      </c>
      <c r="F66" t="str">
        <f>IFERROR(VLOOKUP($A66,'Dog data'!$D$2:$DG$400,'Dog data'!T$1,FALSE),"")</f>
        <v>M</v>
      </c>
      <c r="G66" t="str">
        <f>IFERROR(VLOOKUP($A66,'Dog data'!$D$2:$DG$400,'Dog data'!Y$1,FALSE),"")</f>
        <v>Nervous</v>
      </c>
      <c r="H66">
        <f>IFERROR(VLOOKUP($A66,'Dog data'!$D$2:$DG$400,'Dog data'!Z$1,FALSE),"")</f>
        <v>120</v>
      </c>
      <c r="I66" t="str">
        <f>IFERROR(VLOOKUP($A66,'Dog data'!$D$2:$DG$400,'Dog data'!AA$1,FALSE),"")</f>
        <v>Normal</v>
      </c>
      <c r="J66">
        <f>IFERROR(VLOOKUP($A66,'Dog data'!$D$2:$DG$400,'Dog data'!AE$1,FALSE),"")</f>
        <v>102.4</v>
      </c>
      <c r="K66">
        <f>IFERROR(VLOOKUP($A66,'Dog data'!$D$2:$DG$400,'Dog data'!AF$1,FALSE),"")</f>
        <v>1.7</v>
      </c>
      <c r="L66">
        <f>IFERROR(VLOOKUP($A66,'Dog data'!$D$2:$DG$400,'Dog data'!BQ$1,FALSE),"")</f>
        <v>20.100000000000001</v>
      </c>
      <c r="M66">
        <f>IFERROR(VLOOKUP($A66,'Dog data'!$D$2:$DG$400,'Dog data'!BR$1,FALSE),"")</f>
        <v>12.1</v>
      </c>
      <c r="N66">
        <f>IFERROR(VLOOKUP($A66,'Dog data'!$D$2:$DG$400,'Dog data'!BS$1,FALSE),"")</f>
        <v>60.2</v>
      </c>
      <c r="O66">
        <f>IFERROR(VLOOKUP($A66,'Dog data'!$D$2:$DG$400,'Dog data'!BT$1,FALSE),"")</f>
        <v>3.4</v>
      </c>
      <c r="P66">
        <f>IFERROR(VLOOKUP($A66,'Dog data'!$D$2:$DG$400,'Dog data'!BU$1,FALSE),"")</f>
        <v>17.100000000000001</v>
      </c>
      <c r="Q66">
        <f>IFERROR(VLOOKUP($A66,'Dog data'!$D$2:$DG$400,'Dog data'!BV$1,FALSE),"")</f>
        <v>4.5999999999999996</v>
      </c>
      <c r="R66">
        <f>IFERROR(VLOOKUP($A66,'Dog data'!$D$2:$DG$400,'Dog data'!BW$1,FALSE),"")</f>
        <v>22.7</v>
      </c>
      <c r="S66">
        <f>IFERROR(VLOOKUP($A66,'Dog data'!$D$2:$DG$400,'Dog data'!BX$1,FALSE),"")</f>
        <v>5.73</v>
      </c>
      <c r="T66">
        <f>IFERROR(VLOOKUP($A66,'Dog data'!$D$2:$DG$400,'Dog data'!BY$1,FALSE),"")</f>
        <v>12</v>
      </c>
      <c r="U66">
        <f>IFERROR(VLOOKUP($A66,'Dog data'!$D$2:$DG$400,'Dog data'!BZ$1,FALSE),"")</f>
        <v>36.6</v>
      </c>
      <c r="V66">
        <f>IFERROR(VLOOKUP($A66,'Dog data'!$D$2:$DG$400,'Dog data'!CA$1,FALSE),"")</f>
        <v>63.8</v>
      </c>
      <c r="W66">
        <f>IFERROR(VLOOKUP($A66,'Dog data'!$D$2:$DG$400,'Dog data'!CB$1,FALSE),"")</f>
        <v>20.9</v>
      </c>
      <c r="X66">
        <f>IFERROR(VLOOKUP($A66,'Dog data'!$D$2:$DG$400,'Dog data'!CC$1,FALSE),"")</f>
        <v>32.799999999999997</v>
      </c>
      <c r="Y66">
        <f>IFERROR(VLOOKUP($A66,'Dog data'!$D$2:$DG$400,'Dog data'!CD$1,FALSE),"")</f>
        <v>16</v>
      </c>
      <c r="Z66">
        <f>IFERROR(VLOOKUP($A66,'Dog data'!$D$2:$DG$400,'Dog data'!CE$1,FALSE),"")</f>
        <v>282</v>
      </c>
      <c r="AA66">
        <f>IFERROR(VLOOKUP($A66,'Dog data'!$D$2:$DG$400,'Dog data'!CF$1,FALSE),"")</f>
        <v>0</v>
      </c>
      <c r="AB66">
        <f>IFERROR(VLOOKUP($A66,'Dog data'!$D$2:$DG$400,'Dog data'!CG$1,FALSE),"")</f>
        <v>39</v>
      </c>
      <c r="AC66">
        <f>IFERROR(VLOOKUP($A66,'Dog data'!$D$2:$DG$400,'Dog data'!CH$1,FALSE),"")</f>
        <v>0</v>
      </c>
      <c r="AD66">
        <f>IFERROR(VLOOKUP($A66,'Dog data'!$D$2:$DG$400,'Dog data'!CI$1,FALSE),"")</f>
        <v>46</v>
      </c>
      <c r="AE66">
        <f>IFERROR(VLOOKUP($A66,'Dog data'!$D$2:$DG$400,'Dog data'!CJ$1,FALSE),"")</f>
        <v>0</v>
      </c>
      <c r="AF66">
        <f>IFERROR(VLOOKUP($A66,'Dog data'!$D$2:$DG$400,'Dog data'!CK$1,FALSE),"")</f>
        <v>15</v>
      </c>
      <c r="AG66">
        <f>IFERROR(VLOOKUP($A66,'Dog data'!$D$2:$DG$400,'Dog data'!CL$1,FALSE),"")</f>
        <v>0</v>
      </c>
      <c r="AH66" t="str">
        <f>IFERROR(VLOOKUP($A66,'Dog data'!$D$2:$DG$400,'Dog data'!CM$1,FALSE),"")</f>
        <v>.</v>
      </c>
      <c r="AI66" s="85" t="str">
        <f>IFERROR(VLOOKUP($A66,'Dog data'!$D$2:$DH$400,'Dog data'!DH$1,FALSE),"")</f>
        <v>CA019</v>
      </c>
      <c r="AJ66" s="85" t="str">
        <f>IFERROR(VLOOKUP($AI66,data!$C$3:$L$500,data!E$1,FALSE),"")</f>
        <v>Cañazas</v>
      </c>
      <c r="AK66" s="85" t="str">
        <f>IFERROR(VLOOKUP($AI66,data!$C$3:$L$500,data!F$1,FALSE),"")</f>
        <v>8.837792 -79.962488 223.3619208873391 48</v>
      </c>
      <c r="AL66" s="85">
        <f>IFERROR(VLOOKUP($AI66,data!$C$3:$L$500,data!G$1,FALSE),"")</f>
        <v>8.8377920000000003</v>
      </c>
      <c r="AM66" s="85">
        <f>IFERROR(VLOOKUP($AI66,data!$C$3:$L$500,data!H$1,FALSE),"")</f>
        <v>-79.962487999999993</v>
      </c>
      <c r="AN66" s="85">
        <f>IFERROR(IFERROR(VLOOKUP($AI66,data!$C$3:$L$500,data!I$1,FALSE),VLOOKUP($AI66,Sheet1!$E$3:$M$21,Sheet1!K$1,FALSE)),"")</f>
        <v>8.8377099759999993</v>
      </c>
      <c r="AO66" s="85">
        <f>IFERROR(IFERROR(VLOOKUP($AI66,data!$C$3:$L$500,data!J$1,FALSE),VLOOKUP($AI66,Sheet1!$E$3:$M$21,Sheet1!L$1,FALSE)),"")</f>
        <v>-79.962658970000007</v>
      </c>
      <c r="AP66" s="85">
        <f>IFERROR(VLOOKUP($AI66,data!$C$3:$L$500,data!K$1,FALSE),"")</f>
        <v>-79.962487999999993</v>
      </c>
      <c r="AQ66" s="85">
        <f>IFERROR(VLOOKUP($AI66,data!$C$3:$L$500,data!L$1,FALSE),"")</f>
        <v>223.361920887</v>
      </c>
    </row>
    <row r="67" spans="1:43" x14ac:dyDescent="0.2">
      <c r="A67" s="31" t="s">
        <v>96</v>
      </c>
      <c r="B67" t="str">
        <f>VLOOKUP($A67,Dirofilaria!$A$6:$B$253,2,FALSE)</f>
        <v>Light Pos</v>
      </c>
      <c r="C67">
        <f>IF(B67=0,"",IF(B67="Neg",0,1))</f>
        <v>1</v>
      </c>
      <c r="D67" t="s">
        <v>4910</v>
      </c>
      <c r="E67">
        <f>IFERROR(VLOOKUP($A67,'Dog data'!$D$2:$DG$400,'Dog data'!R$1,FALSE),"")</f>
        <v>4</v>
      </c>
      <c r="F67" t="str">
        <f>IFERROR(VLOOKUP($A67,'Dog data'!$D$2:$DG$400,'Dog data'!T$1,FALSE),"")</f>
        <v>F</v>
      </c>
      <c r="G67" t="str">
        <f>IFERROR(VLOOKUP($A67,'Dog data'!$D$2:$DG$400,'Dog data'!Y$1,FALSE),"")</f>
        <v>Alert</v>
      </c>
      <c r="H67">
        <f>IFERROR(VLOOKUP($A67,'Dog data'!$D$2:$DG$400,'Dog data'!Z$1,FALSE),"")</f>
        <v>98</v>
      </c>
      <c r="I67" t="str">
        <f>IFERROR(VLOOKUP($A67,'Dog data'!$D$2:$DG$400,'Dog data'!AA$1,FALSE),"")</f>
        <v>Normal</v>
      </c>
      <c r="J67">
        <f>IFERROR(VLOOKUP($A67,'Dog data'!$D$2:$DG$400,'Dog data'!AE$1,FALSE),"")</f>
        <v>103.4</v>
      </c>
      <c r="K67">
        <f>IFERROR(VLOOKUP($A67,'Dog data'!$D$2:$DG$400,'Dog data'!AF$1,FALSE),"")</f>
        <v>3</v>
      </c>
      <c r="L67">
        <f>IFERROR(VLOOKUP($A67,'Dog data'!$D$2:$DG$400,'Dog data'!BQ$1,FALSE),"")</f>
        <v>17.399999999999999</v>
      </c>
      <c r="M67">
        <f>IFERROR(VLOOKUP($A67,'Dog data'!$D$2:$DG$400,'Dog data'!BR$1,FALSE),"")</f>
        <v>12.7</v>
      </c>
      <c r="N67">
        <f>IFERROR(VLOOKUP($A67,'Dog data'!$D$2:$DG$400,'Dog data'!BS$1,FALSE),"")</f>
        <v>73</v>
      </c>
      <c r="O67">
        <f>IFERROR(VLOOKUP($A67,'Dog data'!$D$2:$DG$400,'Dog data'!BT$1,FALSE),"")</f>
        <v>2.7</v>
      </c>
      <c r="P67">
        <f>IFERROR(VLOOKUP($A67,'Dog data'!$D$2:$DG$400,'Dog data'!BU$1,FALSE),"")</f>
        <v>15.8</v>
      </c>
      <c r="Q67">
        <f>IFERROR(VLOOKUP($A67,'Dog data'!$D$2:$DG$400,'Dog data'!BV$1,FALSE),"")</f>
        <v>1.9</v>
      </c>
      <c r="R67">
        <f>IFERROR(VLOOKUP($A67,'Dog data'!$D$2:$DG$400,'Dog data'!BW$1,FALSE),"")</f>
        <v>11.2</v>
      </c>
      <c r="S67" t="str">
        <f>IFERROR(VLOOKUP($A67,'Dog data'!$D$2:$DG$400,'Dog data'!BX$1,FALSE),"")</f>
        <v>.</v>
      </c>
      <c r="T67">
        <f>IFERROR(VLOOKUP($A67,'Dog data'!$D$2:$DG$400,'Dog data'!BY$1,FALSE),"")</f>
        <v>15.4</v>
      </c>
      <c r="U67" t="str">
        <f>IFERROR(VLOOKUP($A67,'Dog data'!$D$2:$DG$400,'Dog data'!BZ$1,FALSE),"")</f>
        <v>.</v>
      </c>
      <c r="V67">
        <f>IFERROR(VLOOKUP($A67,'Dog data'!$D$2:$DG$400,'Dog data'!CA$1,FALSE),"")</f>
        <v>61.7</v>
      </c>
      <c r="W67" t="str">
        <f>IFERROR(VLOOKUP($A67,'Dog data'!$D$2:$DG$400,'Dog data'!CB$1,FALSE),"")</f>
        <v>.</v>
      </c>
      <c r="X67" t="str">
        <f>IFERROR(VLOOKUP($A67,'Dog data'!$D$2:$DG$400,'Dog data'!CC$1,FALSE),"")</f>
        <v>.</v>
      </c>
      <c r="Y67">
        <f>IFERROR(VLOOKUP($A67,'Dog data'!$D$2:$DG$400,'Dog data'!CD$1,FALSE),"")</f>
        <v>16.2</v>
      </c>
      <c r="Z67" t="str">
        <f>IFERROR(VLOOKUP($A67,'Dog data'!$D$2:$DG$400,'Dog data'!CE$1,FALSE),"")</f>
        <v>.</v>
      </c>
      <c r="AA67" t="str">
        <f>IFERROR(VLOOKUP($A67,'Dog data'!$D$2:$DG$400,'Dog data'!CF$1,FALSE),"")</f>
        <v>.</v>
      </c>
      <c r="AB67">
        <f>IFERROR(VLOOKUP($A67,'Dog data'!$D$2:$DG$400,'Dog data'!CG$1,FALSE),"")</f>
        <v>50</v>
      </c>
      <c r="AC67">
        <f>IFERROR(VLOOKUP($A67,'Dog data'!$D$2:$DG$400,'Dog data'!CH$1,FALSE),"")</f>
        <v>2</v>
      </c>
      <c r="AD67">
        <f>IFERROR(VLOOKUP($A67,'Dog data'!$D$2:$DG$400,'Dog data'!CI$1,FALSE),"")</f>
        <v>22</v>
      </c>
      <c r="AE67">
        <f>IFERROR(VLOOKUP($A67,'Dog data'!$D$2:$DG$400,'Dog data'!CJ$1,FALSE),"")</f>
        <v>9</v>
      </c>
      <c r="AF67">
        <f>IFERROR(VLOOKUP($A67,'Dog data'!$D$2:$DG$400,'Dog data'!CK$1,FALSE),"")</f>
        <v>17</v>
      </c>
      <c r="AG67" t="str">
        <f>IFERROR(VLOOKUP($A67,'Dog data'!$D$2:$DG$400,'Dog data'!CL$1,FALSE),"")</f>
        <v>.</v>
      </c>
      <c r="AH67" t="str">
        <f>IFERROR(VLOOKUP($A67,'Dog data'!$D$2:$DG$400,'Dog data'!CM$1,FALSE),"")</f>
        <v>.</v>
      </c>
      <c r="AI67" s="85" t="str">
        <f>IFERROR(VLOOKUP($A67,'Dog data'!$D$2:$DH$400,'Dog data'!DH$1,FALSE),"")</f>
        <v>CA019</v>
      </c>
      <c r="AJ67" s="85" t="str">
        <f>IFERROR(VLOOKUP($AI67,data!$C$3:$L$500,data!E$1,FALSE),"")</f>
        <v>Cañazas</v>
      </c>
      <c r="AK67" s="85" t="str">
        <f>IFERROR(VLOOKUP($AI67,data!$C$3:$L$500,data!F$1,FALSE),"")</f>
        <v>8.837792 -79.962488 223.3619208873391 48</v>
      </c>
      <c r="AL67" s="85">
        <f>IFERROR(VLOOKUP($AI67,data!$C$3:$L$500,data!G$1,FALSE),"")</f>
        <v>8.8377920000000003</v>
      </c>
      <c r="AM67" s="85">
        <f>IFERROR(VLOOKUP($AI67,data!$C$3:$L$500,data!H$1,FALSE),"")</f>
        <v>-79.962487999999993</v>
      </c>
      <c r="AN67" s="85">
        <f>IFERROR(IFERROR(VLOOKUP($AI67,data!$C$3:$L$500,data!I$1,FALSE),VLOOKUP($AI67,Sheet1!$E$3:$M$21,Sheet1!K$1,FALSE)),"")</f>
        <v>8.8377099759999993</v>
      </c>
      <c r="AO67" s="85">
        <f>IFERROR(IFERROR(VLOOKUP($AI67,data!$C$3:$L$500,data!J$1,FALSE),VLOOKUP($AI67,Sheet1!$E$3:$M$21,Sheet1!L$1,FALSE)),"")</f>
        <v>-79.962658970000007</v>
      </c>
      <c r="AP67" s="85">
        <f>IFERROR(VLOOKUP($AI67,data!$C$3:$L$500,data!K$1,FALSE),"")</f>
        <v>-79.962487999999993</v>
      </c>
      <c r="AQ67" s="85">
        <f>IFERROR(VLOOKUP($AI67,data!$C$3:$L$500,data!L$1,FALSE),"")</f>
        <v>223.361920887</v>
      </c>
    </row>
    <row r="68" spans="1:43" x14ac:dyDescent="0.2">
      <c r="A68" s="31" t="s">
        <v>97</v>
      </c>
      <c r="B68" t="str">
        <f>VLOOKUP($A68,Dirofilaria!$A$6:$B$253,2,FALSE)</f>
        <v>Strong Pos</v>
      </c>
      <c r="C68">
        <f>IF(B68=0,"",IF(B68="Neg",0,1))</f>
        <v>1</v>
      </c>
      <c r="D68" t="s">
        <v>4910</v>
      </c>
      <c r="E68">
        <f>IFERROR(VLOOKUP($A68,'Dog data'!$D$2:$DG$400,'Dog data'!R$1,FALSE),"")</f>
        <v>4.5</v>
      </c>
      <c r="F68" t="str">
        <f>IFERROR(VLOOKUP($A68,'Dog data'!$D$2:$DG$400,'Dog data'!T$1,FALSE),"")</f>
        <v>M</v>
      </c>
      <c r="G68" t="str">
        <f>IFERROR(VLOOKUP($A68,'Dog data'!$D$2:$DG$400,'Dog data'!Y$1,FALSE),"")</f>
        <v>Alert</v>
      </c>
      <c r="H68">
        <f>IFERROR(VLOOKUP($A68,'Dog data'!$D$2:$DG$400,'Dog data'!Z$1,FALSE),"")</f>
        <v>100</v>
      </c>
      <c r="I68" t="str">
        <f>IFERROR(VLOOKUP($A68,'Dog data'!$D$2:$DG$400,'Dog data'!AA$1,FALSE),"")</f>
        <v>Normal</v>
      </c>
      <c r="J68">
        <f>IFERROR(VLOOKUP($A68,'Dog data'!$D$2:$DG$400,'Dog data'!AE$1,FALSE),"")</f>
        <v>101.7</v>
      </c>
      <c r="K68">
        <f>IFERROR(VLOOKUP($A68,'Dog data'!$D$2:$DG$400,'Dog data'!AF$1,FALSE),"")</f>
        <v>5</v>
      </c>
      <c r="L68" t="str">
        <f>IFERROR(VLOOKUP($A68,'Dog data'!$D$2:$DG$400,'Dog data'!BQ$1,FALSE),"")</f>
        <v>.</v>
      </c>
      <c r="M68" t="str">
        <f>IFERROR(VLOOKUP($A68,'Dog data'!$D$2:$DG$400,'Dog data'!BR$1,FALSE),"")</f>
        <v>.</v>
      </c>
      <c r="N68" t="str">
        <f>IFERROR(VLOOKUP($A68,'Dog data'!$D$2:$DG$400,'Dog data'!BS$1,FALSE),"")</f>
        <v>.</v>
      </c>
      <c r="O68" t="str">
        <f>IFERROR(VLOOKUP($A68,'Dog data'!$D$2:$DG$400,'Dog data'!BT$1,FALSE),"")</f>
        <v>.</v>
      </c>
      <c r="P68" t="str">
        <f>IFERROR(VLOOKUP($A68,'Dog data'!$D$2:$DG$400,'Dog data'!BU$1,FALSE),"")</f>
        <v>.</v>
      </c>
      <c r="Q68" t="str">
        <f>IFERROR(VLOOKUP($A68,'Dog data'!$D$2:$DG$400,'Dog data'!BV$1,FALSE),"")</f>
        <v>.</v>
      </c>
      <c r="R68" t="str">
        <f>IFERROR(VLOOKUP($A68,'Dog data'!$D$2:$DG$400,'Dog data'!BW$1,FALSE),"")</f>
        <v>.</v>
      </c>
      <c r="S68" t="str">
        <f>IFERROR(VLOOKUP($A68,'Dog data'!$D$2:$DG$400,'Dog data'!BX$1,FALSE),"")</f>
        <v>.</v>
      </c>
      <c r="T68" t="str">
        <f>IFERROR(VLOOKUP($A68,'Dog data'!$D$2:$DG$400,'Dog data'!BY$1,FALSE),"")</f>
        <v>.</v>
      </c>
      <c r="U68" t="str">
        <f>IFERROR(VLOOKUP($A68,'Dog data'!$D$2:$DG$400,'Dog data'!BZ$1,FALSE),"")</f>
        <v>.</v>
      </c>
      <c r="V68" t="str">
        <f>IFERROR(VLOOKUP($A68,'Dog data'!$D$2:$DG$400,'Dog data'!CA$1,FALSE),"")</f>
        <v>.</v>
      </c>
      <c r="W68" t="str">
        <f>IFERROR(VLOOKUP($A68,'Dog data'!$D$2:$DG$400,'Dog data'!CB$1,FALSE),"")</f>
        <v>.</v>
      </c>
      <c r="X68" t="str">
        <f>IFERROR(VLOOKUP($A68,'Dog data'!$D$2:$DG$400,'Dog data'!CC$1,FALSE),"")</f>
        <v>.</v>
      </c>
      <c r="Y68" t="str">
        <f>IFERROR(VLOOKUP($A68,'Dog data'!$D$2:$DG$400,'Dog data'!CD$1,FALSE),"")</f>
        <v>.</v>
      </c>
      <c r="Z68" t="str">
        <f>IFERROR(VLOOKUP($A68,'Dog data'!$D$2:$DG$400,'Dog data'!CE$1,FALSE),"")</f>
        <v>.</v>
      </c>
      <c r="AA68" t="str">
        <f>IFERROR(VLOOKUP($A68,'Dog data'!$D$2:$DG$400,'Dog data'!CF$1,FALSE),"")</f>
        <v>.</v>
      </c>
      <c r="AB68" t="str">
        <f>IFERROR(VLOOKUP($A68,'Dog data'!$D$2:$DG$400,'Dog data'!CG$1,FALSE),"")</f>
        <v>.</v>
      </c>
      <c r="AC68" t="str">
        <f>IFERROR(VLOOKUP($A68,'Dog data'!$D$2:$DG$400,'Dog data'!CH$1,FALSE),"")</f>
        <v>.</v>
      </c>
      <c r="AD68" t="str">
        <f>IFERROR(VLOOKUP($A68,'Dog data'!$D$2:$DG$400,'Dog data'!CI$1,FALSE),"")</f>
        <v>.</v>
      </c>
      <c r="AE68" t="str">
        <f>IFERROR(VLOOKUP($A68,'Dog data'!$D$2:$DG$400,'Dog data'!CJ$1,FALSE),"")</f>
        <v>.</v>
      </c>
      <c r="AF68" t="str">
        <f>IFERROR(VLOOKUP($A68,'Dog data'!$D$2:$DG$400,'Dog data'!CK$1,FALSE),"")</f>
        <v>.</v>
      </c>
      <c r="AG68" t="str">
        <f>IFERROR(VLOOKUP($A68,'Dog data'!$D$2:$DG$400,'Dog data'!CL$1,FALSE),"")</f>
        <v>.</v>
      </c>
      <c r="AH68" t="str">
        <f>IFERROR(VLOOKUP($A68,'Dog data'!$D$2:$DG$400,'Dog data'!CM$1,FALSE),"")</f>
        <v>.</v>
      </c>
      <c r="AI68" s="85" t="str">
        <f>IFERROR(VLOOKUP($A68,'Dog data'!$D$2:$DH$400,'Dog data'!DH$1,FALSE),"")</f>
        <v>CA020</v>
      </c>
      <c r="AJ68" s="85" t="str">
        <f>IFERROR(VLOOKUP($AI68,data!$C$3:$L$500,data!E$1,FALSE),"")</f>
        <v>Cañazas</v>
      </c>
      <c r="AK68" s="85" t="str">
        <f>IFERROR(VLOOKUP($AI68,data!$C$3:$L$500,data!F$1,FALSE),"")</f>
        <v>8.837169 -79.961155 168.70580062570997 8</v>
      </c>
      <c r="AL68" s="85">
        <f>IFERROR(VLOOKUP($AI68,data!$C$3:$L$500,data!G$1,FALSE),"")</f>
        <v>8.8371689999999994</v>
      </c>
      <c r="AM68" s="85">
        <f>IFERROR(VLOOKUP($AI68,data!$C$3:$L$500,data!H$1,FALSE),"")</f>
        <v>-79.961155000000005</v>
      </c>
      <c r="AN68" s="85">
        <f>IFERROR(IFERROR(VLOOKUP($AI68,data!$C$3:$L$500,data!I$1,FALSE),VLOOKUP($AI68,Sheet1!$E$3:$M$21,Sheet1!K$1,FALSE)),"")</f>
        <v>8.8371939860000008</v>
      </c>
      <c r="AO68" s="85">
        <f>IFERROR(IFERROR(VLOOKUP($AI68,data!$C$3:$L$500,data!J$1,FALSE),VLOOKUP($AI68,Sheet1!$E$3:$M$21,Sheet1!L$1,FALSE)),"")</f>
        <v>-79.961236979999995</v>
      </c>
      <c r="AP68" s="85">
        <f>IFERROR(VLOOKUP($AI68,data!$C$3:$L$500,data!K$1,FALSE),"")</f>
        <v>-79.961155000000005</v>
      </c>
      <c r="AQ68" s="85">
        <f>IFERROR(VLOOKUP($AI68,data!$C$3:$L$500,data!L$1,FALSE),"")</f>
        <v>168.70580062600001</v>
      </c>
    </row>
    <row r="69" spans="1:43" x14ac:dyDescent="0.2">
      <c r="A69" s="31" t="s">
        <v>99</v>
      </c>
      <c r="B69" t="str">
        <f>VLOOKUP($A69,Dirofilaria!$A$6:$B$253,2,FALSE)</f>
        <v>Neg</v>
      </c>
      <c r="C69">
        <f>IF(B69=0,"",IF(B69="Neg",0,1))</f>
        <v>0</v>
      </c>
      <c r="D69" t="s">
        <v>4910</v>
      </c>
      <c r="E69">
        <f>IFERROR(VLOOKUP($A69,'Dog data'!$D$2:$DG$400,'Dog data'!R$1,FALSE),"")</f>
        <v>0.3</v>
      </c>
      <c r="F69" t="str">
        <f>IFERROR(VLOOKUP($A69,'Dog data'!$D$2:$DG$400,'Dog data'!T$1,FALSE),"")</f>
        <v>M</v>
      </c>
      <c r="G69" t="str">
        <f>IFERROR(VLOOKUP($A69,'Dog data'!$D$2:$DG$400,'Dog data'!Y$1,FALSE),"")</f>
        <v>Alert</v>
      </c>
      <c r="H69">
        <f>IFERROR(VLOOKUP($A69,'Dog data'!$D$2:$DG$400,'Dog data'!Z$1,FALSE),"")</f>
        <v>120</v>
      </c>
      <c r="I69" t="str">
        <f>IFERROR(VLOOKUP($A69,'Dog data'!$D$2:$DG$400,'Dog data'!AA$1,FALSE),"")</f>
        <v>Normal</v>
      </c>
      <c r="J69">
        <f>IFERROR(VLOOKUP($A69,'Dog data'!$D$2:$DG$400,'Dog data'!AE$1,FALSE),"")</f>
        <v>102.5</v>
      </c>
      <c r="K69">
        <f>IFERROR(VLOOKUP($A69,'Dog data'!$D$2:$DG$400,'Dog data'!AF$1,FALSE),"")</f>
        <v>3.5</v>
      </c>
      <c r="L69">
        <f>IFERROR(VLOOKUP($A69,'Dog data'!$D$2:$DG$400,'Dog data'!BQ$1,FALSE),"")</f>
        <v>15.7</v>
      </c>
      <c r="M69">
        <f>IFERROR(VLOOKUP($A69,'Dog data'!$D$2:$DG$400,'Dog data'!BR$1,FALSE),"")</f>
        <v>13.3</v>
      </c>
      <c r="N69">
        <f>IFERROR(VLOOKUP($A69,'Dog data'!$D$2:$DG$400,'Dog data'!BS$1,FALSE),"")</f>
        <v>84.4</v>
      </c>
      <c r="O69">
        <f>IFERROR(VLOOKUP($A69,'Dog data'!$D$2:$DG$400,'Dog data'!BT$1,FALSE),"")</f>
        <v>1.9</v>
      </c>
      <c r="P69">
        <f>IFERROR(VLOOKUP($A69,'Dog data'!$D$2:$DG$400,'Dog data'!BU$1,FALSE),"")</f>
        <v>12.4</v>
      </c>
      <c r="Q69">
        <f>IFERROR(VLOOKUP($A69,'Dog data'!$D$2:$DG$400,'Dog data'!BV$1,FALSE),"")</f>
        <v>0.5</v>
      </c>
      <c r="R69">
        <f>IFERROR(VLOOKUP($A69,'Dog data'!$D$2:$DG$400,'Dog data'!BW$1,FALSE),"")</f>
        <v>3.2</v>
      </c>
      <c r="S69">
        <f>IFERROR(VLOOKUP($A69,'Dog data'!$D$2:$DG$400,'Dog data'!BX$1,FALSE),"")</f>
        <v>4.71</v>
      </c>
      <c r="T69">
        <f>IFERROR(VLOOKUP($A69,'Dog data'!$D$2:$DG$400,'Dog data'!BY$1,FALSE),"")</f>
        <v>10.4</v>
      </c>
      <c r="U69">
        <f>IFERROR(VLOOKUP($A69,'Dog data'!$D$2:$DG$400,'Dog data'!BZ$1,FALSE),"")</f>
        <v>30.3</v>
      </c>
      <c r="V69">
        <f>IFERROR(VLOOKUP($A69,'Dog data'!$D$2:$DG$400,'Dog data'!CA$1,FALSE),"")</f>
        <v>64.400000000000006</v>
      </c>
      <c r="W69">
        <f>IFERROR(VLOOKUP($A69,'Dog data'!$D$2:$DG$400,'Dog data'!CB$1,FALSE),"")</f>
        <v>22.1</v>
      </c>
      <c r="X69">
        <f>IFERROR(VLOOKUP($A69,'Dog data'!$D$2:$DG$400,'Dog data'!CC$1,FALSE),"")</f>
        <v>34.299999999999997</v>
      </c>
      <c r="Y69">
        <f>IFERROR(VLOOKUP($A69,'Dog data'!$D$2:$DG$400,'Dog data'!CD$1,FALSE),"")</f>
        <v>16.399999999999999</v>
      </c>
      <c r="Z69">
        <f>IFERROR(VLOOKUP($A69,'Dog data'!$D$2:$DG$400,'Dog data'!CE$1,FALSE),"")</f>
        <v>297</v>
      </c>
      <c r="AA69">
        <f>IFERROR(VLOOKUP($A69,'Dog data'!$D$2:$DG$400,'Dog data'!CF$1,FALSE),"")</f>
        <v>0</v>
      </c>
      <c r="AB69">
        <f>IFERROR(VLOOKUP($A69,'Dog data'!$D$2:$DG$400,'Dog data'!CG$1,FALSE),"")</f>
        <v>63</v>
      </c>
      <c r="AC69">
        <f>IFERROR(VLOOKUP($A69,'Dog data'!$D$2:$DG$400,'Dog data'!CH$1,FALSE),"")</f>
        <v>0</v>
      </c>
      <c r="AD69">
        <f>IFERROR(VLOOKUP($A69,'Dog data'!$D$2:$DG$400,'Dog data'!CI$1,FALSE),"")</f>
        <v>31</v>
      </c>
      <c r="AE69">
        <f>IFERROR(VLOOKUP($A69,'Dog data'!$D$2:$DG$400,'Dog data'!CJ$1,FALSE),"")</f>
        <v>4</v>
      </c>
      <c r="AF69">
        <f>IFERROR(VLOOKUP($A69,'Dog data'!$D$2:$DG$400,'Dog data'!CK$1,FALSE),"")</f>
        <v>2</v>
      </c>
      <c r="AG69">
        <f>IFERROR(VLOOKUP($A69,'Dog data'!$D$2:$DG$400,'Dog data'!CL$1,FALSE),"")</f>
        <v>0</v>
      </c>
      <c r="AH69" t="str">
        <f>IFERROR(VLOOKUP($A69,'Dog data'!$D$2:$DG$400,'Dog data'!CM$1,FALSE),"")</f>
        <v>.</v>
      </c>
      <c r="AI69" s="85" t="str">
        <f>IFERROR(VLOOKUP($A69,'Dog data'!$D$2:$DH$400,'Dog data'!DH$1,FALSE),"")</f>
        <v>CA021</v>
      </c>
      <c r="AJ69" s="85" t="str">
        <f>IFERROR(VLOOKUP($AI69,data!$C$3:$L$500,data!E$1,FALSE),"")</f>
        <v/>
      </c>
      <c r="AK69" s="85" t="str">
        <f>IFERROR(VLOOKUP($AI69,data!$C$3:$L$500,data!F$1,FALSE),"")</f>
        <v/>
      </c>
      <c r="AL69" s="85" t="str">
        <f>IFERROR(VLOOKUP($AI69,data!$C$3:$L$500,data!G$1,FALSE),"")</f>
        <v/>
      </c>
      <c r="AM69" s="85" t="str">
        <f>IFERROR(VLOOKUP($AI69,data!$C$3:$L$500,data!H$1,FALSE),"")</f>
        <v/>
      </c>
      <c r="AN69" s="85">
        <f>IFERROR(IFERROR(VLOOKUP($AI69,data!$C$3:$L$500,data!I$1,FALSE),VLOOKUP($AI69,Sheet1!$E$3:$M$21,Sheet1!K$1,FALSE)),"")</f>
        <v>8.8371590340000008</v>
      </c>
      <c r="AO69" s="85">
        <f>IFERROR(IFERROR(VLOOKUP($AI69,data!$C$3:$L$500,data!J$1,FALSE),VLOOKUP($AI69,Sheet1!$E$3:$M$21,Sheet1!L$1,FALSE)),"")</f>
        <v>-79.961642999999995</v>
      </c>
      <c r="AP69" s="85" t="str">
        <f>IFERROR(VLOOKUP($AI69,data!$C$3:$L$500,data!K$1,FALSE),"")</f>
        <v/>
      </c>
      <c r="AQ69" s="85" t="str">
        <f>IFERROR(VLOOKUP($AI69,data!$C$3:$L$500,data!L$1,FALSE),"")</f>
        <v/>
      </c>
    </row>
    <row r="70" spans="1:43" x14ac:dyDescent="0.2">
      <c r="A70" s="31" t="s">
        <v>100</v>
      </c>
      <c r="B70" t="str">
        <f>VLOOKUP($A70,Dirofilaria!$A$6:$B$253,2,FALSE)</f>
        <v>Neg</v>
      </c>
      <c r="C70">
        <f>IF(B70=0,"",IF(B70="Neg",0,1))</f>
        <v>0</v>
      </c>
      <c r="D70" t="s">
        <v>4910</v>
      </c>
      <c r="E70">
        <f>IFERROR(VLOOKUP($A70,'Dog data'!$D$2:$DG$400,'Dog data'!R$1,FALSE),"")</f>
        <v>5</v>
      </c>
      <c r="F70" t="str">
        <f>IFERROR(VLOOKUP($A70,'Dog data'!$D$2:$DG$400,'Dog data'!T$1,FALSE),"")</f>
        <v>F</v>
      </c>
      <c r="G70" t="str">
        <f>IFERROR(VLOOKUP($A70,'Dog data'!$D$2:$DG$400,'Dog data'!Y$1,FALSE),"")</f>
        <v>Alert</v>
      </c>
      <c r="H70">
        <f>IFERROR(VLOOKUP($A70,'Dog data'!$D$2:$DG$400,'Dog data'!Z$1,FALSE),"")</f>
        <v>140</v>
      </c>
      <c r="I70" t="str">
        <f>IFERROR(VLOOKUP($A70,'Dog data'!$D$2:$DG$400,'Dog data'!AA$1,FALSE),"")</f>
        <v>Normal</v>
      </c>
      <c r="J70">
        <f>IFERROR(VLOOKUP($A70,'Dog data'!$D$2:$DG$400,'Dog data'!AE$1,FALSE),"")</f>
        <v>103.1</v>
      </c>
      <c r="K70">
        <f>IFERROR(VLOOKUP($A70,'Dog data'!$D$2:$DG$400,'Dog data'!AF$1,FALSE),"")</f>
        <v>3</v>
      </c>
      <c r="L70">
        <f>IFERROR(VLOOKUP($A70,'Dog data'!$D$2:$DG$400,'Dog data'!BQ$1,FALSE),"")</f>
        <v>11</v>
      </c>
      <c r="M70">
        <f>IFERROR(VLOOKUP($A70,'Dog data'!$D$2:$DG$400,'Dog data'!BR$1,FALSE),"")</f>
        <v>7.5</v>
      </c>
      <c r="N70">
        <f>IFERROR(VLOOKUP($A70,'Dog data'!$D$2:$DG$400,'Dog data'!BS$1,FALSE),"")</f>
        <v>68.5</v>
      </c>
      <c r="O70">
        <f>IFERROR(VLOOKUP($A70,'Dog data'!$D$2:$DG$400,'Dog data'!BT$1,FALSE),"")</f>
        <v>2.1</v>
      </c>
      <c r="P70">
        <f>IFERROR(VLOOKUP($A70,'Dog data'!$D$2:$DG$400,'Dog data'!BU$1,FALSE),"")</f>
        <v>18.8</v>
      </c>
      <c r="Q70">
        <f>IFERROR(VLOOKUP($A70,'Dog data'!$D$2:$DG$400,'Dog data'!BV$1,FALSE),"")</f>
        <v>1.4</v>
      </c>
      <c r="R70">
        <f>IFERROR(VLOOKUP($A70,'Dog data'!$D$2:$DG$400,'Dog data'!BW$1,FALSE),"")</f>
        <v>12.7</v>
      </c>
      <c r="S70">
        <f>IFERROR(VLOOKUP($A70,'Dog data'!$D$2:$DG$400,'Dog data'!BX$1,FALSE),"")</f>
        <v>5.22</v>
      </c>
      <c r="T70">
        <f>IFERROR(VLOOKUP($A70,'Dog data'!$D$2:$DG$400,'Dog data'!BY$1,FALSE),"")</f>
        <v>10.8</v>
      </c>
      <c r="U70">
        <f>IFERROR(VLOOKUP($A70,'Dog data'!$D$2:$DG$400,'Dog data'!BZ$1,FALSE),"")</f>
        <v>32.299999999999997</v>
      </c>
      <c r="V70">
        <f>IFERROR(VLOOKUP($A70,'Dog data'!$D$2:$DG$400,'Dog data'!CA$1,FALSE),"")</f>
        <v>61.9</v>
      </c>
      <c r="W70">
        <f>IFERROR(VLOOKUP($A70,'Dog data'!$D$2:$DG$400,'Dog data'!CB$1,FALSE),"")</f>
        <v>20.7</v>
      </c>
      <c r="X70">
        <f>IFERROR(VLOOKUP($A70,'Dog data'!$D$2:$DG$400,'Dog data'!CC$1,FALSE),"")</f>
        <v>33.4</v>
      </c>
      <c r="Y70">
        <f>IFERROR(VLOOKUP($A70,'Dog data'!$D$2:$DG$400,'Dog data'!CD$1,FALSE),"")</f>
        <v>17.3</v>
      </c>
      <c r="Z70">
        <f>IFERROR(VLOOKUP($A70,'Dog data'!$D$2:$DG$400,'Dog data'!CE$1,FALSE),"")</f>
        <v>37</v>
      </c>
      <c r="AA70">
        <f>IFERROR(VLOOKUP($A70,'Dog data'!$D$2:$DG$400,'Dog data'!CF$1,FALSE),"")</f>
        <v>0</v>
      </c>
      <c r="AB70">
        <f>IFERROR(VLOOKUP($A70,'Dog data'!$D$2:$DG$400,'Dog data'!CG$1,FALSE),"")</f>
        <v>57</v>
      </c>
      <c r="AC70">
        <f>IFERROR(VLOOKUP($A70,'Dog data'!$D$2:$DG$400,'Dog data'!CH$1,FALSE),"")</f>
        <v>1</v>
      </c>
      <c r="AD70">
        <f>IFERROR(VLOOKUP($A70,'Dog data'!$D$2:$DG$400,'Dog data'!CI$1,FALSE),"")</f>
        <v>26</v>
      </c>
      <c r="AE70">
        <f>IFERROR(VLOOKUP($A70,'Dog data'!$D$2:$DG$400,'Dog data'!CJ$1,FALSE),"")</f>
        <v>5</v>
      </c>
      <c r="AF70">
        <f>IFERROR(VLOOKUP($A70,'Dog data'!$D$2:$DG$400,'Dog data'!CK$1,FALSE),"")</f>
        <v>11</v>
      </c>
      <c r="AG70">
        <f>IFERROR(VLOOKUP($A70,'Dog data'!$D$2:$DG$400,'Dog data'!CL$1,FALSE),"")</f>
        <v>0</v>
      </c>
      <c r="AH70" t="str">
        <f>IFERROR(VLOOKUP($A70,'Dog data'!$D$2:$DG$400,'Dog data'!CM$1,FALSE),"")</f>
        <v>.</v>
      </c>
      <c r="AI70" s="85" t="str">
        <f>IFERROR(VLOOKUP($A70,'Dog data'!$D$2:$DH$400,'Dog data'!DH$1,FALSE),"")</f>
        <v>CA022</v>
      </c>
      <c r="AJ70" s="85" t="str">
        <f>IFERROR(VLOOKUP($AI70,data!$C$3:$L$500,data!E$1,FALSE),"")</f>
        <v>Cañazas</v>
      </c>
      <c r="AK70" s="85" t="str">
        <f>IFERROR(VLOOKUP($AI70,data!$C$3:$L$500,data!F$1,FALSE),"")</f>
        <v>8.835607 -79.960563 170.11421313938638 24</v>
      </c>
      <c r="AL70" s="85">
        <f>IFERROR(VLOOKUP($AI70,data!$C$3:$L$500,data!G$1,FALSE),"")</f>
        <v>8.8356069999999995</v>
      </c>
      <c r="AM70" s="85">
        <f>IFERROR(VLOOKUP($AI70,data!$C$3:$L$500,data!H$1,FALSE),"")</f>
        <v>-79.960562999999993</v>
      </c>
      <c r="AN70" s="85">
        <f>IFERROR(IFERROR(VLOOKUP($AI70,data!$C$3:$L$500,data!I$1,FALSE),VLOOKUP($AI70,Sheet1!$E$3:$M$21,Sheet1!K$1,FALSE)),"")</f>
        <v>8.8354620340000007</v>
      </c>
      <c r="AO70" s="85">
        <f>IFERROR(IFERROR(VLOOKUP($AI70,data!$C$3:$L$500,data!J$1,FALSE),VLOOKUP($AI70,Sheet1!$E$3:$M$21,Sheet1!L$1,FALSE)),"")</f>
        <v>-79.960677989999994</v>
      </c>
      <c r="AP70" s="85">
        <f>IFERROR(VLOOKUP($AI70,data!$C$3:$L$500,data!K$1,FALSE),"")</f>
        <v>-79.960562999999993</v>
      </c>
      <c r="AQ70" s="85">
        <f>IFERROR(VLOOKUP($AI70,data!$C$3:$L$500,data!L$1,FALSE),"")</f>
        <v>170.11421313899999</v>
      </c>
    </row>
    <row r="71" spans="1:43" x14ac:dyDescent="0.2">
      <c r="A71" s="31" t="s">
        <v>101</v>
      </c>
      <c r="B71" t="str">
        <f>VLOOKUP($A71,Dirofilaria!$A$6:$B$253,2,FALSE)</f>
        <v>Neg</v>
      </c>
      <c r="C71">
        <f>IF(B71=0,"",IF(B71="Neg",0,1))</f>
        <v>0</v>
      </c>
      <c r="D71" t="s">
        <v>4910</v>
      </c>
      <c r="E71">
        <f>IFERROR(VLOOKUP($A71,'Dog data'!$D$2:$DG$400,'Dog data'!R$1,FALSE),"")</f>
        <v>5</v>
      </c>
      <c r="F71" t="str">
        <f>IFERROR(VLOOKUP($A71,'Dog data'!$D$2:$DG$400,'Dog data'!T$1,FALSE),"")</f>
        <v>M</v>
      </c>
      <c r="G71" t="str">
        <f>IFERROR(VLOOKUP($A71,'Dog data'!$D$2:$DG$400,'Dog data'!Y$1,FALSE),"")</f>
        <v>Alert</v>
      </c>
      <c r="H71">
        <f>IFERROR(VLOOKUP($A71,'Dog data'!$D$2:$DG$400,'Dog data'!Z$1,FALSE),"")</f>
        <v>108</v>
      </c>
      <c r="I71" t="str">
        <f>IFERROR(VLOOKUP($A71,'Dog data'!$D$2:$DG$400,'Dog data'!AA$1,FALSE),"")</f>
        <v>Normal</v>
      </c>
      <c r="J71">
        <f>IFERROR(VLOOKUP($A71,'Dog data'!$D$2:$DG$400,'Dog data'!AE$1,FALSE),"")</f>
        <v>103.1</v>
      </c>
      <c r="K71">
        <f>IFERROR(VLOOKUP($A71,'Dog data'!$D$2:$DG$400,'Dog data'!AF$1,FALSE),"")</f>
        <v>2</v>
      </c>
      <c r="L71">
        <f>IFERROR(VLOOKUP($A71,'Dog data'!$D$2:$DG$400,'Dog data'!BQ$1,FALSE),"")</f>
        <v>18.899999999999999</v>
      </c>
      <c r="M71">
        <f>IFERROR(VLOOKUP($A71,'Dog data'!$D$2:$DG$400,'Dog data'!BR$1,FALSE),"")</f>
        <v>11.8</v>
      </c>
      <c r="N71">
        <f>IFERROR(VLOOKUP($A71,'Dog data'!$D$2:$DG$400,'Dog data'!BS$1,FALSE),"")</f>
        <v>62.6</v>
      </c>
      <c r="O71">
        <f>IFERROR(VLOOKUP($A71,'Dog data'!$D$2:$DG$400,'Dog data'!BT$1,FALSE),"")</f>
        <v>4.2</v>
      </c>
      <c r="P71">
        <f>IFERROR(VLOOKUP($A71,'Dog data'!$D$2:$DG$400,'Dog data'!BU$1,FALSE),"")</f>
        <v>22.3</v>
      </c>
      <c r="Q71">
        <f>IFERROR(VLOOKUP($A71,'Dog data'!$D$2:$DG$400,'Dog data'!BV$1,FALSE),"")</f>
        <v>2.9</v>
      </c>
      <c r="R71">
        <f>IFERROR(VLOOKUP($A71,'Dog data'!$D$2:$DG$400,'Dog data'!BW$1,FALSE),"")</f>
        <v>15.1</v>
      </c>
      <c r="S71">
        <f>IFERROR(VLOOKUP($A71,'Dog data'!$D$2:$DG$400,'Dog data'!BX$1,FALSE),"")</f>
        <v>5.95</v>
      </c>
      <c r="T71">
        <f>IFERROR(VLOOKUP($A71,'Dog data'!$D$2:$DG$400,'Dog data'!BY$1,FALSE),"")</f>
        <v>12.5</v>
      </c>
      <c r="U71">
        <f>IFERROR(VLOOKUP($A71,'Dog data'!$D$2:$DG$400,'Dog data'!BZ$1,FALSE),"")</f>
        <v>37.5</v>
      </c>
      <c r="V71">
        <f>IFERROR(VLOOKUP($A71,'Dog data'!$D$2:$DG$400,'Dog data'!CA$1,FALSE),"")</f>
        <v>63</v>
      </c>
      <c r="W71">
        <f>IFERROR(VLOOKUP($A71,'Dog data'!$D$2:$DG$400,'Dog data'!CB$1,FALSE),"")</f>
        <v>21</v>
      </c>
      <c r="X71">
        <f>IFERROR(VLOOKUP($A71,'Dog data'!$D$2:$DG$400,'Dog data'!CC$1,FALSE),"")</f>
        <v>33.299999999999997</v>
      </c>
      <c r="Y71">
        <f>IFERROR(VLOOKUP($A71,'Dog data'!$D$2:$DG$400,'Dog data'!CD$1,FALSE),"")</f>
        <v>17.8</v>
      </c>
      <c r="Z71">
        <f>IFERROR(VLOOKUP($A71,'Dog data'!$D$2:$DG$400,'Dog data'!CE$1,FALSE),"")</f>
        <v>123</v>
      </c>
      <c r="AA71">
        <f>IFERROR(VLOOKUP($A71,'Dog data'!$D$2:$DG$400,'Dog data'!CF$1,FALSE),"")</f>
        <v>0</v>
      </c>
      <c r="AB71">
        <f>IFERROR(VLOOKUP($A71,'Dog data'!$D$2:$DG$400,'Dog data'!CG$1,FALSE),"")</f>
        <v>55</v>
      </c>
      <c r="AC71">
        <f>IFERROR(VLOOKUP($A71,'Dog data'!$D$2:$DG$400,'Dog data'!CH$1,FALSE),"")</f>
        <v>5</v>
      </c>
      <c r="AD71">
        <f>IFERROR(VLOOKUP($A71,'Dog data'!$D$2:$DG$400,'Dog data'!CI$1,FALSE),"")</f>
        <v>14</v>
      </c>
      <c r="AE71">
        <f>IFERROR(VLOOKUP($A71,'Dog data'!$D$2:$DG$400,'Dog data'!CJ$1,FALSE),"")</f>
        <v>7</v>
      </c>
      <c r="AF71">
        <f>IFERROR(VLOOKUP($A71,'Dog data'!$D$2:$DG$400,'Dog data'!CK$1,FALSE),"")</f>
        <v>18</v>
      </c>
      <c r="AG71">
        <f>IFERROR(VLOOKUP($A71,'Dog data'!$D$2:$DG$400,'Dog data'!CL$1,FALSE),"")</f>
        <v>0</v>
      </c>
      <c r="AH71">
        <f>IFERROR(VLOOKUP($A71,'Dog data'!$D$2:$DG$400,'Dog data'!CM$1,FALSE),"")</f>
        <v>1</v>
      </c>
      <c r="AI71" s="85" t="str">
        <f>IFERROR(VLOOKUP($A71,'Dog data'!$D$2:$DH$400,'Dog data'!DH$1,FALSE),"")</f>
        <v>CA022</v>
      </c>
      <c r="AJ71" s="85" t="str">
        <f>IFERROR(VLOOKUP($AI71,data!$C$3:$L$500,data!E$1,FALSE),"")</f>
        <v>Cañazas</v>
      </c>
      <c r="AK71" s="85" t="str">
        <f>IFERROR(VLOOKUP($AI71,data!$C$3:$L$500,data!F$1,FALSE),"")</f>
        <v>8.835607 -79.960563 170.11421313938638 24</v>
      </c>
      <c r="AL71" s="85">
        <f>IFERROR(VLOOKUP($AI71,data!$C$3:$L$500,data!G$1,FALSE),"")</f>
        <v>8.8356069999999995</v>
      </c>
      <c r="AM71" s="85">
        <f>IFERROR(VLOOKUP($AI71,data!$C$3:$L$500,data!H$1,FALSE),"")</f>
        <v>-79.960562999999993</v>
      </c>
      <c r="AN71" s="85">
        <f>IFERROR(IFERROR(VLOOKUP($AI71,data!$C$3:$L$500,data!I$1,FALSE),VLOOKUP($AI71,Sheet1!$E$3:$M$21,Sheet1!K$1,FALSE)),"")</f>
        <v>8.8354620340000007</v>
      </c>
      <c r="AO71" s="85">
        <f>IFERROR(IFERROR(VLOOKUP($AI71,data!$C$3:$L$500,data!J$1,FALSE),VLOOKUP($AI71,Sheet1!$E$3:$M$21,Sheet1!L$1,FALSE)),"")</f>
        <v>-79.960677989999994</v>
      </c>
      <c r="AP71" s="85">
        <f>IFERROR(VLOOKUP($AI71,data!$C$3:$L$500,data!K$1,FALSE),"")</f>
        <v>-79.960562999999993</v>
      </c>
      <c r="AQ71" s="85">
        <f>IFERROR(VLOOKUP($AI71,data!$C$3:$L$500,data!L$1,FALSE),"")</f>
        <v>170.11421313899999</v>
      </c>
    </row>
    <row r="72" spans="1:43" x14ac:dyDescent="0.2">
      <c r="A72" s="31" t="s">
        <v>102</v>
      </c>
      <c r="B72" t="str">
        <f>VLOOKUP($A72,Dirofilaria!$A$6:$B$253,2,FALSE)</f>
        <v>Neg</v>
      </c>
      <c r="C72">
        <f>IF(B72=0,"",IF(B72="Neg",0,1))</f>
        <v>0</v>
      </c>
      <c r="D72" t="s">
        <v>4910</v>
      </c>
      <c r="E72">
        <f>IFERROR(VLOOKUP($A72,'Dog data'!$D$2:$DG$400,'Dog data'!R$1,FALSE),"")</f>
        <v>2</v>
      </c>
      <c r="F72" t="str">
        <f>IFERROR(VLOOKUP($A72,'Dog data'!$D$2:$DG$400,'Dog data'!T$1,FALSE),"")</f>
        <v>M</v>
      </c>
      <c r="G72" t="str">
        <f>IFERROR(VLOOKUP($A72,'Dog data'!$D$2:$DG$400,'Dog data'!Y$1,FALSE),"")</f>
        <v>Alert</v>
      </c>
      <c r="H72">
        <f>IFERROR(VLOOKUP($A72,'Dog data'!$D$2:$DG$400,'Dog data'!Z$1,FALSE),"")</f>
        <v>94</v>
      </c>
      <c r="I72" t="str">
        <f>IFERROR(VLOOKUP($A72,'Dog data'!$D$2:$DG$400,'Dog data'!AA$1,FALSE),"")</f>
        <v>Normal</v>
      </c>
      <c r="J72">
        <f>IFERROR(VLOOKUP($A72,'Dog data'!$D$2:$DG$400,'Dog data'!AE$1,FALSE),"")</f>
        <v>101.7</v>
      </c>
      <c r="K72">
        <f>IFERROR(VLOOKUP($A72,'Dog data'!$D$2:$DG$400,'Dog data'!AF$1,FALSE),"")</f>
        <v>5</v>
      </c>
      <c r="L72">
        <f>IFERROR(VLOOKUP($A72,'Dog data'!$D$2:$DG$400,'Dog data'!BQ$1,FALSE),"")</f>
        <v>14.1</v>
      </c>
      <c r="M72">
        <f>IFERROR(VLOOKUP($A72,'Dog data'!$D$2:$DG$400,'Dog data'!BR$1,FALSE),"")</f>
        <v>10.1</v>
      </c>
      <c r="N72">
        <f>IFERROR(VLOOKUP($A72,'Dog data'!$D$2:$DG$400,'Dog data'!BS$1,FALSE),"")</f>
        <v>71.7</v>
      </c>
      <c r="O72">
        <f>IFERROR(VLOOKUP($A72,'Dog data'!$D$2:$DG$400,'Dog data'!BT$1,FALSE),"")</f>
        <v>2.7</v>
      </c>
      <c r="P72">
        <f>IFERROR(VLOOKUP($A72,'Dog data'!$D$2:$DG$400,'Dog data'!BU$1,FALSE),"")</f>
        <v>19.399999999999999</v>
      </c>
      <c r="Q72">
        <f>IFERROR(VLOOKUP($A72,'Dog data'!$D$2:$DG$400,'Dog data'!BV$1,FALSE),"")</f>
        <v>1.3</v>
      </c>
      <c r="R72">
        <f>IFERROR(VLOOKUP($A72,'Dog data'!$D$2:$DG$400,'Dog data'!BW$1,FALSE),"")</f>
        <v>8.9</v>
      </c>
      <c r="S72">
        <f>IFERROR(VLOOKUP($A72,'Dog data'!$D$2:$DG$400,'Dog data'!BX$1,FALSE),"")</f>
        <v>5.71</v>
      </c>
      <c r="T72">
        <f>IFERROR(VLOOKUP($A72,'Dog data'!$D$2:$DG$400,'Dog data'!BY$1,FALSE),"")</f>
        <v>12.3</v>
      </c>
      <c r="U72">
        <f>IFERROR(VLOOKUP($A72,'Dog data'!$D$2:$DG$400,'Dog data'!BZ$1,FALSE),"")</f>
        <v>36.4</v>
      </c>
      <c r="V72">
        <f>IFERROR(VLOOKUP($A72,'Dog data'!$D$2:$DG$400,'Dog data'!CA$1,FALSE),"")</f>
        <v>63.7</v>
      </c>
      <c r="W72">
        <f>IFERROR(VLOOKUP($A72,'Dog data'!$D$2:$DG$400,'Dog data'!CB$1,FALSE),"")</f>
        <v>21.5</v>
      </c>
      <c r="X72">
        <f>IFERROR(VLOOKUP($A72,'Dog data'!$D$2:$DG$400,'Dog data'!CC$1,FALSE),"")</f>
        <v>33.799999999999997</v>
      </c>
      <c r="Y72">
        <f>IFERROR(VLOOKUP($A72,'Dog data'!$D$2:$DG$400,'Dog data'!CD$1,FALSE),"")</f>
        <v>17.600000000000001</v>
      </c>
      <c r="Z72">
        <f>IFERROR(VLOOKUP($A72,'Dog data'!$D$2:$DG$400,'Dog data'!CE$1,FALSE),"")</f>
        <v>15</v>
      </c>
      <c r="AA72">
        <f>IFERROR(VLOOKUP($A72,'Dog data'!$D$2:$DG$400,'Dog data'!CF$1,FALSE),"")</f>
        <v>0</v>
      </c>
      <c r="AB72">
        <f>IFERROR(VLOOKUP($A72,'Dog data'!$D$2:$DG$400,'Dog data'!CG$1,FALSE),"")</f>
        <v>51</v>
      </c>
      <c r="AC72">
        <f>IFERROR(VLOOKUP($A72,'Dog data'!$D$2:$DG$400,'Dog data'!CH$1,FALSE),"")</f>
        <v>0</v>
      </c>
      <c r="AD72">
        <f>IFERROR(VLOOKUP($A72,'Dog data'!$D$2:$DG$400,'Dog data'!CI$1,FALSE),"")</f>
        <v>41</v>
      </c>
      <c r="AE72">
        <f>IFERROR(VLOOKUP($A72,'Dog data'!$D$2:$DG$400,'Dog data'!CJ$1,FALSE),"")</f>
        <v>4</v>
      </c>
      <c r="AF72">
        <f>IFERROR(VLOOKUP($A72,'Dog data'!$D$2:$DG$400,'Dog data'!CK$1,FALSE),"")</f>
        <v>4</v>
      </c>
      <c r="AG72">
        <f>IFERROR(VLOOKUP($A72,'Dog data'!$D$2:$DG$400,'Dog data'!CL$1,FALSE),"")</f>
        <v>0</v>
      </c>
      <c r="AH72" t="str">
        <f>IFERROR(VLOOKUP($A72,'Dog data'!$D$2:$DG$400,'Dog data'!CM$1,FALSE),"")</f>
        <v>.</v>
      </c>
      <c r="AI72" s="85" t="str">
        <f>IFERROR(VLOOKUP($A72,'Dog data'!$D$2:$DH$400,'Dog data'!DH$1,FALSE),"")</f>
        <v>CA023</v>
      </c>
      <c r="AJ72" s="85" t="str">
        <f>IFERROR(VLOOKUP($AI72,data!$C$3:$L$500,data!E$1,FALSE),"")</f>
        <v/>
      </c>
      <c r="AK72" s="85" t="str">
        <f>IFERROR(VLOOKUP($AI72,data!$C$3:$L$500,data!F$1,FALSE),"")</f>
        <v/>
      </c>
      <c r="AL72" s="85" t="str">
        <f>IFERROR(VLOOKUP($AI72,data!$C$3:$L$500,data!G$1,FALSE),"")</f>
        <v/>
      </c>
      <c r="AM72" s="85" t="str">
        <f>IFERROR(VLOOKUP($AI72,data!$C$3:$L$500,data!H$1,FALSE),"")</f>
        <v/>
      </c>
      <c r="AN72" s="85">
        <f>IFERROR(IFERROR(VLOOKUP($AI72,data!$C$3:$L$500,data!I$1,FALSE),VLOOKUP($AI72,Sheet1!$E$3:$M$21,Sheet1!K$1,FALSE)),"")</f>
        <v>8.8353809810000001</v>
      </c>
      <c r="AO72" s="85">
        <f>IFERROR(IFERROR(VLOOKUP($AI72,data!$C$3:$L$500,data!J$1,FALSE),VLOOKUP($AI72,Sheet1!$E$3:$M$21,Sheet1!L$1,FALSE)),"")</f>
        <v>-79.96096498</v>
      </c>
      <c r="AP72" s="85" t="str">
        <f>IFERROR(VLOOKUP($AI72,data!$C$3:$L$500,data!K$1,FALSE),"")</f>
        <v/>
      </c>
      <c r="AQ72" s="85" t="str">
        <f>IFERROR(VLOOKUP($AI72,data!$C$3:$L$500,data!L$1,FALSE),"")</f>
        <v/>
      </c>
    </row>
    <row r="73" spans="1:43" x14ac:dyDescent="0.2">
      <c r="A73" s="31" t="s">
        <v>103</v>
      </c>
      <c r="B73" t="str">
        <f>VLOOKUP($A73,Dirofilaria!$A$6:$B$253,2,FALSE)</f>
        <v>Neg</v>
      </c>
      <c r="C73">
        <f>IF(B73=0,"",IF(B73="Neg",0,1))</f>
        <v>0</v>
      </c>
      <c r="D73" t="s">
        <v>4910</v>
      </c>
      <c r="E73">
        <f>IFERROR(VLOOKUP($A73,'Dog data'!$D$2:$DG$400,'Dog data'!R$1,FALSE),"")</f>
        <v>0.7</v>
      </c>
      <c r="F73" t="str">
        <f>IFERROR(VLOOKUP($A73,'Dog data'!$D$2:$DG$400,'Dog data'!T$1,FALSE),"")</f>
        <v>F</v>
      </c>
      <c r="G73" t="str">
        <f>IFERROR(VLOOKUP($A73,'Dog data'!$D$2:$DG$400,'Dog data'!Y$1,FALSE),"")</f>
        <v>Alert</v>
      </c>
      <c r="H73">
        <f>IFERROR(VLOOKUP($A73,'Dog data'!$D$2:$DG$400,'Dog data'!Z$1,FALSE),"")</f>
        <v>136</v>
      </c>
      <c r="I73" t="str">
        <f>IFERROR(VLOOKUP($A73,'Dog data'!$D$2:$DG$400,'Dog data'!AA$1,FALSE),"")</f>
        <v>Normal</v>
      </c>
      <c r="J73">
        <f>IFERROR(VLOOKUP($A73,'Dog data'!$D$2:$DG$400,'Dog data'!AE$1,FALSE),"")</f>
        <v>103.1</v>
      </c>
      <c r="K73">
        <f>IFERROR(VLOOKUP($A73,'Dog data'!$D$2:$DG$400,'Dog data'!AF$1,FALSE),"")</f>
        <v>3</v>
      </c>
      <c r="L73">
        <f>IFERROR(VLOOKUP($A73,'Dog data'!$D$2:$DG$400,'Dog data'!BQ$1,FALSE),"")</f>
        <v>19</v>
      </c>
      <c r="M73">
        <f>IFERROR(VLOOKUP($A73,'Dog data'!$D$2:$DG$400,'Dog data'!BR$1,FALSE),"")</f>
        <v>13.2</v>
      </c>
      <c r="N73">
        <f>IFERROR(VLOOKUP($A73,'Dog data'!$D$2:$DG$400,'Dog data'!BS$1,FALSE),"")</f>
        <v>69.7</v>
      </c>
      <c r="O73">
        <f>IFERROR(VLOOKUP($A73,'Dog data'!$D$2:$DG$400,'Dog data'!BT$1,FALSE),"")</f>
        <v>3.7</v>
      </c>
      <c r="P73">
        <f>IFERROR(VLOOKUP($A73,'Dog data'!$D$2:$DG$400,'Dog data'!BU$1,FALSE),"")</f>
        <v>19.399999999999999</v>
      </c>
      <c r="Q73">
        <f>IFERROR(VLOOKUP($A73,'Dog data'!$D$2:$DG$400,'Dog data'!BV$1,FALSE),"")</f>
        <v>2.1</v>
      </c>
      <c r="R73">
        <f>IFERROR(VLOOKUP($A73,'Dog data'!$D$2:$DG$400,'Dog data'!BW$1,FALSE),"")</f>
        <v>10.9</v>
      </c>
      <c r="S73">
        <f>IFERROR(VLOOKUP($A73,'Dog data'!$D$2:$DG$400,'Dog data'!BX$1,FALSE),"")</f>
        <v>5.49</v>
      </c>
      <c r="T73">
        <f>IFERROR(VLOOKUP($A73,'Dog data'!$D$2:$DG$400,'Dog data'!BY$1,FALSE),"")</f>
        <v>11.8</v>
      </c>
      <c r="U73">
        <f>IFERROR(VLOOKUP($A73,'Dog data'!$D$2:$DG$400,'Dog data'!BZ$1,FALSE),"")</f>
        <v>33.5</v>
      </c>
      <c r="V73">
        <f>IFERROR(VLOOKUP($A73,'Dog data'!$D$2:$DG$400,'Dog data'!CA$1,FALSE),"")</f>
        <v>61</v>
      </c>
      <c r="W73">
        <f>IFERROR(VLOOKUP($A73,'Dog data'!$D$2:$DG$400,'Dog data'!CB$1,FALSE),"")</f>
        <v>21.5</v>
      </c>
      <c r="X73">
        <f>IFERROR(VLOOKUP($A73,'Dog data'!$D$2:$DG$400,'Dog data'!CC$1,FALSE),"")</f>
        <v>35.200000000000003</v>
      </c>
      <c r="Y73">
        <f>IFERROR(VLOOKUP($A73,'Dog data'!$D$2:$DG$400,'Dog data'!CD$1,FALSE),"")</f>
        <v>17.899999999999999</v>
      </c>
      <c r="Z73">
        <f>IFERROR(VLOOKUP($A73,'Dog data'!$D$2:$DG$400,'Dog data'!CE$1,FALSE),"")</f>
        <v>394</v>
      </c>
      <c r="AA73">
        <f>IFERROR(VLOOKUP($A73,'Dog data'!$D$2:$DG$400,'Dog data'!CF$1,FALSE),"")</f>
        <v>0</v>
      </c>
      <c r="AB73">
        <f>IFERROR(VLOOKUP($A73,'Dog data'!$D$2:$DG$400,'Dog data'!CG$1,FALSE),"")</f>
        <v>39</v>
      </c>
      <c r="AC73">
        <f>IFERROR(VLOOKUP($A73,'Dog data'!$D$2:$DG$400,'Dog data'!CH$1,FALSE),"")</f>
        <v>0</v>
      </c>
      <c r="AD73">
        <f>IFERROR(VLOOKUP($A73,'Dog data'!$D$2:$DG$400,'Dog data'!CI$1,FALSE),"")</f>
        <v>52</v>
      </c>
      <c r="AE73">
        <f>IFERROR(VLOOKUP($A73,'Dog data'!$D$2:$DG$400,'Dog data'!CJ$1,FALSE),"")</f>
        <v>4</v>
      </c>
      <c r="AF73">
        <f>IFERROR(VLOOKUP($A73,'Dog data'!$D$2:$DG$400,'Dog data'!CK$1,FALSE),"")</f>
        <v>5</v>
      </c>
      <c r="AG73">
        <f>IFERROR(VLOOKUP($A73,'Dog data'!$D$2:$DG$400,'Dog data'!CL$1,FALSE),"")</f>
        <v>0</v>
      </c>
      <c r="AH73" t="str">
        <f>IFERROR(VLOOKUP($A73,'Dog data'!$D$2:$DG$400,'Dog data'!CM$1,FALSE),"")</f>
        <v>.</v>
      </c>
      <c r="AI73" s="85" t="str">
        <f>IFERROR(VLOOKUP($A73,'Dog data'!$D$2:$DH$400,'Dog data'!DH$1,FALSE),"")</f>
        <v>CA023</v>
      </c>
      <c r="AJ73" s="85" t="str">
        <f>IFERROR(VLOOKUP($AI73,data!$C$3:$L$500,data!E$1,FALSE),"")</f>
        <v/>
      </c>
      <c r="AK73" s="85" t="str">
        <f>IFERROR(VLOOKUP($AI73,data!$C$3:$L$500,data!F$1,FALSE),"")</f>
        <v/>
      </c>
      <c r="AL73" s="85" t="str">
        <f>IFERROR(VLOOKUP($AI73,data!$C$3:$L$500,data!G$1,FALSE),"")</f>
        <v/>
      </c>
      <c r="AM73" s="85" t="str">
        <f>IFERROR(VLOOKUP($AI73,data!$C$3:$L$500,data!H$1,FALSE),"")</f>
        <v/>
      </c>
      <c r="AN73" s="85">
        <f>IFERROR(IFERROR(VLOOKUP($AI73,data!$C$3:$L$500,data!I$1,FALSE),VLOOKUP($AI73,Sheet1!$E$3:$M$21,Sheet1!K$1,FALSE)),"")</f>
        <v>8.8353809810000001</v>
      </c>
      <c r="AO73" s="85">
        <f>IFERROR(IFERROR(VLOOKUP($AI73,data!$C$3:$L$500,data!J$1,FALSE),VLOOKUP($AI73,Sheet1!$E$3:$M$21,Sheet1!L$1,FALSE)),"")</f>
        <v>-79.96096498</v>
      </c>
      <c r="AP73" s="85" t="str">
        <f>IFERROR(VLOOKUP($AI73,data!$C$3:$L$500,data!K$1,FALSE),"")</f>
        <v/>
      </c>
      <c r="AQ73" s="85" t="str">
        <f>IFERROR(VLOOKUP($AI73,data!$C$3:$L$500,data!L$1,FALSE),"")</f>
        <v/>
      </c>
    </row>
    <row r="74" spans="1:43" x14ac:dyDescent="0.2">
      <c r="A74" s="31" t="s">
        <v>105</v>
      </c>
      <c r="B74" t="str">
        <f>VLOOKUP($A74,Dirofilaria!$A$6:$B$253,2,FALSE)</f>
        <v>Neg</v>
      </c>
      <c r="C74">
        <f>IF(B74=0,"",IF(B74="Neg",0,1))</f>
        <v>0</v>
      </c>
      <c r="D74" t="s">
        <v>4910</v>
      </c>
      <c r="E74">
        <f>IFERROR(VLOOKUP($A74,'Dog data'!$D$2:$DG$400,'Dog data'!R$1,FALSE),"")</f>
        <v>2</v>
      </c>
      <c r="F74" t="str">
        <f>IFERROR(VLOOKUP($A74,'Dog data'!$D$2:$DG$400,'Dog data'!T$1,FALSE),"")</f>
        <v>F</v>
      </c>
      <c r="G74" t="str">
        <f>IFERROR(VLOOKUP($A74,'Dog data'!$D$2:$DG$400,'Dog data'!Y$1,FALSE),"")</f>
        <v>Alert</v>
      </c>
      <c r="H74">
        <f>IFERROR(VLOOKUP($A74,'Dog data'!$D$2:$DG$400,'Dog data'!Z$1,FALSE),"")</f>
        <v>74</v>
      </c>
      <c r="I74" t="str">
        <f>IFERROR(VLOOKUP($A74,'Dog data'!$D$2:$DG$400,'Dog data'!AA$1,FALSE),"")</f>
        <v>Normal</v>
      </c>
      <c r="J74">
        <f>IFERROR(VLOOKUP($A74,'Dog data'!$D$2:$DG$400,'Dog data'!AE$1,FALSE),"")</f>
        <v>103.1</v>
      </c>
      <c r="K74">
        <f>IFERROR(VLOOKUP($A74,'Dog data'!$D$2:$DG$400,'Dog data'!AF$1,FALSE),"")</f>
        <v>4</v>
      </c>
      <c r="L74">
        <f>IFERROR(VLOOKUP($A74,'Dog data'!$D$2:$DG$400,'Dog data'!BQ$1,FALSE),"")</f>
        <v>25.6</v>
      </c>
      <c r="M74">
        <f>IFERROR(VLOOKUP($A74,'Dog data'!$D$2:$DG$400,'Dog data'!BR$1,FALSE),"")</f>
        <v>21.2</v>
      </c>
      <c r="N74">
        <f>IFERROR(VLOOKUP($A74,'Dog data'!$D$2:$DG$400,'Dog data'!BS$1,FALSE),"")</f>
        <v>82.7</v>
      </c>
      <c r="O74">
        <f>IFERROR(VLOOKUP($A74,'Dog data'!$D$2:$DG$400,'Dog data'!BT$1,FALSE),"")</f>
        <v>3.4</v>
      </c>
      <c r="P74">
        <f>IFERROR(VLOOKUP($A74,'Dog data'!$D$2:$DG$400,'Dog data'!BU$1,FALSE),"")</f>
        <v>13.3</v>
      </c>
      <c r="Q74">
        <f>IFERROR(VLOOKUP($A74,'Dog data'!$D$2:$DG$400,'Dog data'!BV$1,FALSE),"")</f>
        <v>1</v>
      </c>
      <c r="R74">
        <f>IFERROR(VLOOKUP($A74,'Dog data'!$D$2:$DG$400,'Dog data'!BW$1,FALSE),"")</f>
        <v>4</v>
      </c>
      <c r="S74">
        <f>IFERROR(VLOOKUP($A74,'Dog data'!$D$2:$DG$400,'Dog data'!BX$1,FALSE),"")</f>
        <v>5.71</v>
      </c>
      <c r="T74">
        <f>IFERROR(VLOOKUP($A74,'Dog data'!$D$2:$DG$400,'Dog data'!BY$1,FALSE),"")</f>
        <v>12</v>
      </c>
      <c r="U74">
        <f>IFERROR(VLOOKUP($A74,'Dog data'!$D$2:$DG$400,'Dog data'!BZ$1,FALSE),"")</f>
        <v>34.700000000000003</v>
      </c>
      <c r="V74">
        <f>IFERROR(VLOOKUP($A74,'Dog data'!$D$2:$DG$400,'Dog data'!CA$1,FALSE),"")</f>
        <v>60.8</v>
      </c>
      <c r="W74">
        <f>IFERROR(VLOOKUP($A74,'Dog data'!$D$2:$DG$400,'Dog data'!CB$1,FALSE),"")</f>
        <v>21</v>
      </c>
      <c r="X74">
        <f>IFERROR(VLOOKUP($A74,'Dog data'!$D$2:$DG$400,'Dog data'!CC$1,FALSE),"")</f>
        <v>34.6</v>
      </c>
      <c r="Y74">
        <f>IFERROR(VLOOKUP($A74,'Dog data'!$D$2:$DG$400,'Dog data'!CD$1,FALSE),"")</f>
        <v>18.8</v>
      </c>
      <c r="Z74">
        <f>IFERROR(VLOOKUP($A74,'Dog data'!$D$2:$DG$400,'Dog data'!CE$1,FALSE),"")</f>
        <v>34</v>
      </c>
      <c r="AA74">
        <f>IFERROR(VLOOKUP($A74,'Dog data'!$D$2:$DG$400,'Dog data'!CF$1,FALSE),"")</f>
        <v>0</v>
      </c>
      <c r="AB74">
        <f>IFERROR(VLOOKUP($A74,'Dog data'!$D$2:$DG$400,'Dog data'!CG$1,FALSE),"")</f>
        <v>19</v>
      </c>
      <c r="AC74">
        <f>IFERROR(VLOOKUP($A74,'Dog data'!$D$2:$DG$400,'Dog data'!CH$1,FALSE),"")</f>
        <v>0</v>
      </c>
      <c r="AD74">
        <f>IFERROR(VLOOKUP($A74,'Dog data'!$D$2:$DG$400,'Dog data'!CI$1,FALSE),"")</f>
        <v>75</v>
      </c>
      <c r="AE74">
        <f>IFERROR(VLOOKUP($A74,'Dog data'!$D$2:$DG$400,'Dog data'!CJ$1,FALSE),"")</f>
        <v>6</v>
      </c>
      <c r="AF74">
        <f>IFERROR(VLOOKUP($A74,'Dog data'!$D$2:$DG$400,'Dog data'!CK$1,FALSE),"")</f>
        <v>0</v>
      </c>
      <c r="AG74">
        <f>IFERROR(VLOOKUP($A74,'Dog data'!$D$2:$DG$400,'Dog data'!CL$1,FALSE),"")</f>
        <v>0</v>
      </c>
      <c r="AH74" t="str">
        <f>IFERROR(VLOOKUP($A74,'Dog data'!$D$2:$DG$400,'Dog data'!CM$1,FALSE),"")</f>
        <v>.</v>
      </c>
      <c r="AI74" s="85" t="str">
        <f>IFERROR(VLOOKUP($A74,'Dog data'!$D$2:$DH$400,'Dog data'!DH$1,FALSE),"")</f>
        <v>CA023</v>
      </c>
      <c r="AJ74" s="85" t="str">
        <f>IFERROR(VLOOKUP($AI74,data!$C$3:$L$500,data!E$1,FALSE),"")</f>
        <v/>
      </c>
      <c r="AK74" s="85" t="str">
        <f>IFERROR(VLOOKUP($AI74,data!$C$3:$L$500,data!F$1,FALSE),"")</f>
        <v/>
      </c>
      <c r="AL74" s="85" t="str">
        <f>IFERROR(VLOOKUP($AI74,data!$C$3:$L$500,data!G$1,FALSE),"")</f>
        <v/>
      </c>
      <c r="AM74" s="85" t="str">
        <f>IFERROR(VLOOKUP($AI74,data!$C$3:$L$500,data!H$1,FALSE),"")</f>
        <v/>
      </c>
      <c r="AN74" s="85">
        <f>IFERROR(IFERROR(VLOOKUP($AI74,data!$C$3:$L$500,data!I$1,FALSE),VLOOKUP($AI74,Sheet1!$E$3:$M$21,Sheet1!K$1,FALSE)),"")</f>
        <v>8.8353809810000001</v>
      </c>
      <c r="AO74" s="85">
        <f>IFERROR(IFERROR(VLOOKUP($AI74,data!$C$3:$L$500,data!J$1,FALSE),VLOOKUP($AI74,Sheet1!$E$3:$M$21,Sheet1!L$1,FALSE)),"")</f>
        <v>-79.96096498</v>
      </c>
      <c r="AP74" s="85" t="str">
        <f>IFERROR(VLOOKUP($AI74,data!$C$3:$L$500,data!K$1,FALSE),"")</f>
        <v/>
      </c>
      <c r="AQ74" s="85" t="str">
        <f>IFERROR(VLOOKUP($AI74,data!$C$3:$L$500,data!L$1,FALSE),"")</f>
        <v/>
      </c>
    </row>
    <row r="75" spans="1:43" x14ac:dyDescent="0.2">
      <c r="A75" s="31" t="s">
        <v>106</v>
      </c>
      <c r="B75" t="str">
        <f>VLOOKUP($A75,Dirofilaria!$A$6:$B$253,2,FALSE)</f>
        <v>Neg</v>
      </c>
      <c r="C75">
        <f>IF(B75=0,"",IF(B75="Neg",0,1))</f>
        <v>0</v>
      </c>
      <c r="D75" t="s">
        <v>4910</v>
      </c>
      <c r="E75">
        <f>IFERROR(VLOOKUP($A75,'Dog data'!$D$2:$DG$400,'Dog data'!R$1,FALSE),"")</f>
        <v>7</v>
      </c>
      <c r="F75" t="str">
        <f>IFERROR(VLOOKUP($A75,'Dog data'!$D$2:$DG$400,'Dog data'!T$1,FALSE),"")</f>
        <v>M</v>
      </c>
      <c r="G75" t="str">
        <f>IFERROR(VLOOKUP($A75,'Dog data'!$D$2:$DG$400,'Dog data'!Y$1,FALSE),"")</f>
        <v>Alert</v>
      </c>
      <c r="H75">
        <f>IFERROR(VLOOKUP($A75,'Dog data'!$D$2:$DG$400,'Dog data'!Z$1,FALSE),"")</f>
        <v>60</v>
      </c>
      <c r="I75" t="str">
        <f>IFERROR(VLOOKUP($A75,'Dog data'!$D$2:$DG$400,'Dog data'!AA$1,FALSE),"")</f>
        <v>Normal</v>
      </c>
      <c r="J75">
        <f>IFERROR(VLOOKUP($A75,'Dog data'!$D$2:$DG$400,'Dog data'!AE$1,FALSE),"")</f>
        <v>101.6</v>
      </c>
      <c r="K75">
        <f>IFERROR(VLOOKUP($A75,'Dog data'!$D$2:$DG$400,'Dog data'!AF$1,FALSE),"")</f>
        <v>3</v>
      </c>
      <c r="L75">
        <f>IFERROR(VLOOKUP($A75,'Dog data'!$D$2:$DG$400,'Dog data'!BQ$1,FALSE),"")</f>
        <v>13.2</v>
      </c>
      <c r="M75">
        <f>IFERROR(VLOOKUP($A75,'Dog data'!$D$2:$DG$400,'Dog data'!BR$1,FALSE),"")</f>
        <v>6.7</v>
      </c>
      <c r="N75">
        <f>IFERROR(VLOOKUP($A75,'Dog data'!$D$2:$DG$400,'Dog data'!BS$1,FALSE),"")</f>
        <v>50.4</v>
      </c>
      <c r="O75">
        <f>IFERROR(VLOOKUP($A75,'Dog data'!$D$2:$DG$400,'Dog data'!BT$1,FALSE),"")</f>
        <v>2.8</v>
      </c>
      <c r="P75">
        <f>IFERROR(VLOOKUP($A75,'Dog data'!$D$2:$DG$400,'Dog data'!BU$1,FALSE),"")</f>
        <v>21</v>
      </c>
      <c r="Q75">
        <f>IFERROR(VLOOKUP($A75,'Dog data'!$D$2:$DG$400,'Dog data'!BV$1,FALSE),"")</f>
        <v>3.8</v>
      </c>
      <c r="R75">
        <f>IFERROR(VLOOKUP($A75,'Dog data'!$D$2:$DG$400,'Dog data'!BW$1,FALSE),"")</f>
        <v>28.6</v>
      </c>
      <c r="S75">
        <f>IFERROR(VLOOKUP($A75,'Dog data'!$D$2:$DG$400,'Dog data'!BX$1,FALSE),"")</f>
        <v>5.72</v>
      </c>
      <c r="T75">
        <f>IFERROR(VLOOKUP($A75,'Dog data'!$D$2:$DG$400,'Dog data'!BY$1,FALSE),"")</f>
        <v>13.5</v>
      </c>
      <c r="U75">
        <f>IFERROR(VLOOKUP($A75,'Dog data'!$D$2:$DG$400,'Dog data'!BZ$1,FALSE),"")</f>
        <v>35.6</v>
      </c>
      <c r="V75">
        <f>IFERROR(VLOOKUP($A75,'Dog data'!$D$2:$DG$400,'Dog data'!CA$1,FALSE),"")</f>
        <v>62.2</v>
      </c>
      <c r="W75">
        <f>IFERROR(VLOOKUP($A75,'Dog data'!$D$2:$DG$400,'Dog data'!CB$1,FALSE),"")</f>
        <v>23.6</v>
      </c>
      <c r="X75">
        <f>IFERROR(VLOOKUP($A75,'Dog data'!$D$2:$DG$400,'Dog data'!CC$1,FALSE),"")</f>
        <v>37.9</v>
      </c>
      <c r="Y75">
        <f>IFERROR(VLOOKUP($A75,'Dog data'!$D$2:$DG$400,'Dog data'!CD$1,FALSE),"")</f>
        <v>16.8</v>
      </c>
      <c r="Z75">
        <f>IFERROR(VLOOKUP($A75,'Dog data'!$D$2:$DG$400,'Dog data'!CE$1,FALSE),"")</f>
        <v>142</v>
      </c>
      <c r="AA75">
        <f>IFERROR(VLOOKUP($A75,'Dog data'!$D$2:$DG$400,'Dog data'!CF$1,FALSE),"")</f>
        <v>0</v>
      </c>
      <c r="AB75">
        <f>IFERROR(VLOOKUP($A75,'Dog data'!$D$2:$DG$400,'Dog data'!CG$1,FALSE),"")</f>
        <v>53</v>
      </c>
      <c r="AC75">
        <f>IFERROR(VLOOKUP($A75,'Dog data'!$D$2:$DG$400,'Dog data'!CH$1,FALSE),"")</f>
        <v>0</v>
      </c>
      <c r="AD75">
        <f>IFERROR(VLOOKUP($A75,'Dog data'!$D$2:$DG$400,'Dog data'!CI$1,FALSE),"")</f>
        <v>34</v>
      </c>
      <c r="AE75">
        <f>IFERROR(VLOOKUP($A75,'Dog data'!$D$2:$DG$400,'Dog data'!CJ$1,FALSE),"")</f>
        <v>4</v>
      </c>
      <c r="AF75">
        <f>IFERROR(VLOOKUP($A75,'Dog data'!$D$2:$DG$400,'Dog data'!CK$1,FALSE),"")</f>
        <v>9</v>
      </c>
      <c r="AG75">
        <f>IFERROR(VLOOKUP($A75,'Dog data'!$D$2:$DG$400,'Dog data'!CL$1,FALSE),"")</f>
        <v>0</v>
      </c>
      <c r="AH75" t="str">
        <f>IFERROR(VLOOKUP($A75,'Dog data'!$D$2:$DG$400,'Dog data'!CM$1,FALSE),"")</f>
        <v>.</v>
      </c>
      <c r="AI75" s="85" t="str">
        <f>IFERROR(VLOOKUP($A75,'Dog data'!$D$2:$DH$400,'Dog data'!DH$1,FALSE),"")</f>
        <v>CA024</v>
      </c>
      <c r="AJ75" s="85" t="str">
        <f>IFERROR(VLOOKUP($AI75,data!$C$3:$L$500,data!E$1,FALSE),"")</f>
        <v>Cañazas</v>
      </c>
      <c r="AK75" s="85" t="str">
        <f>IFERROR(VLOOKUP($AI75,data!$C$3:$L$500,data!F$1,FALSE),"")</f>
        <v>8.834436 -79.960737 234.1034056520894 32</v>
      </c>
      <c r="AL75" s="85">
        <f>IFERROR(VLOOKUP($AI75,data!$C$3:$L$500,data!G$1,FALSE),"")</f>
        <v>8.8344360000000002</v>
      </c>
      <c r="AM75" s="85">
        <f>IFERROR(VLOOKUP($AI75,data!$C$3:$L$500,data!H$1,FALSE),"")</f>
        <v>-79.960736999999995</v>
      </c>
      <c r="AN75" s="85">
        <f>IFERROR(IFERROR(VLOOKUP($AI75,data!$C$3:$L$500,data!I$1,FALSE),VLOOKUP($AI75,Sheet1!$E$3:$M$21,Sheet1!K$1,FALSE)),"")</f>
        <v>8.8342869749999995</v>
      </c>
      <c r="AO75" s="85">
        <f>IFERROR(IFERROR(VLOOKUP($AI75,data!$C$3:$L$500,data!J$1,FALSE),VLOOKUP($AI75,Sheet1!$E$3:$M$21,Sheet1!L$1,FALSE)),"")</f>
        <v>-79.960752999999997</v>
      </c>
      <c r="AP75" s="85">
        <f>IFERROR(VLOOKUP($AI75,data!$C$3:$L$500,data!K$1,FALSE),"")</f>
        <v>-79.960736999999995</v>
      </c>
      <c r="AQ75" s="85">
        <f>IFERROR(VLOOKUP($AI75,data!$C$3:$L$500,data!L$1,FALSE),"")</f>
        <v>234.10340565199999</v>
      </c>
    </row>
    <row r="76" spans="1:43" x14ac:dyDescent="0.2">
      <c r="A76" s="31" t="s">
        <v>107</v>
      </c>
      <c r="B76" t="str">
        <f>VLOOKUP($A76,Dirofilaria!$A$6:$B$253,2,FALSE)</f>
        <v>very light Pos</v>
      </c>
      <c r="C76">
        <f>IF(B76=0,"",IF(B76="Neg",0,1))</f>
        <v>1</v>
      </c>
      <c r="D76" t="s">
        <v>4910</v>
      </c>
      <c r="E76">
        <f>IFERROR(VLOOKUP($A76,'Dog data'!$D$2:$DG$400,'Dog data'!R$1,FALSE),"")</f>
        <v>0.33333333333333331</v>
      </c>
      <c r="F76" t="str">
        <f>IFERROR(VLOOKUP($A76,'Dog data'!$D$2:$DG$400,'Dog data'!T$1,FALSE),"")</f>
        <v>M</v>
      </c>
      <c r="G76" t="str">
        <f>IFERROR(VLOOKUP($A76,'Dog data'!$D$2:$DG$400,'Dog data'!Y$1,FALSE),"")</f>
        <v>Alert</v>
      </c>
      <c r="H76">
        <f>IFERROR(VLOOKUP($A76,'Dog data'!$D$2:$DG$400,'Dog data'!Z$1,FALSE),"")</f>
        <v>64</v>
      </c>
      <c r="I76" t="str">
        <f>IFERROR(VLOOKUP($A76,'Dog data'!$D$2:$DG$400,'Dog data'!AA$1,FALSE),"")</f>
        <v>Normal</v>
      </c>
      <c r="J76">
        <f>IFERROR(VLOOKUP($A76,'Dog data'!$D$2:$DG$400,'Dog data'!AE$1,FALSE),"")</f>
        <v>101.6</v>
      </c>
      <c r="K76">
        <f>IFERROR(VLOOKUP($A76,'Dog data'!$D$2:$DG$400,'Dog data'!AF$1,FALSE),"")</f>
        <v>3</v>
      </c>
      <c r="L76">
        <f>IFERROR(VLOOKUP($A76,'Dog data'!$D$2:$DG$400,'Dog data'!BQ$1,FALSE),"")</f>
        <v>14.9</v>
      </c>
      <c r="M76">
        <f>IFERROR(VLOOKUP($A76,'Dog data'!$D$2:$DG$400,'Dog data'!BR$1,FALSE),"")</f>
        <v>9.6999999999999993</v>
      </c>
      <c r="N76">
        <f>IFERROR(VLOOKUP($A76,'Dog data'!$D$2:$DG$400,'Dog data'!BS$1,FALSE),"")</f>
        <v>65.099999999999994</v>
      </c>
      <c r="O76">
        <f>IFERROR(VLOOKUP($A76,'Dog data'!$D$2:$DG$400,'Dog data'!BT$1,FALSE),"")</f>
        <v>3.4</v>
      </c>
      <c r="P76">
        <f>IFERROR(VLOOKUP($A76,'Dog data'!$D$2:$DG$400,'Dog data'!BU$1,FALSE),"")</f>
        <v>22.9</v>
      </c>
      <c r="Q76">
        <f>IFERROR(VLOOKUP($A76,'Dog data'!$D$2:$DG$400,'Dog data'!BV$1,FALSE),"")</f>
        <v>1.8</v>
      </c>
      <c r="R76">
        <f>IFERROR(VLOOKUP($A76,'Dog data'!$D$2:$DG$400,'Dog data'!BW$1,FALSE),"")</f>
        <v>12</v>
      </c>
      <c r="S76">
        <f>IFERROR(VLOOKUP($A76,'Dog data'!$D$2:$DG$400,'Dog data'!BX$1,FALSE),"")</f>
        <v>4.71</v>
      </c>
      <c r="T76">
        <f>IFERROR(VLOOKUP($A76,'Dog data'!$D$2:$DG$400,'Dog data'!BY$1,FALSE),"")</f>
        <v>11.6</v>
      </c>
      <c r="U76">
        <f>IFERROR(VLOOKUP($A76,'Dog data'!$D$2:$DG$400,'Dog data'!BZ$1,FALSE),"")</f>
        <v>29.4</v>
      </c>
      <c r="V76">
        <f>IFERROR(VLOOKUP($A76,'Dog data'!$D$2:$DG$400,'Dog data'!CA$1,FALSE),"")</f>
        <v>62.4</v>
      </c>
      <c r="W76">
        <f>IFERROR(VLOOKUP($A76,'Dog data'!$D$2:$DG$400,'Dog data'!CB$1,FALSE),"")</f>
        <v>24.6</v>
      </c>
      <c r="X76">
        <f>IFERROR(VLOOKUP($A76,'Dog data'!$D$2:$DG$400,'Dog data'!CC$1,FALSE),"")</f>
        <v>39.5</v>
      </c>
      <c r="Y76">
        <f>IFERROR(VLOOKUP($A76,'Dog data'!$D$2:$DG$400,'Dog data'!CD$1,FALSE),"")</f>
        <v>16.2</v>
      </c>
      <c r="Z76">
        <f>IFERROR(VLOOKUP($A76,'Dog data'!$D$2:$DG$400,'Dog data'!CE$1,FALSE),"")</f>
        <v>258</v>
      </c>
      <c r="AA76">
        <f>IFERROR(VLOOKUP($A76,'Dog data'!$D$2:$DG$400,'Dog data'!CF$1,FALSE),"")</f>
        <v>0</v>
      </c>
      <c r="AB76">
        <f>IFERROR(VLOOKUP($A76,'Dog data'!$D$2:$DG$400,'Dog data'!CG$1,FALSE),"")</f>
        <v>55</v>
      </c>
      <c r="AC76">
        <f>IFERROR(VLOOKUP($A76,'Dog data'!$D$2:$DG$400,'Dog data'!CH$1,FALSE),"")</f>
        <v>1</v>
      </c>
      <c r="AD76">
        <f>IFERROR(VLOOKUP($A76,'Dog data'!$D$2:$DG$400,'Dog data'!CI$1,FALSE),"")</f>
        <v>21</v>
      </c>
      <c r="AE76">
        <f>IFERROR(VLOOKUP($A76,'Dog data'!$D$2:$DG$400,'Dog data'!CJ$1,FALSE),"")</f>
        <v>21</v>
      </c>
      <c r="AF76">
        <f>IFERROR(VLOOKUP($A76,'Dog data'!$D$2:$DG$400,'Dog data'!CK$1,FALSE),"")</f>
        <v>0</v>
      </c>
      <c r="AG76">
        <f>IFERROR(VLOOKUP($A76,'Dog data'!$D$2:$DG$400,'Dog data'!CL$1,FALSE),"")</f>
        <v>1</v>
      </c>
      <c r="AH76">
        <f>IFERROR(VLOOKUP($A76,'Dog data'!$D$2:$DG$400,'Dog data'!CM$1,FALSE),"")</f>
        <v>1</v>
      </c>
      <c r="AI76" s="85" t="str">
        <f>IFERROR(VLOOKUP($A76,'Dog data'!$D$2:$DH$400,'Dog data'!DH$1,FALSE),"")</f>
        <v>CA024</v>
      </c>
      <c r="AJ76" s="85" t="str">
        <f>IFERROR(VLOOKUP($AI76,data!$C$3:$L$500,data!E$1,FALSE),"")</f>
        <v>Cañazas</v>
      </c>
      <c r="AK76" s="85" t="str">
        <f>IFERROR(VLOOKUP($AI76,data!$C$3:$L$500,data!F$1,FALSE),"")</f>
        <v>8.834436 -79.960737 234.1034056520894 32</v>
      </c>
      <c r="AL76" s="85">
        <f>IFERROR(VLOOKUP($AI76,data!$C$3:$L$500,data!G$1,FALSE),"")</f>
        <v>8.8344360000000002</v>
      </c>
      <c r="AM76" s="85">
        <f>IFERROR(VLOOKUP($AI76,data!$C$3:$L$500,data!H$1,FALSE),"")</f>
        <v>-79.960736999999995</v>
      </c>
      <c r="AN76" s="85">
        <f>IFERROR(IFERROR(VLOOKUP($AI76,data!$C$3:$L$500,data!I$1,FALSE),VLOOKUP($AI76,Sheet1!$E$3:$M$21,Sheet1!K$1,FALSE)),"")</f>
        <v>8.8342869749999995</v>
      </c>
      <c r="AO76" s="85">
        <f>IFERROR(IFERROR(VLOOKUP($AI76,data!$C$3:$L$500,data!J$1,FALSE),VLOOKUP($AI76,Sheet1!$E$3:$M$21,Sheet1!L$1,FALSE)),"")</f>
        <v>-79.960752999999997</v>
      </c>
      <c r="AP76" s="85">
        <f>IFERROR(VLOOKUP($AI76,data!$C$3:$L$500,data!K$1,FALSE),"")</f>
        <v>-79.960736999999995</v>
      </c>
      <c r="AQ76" s="85">
        <f>IFERROR(VLOOKUP($AI76,data!$C$3:$L$500,data!L$1,FALSE),"")</f>
        <v>234.10340565199999</v>
      </c>
    </row>
    <row r="77" spans="1:43" x14ac:dyDescent="0.2">
      <c r="A77" s="31" t="s">
        <v>110</v>
      </c>
      <c r="B77" t="str">
        <f>VLOOKUP($A77,Dirofilaria!$A$6:$B$253,2,FALSE)</f>
        <v>Strong Pos</v>
      </c>
      <c r="C77">
        <f>IF(B77=0,"",IF(B77="Neg",0,1))</f>
        <v>1</v>
      </c>
      <c r="D77" t="s">
        <v>4910</v>
      </c>
      <c r="E77">
        <f>IFERROR(VLOOKUP($A77,'Dog data'!$D$2:$DG$400,'Dog data'!R$1,FALSE),"")</f>
        <v>5</v>
      </c>
      <c r="F77" t="str">
        <f>IFERROR(VLOOKUP($A77,'Dog data'!$D$2:$DG$400,'Dog data'!T$1,FALSE),"")</f>
        <v>F</v>
      </c>
      <c r="G77" t="str">
        <f>IFERROR(VLOOKUP($A77,'Dog data'!$D$2:$DG$400,'Dog data'!Y$1,FALSE),"")</f>
        <v>Alert</v>
      </c>
      <c r="H77">
        <f>IFERROR(VLOOKUP($A77,'Dog data'!$D$2:$DG$400,'Dog data'!Z$1,FALSE),"")</f>
        <v>104.1</v>
      </c>
      <c r="I77" t="str">
        <f>IFERROR(VLOOKUP($A77,'Dog data'!$D$2:$DG$400,'Dog data'!AA$1,FALSE),"")</f>
        <v>Normal</v>
      </c>
      <c r="J77">
        <f>IFERROR(VLOOKUP($A77,'Dog data'!$D$2:$DG$400,'Dog data'!AE$1,FALSE),"")</f>
        <v>101.6</v>
      </c>
      <c r="K77">
        <f>IFERROR(VLOOKUP($A77,'Dog data'!$D$2:$DG$400,'Dog data'!AF$1,FALSE),"")</f>
        <v>3</v>
      </c>
      <c r="L77" t="str">
        <f>IFERROR(VLOOKUP($A77,'Dog data'!$D$2:$DG$400,'Dog data'!BQ$1,FALSE),"")</f>
        <v>.</v>
      </c>
      <c r="M77" t="str">
        <f>IFERROR(VLOOKUP($A77,'Dog data'!$D$2:$DG$400,'Dog data'!BR$1,FALSE),"")</f>
        <v>.</v>
      </c>
      <c r="N77" t="str">
        <f>IFERROR(VLOOKUP($A77,'Dog data'!$D$2:$DG$400,'Dog data'!BS$1,FALSE),"")</f>
        <v>.</v>
      </c>
      <c r="O77" t="str">
        <f>IFERROR(VLOOKUP($A77,'Dog data'!$D$2:$DG$400,'Dog data'!BT$1,FALSE),"")</f>
        <v>.</v>
      </c>
      <c r="P77" t="str">
        <f>IFERROR(VLOOKUP($A77,'Dog data'!$D$2:$DG$400,'Dog data'!BU$1,FALSE),"")</f>
        <v>.</v>
      </c>
      <c r="Q77" t="str">
        <f>IFERROR(VLOOKUP($A77,'Dog data'!$D$2:$DG$400,'Dog data'!BV$1,FALSE),"")</f>
        <v>.</v>
      </c>
      <c r="R77" t="str">
        <f>IFERROR(VLOOKUP($A77,'Dog data'!$D$2:$DG$400,'Dog data'!BW$1,FALSE),"")</f>
        <v>.</v>
      </c>
      <c r="S77" t="str">
        <f>IFERROR(VLOOKUP($A77,'Dog data'!$D$2:$DG$400,'Dog data'!BX$1,FALSE),"")</f>
        <v>.</v>
      </c>
      <c r="T77" t="str">
        <f>IFERROR(VLOOKUP($A77,'Dog data'!$D$2:$DG$400,'Dog data'!BY$1,FALSE),"")</f>
        <v>.</v>
      </c>
      <c r="U77" t="str">
        <f>IFERROR(VLOOKUP($A77,'Dog data'!$D$2:$DG$400,'Dog data'!BZ$1,FALSE),"")</f>
        <v>.</v>
      </c>
      <c r="V77" t="str">
        <f>IFERROR(VLOOKUP($A77,'Dog data'!$D$2:$DG$400,'Dog data'!CA$1,FALSE),"")</f>
        <v>.</v>
      </c>
      <c r="W77" t="str">
        <f>IFERROR(VLOOKUP($A77,'Dog data'!$D$2:$DG$400,'Dog data'!CB$1,FALSE),"")</f>
        <v>.</v>
      </c>
      <c r="X77">
        <f>IFERROR(VLOOKUP($A77,'Dog data'!$D$2:$DG$400,'Dog data'!CC$1,FALSE),"")</f>
        <v>0</v>
      </c>
      <c r="Y77" t="str">
        <f>IFERROR(VLOOKUP($A77,'Dog data'!$D$2:$DG$400,'Dog data'!CD$1,FALSE),"")</f>
        <v>.</v>
      </c>
      <c r="Z77" t="str">
        <f>IFERROR(VLOOKUP($A77,'Dog data'!$D$2:$DG$400,'Dog data'!CE$1,FALSE),"")</f>
        <v>.</v>
      </c>
      <c r="AA77" t="str">
        <f>IFERROR(VLOOKUP($A77,'Dog data'!$D$2:$DG$400,'Dog data'!CF$1,FALSE),"")</f>
        <v>.</v>
      </c>
      <c r="AB77" t="str">
        <f>IFERROR(VLOOKUP($A77,'Dog data'!$D$2:$DG$400,'Dog data'!CG$1,FALSE),"")</f>
        <v>.</v>
      </c>
      <c r="AC77" t="str">
        <f>IFERROR(VLOOKUP($A77,'Dog data'!$D$2:$DG$400,'Dog data'!CH$1,FALSE),"")</f>
        <v>.</v>
      </c>
      <c r="AD77" t="str">
        <f>IFERROR(VLOOKUP($A77,'Dog data'!$D$2:$DG$400,'Dog data'!CI$1,FALSE),"")</f>
        <v>.</v>
      </c>
      <c r="AE77" t="str">
        <f>IFERROR(VLOOKUP($A77,'Dog data'!$D$2:$DG$400,'Dog data'!CJ$1,FALSE),"")</f>
        <v>.</v>
      </c>
      <c r="AF77" t="str">
        <f>IFERROR(VLOOKUP($A77,'Dog data'!$D$2:$DG$400,'Dog data'!CK$1,FALSE),"")</f>
        <v>.</v>
      </c>
      <c r="AG77" t="str">
        <f>IFERROR(VLOOKUP($A77,'Dog data'!$D$2:$DG$400,'Dog data'!CL$1,FALSE),"")</f>
        <v>.</v>
      </c>
      <c r="AH77" t="str">
        <f>IFERROR(VLOOKUP($A77,'Dog data'!$D$2:$DG$400,'Dog data'!CM$1,FALSE),"")</f>
        <v>.</v>
      </c>
      <c r="AI77" s="85" t="str">
        <f>IFERROR(VLOOKUP($A77,'Dog data'!$D$2:$DH$400,'Dog data'!DH$1,FALSE),"")</f>
        <v>CA024</v>
      </c>
      <c r="AJ77" s="85" t="str">
        <f>IFERROR(VLOOKUP($AI77,data!$C$3:$L$500,data!E$1,FALSE),"")</f>
        <v>Cañazas</v>
      </c>
      <c r="AK77" s="85" t="str">
        <f>IFERROR(VLOOKUP($AI77,data!$C$3:$L$500,data!F$1,FALSE),"")</f>
        <v>8.834436 -79.960737 234.1034056520894 32</v>
      </c>
      <c r="AL77" s="85">
        <f>IFERROR(VLOOKUP($AI77,data!$C$3:$L$500,data!G$1,FALSE),"")</f>
        <v>8.8344360000000002</v>
      </c>
      <c r="AM77" s="85">
        <f>IFERROR(VLOOKUP($AI77,data!$C$3:$L$500,data!H$1,FALSE),"")</f>
        <v>-79.960736999999995</v>
      </c>
      <c r="AN77" s="85">
        <f>IFERROR(IFERROR(VLOOKUP($AI77,data!$C$3:$L$500,data!I$1,FALSE),VLOOKUP($AI77,Sheet1!$E$3:$M$21,Sheet1!K$1,FALSE)),"")</f>
        <v>8.8342869749999995</v>
      </c>
      <c r="AO77" s="85">
        <f>IFERROR(IFERROR(VLOOKUP($AI77,data!$C$3:$L$500,data!J$1,FALSE),VLOOKUP($AI77,Sheet1!$E$3:$M$21,Sheet1!L$1,FALSE)),"")</f>
        <v>-79.960752999999997</v>
      </c>
      <c r="AP77" s="85">
        <f>IFERROR(VLOOKUP($AI77,data!$C$3:$L$500,data!K$1,FALSE),"")</f>
        <v>-79.960736999999995</v>
      </c>
      <c r="AQ77" s="85">
        <f>IFERROR(VLOOKUP($AI77,data!$C$3:$L$500,data!L$1,FALSE),"")</f>
        <v>234.10340565199999</v>
      </c>
    </row>
    <row r="78" spans="1:43" x14ac:dyDescent="0.2">
      <c r="A78" s="31" t="s">
        <v>111</v>
      </c>
      <c r="B78" t="str">
        <f>VLOOKUP($A78,Dirofilaria!$A$6:$B$253,2,FALSE)</f>
        <v>Neg</v>
      </c>
      <c r="C78">
        <f>IF(B78=0,"",IF(B78="Neg",0,1))</f>
        <v>0</v>
      </c>
      <c r="D78" t="s">
        <v>4911</v>
      </c>
      <c r="E78">
        <f>IFERROR(VLOOKUP($A78,'Dog data'!$D$2:$DG$400,'Dog data'!R$1,FALSE),"")</f>
        <v>4</v>
      </c>
      <c r="F78" t="str">
        <f>IFERROR(VLOOKUP($A78,'Dog data'!$D$2:$DG$400,'Dog data'!T$1,FALSE),"")</f>
        <v>M</v>
      </c>
      <c r="G78" t="str">
        <f>IFERROR(VLOOKUP($A78,'Dog data'!$D$2:$DG$400,'Dog data'!Y$1,FALSE),"")</f>
        <v>Alert</v>
      </c>
      <c r="H78">
        <f>IFERROR(VLOOKUP($A78,'Dog data'!$D$2:$DG$400,'Dog data'!Z$1,FALSE),"")</f>
        <v>100</v>
      </c>
      <c r="I78" t="str">
        <f>IFERROR(VLOOKUP($A78,'Dog data'!$D$2:$DG$400,'Dog data'!AA$1,FALSE),"")</f>
        <v>Normal</v>
      </c>
      <c r="J78">
        <f>IFERROR(VLOOKUP($A78,'Dog data'!$D$2:$DG$400,'Dog data'!AE$1,FALSE),"")</f>
        <v>0</v>
      </c>
      <c r="K78">
        <f>IFERROR(VLOOKUP($A78,'Dog data'!$D$2:$DG$400,'Dog data'!AF$1,FALSE),"")</f>
        <v>2</v>
      </c>
      <c r="L78">
        <f>IFERROR(VLOOKUP($A78,'Dog data'!$D$2:$DG$400,'Dog data'!BQ$1,FALSE),"")</f>
        <v>16.8</v>
      </c>
      <c r="M78">
        <f>IFERROR(VLOOKUP($A78,'Dog data'!$D$2:$DG$400,'Dog data'!BR$1,FALSE),"")</f>
        <v>11.8</v>
      </c>
      <c r="N78">
        <f>IFERROR(VLOOKUP($A78,'Dog data'!$D$2:$DG$400,'Dog data'!BS$1,FALSE),"")</f>
        <v>70.400000000000006</v>
      </c>
      <c r="O78">
        <f>IFERROR(VLOOKUP($A78,'Dog data'!$D$2:$DG$400,'Dog data'!BT$1,FALSE),"")</f>
        <v>2.9</v>
      </c>
      <c r="P78">
        <f>IFERROR(VLOOKUP($A78,'Dog data'!$D$2:$DG$400,'Dog data'!BU$1,FALSE),"")</f>
        <v>17</v>
      </c>
      <c r="Q78">
        <f>IFERROR(VLOOKUP($A78,'Dog data'!$D$2:$DG$400,'Dog data'!BV$1,FALSE),"")</f>
        <v>2.1</v>
      </c>
      <c r="R78">
        <f>IFERROR(VLOOKUP($A78,'Dog data'!$D$2:$DG$400,'Dog data'!BW$1,FALSE),"")</f>
        <v>12.6</v>
      </c>
      <c r="S78">
        <f>IFERROR(VLOOKUP($A78,'Dog data'!$D$2:$DG$400,'Dog data'!BX$1,FALSE),"")</f>
        <v>6.43</v>
      </c>
      <c r="T78">
        <f>IFERROR(VLOOKUP($A78,'Dog data'!$D$2:$DG$400,'Dog data'!BY$1,FALSE),"")</f>
        <v>13.4</v>
      </c>
      <c r="U78">
        <f>IFERROR(VLOOKUP($A78,'Dog data'!$D$2:$DG$400,'Dog data'!BZ$1,FALSE),"")</f>
        <v>41</v>
      </c>
      <c r="V78">
        <f>IFERROR(VLOOKUP($A78,'Dog data'!$D$2:$DG$400,'Dog data'!CA$1,FALSE),"")</f>
        <v>63.8</v>
      </c>
      <c r="W78">
        <f>IFERROR(VLOOKUP($A78,'Dog data'!$D$2:$DG$400,'Dog data'!CB$1,FALSE),"")</f>
        <v>20.8</v>
      </c>
      <c r="X78">
        <f>IFERROR(VLOOKUP($A78,'Dog data'!$D$2:$DG$400,'Dog data'!CC$1,FALSE),"")</f>
        <v>32.700000000000003</v>
      </c>
      <c r="Y78">
        <f>IFERROR(VLOOKUP($A78,'Dog data'!$D$2:$DG$400,'Dog data'!CD$1,FALSE),"")</f>
        <v>18.8</v>
      </c>
      <c r="Z78">
        <f>IFERROR(VLOOKUP($A78,'Dog data'!$D$2:$DG$400,'Dog data'!CE$1,FALSE),"")</f>
        <v>367</v>
      </c>
      <c r="AA78" t="str">
        <f>IFERROR(VLOOKUP($A78,'Dog data'!$D$2:$DG$400,'Dog data'!CF$1,FALSE),"")</f>
        <v>.</v>
      </c>
      <c r="AB78">
        <f>IFERROR(VLOOKUP($A78,'Dog data'!$D$2:$DG$400,'Dog data'!CG$1,FALSE),"")</f>
        <v>36</v>
      </c>
      <c r="AC78">
        <f>IFERROR(VLOOKUP($A78,'Dog data'!$D$2:$DG$400,'Dog data'!CH$1,FALSE),"")</f>
        <v>7</v>
      </c>
      <c r="AD78">
        <f>IFERROR(VLOOKUP($A78,'Dog data'!$D$2:$DG$400,'Dog data'!CI$1,FALSE),"")</f>
        <v>31</v>
      </c>
      <c r="AE78">
        <f>IFERROR(VLOOKUP($A78,'Dog data'!$D$2:$DG$400,'Dog data'!CJ$1,FALSE),"")</f>
        <v>14</v>
      </c>
      <c r="AF78">
        <f>IFERROR(VLOOKUP($A78,'Dog data'!$D$2:$DG$400,'Dog data'!CK$1,FALSE),"")</f>
        <v>18</v>
      </c>
      <c r="AG78" t="str">
        <f>IFERROR(VLOOKUP($A78,'Dog data'!$D$2:$DG$400,'Dog data'!CL$1,FALSE),"")</f>
        <v>.</v>
      </c>
      <c r="AH78" t="str">
        <f>IFERROR(VLOOKUP($A78,'Dog data'!$D$2:$DG$400,'Dog data'!CM$1,FALSE),"")</f>
        <v>.</v>
      </c>
      <c r="AI78" s="85" t="str">
        <f>IFERROR(VLOOKUP($A78,'Dog data'!$D$2:$DH$400,'Dog data'!DH$1,FALSE),"")</f>
        <v>BB001</v>
      </c>
      <c r="AJ78" s="85" t="str">
        <f>IFERROR(VLOOKUP($AI78,data!$C$3:$L$500,data!E$1,FALSE),"")</f>
        <v/>
      </c>
      <c r="AK78" s="85" t="str">
        <f>IFERROR(VLOOKUP($AI78,data!$C$3:$L$500,data!F$1,FALSE),"")</f>
        <v/>
      </c>
      <c r="AL78" s="85" t="str">
        <f>IFERROR(VLOOKUP($AI78,data!$C$3:$L$500,data!G$1,FALSE),"")</f>
        <v/>
      </c>
      <c r="AM78" s="85" t="str">
        <f>IFERROR(VLOOKUP($AI78,data!$C$3:$L$500,data!H$1,FALSE),"")</f>
        <v/>
      </c>
      <c r="AN78" s="85">
        <f>IFERROR(IFERROR(VLOOKUP($AI78,data!$C$3:$L$500,data!I$1,FALSE),VLOOKUP($AI78,Sheet1!$E$3:$M$21,Sheet1!K$1,FALSE)),"")</f>
        <v>8.7216079610000001</v>
      </c>
      <c r="AO78" s="85">
        <f>IFERROR(IFERROR(VLOOKUP($AI78,data!$C$3:$L$500,data!J$1,FALSE),VLOOKUP($AI78,Sheet1!$E$3:$M$21,Sheet1!L$1,FALSE)),"")</f>
        <v>-80.057947960000007</v>
      </c>
      <c r="AP78" s="85" t="str">
        <f>IFERROR(VLOOKUP($AI78,data!$C$3:$L$500,data!K$1,FALSE),"")</f>
        <v/>
      </c>
      <c r="AQ78" s="85" t="str">
        <f>IFERROR(VLOOKUP($AI78,data!$C$3:$L$500,data!L$1,FALSE),"")</f>
        <v/>
      </c>
    </row>
    <row r="79" spans="1:43" x14ac:dyDescent="0.2">
      <c r="A79" s="31" t="s">
        <v>112</v>
      </c>
      <c r="B79" t="str">
        <f>VLOOKUP($A79,Dirofilaria!$A$6:$B$253,2,FALSE)</f>
        <v>Neg</v>
      </c>
      <c r="C79">
        <f>IF(B79=0,"",IF(B79="Neg",0,1))</f>
        <v>0</v>
      </c>
      <c r="D79" t="s">
        <v>4911</v>
      </c>
      <c r="E79">
        <f>IFERROR(VLOOKUP($A79,'Dog data'!$D$2:$DG$400,'Dog data'!R$1,FALSE),"")</f>
        <v>5</v>
      </c>
      <c r="F79" t="str">
        <f>IFERROR(VLOOKUP($A79,'Dog data'!$D$2:$DG$400,'Dog data'!T$1,FALSE),"")</f>
        <v>F</v>
      </c>
      <c r="G79" t="str">
        <f>IFERROR(VLOOKUP($A79,'Dog data'!$D$2:$DG$400,'Dog data'!Y$1,FALSE),"")</f>
        <v>Alert</v>
      </c>
      <c r="H79">
        <f>IFERROR(VLOOKUP($A79,'Dog data'!$D$2:$DG$400,'Dog data'!Z$1,FALSE),"")</f>
        <v>96</v>
      </c>
      <c r="I79" t="str">
        <f>IFERROR(VLOOKUP($A79,'Dog data'!$D$2:$DG$400,'Dog data'!AA$1,FALSE),"")</f>
        <v>Normal</v>
      </c>
      <c r="J79">
        <f>IFERROR(VLOOKUP($A79,'Dog data'!$D$2:$DG$400,'Dog data'!AE$1,FALSE),"")</f>
        <v>102.8</v>
      </c>
      <c r="K79">
        <f>IFERROR(VLOOKUP($A79,'Dog data'!$D$2:$DG$400,'Dog data'!AF$1,FALSE),"")</f>
        <v>2</v>
      </c>
      <c r="L79">
        <f>IFERROR(VLOOKUP($A79,'Dog data'!$D$2:$DG$400,'Dog data'!BQ$1,FALSE),"")</f>
        <v>14.5</v>
      </c>
      <c r="M79">
        <f>IFERROR(VLOOKUP($A79,'Dog data'!$D$2:$DG$400,'Dog data'!BR$1,FALSE),"")</f>
        <v>11.1</v>
      </c>
      <c r="N79">
        <f>IFERROR(VLOOKUP($A79,'Dog data'!$D$2:$DG$400,'Dog data'!BS$1,FALSE),"")</f>
        <v>76.7</v>
      </c>
      <c r="O79">
        <f>IFERROR(VLOOKUP($A79,'Dog data'!$D$2:$DG$400,'Dog data'!BT$1,FALSE),"")</f>
        <v>1.7</v>
      </c>
      <c r="P79">
        <f>IFERROR(VLOOKUP($A79,'Dog data'!$D$2:$DG$400,'Dog data'!BU$1,FALSE),"")</f>
        <v>11.9</v>
      </c>
      <c r="Q79">
        <f>IFERROR(VLOOKUP($A79,'Dog data'!$D$2:$DG$400,'Dog data'!BV$1,FALSE),"")</f>
        <v>1.7</v>
      </c>
      <c r="R79">
        <f>IFERROR(VLOOKUP($A79,'Dog data'!$D$2:$DG$400,'Dog data'!BW$1,FALSE),"")</f>
        <v>11.4</v>
      </c>
      <c r="S79">
        <f>IFERROR(VLOOKUP($A79,'Dog data'!$D$2:$DG$400,'Dog data'!BX$1,FALSE),"")</f>
        <v>6.47</v>
      </c>
      <c r="T79">
        <f>IFERROR(VLOOKUP($A79,'Dog data'!$D$2:$DG$400,'Dog data'!BY$1,FALSE),"")</f>
        <v>12.9</v>
      </c>
      <c r="U79">
        <f>IFERROR(VLOOKUP($A79,'Dog data'!$D$2:$DG$400,'Dog data'!BZ$1,FALSE),"")</f>
        <v>40.9</v>
      </c>
      <c r="V79">
        <f>IFERROR(VLOOKUP($A79,'Dog data'!$D$2:$DG$400,'Dog data'!CA$1,FALSE),"")</f>
        <v>63.2</v>
      </c>
      <c r="W79">
        <f>IFERROR(VLOOKUP($A79,'Dog data'!$D$2:$DG$400,'Dog data'!CB$1,FALSE),"")</f>
        <v>19.899999999999999</v>
      </c>
      <c r="X79">
        <f>IFERROR(VLOOKUP($A79,'Dog data'!$D$2:$DG$400,'Dog data'!CC$1,FALSE),"")</f>
        <v>31.5</v>
      </c>
      <c r="Y79">
        <f>IFERROR(VLOOKUP($A79,'Dog data'!$D$2:$DG$400,'Dog data'!CD$1,FALSE),"")</f>
        <v>18.100000000000001</v>
      </c>
      <c r="Z79">
        <f>IFERROR(VLOOKUP($A79,'Dog data'!$D$2:$DG$400,'Dog data'!CE$1,FALSE),"")</f>
        <v>200</v>
      </c>
      <c r="AA79" t="str">
        <f>IFERROR(VLOOKUP($A79,'Dog data'!$D$2:$DG$400,'Dog data'!CF$1,FALSE),"")</f>
        <v>.</v>
      </c>
      <c r="AB79">
        <f>IFERROR(VLOOKUP($A79,'Dog data'!$D$2:$DG$400,'Dog data'!CG$1,FALSE),"")</f>
        <v>72</v>
      </c>
      <c r="AC79" t="str">
        <f>IFERROR(VLOOKUP($A79,'Dog data'!$D$2:$DG$400,'Dog data'!CH$1,FALSE),"")</f>
        <v>.</v>
      </c>
      <c r="AD79">
        <f>IFERROR(VLOOKUP($A79,'Dog data'!$D$2:$DG$400,'Dog data'!CI$1,FALSE),"")</f>
        <v>28</v>
      </c>
      <c r="AE79" t="str">
        <f>IFERROR(VLOOKUP($A79,'Dog data'!$D$2:$DG$400,'Dog data'!CJ$1,FALSE),"")</f>
        <v>.</v>
      </c>
      <c r="AF79" t="str">
        <f>IFERROR(VLOOKUP($A79,'Dog data'!$D$2:$DG$400,'Dog data'!CK$1,FALSE),"")</f>
        <v>.</v>
      </c>
      <c r="AG79" t="str">
        <f>IFERROR(VLOOKUP($A79,'Dog data'!$D$2:$DG$400,'Dog data'!CL$1,FALSE),"")</f>
        <v>.</v>
      </c>
      <c r="AH79" t="str">
        <f>IFERROR(VLOOKUP($A79,'Dog data'!$D$2:$DG$400,'Dog data'!CM$1,FALSE),"")</f>
        <v>.</v>
      </c>
      <c r="AI79" s="85" t="str">
        <f>IFERROR(VLOOKUP($A79,'Dog data'!$D$2:$DH$400,'Dog data'!DH$1,FALSE),"")</f>
        <v>BB001</v>
      </c>
      <c r="AJ79" s="85" t="str">
        <f>IFERROR(VLOOKUP($AI79,data!$C$3:$L$500,data!E$1,FALSE),"")</f>
        <v/>
      </c>
      <c r="AK79" s="85" t="str">
        <f>IFERROR(VLOOKUP($AI79,data!$C$3:$L$500,data!F$1,FALSE),"")</f>
        <v/>
      </c>
      <c r="AL79" s="85" t="str">
        <f>IFERROR(VLOOKUP($AI79,data!$C$3:$L$500,data!G$1,FALSE),"")</f>
        <v/>
      </c>
      <c r="AM79" s="85" t="str">
        <f>IFERROR(VLOOKUP($AI79,data!$C$3:$L$500,data!H$1,FALSE),"")</f>
        <v/>
      </c>
      <c r="AN79" s="85">
        <f>IFERROR(IFERROR(VLOOKUP($AI79,data!$C$3:$L$500,data!I$1,FALSE),VLOOKUP($AI79,Sheet1!$E$3:$M$21,Sheet1!K$1,FALSE)),"")</f>
        <v>8.7216079610000001</v>
      </c>
      <c r="AO79" s="85">
        <f>IFERROR(IFERROR(VLOOKUP($AI79,data!$C$3:$L$500,data!J$1,FALSE),VLOOKUP($AI79,Sheet1!$E$3:$M$21,Sheet1!L$1,FALSE)),"")</f>
        <v>-80.057947960000007</v>
      </c>
      <c r="AP79" s="85" t="str">
        <f>IFERROR(VLOOKUP($AI79,data!$C$3:$L$500,data!K$1,FALSE),"")</f>
        <v/>
      </c>
      <c r="AQ79" s="85" t="str">
        <f>IFERROR(VLOOKUP($AI79,data!$C$3:$L$500,data!L$1,FALSE),"")</f>
        <v/>
      </c>
    </row>
    <row r="80" spans="1:43" x14ac:dyDescent="0.2">
      <c r="A80" s="31" t="s">
        <v>114</v>
      </c>
      <c r="B80" t="str">
        <f>VLOOKUP($A80,Dirofilaria!$A$6:$B$253,2,FALSE)</f>
        <v>Pos</v>
      </c>
      <c r="C80">
        <f>IF(B80=0,"",IF(B80="Neg",0,1))</f>
        <v>1</v>
      </c>
      <c r="D80" t="s">
        <v>4911</v>
      </c>
      <c r="E80">
        <f>IFERROR(VLOOKUP($A80,'Dog data'!$D$2:$DG$400,'Dog data'!R$1,FALSE),"")</f>
        <v>5</v>
      </c>
      <c r="F80" t="str">
        <f>IFERROR(VLOOKUP($A80,'Dog data'!$D$2:$DG$400,'Dog data'!T$1,FALSE),"")</f>
        <v>M</v>
      </c>
      <c r="G80" t="str">
        <f>IFERROR(VLOOKUP($A80,'Dog data'!$D$2:$DG$400,'Dog data'!Y$1,FALSE),"")</f>
        <v>Alert</v>
      </c>
      <c r="H80">
        <f>IFERROR(VLOOKUP($A80,'Dog data'!$D$2:$DG$400,'Dog data'!Z$1,FALSE),"")</f>
        <v>120</v>
      </c>
      <c r="I80" t="str">
        <f>IFERROR(VLOOKUP($A80,'Dog data'!$D$2:$DG$400,'Dog data'!AA$1,FALSE),"")</f>
        <v>Normal</v>
      </c>
      <c r="J80">
        <f>IFERROR(VLOOKUP($A80,'Dog data'!$D$2:$DG$400,'Dog data'!AE$1,FALSE),"")</f>
        <v>102.8</v>
      </c>
      <c r="K80">
        <f>IFERROR(VLOOKUP($A80,'Dog data'!$D$2:$DG$400,'Dog data'!AF$1,FALSE),"")</f>
        <v>5</v>
      </c>
      <c r="L80" t="str">
        <f>IFERROR(VLOOKUP($A80,'Dog data'!$D$2:$DG$400,'Dog data'!BQ$1,FALSE),"")</f>
        <v>.</v>
      </c>
      <c r="M80" t="str">
        <f>IFERROR(VLOOKUP($A80,'Dog data'!$D$2:$DG$400,'Dog data'!BR$1,FALSE),"")</f>
        <v>.</v>
      </c>
      <c r="N80" t="str">
        <f>IFERROR(VLOOKUP($A80,'Dog data'!$D$2:$DG$400,'Dog data'!BS$1,FALSE),"")</f>
        <v>.</v>
      </c>
      <c r="O80" t="str">
        <f>IFERROR(VLOOKUP($A80,'Dog data'!$D$2:$DG$400,'Dog data'!BT$1,FALSE),"")</f>
        <v>.</v>
      </c>
      <c r="P80" t="str">
        <f>IFERROR(VLOOKUP($A80,'Dog data'!$D$2:$DG$400,'Dog data'!BU$1,FALSE),"")</f>
        <v>.</v>
      </c>
      <c r="Q80" t="str">
        <f>IFERROR(VLOOKUP($A80,'Dog data'!$D$2:$DG$400,'Dog data'!BV$1,FALSE),"")</f>
        <v>.</v>
      </c>
      <c r="R80" t="str">
        <f>IFERROR(VLOOKUP($A80,'Dog data'!$D$2:$DG$400,'Dog data'!BW$1,FALSE),"")</f>
        <v>.</v>
      </c>
      <c r="S80" t="str">
        <f>IFERROR(VLOOKUP($A80,'Dog data'!$D$2:$DG$400,'Dog data'!BX$1,FALSE),"")</f>
        <v>.</v>
      </c>
      <c r="T80" t="str">
        <f>IFERROR(VLOOKUP($A80,'Dog data'!$D$2:$DG$400,'Dog data'!BY$1,FALSE),"")</f>
        <v>.</v>
      </c>
      <c r="U80" t="str">
        <f>IFERROR(VLOOKUP($A80,'Dog data'!$D$2:$DG$400,'Dog data'!BZ$1,FALSE),"")</f>
        <v>.</v>
      </c>
      <c r="V80" t="str">
        <f>IFERROR(VLOOKUP($A80,'Dog data'!$D$2:$DG$400,'Dog data'!CA$1,FALSE),"")</f>
        <v>.</v>
      </c>
      <c r="W80" t="str">
        <f>IFERROR(VLOOKUP($A80,'Dog data'!$D$2:$DG$400,'Dog data'!CB$1,FALSE),"")</f>
        <v>.</v>
      </c>
      <c r="X80" t="str">
        <f>IFERROR(VLOOKUP($A80,'Dog data'!$D$2:$DG$400,'Dog data'!CC$1,FALSE),"")</f>
        <v>.</v>
      </c>
      <c r="Y80" t="str">
        <f>IFERROR(VLOOKUP($A80,'Dog data'!$D$2:$DG$400,'Dog data'!CD$1,FALSE),"")</f>
        <v>.</v>
      </c>
      <c r="Z80" t="str">
        <f>IFERROR(VLOOKUP($A80,'Dog data'!$D$2:$DG$400,'Dog data'!CE$1,FALSE),"")</f>
        <v>.</v>
      </c>
      <c r="AA80" t="str">
        <f>IFERROR(VLOOKUP($A80,'Dog data'!$D$2:$DG$400,'Dog data'!CF$1,FALSE),"")</f>
        <v>.</v>
      </c>
      <c r="AB80" t="str">
        <f>IFERROR(VLOOKUP($A80,'Dog data'!$D$2:$DG$400,'Dog data'!CG$1,FALSE),"")</f>
        <v>.</v>
      </c>
      <c r="AC80" t="str">
        <f>IFERROR(VLOOKUP($A80,'Dog data'!$D$2:$DG$400,'Dog data'!CH$1,FALSE),"")</f>
        <v>.</v>
      </c>
      <c r="AD80" t="str">
        <f>IFERROR(VLOOKUP($A80,'Dog data'!$D$2:$DG$400,'Dog data'!CI$1,FALSE),"")</f>
        <v>.</v>
      </c>
      <c r="AE80" t="str">
        <f>IFERROR(VLOOKUP($A80,'Dog data'!$D$2:$DG$400,'Dog data'!CJ$1,FALSE),"")</f>
        <v>.</v>
      </c>
      <c r="AF80" t="str">
        <f>IFERROR(VLOOKUP($A80,'Dog data'!$D$2:$DG$400,'Dog data'!CK$1,FALSE),"")</f>
        <v>.</v>
      </c>
      <c r="AG80" t="str">
        <f>IFERROR(VLOOKUP($A80,'Dog data'!$D$2:$DG$400,'Dog data'!CL$1,FALSE),"")</f>
        <v>.</v>
      </c>
      <c r="AH80" t="str">
        <f>IFERROR(VLOOKUP($A80,'Dog data'!$D$2:$DG$400,'Dog data'!CM$1,FALSE),"")</f>
        <v>.</v>
      </c>
      <c r="AI80" s="85" t="str">
        <f>IFERROR(VLOOKUP($A80,'Dog data'!$D$2:$DH$400,'Dog data'!DH$1,FALSE),"")</f>
        <v>BB002</v>
      </c>
      <c r="AJ80" s="85" t="str">
        <f>IFERROR(VLOOKUP($AI80,data!$C$3:$L$500,data!E$1,FALSE),"")</f>
        <v>Bajo Bonito</v>
      </c>
      <c r="AK80" s="85" t="str">
        <f>IFERROR(VLOOKUP($AI80,data!$C$3:$L$500,data!F$1,FALSE),"")</f>
        <v>8.721427 -80.058403 334.9179631575405 24</v>
      </c>
      <c r="AL80" s="85">
        <f>IFERROR(VLOOKUP($AI80,data!$C$3:$L$500,data!G$1,FALSE),"")</f>
        <v>8.7214270000000003</v>
      </c>
      <c r="AM80" s="85">
        <f>IFERROR(VLOOKUP($AI80,data!$C$3:$L$500,data!H$1,FALSE),"")</f>
        <v>-80.058402999999998</v>
      </c>
      <c r="AN80" s="85">
        <f>IFERROR(IFERROR(VLOOKUP($AI80,data!$C$3:$L$500,data!I$1,FALSE),VLOOKUP($AI80,Sheet1!$E$3:$M$21,Sheet1!K$1,FALSE)),"")</f>
        <v>8.7213310229999994</v>
      </c>
      <c r="AO80" s="85">
        <f>IFERROR(IFERROR(VLOOKUP($AI80,data!$C$3:$L$500,data!J$1,FALSE),VLOOKUP($AI80,Sheet1!$E$3:$M$21,Sheet1!L$1,FALSE)),"")</f>
        <v>-80.058069000000003</v>
      </c>
      <c r="AP80" s="85">
        <f>IFERROR(VLOOKUP($AI80,data!$C$3:$L$500,data!K$1,FALSE),"")</f>
        <v>-80.058402999999998</v>
      </c>
      <c r="AQ80" s="85">
        <f>IFERROR(VLOOKUP($AI80,data!$C$3:$L$500,data!L$1,FALSE),"")</f>
        <v>334.91796315800002</v>
      </c>
    </row>
    <row r="81" spans="1:43" x14ac:dyDescent="0.2">
      <c r="A81" s="31" t="s">
        <v>116</v>
      </c>
      <c r="B81" t="str">
        <f>VLOOKUP($A81,Dirofilaria!$A$6:$B$253,2,FALSE)</f>
        <v>Light Pos</v>
      </c>
      <c r="C81">
        <f>IF(B81=0,"",IF(B81="Neg",0,1))</f>
        <v>1</v>
      </c>
      <c r="D81" t="s">
        <v>4911</v>
      </c>
      <c r="E81">
        <f>IFERROR(VLOOKUP($A81,'Dog data'!$D$2:$DG$400,'Dog data'!R$1,FALSE),"")</f>
        <v>6</v>
      </c>
      <c r="F81" t="str">
        <f>IFERROR(VLOOKUP($A81,'Dog data'!$D$2:$DG$400,'Dog data'!T$1,FALSE),"")</f>
        <v>M</v>
      </c>
      <c r="G81" t="str">
        <f>IFERROR(VLOOKUP($A81,'Dog data'!$D$2:$DG$400,'Dog data'!Y$1,FALSE),"")</f>
        <v>Alert</v>
      </c>
      <c r="H81">
        <f>IFERROR(VLOOKUP($A81,'Dog data'!$D$2:$DG$400,'Dog data'!Z$1,FALSE),"")</f>
        <v>116</v>
      </c>
      <c r="I81" t="str">
        <f>IFERROR(VLOOKUP($A81,'Dog data'!$D$2:$DG$400,'Dog data'!AA$1,FALSE),"")</f>
        <v>Normal</v>
      </c>
      <c r="J81">
        <f>IFERROR(VLOOKUP($A81,'Dog data'!$D$2:$DG$400,'Dog data'!AE$1,FALSE),"")</f>
        <v>100.8</v>
      </c>
      <c r="K81">
        <f>IFERROR(VLOOKUP($A81,'Dog data'!$D$2:$DG$400,'Dog data'!AF$1,FALSE),"")</f>
        <v>4</v>
      </c>
      <c r="L81">
        <f>IFERROR(VLOOKUP($A81,'Dog data'!$D$2:$DG$400,'Dog data'!BQ$1,FALSE),"")</f>
        <v>13.1</v>
      </c>
      <c r="M81">
        <f>IFERROR(VLOOKUP($A81,'Dog data'!$D$2:$DG$400,'Dog data'!BR$1,FALSE),"")</f>
        <v>8.9</v>
      </c>
      <c r="N81">
        <f>IFERROR(VLOOKUP($A81,'Dog data'!$D$2:$DG$400,'Dog data'!BS$1,FALSE),"")</f>
        <v>68.3</v>
      </c>
      <c r="O81">
        <f>IFERROR(VLOOKUP($A81,'Dog data'!$D$2:$DG$400,'Dog data'!BT$1,FALSE),"")</f>
        <v>2</v>
      </c>
      <c r="P81">
        <f>IFERROR(VLOOKUP($A81,'Dog data'!$D$2:$DG$400,'Dog data'!BU$1,FALSE),"")</f>
        <v>15.4</v>
      </c>
      <c r="Q81">
        <f>IFERROR(VLOOKUP($A81,'Dog data'!$D$2:$DG$400,'Dog data'!BV$1,FALSE),"")</f>
        <v>2.1</v>
      </c>
      <c r="R81">
        <f>IFERROR(VLOOKUP($A81,'Dog data'!$D$2:$DG$400,'Dog data'!BW$1,FALSE),"")</f>
        <v>16.3</v>
      </c>
      <c r="S81">
        <f>IFERROR(VLOOKUP($A81,'Dog data'!$D$2:$DG$400,'Dog data'!BX$1,FALSE),"")</f>
        <v>6.96</v>
      </c>
      <c r="T81">
        <f>IFERROR(VLOOKUP($A81,'Dog data'!$D$2:$DG$400,'Dog data'!BY$1,FALSE),"")</f>
        <v>15.8</v>
      </c>
      <c r="U81">
        <f>IFERROR(VLOOKUP($A81,'Dog data'!$D$2:$DG$400,'Dog data'!BZ$1,FALSE),"")</f>
        <v>48.9</v>
      </c>
      <c r="V81">
        <f>IFERROR(VLOOKUP($A81,'Dog data'!$D$2:$DG$400,'Dog data'!CA$1,FALSE),"")</f>
        <v>70.3</v>
      </c>
      <c r="W81">
        <f>IFERROR(VLOOKUP($A81,'Dog data'!$D$2:$DG$400,'Dog data'!CB$1,FALSE),"")</f>
        <v>22.7</v>
      </c>
      <c r="X81">
        <f>IFERROR(VLOOKUP($A81,'Dog data'!$D$2:$DG$400,'Dog data'!CC$1,FALSE),"")</f>
        <v>32.299999999999997</v>
      </c>
      <c r="Y81">
        <f>IFERROR(VLOOKUP($A81,'Dog data'!$D$2:$DG$400,'Dog data'!CD$1,FALSE),"")</f>
        <v>17.2</v>
      </c>
      <c r="Z81">
        <f>IFERROR(VLOOKUP($A81,'Dog data'!$D$2:$DG$400,'Dog data'!CE$1,FALSE),"")</f>
        <v>424</v>
      </c>
      <c r="AA81">
        <f>IFERROR(VLOOKUP($A81,'Dog data'!$D$2:$DG$400,'Dog data'!CF$1,FALSE),"")</f>
        <v>9.5</v>
      </c>
      <c r="AB81">
        <f>IFERROR(VLOOKUP($A81,'Dog data'!$D$2:$DG$400,'Dog data'!CG$1,FALSE),"")</f>
        <v>54</v>
      </c>
      <c r="AC81" t="str">
        <f>IFERROR(VLOOKUP($A81,'Dog data'!$D$2:$DG$400,'Dog data'!CH$1,FALSE),"")</f>
        <v>.</v>
      </c>
      <c r="AD81">
        <f>IFERROR(VLOOKUP($A81,'Dog data'!$D$2:$DG$400,'Dog data'!CI$1,FALSE),"")</f>
        <v>22</v>
      </c>
      <c r="AE81">
        <f>IFERROR(VLOOKUP($A81,'Dog data'!$D$2:$DG$400,'Dog data'!CJ$1,FALSE),"")</f>
        <v>10</v>
      </c>
      <c r="AF81">
        <f>IFERROR(VLOOKUP($A81,'Dog data'!$D$2:$DG$400,'Dog data'!CK$1,FALSE),"")</f>
        <v>14</v>
      </c>
      <c r="AG81" t="str">
        <f>IFERROR(VLOOKUP($A81,'Dog data'!$D$2:$DG$400,'Dog data'!CL$1,FALSE),"")</f>
        <v>.</v>
      </c>
      <c r="AH81" t="str">
        <f>IFERROR(VLOOKUP($A81,'Dog data'!$D$2:$DG$400,'Dog data'!CM$1,FALSE),"")</f>
        <v>.</v>
      </c>
      <c r="AI81" s="85" t="str">
        <f>IFERROR(VLOOKUP($A81,'Dog data'!$D$2:$DH$400,'Dog data'!DH$1,FALSE),"")</f>
        <v>BB002</v>
      </c>
      <c r="AJ81" s="85" t="str">
        <f>IFERROR(VLOOKUP($AI81,data!$C$3:$L$500,data!E$1,FALSE),"")</f>
        <v>Bajo Bonito</v>
      </c>
      <c r="AK81" s="85" t="str">
        <f>IFERROR(VLOOKUP($AI81,data!$C$3:$L$500,data!F$1,FALSE),"")</f>
        <v>8.721427 -80.058403 334.9179631575405 24</v>
      </c>
      <c r="AL81" s="85">
        <f>IFERROR(VLOOKUP($AI81,data!$C$3:$L$500,data!G$1,FALSE),"")</f>
        <v>8.7214270000000003</v>
      </c>
      <c r="AM81" s="85">
        <f>IFERROR(VLOOKUP($AI81,data!$C$3:$L$500,data!H$1,FALSE),"")</f>
        <v>-80.058402999999998</v>
      </c>
      <c r="AN81" s="85">
        <f>IFERROR(IFERROR(VLOOKUP($AI81,data!$C$3:$L$500,data!I$1,FALSE),VLOOKUP($AI81,Sheet1!$E$3:$M$21,Sheet1!K$1,FALSE)),"")</f>
        <v>8.7213310229999994</v>
      </c>
      <c r="AO81" s="85">
        <f>IFERROR(IFERROR(VLOOKUP($AI81,data!$C$3:$L$500,data!J$1,FALSE),VLOOKUP($AI81,Sheet1!$E$3:$M$21,Sheet1!L$1,FALSE)),"")</f>
        <v>-80.058069000000003</v>
      </c>
      <c r="AP81" s="85">
        <f>IFERROR(VLOOKUP($AI81,data!$C$3:$L$500,data!K$1,FALSE),"")</f>
        <v>-80.058402999999998</v>
      </c>
      <c r="AQ81" s="85">
        <f>IFERROR(VLOOKUP($AI81,data!$C$3:$L$500,data!L$1,FALSE),"")</f>
        <v>334.91796315800002</v>
      </c>
    </row>
    <row r="82" spans="1:43" x14ac:dyDescent="0.2">
      <c r="A82" s="31" t="s">
        <v>117</v>
      </c>
      <c r="B82" t="str">
        <f>VLOOKUP($A82,Dirofilaria!$A$6:$B$253,2,FALSE)</f>
        <v>Light Pos</v>
      </c>
      <c r="C82">
        <f>IF(B82=0,"",IF(B82="Neg",0,1))</f>
        <v>1</v>
      </c>
      <c r="D82" t="s">
        <v>4911</v>
      </c>
      <c r="E82">
        <f>IFERROR(VLOOKUP($A82,'Dog data'!$D$2:$DG$400,'Dog data'!R$1,FALSE),"")</f>
        <v>2</v>
      </c>
      <c r="F82" t="str">
        <f>IFERROR(VLOOKUP($A82,'Dog data'!$D$2:$DG$400,'Dog data'!T$1,FALSE),"")</f>
        <v>M</v>
      </c>
      <c r="G82" t="str">
        <f>IFERROR(VLOOKUP($A82,'Dog data'!$D$2:$DG$400,'Dog data'!Y$1,FALSE),"")</f>
        <v>Alert</v>
      </c>
      <c r="H82">
        <f>IFERROR(VLOOKUP($A82,'Dog data'!$D$2:$DG$400,'Dog data'!Z$1,FALSE),"")</f>
        <v>128</v>
      </c>
      <c r="I82" t="str">
        <f>IFERROR(VLOOKUP($A82,'Dog data'!$D$2:$DG$400,'Dog data'!AA$1,FALSE),"")</f>
        <v>Normal</v>
      </c>
      <c r="J82">
        <f>IFERROR(VLOOKUP($A82,'Dog data'!$D$2:$DG$400,'Dog data'!AE$1,FALSE),"")</f>
        <v>102.1</v>
      </c>
      <c r="K82">
        <f>IFERROR(VLOOKUP($A82,'Dog data'!$D$2:$DG$400,'Dog data'!AF$1,FALSE),"")</f>
        <v>5</v>
      </c>
      <c r="L82">
        <f>IFERROR(VLOOKUP($A82,'Dog data'!$D$2:$DG$400,'Dog data'!BQ$1,FALSE),"")</f>
        <v>23.2</v>
      </c>
      <c r="M82">
        <f>IFERROR(VLOOKUP($A82,'Dog data'!$D$2:$DG$400,'Dog data'!BR$1,FALSE),"")</f>
        <v>16.7</v>
      </c>
      <c r="N82">
        <f>IFERROR(VLOOKUP($A82,'Dog data'!$D$2:$DG$400,'Dog data'!BS$1,FALSE),"")</f>
        <v>71.8</v>
      </c>
      <c r="O82">
        <f>IFERROR(VLOOKUP($A82,'Dog data'!$D$2:$DG$400,'Dog data'!BT$1,FALSE),"")</f>
        <v>3.3</v>
      </c>
      <c r="P82">
        <f>IFERROR(VLOOKUP($A82,'Dog data'!$D$2:$DG$400,'Dog data'!BU$1,FALSE),"")</f>
        <v>14.2</v>
      </c>
      <c r="Q82">
        <f>IFERROR(VLOOKUP($A82,'Dog data'!$D$2:$DG$400,'Dog data'!BV$1,FALSE),"")</f>
        <v>3.2</v>
      </c>
      <c r="R82">
        <f>IFERROR(VLOOKUP($A82,'Dog data'!$D$2:$DG$400,'Dog data'!BW$1,FALSE),"")</f>
        <v>14</v>
      </c>
      <c r="S82">
        <f>IFERROR(VLOOKUP($A82,'Dog data'!$D$2:$DG$400,'Dog data'!BX$1,FALSE),"")</f>
        <v>6.48</v>
      </c>
      <c r="T82">
        <f>IFERROR(VLOOKUP($A82,'Dog data'!$D$2:$DG$400,'Dog data'!BY$1,FALSE),"")</f>
        <v>14.1</v>
      </c>
      <c r="U82">
        <f>IFERROR(VLOOKUP($A82,'Dog data'!$D$2:$DG$400,'Dog data'!BZ$1,FALSE),"")</f>
        <v>42.7</v>
      </c>
      <c r="V82">
        <f>IFERROR(VLOOKUP($A82,'Dog data'!$D$2:$DG$400,'Dog data'!CA$1,FALSE),"")</f>
        <v>65.900000000000006</v>
      </c>
      <c r="W82">
        <f>IFERROR(VLOOKUP($A82,'Dog data'!$D$2:$DG$400,'Dog data'!CB$1,FALSE),"")</f>
        <v>21.8</v>
      </c>
      <c r="X82">
        <f>IFERROR(VLOOKUP($A82,'Dog data'!$D$2:$DG$400,'Dog data'!CC$1,FALSE),"")</f>
        <v>33</v>
      </c>
      <c r="Y82">
        <f>IFERROR(VLOOKUP($A82,'Dog data'!$D$2:$DG$400,'Dog data'!CD$1,FALSE),"")</f>
        <v>28.3</v>
      </c>
      <c r="Z82">
        <f>IFERROR(VLOOKUP($A82,'Dog data'!$D$2:$DG$400,'Dog data'!CE$1,FALSE),"")</f>
        <v>251</v>
      </c>
      <c r="AA82" t="str">
        <f>IFERROR(VLOOKUP($A82,'Dog data'!$D$2:$DG$400,'Dog data'!CF$1,FALSE),"")</f>
        <v>.</v>
      </c>
      <c r="AB82">
        <f>IFERROR(VLOOKUP($A82,'Dog data'!$D$2:$DG$400,'Dog data'!CG$1,FALSE),"")</f>
        <v>34</v>
      </c>
      <c r="AC82" t="str">
        <f>IFERROR(VLOOKUP($A82,'Dog data'!$D$2:$DG$400,'Dog data'!CH$1,FALSE),"")</f>
        <v>.</v>
      </c>
      <c r="AD82">
        <f>IFERROR(VLOOKUP($A82,'Dog data'!$D$2:$DG$400,'Dog data'!CI$1,FALSE),"")</f>
        <v>44</v>
      </c>
      <c r="AE82">
        <f>IFERROR(VLOOKUP($A82,'Dog data'!$D$2:$DG$400,'Dog data'!CJ$1,FALSE),"")</f>
        <v>4</v>
      </c>
      <c r="AF82">
        <f>IFERROR(VLOOKUP($A82,'Dog data'!$D$2:$DG$400,'Dog data'!CK$1,FALSE),"")</f>
        <v>18</v>
      </c>
      <c r="AG82" t="str">
        <f>IFERROR(VLOOKUP($A82,'Dog data'!$D$2:$DG$400,'Dog data'!CL$1,FALSE),"")</f>
        <v>.</v>
      </c>
      <c r="AH82" t="str">
        <f>IFERROR(VLOOKUP($A82,'Dog data'!$D$2:$DG$400,'Dog data'!CM$1,FALSE),"")</f>
        <v>.</v>
      </c>
      <c r="AI82" s="85" t="str">
        <f>IFERROR(VLOOKUP($A82,'Dog data'!$D$2:$DH$400,'Dog data'!DH$1,FALSE),"")</f>
        <v>BB002</v>
      </c>
      <c r="AJ82" s="85" t="str">
        <f>IFERROR(VLOOKUP($AI82,data!$C$3:$L$500,data!E$1,FALSE),"")</f>
        <v>Bajo Bonito</v>
      </c>
      <c r="AK82" s="85" t="str">
        <f>IFERROR(VLOOKUP($AI82,data!$C$3:$L$500,data!F$1,FALSE),"")</f>
        <v>8.721427 -80.058403 334.9179631575405 24</v>
      </c>
      <c r="AL82" s="85">
        <f>IFERROR(VLOOKUP($AI82,data!$C$3:$L$500,data!G$1,FALSE),"")</f>
        <v>8.7214270000000003</v>
      </c>
      <c r="AM82" s="85">
        <f>IFERROR(VLOOKUP($AI82,data!$C$3:$L$500,data!H$1,FALSE),"")</f>
        <v>-80.058402999999998</v>
      </c>
      <c r="AN82" s="85">
        <f>IFERROR(IFERROR(VLOOKUP($AI82,data!$C$3:$L$500,data!I$1,FALSE),VLOOKUP($AI82,Sheet1!$E$3:$M$21,Sheet1!K$1,FALSE)),"")</f>
        <v>8.7213310229999994</v>
      </c>
      <c r="AO82" s="85">
        <f>IFERROR(IFERROR(VLOOKUP($AI82,data!$C$3:$L$500,data!J$1,FALSE),VLOOKUP($AI82,Sheet1!$E$3:$M$21,Sheet1!L$1,FALSE)),"")</f>
        <v>-80.058069000000003</v>
      </c>
      <c r="AP82" s="85">
        <f>IFERROR(VLOOKUP($AI82,data!$C$3:$L$500,data!K$1,FALSE),"")</f>
        <v>-80.058402999999998</v>
      </c>
      <c r="AQ82" s="85">
        <f>IFERROR(VLOOKUP($AI82,data!$C$3:$L$500,data!L$1,FALSE),"")</f>
        <v>334.91796315800002</v>
      </c>
    </row>
    <row r="83" spans="1:43" x14ac:dyDescent="0.2">
      <c r="A83" s="31" t="s">
        <v>118</v>
      </c>
      <c r="B83" t="str">
        <f>VLOOKUP($A83,Dirofilaria!$A$6:$B$253,2,FALSE)</f>
        <v>Neg</v>
      </c>
      <c r="C83">
        <f>IF(B83=0,"",IF(B83="Neg",0,1))</f>
        <v>0</v>
      </c>
      <c r="D83" t="s">
        <v>4911</v>
      </c>
      <c r="E83">
        <f>IFERROR(VLOOKUP($A83,'Dog data'!$D$2:$DG$400,'Dog data'!R$1,FALSE),"")</f>
        <v>3</v>
      </c>
      <c r="F83" t="str">
        <f>IFERROR(VLOOKUP($A83,'Dog data'!$D$2:$DG$400,'Dog data'!T$1,FALSE),"")</f>
        <v>M</v>
      </c>
      <c r="G83" t="str">
        <f>IFERROR(VLOOKUP($A83,'Dog data'!$D$2:$DG$400,'Dog data'!Y$1,FALSE),"")</f>
        <v>Alert</v>
      </c>
      <c r="H83">
        <f>IFERROR(VLOOKUP($A83,'Dog data'!$D$2:$DG$400,'Dog data'!Z$1,FALSE),"")</f>
        <v>100</v>
      </c>
      <c r="I83" t="str">
        <f>IFERROR(VLOOKUP($A83,'Dog data'!$D$2:$DG$400,'Dog data'!AA$1,FALSE),"")</f>
        <v>Normal</v>
      </c>
      <c r="J83">
        <f>IFERROR(VLOOKUP($A83,'Dog data'!$D$2:$DG$400,'Dog data'!AE$1,FALSE),"")</f>
        <v>100.8</v>
      </c>
      <c r="K83">
        <f>IFERROR(VLOOKUP($A83,'Dog data'!$D$2:$DG$400,'Dog data'!AF$1,FALSE),"")</f>
        <v>3</v>
      </c>
      <c r="L83">
        <f>IFERROR(VLOOKUP($A83,'Dog data'!$D$2:$DG$400,'Dog data'!BQ$1,FALSE),"")</f>
        <v>14.3</v>
      </c>
      <c r="M83">
        <f>IFERROR(VLOOKUP($A83,'Dog data'!$D$2:$DG$400,'Dog data'!BR$1,FALSE),"")</f>
        <v>11.2</v>
      </c>
      <c r="N83">
        <f>IFERROR(VLOOKUP($A83,'Dog data'!$D$2:$DG$400,'Dog data'!BS$1,FALSE),"")</f>
        <v>78</v>
      </c>
      <c r="O83">
        <f>IFERROR(VLOOKUP($A83,'Dog data'!$D$2:$DG$400,'Dog data'!BT$1,FALSE),"")</f>
        <v>1.8</v>
      </c>
      <c r="P83">
        <f>IFERROR(VLOOKUP($A83,'Dog data'!$D$2:$DG$400,'Dog data'!BU$1,FALSE),"")</f>
        <v>12.9</v>
      </c>
      <c r="Q83">
        <f>IFERROR(VLOOKUP($A83,'Dog data'!$D$2:$DG$400,'Dog data'!BV$1,FALSE),"")</f>
        <v>1.3</v>
      </c>
      <c r="R83">
        <f>IFERROR(VLOOKUP($A83,'Dog data'!$D$2:$DG$400,'Dog data'!BW$1,FALSE),"")</f>
        <v>9.1</v>
      </c>
      <c r="S83">
        <f>IFERROR(VLOOKUP($A83,'Dog data'!$D$2:$DG$400,'Dog data'!BX$1,FALSE),"")</f>
        <v>6.4</v>
      </c>
      <c r="T83">
        <f>IFERROR(VLOOKUP($A83,'Dog data'!$D$2:$DG$400,'Dog data'!BY$1,FALSE),"")</f>
        <v>14</v>
      </c>
      <c r="U83">
        <f>IFERROR(VLOOKUP($A83,'Dog data'!$D$2:$DG$400,'Dog data'!BZ$1,FALSE),"")</f>
        <v>44.8</v>
      </c>
      <c r="V83">
        <f>IFERROR(VLOOKUP($A83,'Dog data'!$D$2:$DG$400,'Dog data'!CA$1,FALSE),"")</f>
        <v>70</v>
      </c>
      <c r="W83">
        <f>IFERROR(VLOOKUP($A83,'Dog data'!$D$2:$DG$400,'Dog data'!CB$1,FALSE),"")</f>
        <v>21.9</v>
      </c>
      <c r="X83">
        <f>IFERROR(VLOOKUP($A83,'Dog data'!$D$2:$DG$400,'Dog data'!CC$1,FALSE),"")</f>
        <v>31.3</v>
      </c>
      <c r="Y83">
        <f>IFERROR(VLOOKUP($A83,'Dog data'!$D$2:$DG$400,'Dog data'!CD$1,FALSE),"")</f>
        <v>18.100000000000001</v>
      </c>
      <c r="Z83">
        <f>IFERROR(VLOOKUP($A83,'Dog data'!$D$2:$DG$400,'Dog data'!CE$1,FALSE),"")</f>
        <v>214</v>
      </c>
      <c r="AA83" t="str">
        <f>IFERROR(VLOOKUP($A83,'Dog data'!$D$2:$DG$400,'Dog data'!CF$1,FALSE),"")</f>
        <v>.</v>
      </c>
      <c r="AB83">
        <f>IFERROR(VLOOKUP($A83,'Dog data'!$D$2:$DG$400,'Dog data'!CG$1,FALSE),"")</f>
        <v>44</v>
      </c>
      <c r="AC83">
        <f>IFERROR(VLOOKUP($A83,'Dog data'!$D$2:$DG$400,'Dog data'!CH$1,FALSE),"")</f>
        <v>4</v>
      </c>
      <c r="AD83">
        <f>IFERROR(VLOOKUP($A83,'Dog data'!$D$2:$DG$400,'Dog data'!CI$1,FALSE),"")</f>
        <v>40</v>
      </c>
      <c r="AE83">
        <f>IFERROR(VLOOKUP($A83,'Dog data'!$D$2:$DG$400,'Dog data'!CJ$1,FALSE),"")</f>
        <v>10</v>
      </c>
      <c r="AF83">
        <f>IFERROR(VLOOKUP($A83,'Dog data'!$D$2:$DG$400,'Dog data'!CK$1,FALSE),"")</f>
        <v>2</v>
      </c>
      <c r="AG83" t="str">
        <f>IFERROR(VLOOKUP($A83,'Dog data'!$D$2:$DG$400,'Dog data'!CL$1,FALSE),"")</f>
        <v>.</v>
      </c>
      <c r="AH83" t="str">
        <f>IFERROR(VLOOKUP($A83,'Dog data'!$D$2:$DG$400,'Dog data'!CM$1,FALSE),"")</f>
        <v>.</v>
      </c>
      <c r="AI83" s="85" t="str">
        <f>IFERROR(VLOOKUP($A83,'Dog data'!$D$2:$DH$400,'Dog data'!DH$1,FALSE),"")</f>
        <v>BB002</v>
      </c>
      <c r="AJ83" s="85" t="str">
        <f>IFERROR(VLOOKUP($AI83,data!$C$3:$L$500,data!E$1,FALSE),"")</f>
        <v>Bajo Bonito</v>
      </c>
      <c r="AK83" s="85" t="str">
        <f>IFERROR(VLOOKUP($AI83,data!$C$3:$L$500,data!F$1,FALSE),"")</f>
        <v>8.721427 -80.058403 334.9179631575405 24</v>
      </c>
      <c r="AL83" s="85">
        <f>IFERROR(VLOOKUP($AI83,data!$C$3:$L$500,data!G$1,FALSE),"")</f>
        <v>8.7214270000000003</v>
      </c>
      <c r="AM83" s="85">
        <f>IFERROR(VLOOKUP($AI83,data!$C$3:$L$500,data!H$1,FALSE),"")</f>
        <v>-80.058402999999998</v>
      </c>
      <c r="AN83" s="85">
        <f>IFERROR(IFERROR(VLOOKUP($AI83,data!$C$3:$L$500,data!I$1,FALSE),VLOOKUP($AI83,Sheet1!$E$3:$M$21,Sheet1!K$1,FALSE)),"")</f>
        <v>8.7213310229999994</v>
      </c>
      <c r="AO83" s="85">
        <f>IFERROR(IFERROR(VLOOKUP($AI83,data!$C$3:$L$500,data!J$1,FALSE),VLOOKUP($AI83,Sheet1!$E$3:$M$21,Sheet1!L$1,FALSE)),"")</f>
        <v>-80.058069000000003</v>
      </c>
      <c r="AP83" s="85">
        <f>IFERROR(VLOOKUP($AI83,data!$C$3:$L$500,data!K$1,FALSE),"")</f>
        <v>-80.058402999999998</v>
      </c>
      <c r="AQ83" s="85">
        <f>IFERROR(VLOOKUP($AI83,data!$C$3:$L$500,data!L$1,FALSE),"")</f>
        <v>334.91796315800002</v>
      </c>
    </row>
    <row r="84" spans="1:43" x14ac:dyDescent="0.2">
      <c r="A84" s="32" t="s">
        <v>119</v>
      </c>
      <c r="B84" t="str">
        <f>VLOOKUP($A84,Dirofilaria!$A$6:$B$253,2,FALSE)</f>
        <v>Neg</v>
      </c>
      <c r="C84">
        <f>IF(B84=0,"",IF(B84="Neg",0,1))</f>
        <v>0</v>
      </c>
      <c r="D84" t="s">
        <v>4911</v>
      </c>
      <c r="E84">
        <f>IFERROR(VLOOKUP($A84,'Dog data'!$D$2:$DG$400,'Dog data'!R$1,FALSE),"")</f>
        <v>10</v>
      </c>
      <c r="F84" t="str">
        <f>IFERROR(VLOOKUP($A84,'Dog data'!$D$2:$DG$400,'Dog data'!T$1,FALSE),"")</f>
        <v>M</v>
      </c>
      <c r="G84" t="str">
        <f>IFERROR(VLOOKUP($A84,'Dog data'!$D$2:$DG$400,'Dog data'!Y$1,FALSE),"")</f>
        <v>Alert</v>
      </c>
      <c r="H84">
        <f>IFERROR(VLOOKUP($A84,'Dog data'!$D$2:$DG$400,'Dog data'!Z$1,FALSE),"")</f>
        <v>88</v>
      </c>
      <c r="I84" t="str">
        <f>IFERROR(VLOOKUP($A84,'Dog data'!$D$2:$DG$400,'Dog data'!AA$1,FALSE),"")</f>
        <v>Normal</v>
      </c>
      <c r="J84">
        <f>IFERROR(VLOOKUP($A84,'Dog data'!$D$2:$DG$400,'Dog data'!AE$1,FALSE),"")</f>
        <v>100.1</v>
      </c>
      <c r="K84">
        <f>IFERROR(VLOOKUP($A84,'Dog data'!$D$2:$DG$400,'Dog data'!AF$1,FALSE),"")</f>
        <v>8</v>
      </c>
      <c r="L84" t="str">
        <f>IFERROR(VLOOKUP($A84,'Dog data'!$D$2:$DG$400,'Dog data'!BQ$1,FALSE),"")</f>
        <v>.</v>
      </c>
      <c r="M84" t="str">
        <f>IFERROR(VLOOKUP($A84,'Dog data'!$D$2:$DG$400,'Dog data'!BR$1,FALSE),"")</f>
        <v>.</v>
      </c>
      <c r="N84" t="str">
        <f>IFERROR(VLOOKUP($A84,'Dog data'!$D$2:$DG$400,'Dog data'!BS$1,FALSE),"")</f>
        <v>.</v>
      </c>
      <c r="O84" t="str">
        <f>IFERROR(VLOOKUP($A84,'Dog data'!$D$2:$DG$400,'Dog data'!BT$1,FALSE),"")</f>
        <v>.</v>
      </c>
      <c r="P84" t="str">
        <f>IFERROR(VLOOKUP($A84,'Dog data'!$D$2:$DG$400,'Dog data'!BU$1,FALSE),"")</f>
        <v>.</v>
      </c>
      <c r="Q84" t="str">
        <f>IFERROR(VLOOKUP($A84,'Dog data'!$D$2:$DG$400,'Dog data'!BV$1,FALSE),"")</f>
        <v>.</v>
      </c>
      <c r="R84" t="str">
        <f>IFERROR(VLOOKUP($A84,'Dog data'!$D$2:$DG$400,'Dog data'!BW$1,FALSE),"")</f>
        <v>.</v>
      </c>
      <c r="S84" t="str">
        <f>IFERROR(VLOOKUP($A84,'Dog data'!$D$2:$DG$400,'Dog data'!BX$1,FALSE),"")</f>
        <v>.</v>
      </c>
      <c r="T84" t="str">
        <f>IFERROR(VLOOKUP($A84,'Dog data'!$D$2:$DG$400,'Dog data'!BY$1,FALSE),"")</f>
        <v>.</v>
      </c>
      <c r="U84" t="str">
        <f>IFERROR(VLOOKUP($A84,'Dog data'!$D$2:$DG$400,'Dog data'!BZ$1,FALSE),"")</f>
        <v>.</v>
      </c>
      <c r="V84" t="str">
        <f>IFERROR(VLOOKUP($A84,'Dog data'!$D$2:$DG$400,'Dog data'!CA$1,FALSE),"")</f>
        <v>.</v>
      </c>
      <c r="W84" t="str">
        <f>IFERROR(VLOOKUP($A84,'Dog data'!$D$2:$DG$400,'Dog data'!CB$1,FALSE),"")</f>
        <v>.</v>
      </c>
      <c r="X84" t="str">
        <f>IFERROR(VLOOKUP($A84,'Dog data'!$D$2:$DG$400,'Dog data'!CC$1,FALSE),"")</f>
        <v>.</v>
      </c>
      <c r="Y84" t="str">
        <f>IFERROR(VLOOKUP($A84,'Dog data'!$D$2:$DG$400,'Dog data'!CD$1,FALSE),"")</f>
        <v>.</v>
      </c>
      <c r="Z84" t="str">
        <f>IFERROR(VLOOKUP($A84,'Dog data'!$D$2:$DG$400,'Dog data'!CE$1,FALSE),"")</f>
        <v>.</v>
      </c>
      <c r="AA84" t="str">
        <f>IFERROR(VLOOKUP($A84,'Dog data'!$D$2:$DG$400,'Dog data'!CF$1,FALSE),"")</f>
        <v>.</v>
      </c>
      <c r="AB84" t="str">
        <f>IFERROR(VLOOKUP($A84,'Dog data'!$D$2:$DG$400,'Dog data'!CG$1,FALSE),"")</f>
        <v>.</v>
      </c>
      <c r="AC84" t="str">
        <f>IFERROR(VLOOKUP($A84,'Dog data'!$D$2:$DG$400,'Dog data'!CH$1,FALSE),"")</f>
        <v>.</v>
      </c>
      <c r="AD84" t="str">
        <f>IFERROR(VLOOKUP($A84,'Dog data'!$D$2:$DG$400,'Dog data'!CI$1,FALSE),"")</f>
        <v>.</v>
      </c>
      <c r="AE84" t="str">
        <f>IFERROR(VLOOKUP($A84,'Dog data'!$D$2:$DG$400,'Dog data'!CJ$1,FALSE),"")</f>
        <v>.</v>
      </c>
      <c r="AF84" t="str">
        <f>IFERROR(VLOOKUP($A84,'Dog data'!$D$2:$DG$400,'Dog data'!CK$1,FALSE),"")</f>
        <v>.</v>
      </c>
      <c r="AG84" t="str">
        <f>IFERROR(VLOOKUP($A84,'Dog data'!$D$2:$DG$400,'Dog data'!CL$1,FALSE),"")</f>
        <v>.</v>
      </c>
      <c r="AH84" t="str">
        <f>IFERROR(VLOOKUP($A84,'Dog data'!$D$2:$DG$400,'Dog data'!CM$1,FALSE),"")</f>
        <v>.</v>
      </c>
      <c r="AI84" s="85" t="str">
        <f>IFERROR(VLOOKUP($A84,'Dog data'!$D$2:$DH$400,'Dog data'!DH$1,FALSE),"")</f>
        <v>BB003</v>
      </c>
      <c r="AJ84" s="85" t="str">
        <f>IFERROR(VLOOKUP($AI84,data!$C$3:$L$500,data!E$1,FALSE),"")</f>
        <v>Bajo Bonito</v>
      </c>
      <c r="AK84" s="85" t="str">
        <f>IFERROR(VLOOKUP($AI84,data!$C$3:$L$500,data!F$1,FALSE),"")</f>
        <v>8.721521 -80.058467 374.4241916540138 24</v>
      </c>
      <c r="AL84" s="85">
        <f>IFERROR(VLOOKUP($AI84,data!$C$3:$L$500,data!G$1,FALSE),"")</f>
        <v>8.7215209999999992</v>
      </c>
      <c r="AM84" s="85">
        <f>IFERROR(VLOOKUP($AI84,data!$C$3:$L$500,data!H$1,FALSE),"")</f>
        <v>-80.058466999999993</v>
      </c>
      <c r="AN84" s="85">
        <f>IFERROR(IFERROR(VLOOKUP($AI84,data!$C$3:$L$500,data!I$1,FALSE),VLOOKUP($AI84,Sheet1!$E$3:$M$21,Sheet1!K$1,FALSE)),"")</f>
        <v>8.7215620279999992</v>
      </c>
      <c r="AO84" s="85">
        <f>IFERROR(IFERROR(VLOOKUP($AI84,data!$C$3:$L$500,data!J$1,FALSE),VLOOKUP($AI84,Sheet1!$E$3:$M$21,Sheet1!L$1,FALSE)),"")</f>
        <v>-80.058260020000006</v>
      </c>
      <c r="AP84" s="85">
        <f>IFERROR(VLOOKUP($AI84,data!$C$3:$L$500,data!K$1,FALSE),"")</f>
        <v>-80.058466999999993</v>
      </c>
      <c r="AQ84" s="85">
        <f>IFERROR(VLOOKUP($AI84,data!$C$3:$L$500,data!L$1,FALSE),"")</f>
        <v>374.42419165400003</v>
      </c>
    </row>
    <row r="85" spans="1:43" x14ac:dyDescent="0.2">
      <c r="A85" s="32" t="s">
        <v>120</v>
      </c>
      <c r="B85" t="str">
        <f>VLOOKUP($A85,Dirofilaria!$A$6:$B$253,2,FALSE)</f>
        <v>Light Pos</v>
      </c>
      <c r="C85">
        <f>IF(B85=0,"",IF(B85="Neg",0,1))</f>
        <v>1</v>
      </c>
      <c r="D85" t="s">
        <v>4911</v>
      </c>
      <c r="E85">
        <f>IFERROR(VLOOKUP($A85,'Dog data'!$D$2:$DG$400,'Dog data'!R$1,FALSE),"")</f>
        <v>5</v>
      </c>
      <c r="F85" t="str">
        <f>IFERROR(VLOOKUP($A85,'Dog data'!$D$2:$DG$400,'Dog data'!T$1,FALSE),"")</f>
        <v>M</v>
      </c>
      <c r="G85" t="str">
        <f>IFERROR(VLOOKUP($A85,'Dog data'!$D$2:$DG$400,'Dog data'!Y$1,FALSE),"")</f>
        <v>Alert</v>
      </c>
      <c r="H85">
        <f>IFERROR(VLOOKUP($A85,'Dog data'!$D$2:$DG$400,'Dog data'!Z$1,FALSE),"")</f>
        <v>120</v>
      </c>
      <c r="I85" t="str">
        <f>IFERROR(VLOOKUP($A85,'Dog data'!$D$2:$DG$400,'Dog data'!AA$1,FALSE),"")</f>
        <v>Normal</v>
      </c>
      <c r="J85">
        <f>IFERROR(VLOOKUP($A85,'Dog data'!$D$2:$DG$400,'Dog data'!AE$1,FALSE),"")</f>
        <v>100.8</v>
      </c>
      <c r="K85">
        <f>IFERROR(VLOOKUP($A85,'Dog data'!$D$2:$DG$400,'Dog data'!AF$1,FALSE),"")</f>
        <v>3</v>
      </c>
      <c r="L85" t="str">
        <f>IFERROR(VLOOKUP($A85,'Dog data'!$D$2:$DG$400,'Dog data'!BQ$1,FALSE),"")</f>
        <v>.</v>
      </c>
      <c r="M85" t="str">
        <f>IFERROR(VLOOKUP($A85,'Dog data'!$D$2:$DG$400,'Dog data'!BR$1,FALSE),"")</f>
        <v>.</v>
      </c>
      <c r="N85" t="str">
        <f>IFERROR(VLOOKUP($A85,'Dog data'!$D$2:$DG$400,'Dog data'!BS$1,FALSE),"")</f>
        <v>.</v>
      </c>
      <c r="O85" t="str">
        <f>IFERROR(VLOOKUP($A85,'Dog data'!$D$2:$DG$400,'Dog data'!BT$1,FALSE),"")</f>
        <v>.</v>
      </c>
      <c r="P85" t="str">
        <f>IFERROR(VLOOKUP($A85,'Dog data'!$D$2:$DG$400,'Dog data'!BU$1,FALSE),"")</f>
        <v>.</v>
      </c>
      <c r="Q85" t="str">
        <f>IFERROR(VLOOKUP($A85,'Dog data'!$D$2:$DG$400,'Dog data'!BV$1,FALSE),"")</f>
        <v>.</v>
      </c>
      <c r="R85" t="str">
        <f>IFERROR(VLOOKUP($A85,'Dog data'!$D$2:$DG$400,'Dog data'!BW$1,FALSE),"")</f>
        <v>.</v>
      </c>
      <c r="S85" t="str">
        <f>IFERROR(VLOOKUP($A85,'Dog data'!$D$2:$DG$400,'Dog data'!BX$1,FALSE),"")</f>
        <v>.</v>
      </c>
      <c r="T85" t="str">
        <f>IFERROR(VLOOKUP($A85,'Dog data'!$D$2:$DG$400,'Dog data'!BY$1,FALSE),"")</f>
        <v>.</v>
      </c>
      <c r="U85" t="str">
        <f>IFERROR(VLOOKUP($A85,'Dog data'!$D$2:$DG$400,'Dog data'!BZ$1,FALSE),"")</f>
        <v>.</v>
      </c>
      <c r="V85" t="str">
        <f>IFERROR(VLOOKUP($A85,'Dog data'!$D$2:$DG$400,'Dog data'!CA$1,FALSE),"")</f>
        <v>.</v>
      </c>
      <c r="W85" t="str">
        <f>IFERROR(VLOOKUP($A85,'Dog data'!$D$2:$DG$400,'Dog data'!CB$1,FALSE),"")</f>
        <v>.</v>
      </c>
      <c r="X85" t="str">
        <f>IFERROR(VLOOKUP($A85,'Dog data'!$D$2:$DG$400,'Dog data'!CC$1,FALSE),"")</f>
        <v>.</v>
      </c>
      <c r="Y85" t="str">
        <f>IFERROR(VLOOKUP($A85,'Dog data'!$D$2:$DG$400,'Dog data'!CD$1,FALSE),"")</f>
        <v>.</v>
      </c>
      <c r="Z85" t="str">
        <f>IFERROR(VLOOKUP($A85,'Dog data'!$D$2:$DG$400,'Dog data'!CE$1,FALSE),"")</f>
        <v>.</v>
      </c>
      <c r="AA85" t="str">
        <f>IFERROR(VLOOKUP($A85,'Dog data'!$D$2:$DG$400,'Dog data'!CF$1,FALSE),"")</f>
        <v>.</v>
      </c>
      <c r="AB85" t="str">
        <f>IFERROR(VLOOKUP($A85,'Dog data'!$D$2:$DG$400,'Dog data'!CG$1,FALSE),"")</f>
        <v>.</v>
      </c>
      <c r="AC85" t="str">
        <f>IFERROR(VLOOKUP($A85,'Dog data'!$D$2:$DG$400,'Dog data'!CH$1,FALSE),"")</f>
        <v>.</v>
      </c>
      <c r="AD85" t="str">
        <f>IFERROR(VLOOKUP($A85,'Dog data'!$D$2:$DG$400,'Dog data'!CI$1,FALSE),"")</f>
        <v>.</v>
      </c>
      <c r="AE85" t="str">
        <f>IFERROR(VLOOKUP($A85,'Dog data'!$D$2:$DG$400,'Dog data'!CJ$1,FALSE),"")</f>
        <v>.</v>
      </c>
      <c r="AF85" t="str">
        <f>IFERROR(VLOOKUP($A85,'Dog data'!$D$2:$DG$400,'Dog data'!CK$1,FALSE),"")</f>
        <v>.</v>
      </c>
      <c r="AG85" t="str">
        <f>IFERROR(VLOOKUP($A85,'Dog data'!$D$2:$DG$400,'Dog data'!CL$1,FALSE),"")</f>
        <v>.</v>
      </c>
      <c r="AH85" t="str">
        <f>IFERROR(VLOOKUP($A85,'Dog data'!$D$2:$DG$400,'Dog data'!CM$1,FALSE),"")</f>
        <v>.</v>
      </c>
      <c r="AI85" s="85" t="str">
        <f>IFERROR(VLOOKUP($A85,'Dog data'!$D$2:$DH$400,'Dog data'!DH$1,FALSE),"")</f>
        <v>BB003</v>
      </c>
      <c r="AJ85" s="85" t="str">
        <f>IFERROR(VLOOKUP($AI85,data!$C$3:$L$500,data!E$1,FALSE),"")</f>
        <v>Bajo Bonito</v>
      </c>
      <c r="AK85" s="85" t="str">
        <f>IFERROR(VLOOKUP($AI85,data!$C$3:$L$500,data!F$1,FALSE),"")</f>
        <v>8.721521 -80.058467 374.4241916540138 24</v>
      </c>
      <c r="AL85" s="85">
        <f>IFERROR(VLOOKUP($AI85,data!$C$3:$L$500,data!G$1,FALSE),"")</f>
        <v>8.7215209999999992</v>
      </c>
      <c r="AM85" s="85">
        <f>IFERROR(VLOOKUP($AI85,data!$C$3:$L$500,data!H$1,FALSE),"")</f>
        <v>-80.058466999999993</v>
      </c>
      <c r="AN85" s="85">
        <f>IFERROR(IFERROR(VLOOKUP($AI85,data!$C$3:$L$500,data!I$1,FALSE),VLOOKUP($AI85,Sheet1!$E$3:$M$21,Sheet1!K$1,FALSE)),"")</f>
        <v>8.7215620279999992</v>
      </c>
      <c r="AO85" s="85">
        <f>IFERROR(IFERROR(VLOOKUP($AI85,data!$C$3:$L$500,data!J$1,FALSE),VLOOKUP($AI85,Sheet1!$E$3:$M$21,Sheet1!L$1,FALSE)),"")</f>
        <v>-80.058260020000006</v>
      </c>
      <c r="AP85" s="85">
        <f>IFERROR(VLOOKUP($AI85,data!$C$3:$L$500,data!K$1,FALSE),"")</f>
        <v>-80.058466999999993</v>
      </c>
      <c r="AQ85" s="85">
        <f>IFERROR(VLOOKUP($AI85,data!$C$3:$L$500,data!L$1,FALSE),"")</f>
        <v>374.42419165400003</v>
      </c>
    </row>
    <row r="86" spans="1:43" x14ac:dyDescent="0.2">
      <c r="A86" s="31" t="s">
        <v>122</v>
      </c>
      <c r="B86" t="str">
        <f>VLOOKUP($A86,Dirofilaria!$A$6:$B$253,2,FALSE)</f>
        <v>Light Pos</v>
      </c>
      <c r="C86">
        <f>IF(B86=0,"",IF(B86="Neg",0,1))</f>
        <v>1</v>
      </c>
      <c r="D86" t="s">
        <v>4911</v>
      </c>
      <c r="E86">
        <f>IFERROR(VLOOKUP($A86,'Dog data'!$D$2:$DG$400,'Dog data'!R$1,FALSE),"")</f>
        <v>2.5</v>
      </c>
      <c r="F86" t="str">
        <f>IFERROR(VLOOKUP($A86,'Dog data'!$D$2:$DG$400,'Dog data'!T$1,FALSE),"")</f>
        <v>M</v>
      </c>
      <c r="G86" t="str">
        <f>IFERROR(VLOOKUP($A86,'Dog data'!$D$2:$DG$400,'Dog data'!Y$1,FALSE),"")</f>
        <v>Alert</v>
      </c>
      <c r="H86">
        <f>IFERROR(VLOOKUP($A86,'Dog data'!$D$2:$DG$400,'Dog data'!Z$1,FALSE),"")</f>
        <v>84</v>
      </c>
      <c r="I86" t="str">
        <f>IFERROR(VLOOKUP($A86,'Dog data'!$D$2:$DG$400,'Dog data'!AA$1,FALSE),"")</f>
        <v>Normal</v>
      </c>
      <c r="J86">
        <f>IFERROR(VLOOKUP($A86,'Dog data'!$D$2:$DG$400,'Dog data'!AE$1,FALSE),"")</f>
        <v>102.1</v>
      </c>
      <c r="K86">
        <f>IFERROR(VLOOKUP($A86,'Dog data'!$D$2:$DG$400,'Dog data'!AF$1,FALSE),"")</f>
        <v>3</v>
      </c>
      <c r="L86">
        <f>IFERROR(VLOOKUP($A86,'Dog data'!$D$2:$DG$400,'Dog data'!BQ$1,FALSE),"")</f>
        <v>12.8</v>
      </c>
      <c r="M86">
        <f>IFERROR(VLOOKUP($A86,'Dog data'!$D$2:$DG$400,'Dog data'!BR$1,FALSE),"")</f>
        <v>8.9</v>
      </c>
      <c r="N86">
        <f>IFERROR(VLOOKUP($A86,'Dog data'!$D$2:$DG$400,'Dog data'!BS$1,FALSE),"")</f>
        <v>69.7</v>
      </c>
      <c r="O86">
        <f>IFERROR(VLOOKUP($A86,'Dog data'!$D$2:$DG$400,'Dog data'!BT$1,FALSE),"")</f>
        <v>2.2000000000000002</v>
      </c>
      <c r="P86">
        <f>IFERROR(VLOOKUP($A86,'Dog data'!$D$2:$DG$400,'Dog data'!BU$1,FALSE),"")</f>
        <v>17.5</v>
      </c>
      <c r="Q86">
        <f>IFERROR(VLOOKUP($A86,'Dog data'!$D$2:$DG$400,'Dog data'!BV$1,FALSE),"")</f>
        <v>1.6</v>
      </c>
      <c r="R86">
        <f>IFERROR(VLOOKUP($A86,'Dog data'!$D$2:$DG$400,'Dog data'!BW$1,FALSE),"")</f>
        <v>12.8</v>
      </c>
      <c r="S86">
        <f>IFERROR(VLOOKUP($A86,'Dog data'!$D$2:$DG$400,'Dog data'!BX$1,FALSE),"")</f>
        <v>5.58</v>
      </c>
      <c r="T86">
        <f>IFERROR(VLOOKUP($A86,'Dog data'!$D$2:$DG$400,'Dog data'!BY$1,FALSE),"")</f>
        <v>12.7</v>
      </c>
      <c r="U86">
        <f>IFERROR(VLOOKUP($A86,'Dog data'!$D$2:$DG$400,'Dog data'!BZ$1,FALSE),"")</f>
        <v>39.5</v>
      </c>
      <c r="V86">
        <f>IFERROR(VLOOKUP($A86,'Dog data'!$D$2:$DG$400,'Dog data'!CA$1,FALSE),"")</f>
        <v>70.8</v>
      </c>
      <c r="W86">
        <f>IFERROR(VLOOKUP($A86,'Dog data'!$D$2:$DG$400,'Dog data'!CB$1,FALSE),"")</f>
        <v>22.8</v>
      </c>
      <c r="X86">
        <f>IFERROR(VLOOKUP($A86,'Dog data'!$D$2:$DG$400,'Dog data'!CC$1,FALSE),"")</f>
        <v>32.200000000000003</v>
      </c>
      <c r="Y86">
        <f>IFERROR(VLOOKUP($A86,'Dog data'!$D$2:$DG$400,'Dog data'!CD$1,FALSE),"")</f>
        <v>15.8</v>
      </c>
      <c r="Z86">
        <f>IFERROR(VLOOKUP($A86,'Dog data'!$D$2:$DG$400,'Dog data'!CE$1,FALSE),"")</f>
        <v>81</v>
      </c>
      <c r="AA86" t="str">
        <f>IFERROR(VLOOKUP($A86,'Dog data'!$D$2:$DG$400,'Dog data'!CF$1,FALSE),"")</f>
        <v>.</v>
      </c>
      <c r="AB86">
        <f>IFERROR(VLOOKUP($A86,'Dog data'!$D$2:$DG$400,'Dog data'!CG$1,FALSE),"")</f>
        <v>62</v>
      </c>
      <c r="AC86" t="str">
        <f>IFERROR(VLOOKUP($A86,'Dog data'!$D$2:$DG$400,'Dog data'!CH$1,FALSE),"")</f>
        <v>.</v>
      </c>
      <c r="AD86">
        <f>IFERROR(VLOOKUP($A86,'Dog data'!$D$2:$DG$400,'Dog data'!CI$1,FALSE),"")</f>
        <v>20</v>
      </c>
      <c r="AE86">
        <f>IFERROR(VLOOKUP($A86,'Dog data'!$D$2:$DG$400,'Dog data'!CJ$1,FALSE),"")</f>
        <v>3</v>
      </c>
      <c r="AF86">
        <f>IFERROR(VLOOKUP($A86,'Dog data'!$D$2:$DG$400,'Dog data'!CK$1,FALSE),"")</f>
        <v>13</v>
      </c>
      <c r="AG86" t="str">
        <f>IFERROR(VLOOKUP($A86,'Dog data'!$D$2:$DG$400,'Dog data'!CL$1,FALSE),"")</f>
        <v>.</v>
      </c>
      <c r="AH86">
        <f>IFERROR(VLOOKUP($A86,'Dog data'!$D$2:$DG$400,'Dog data'!CM$1,FALSE),"")</f>
        <v>2</v>
      </c>
      <c r="AI86" s="85" t="str">
        <f>IFERROR(VLOOKUP($A86,'Dog data'!$D$2:$DH$400,'Dog data'!DH$1,FALSE),"")</f>
        <v>BB005</v>
      </c>
      <c r="AJ86" s="85" t="str">
        <f>IFERROR(VLOOKUP($AI86,data!$C$3:$L$500,data!E$1,FALSE),"")</f>
        <v/>
      </c>
      <c r="AK86" s="85" t="str">
        <f>IFERROR(VLOOKUP($AI86,data!$C$3:$L$500,data!F$1,FALSE),"")</f>
        <v/>
      </c>
      <c r="AL86" s="85" t="str">
        <f>IFERROR(VLOOKUP($AI86,data!$C$3:$L$500,data!G$1,FALSE),"")</f>
        <v/>
      </c>
      <c r="AM86" s="85" t="str">
        <f>IFERROR(VLOOKUP($AI86,data!$C$3:$L$500,data!H$1,FALSE),"")</f>
        <v/>
      </c>
      <c r="AN86" s="85">
        <f>IFERROR(IFERROR(VLOOKUP($AI86,data!$C$3:$L$500,data!I$1,FALSE),VLOOKUP($AI86,Sheet1!$E$3:$M$21,Sheet1!K$1,FALSE)),"")</f>
        <v>8.7219679639999992</v>
      </c>
      <c r="AO86" s="85">
        <f>IFERROR(IFERROR(VLOOKUP($AI86,data!$C$3:$L$500,data!J$1,FALSE),VLOOKUP($AI86,Sheet1!$E$3:$M$21,Sheet1!L$1,FALSE)),"")</f>
        <v>-80.057530040000003</v>
      </c>
      <c r="AP86" s="85" t="str">
        <f>IFERROR(VLOOKUP($AI86,data!$C$3:$L$500,data!K$1,FALSE),"")</f>
        <v/>
      </c>
      <c r="AQ86" s="85" t="str">
        <f>IFERROR(VLOOKUP($AI86,data!$C$3:$L$500,data!L$1,FALSE),"")</f>
        <v/>
      </c>
    </row>
    <row r="87" spans="1:43" x14ac:dyDescent="0.2">
      <c r="A87" s="31" t="s">
        <v>124</v>
      </c>
      <c r="B87" t="str">
        <f>VLOOKUP($A87,Dirofilaria!$A$6:$B$253,2,FALSE)</f>
        <v>Light Pos</v>
      </c>
      <c r="C87">
        <f>IF(B87=0,"",IF(B87="Neg",0,1))</f>
        <v>1</v>
      </c>
      <c r="D87" t="s">
        <v>4911</v>
      </c>
      <c r="E87">
        <f>IFERROR(VLOOKUP($A87,'Dog data'!$D$2:$DG$400,'Dog data'!R$1,FALSE),"")</f>
        <v>4</v>
      </c>
      <c r="F87" t="str">
        <f>IFERROR(VLOOKUP($A87,'Dog data'!$D$2:$DG$400,'Dog data'!T$1,FALSE),"")</f>
        <v>M</v>
      </c>
      <c r="G87" t="str">
        <f>IFERROR(VLOOKUP($A87,'Dog data'!$D$2:$DG$400,'Dog data'!Y$1,FALSE),"")</f>
        <v>Alert</v>
      </c>
      <c r="H87">
        <f>IFERROR(VLOOKUP($A87,'Dog data'!$D$2:$DG$400,'Dog data'!Z$1,FALSE),"")</f>
        <v>88</v>
      </c>
      <c r="I87" t="str">
        <f>IFERROR(VLOOKUP($A87,'Dog data'!$D$2:$DG$400,'Dog data'!AA$1,FALSE),"")</f>
        <v>Normal</v>
      </c>
      <c r="J87">
        <f>IFERROR(VLOOKUP($A87,'Dog data'!$D$2:$DG$400,'Dog data'!AE$1,FALSE),"")</f>
        <v>101.2</v>
      </c>
      <c r="K87">
        <f>IFERROR(VLOOKUP($A87,'Dog data'!$D$2:$DG$400,'Dog data'!AF$1,FALSE),"")</f>
        <v>8</v>
      </c>
      <c r="L87" t="str">
        <f>IFERROR(VLOOKUP($A87,'Dog data'!$D$2:$DG$400,'Dog data'!BQ$1,FALSE),"")</f>
        <v>.</v>
      </c>
      <c r="M87" t="str">
        <f>IFERROR(VLOOKUP($A87,'Dog data'!$D$2:$DG$400,'Dog data'!BR$1,FALSE),"")</f>
        <v>.</v>
      </c>
      <c r="N87" t="str">
        <f>IFERROR(VLOOKUP($A87,'Dog data'!$D$2:$DG$400,'Dog data'!BS$1,FALSE),"")</f>
        <v>.</v>
      </c>
      <c r="O87" t="str">
        <f>IFERROR(VLOOKUP($A87,'Dog data'!$D$2:$DG$400,'Dog data'!BT$1,FALSE),"")</f>
        <v>.</v>
      </c>
      <c r="P87" t="str">
        <f>IFERROR(VLOOKUP($A87,'Dog data'!$D$2:$DG$400,'Dog data'!BU$1,FALSE),"")</f>
        <v>.</v>
      </c>
      <c r="Q87" t="str">
        <f>IFERROR(VLOOKUP($A87,'Dog data'!$D$2:$DG$400,'Dog data'!BV$1,FALSE),"")</f>
        <v>.</v>
      </c>
      <c r="R87" t="str">
        <f>IFERROR(VLOOKUP($A87,'Dog data'!$D$2:$DG$400,'Dog data'!BW$1,FALSE),"")</f>
        <v>.</v>
      </c>
      <c r="S87" t="str">
        <f>IFERROR(VLOOKUP($A87,'Dog data'!$D$2:$DG$400,'Dog data'!BX$1,FALSE),"")</f>
        <v>.</v>
      </c>
      <c r="T87" t="str">
        <f>IFERROR(VLOOKUP($A87,'Dog data'!$D$2:$DG$400,'Dog data'!BY$1,FALSE),"")</f>
        <v>.</v>
      </c>
      <c r="U87" t="str">
        <f>IFERROR(VLOOKUP($A87,'Dog data'!$D$2:$DG$400,'Dog data'!BZ$1,FALSE),"")</f>
        <v>.</v>
      </c>
      <c r="V87" t="str">
        <f>IFERROR(VLOOKUP($A87,'Dog data'!$D$2:$DG$400,'Dog data'!CA$1,FALSE),"")</f>
        <v>.</v>
      </c>
      <c r="W87" t="str">
        <f>IFERROR(VLOOKUP($A87,'Dog data'!$D$2:$DG$400,'Dog data'!CB$1,FALSE),"")</f>
        <v>.</v>
      </c>
      <c r="X87" t="str">
        <f>IFERROR(VLOOKUP($A87,'Dog data'!$D$2:$DG$400,'Dog data'!CC$1,FALSE),"")</f>
        <v>.</v>
      </c>
      <c r="Y87" t="str">
        <f>IFERROR(VLOOKUP($A87,'Dog data'!$D$2:$DG$400,'Dog data'!CD$1,FALSE),"")</f>
        <v>.</v>
      </c>
      <c r="Z87" t="str">
        <f>IFERROR(VLOOKUP($A87,'Dog data'!$D$2:$DG$400,'Dog data'!CE$1,FALSE),"")</f>
        <v>.</v>
      </c>
      <c r="AA87" t="str">
        <f>IFERROR(VLOOKUP($A87,'Dog data'!$D$2:$DG$400,'Dog data'!CF$1,FALSE),"")</f>
        <v>.</v>
      </c>
      <c r="AB87" t="str">
        <f>IFERROR(VLOOKUP($A87,'Dog data'!$D$2:$DG$400,'Dog data'!CG$1,FALSE),"")</f>
        <v>.</v>
      </c>
      <c r="AC87" t="str">
        <f>IFERROR(VLOOKUP($A87,'Dog data'!$D$2:$DG$400,'Dog data'!CH$1,FALSE),"")</f>
        <v>.</v>
      </c>
      <c r="AD87" t="str">
        <f>IFERROR(VLOOKUP($A87,'Dog data'!$D$2:$DG$400,'Dog data'!CI$1,FALSE),"")</f>
        <v>.</v>
      </c>
      <c r="AE87" t="str">
        <f>IFERROR(VLOOKUP($A87,'Dog data'!$D$2:$DG$400,'Dog data'!CJ$1,FALSE),"")</f>
        <v>.</v>
      </c>
      <c r="AF87" t="str">
        <f>IFERROR(VLOOKUP($A87,'Dog data'!$D$2:$DG$400,'Dog data'!CK$1,FALSE),"")</f>
        <v>.</v>
      </c>
      <c r="AG87" t="str">
        <f>IFERROR(VLOOKUP($A87,'Dog data'!$D$2:$DG$400,'Dog data'!CL$1,FALSE),"")</f>
        <v>.</v>
      </c>
      <c r="AH87" t="str">
        <f>IFERROR(VLOOKUP($A87,'Dog data'!$D$2:$DG$400,'Dog data'!CM$1,FALSE),"")</f>
        <v>.</v>
      </c>
      <c r="AI87" s="85" t="str">
        <f>IFERROR(VLOOKUP($A87,'Dog data'!$D$2:$DH$400,'Dog data'!DH$1,FALSE),"")</f>
        <v>BB007</v>
      </c>
      <c r="AJ87" s="85" t="str">
        <f>IFERROR(VLOOKUP($AI87,data!$C$3:$L$500,data!E$1,FALSE),"")</f>
        <v>Bajo Bonito</v>
      </c>
      <c r="AK87" s="85" t="str">
        <f>IFERROR(VLOOKUP($AI87,data!$C$3:$L$500,data!F$1,FALSE),"")</f>
        <v>8.720896 -80.058944 350.4670583920167 8</v>
      </c>
      <c r="AL87" s="85">
        <f>IFERROR(VLOOKUP($AI87,data!$C$3:$L$500,data!G$1,FALSE),"")</f>
        <v>8.7208959999999998</v>
      </c>
      <c r="AM87" s="85">
        <f>IFERROR(VLOOKUP($AI87,data!$C$3:$L$500,data!H$1,FALSE),"")</f>
        <v>-80.058943999999997</v>
      </c>
      <c r="AN87" s="85">
        <f>IFERROR(IFERROR(VLOOKUP($AI87,data!$C$3:$L$500,data!I$1,FALSE),VLOOKUP($AI87,Sheet1!$E$3:$M$21,Sheet1!K$1,FALSE)),"")</f>
        <v>8.7208960019999999</v>
      </c>
      <c r="AO87" s="85">
        <f>IFERROR(IFERROR(VLOOKUP($AI87,data!$C$3:$L$500,data!J$1,FALSE),VLOOKUP($AI87,Sheet1!$E$3:$M$21,Sheet1!L$1,FALSE)),"")</f>
        <v>-80.05902202</v>
      </c>
      <c r="AP87" s="85">
        <f>IFERROR(VLOOKUP($AI87,data!$C$3:$L$500,data!K$1,FALSE),"")</f>
        <v>-80.058943999999997</v>
      </c>
      <c r="AQ87" s="85">
        <f>IFERROR(VLOOKUP($AI87,data!$C$3:$L$500,data!L$1,FALSE),"")</f>
        <v>350.46705839200001</v>
      </c>
    </row>
    <row r="88" spans="1:43" x14ac:dyDescent="0.2">
      <c r="A88" s="31" t="s">
        <v>125</v>
      </c>
      <c r="B88" t="str">
        <f>VLOOKUP($A88,Dirofilaria!$A$6:$B$253,2,FALSE)</f>
        <v>Neg</v>
      </c>
      <c r="C88">
        <f>IF(B88=0,"",IF(B88="Neg",0,1))</f>
        <v>0</v>
      </c>
      <c r="D88" t="s">
        <v>4911</v>
      </c>
      <c r="E88">
        <f>IFERROR(VLOOKUP($A88,'Dog data'!$D$2:$DG$400,'Dog data'!R$1,FALSE),"")</f>
        <v>2</v>
      </c>
      <c r="F88" t="str">
        <f>IFERROR(VLOOKUP($A88,'Dog data'!$D$2:$DG$400,'Dog data'!T$1,FALSE),"")</f>
        <v>F</v>
      </c>
      <c r="G88" t="str">
        <f>IFERROR(VLOOKUP($A88,'Dog data'!$D$2:$DG$400,'Dog data'!Y$1,FALSE),"")</f>
        <v>Alert</v>
      </c>
      <c r="H88">
        <f>IFERROR(VLOOKUP($A88,'Dog data'!$D$2:$DG$400,'Dog data'!Z$1,FALSE),"")</f>
        <v>100</v>
      </c>
      <c r="I88" t="str">
        <f>IFERROR(VLOOKUP($A88,'Dog data'!$D$2:$DG$400,'Dog data'!AA$1,FALSE),"")</f>
        <v>Normal</v>
      </c>
      <c r="J88">
        <f>IFERROR(VLOOKUP($A88,'Dog data'!$D$2:$DG$400,'Dog data'!AE$1,FALSE),"")</f>
        <v>102.6</v>
      </c>
      <c r="K88">
        <f>IFERROR(VLOOKUP($A88,'Dog data'!$D$2:$DG$400,'Dog data'!AF$1,FALSE),"")</f>
        <v>1.5</v>
      </c>
      <c r="L88" t="str">
        <f>IFERROR(VLOOKUP($A88,'Dog data'!$D$2:$DG$400,'Dog data'!BQ$1,FALSE),"")</f>
        <v>.</v>
      </c>
      <c r="M88" t="str">
        <f>IFERROR(VLOOKUP($A88,'Dog data'!$D$2:$DG$400,'Dog data'!BR$1,FALSE),"")</f>
        <v>.</v>
      </c>
      <c r="N88" t="str">
        <f>IFERROR(VLOOKUP($A88,'Dog data'!$D$2:$DG$400,'Dog data'!BS$1,FALSE),"")</f>
        <v>.</v>
      </c>
      <c r="O88" t="str">
        <f>IFERROR(VLOOKUP($A88,'Dog data'!$D$2:$DG$400,'Dog data'!BT$1,FALSE),"")</f>
        <v>.</v>
      </c>
      <c r="P88" t="str">
        <f>IFERROR(VLOOKUP($A88,'Dog data'!$D$2:$DG$400,'Dog data'!BU$1,FALSE),"")</f>
        <v>.</v>
      </c>
      <c r="Q88" t="str">
        <f>IFERROR(VLOOKUP($A88,'Dog data'!$D$2:$DG$400,'Dog data'!BV$1,FALSE),"")</f>
        <v>.</v>
      </c>
      <c r="R88" t="str">
        <f>IFERROR(VLOOKUP($A88,'Dog data'!$D$2:$DG$400,'Dog data'!BW$1,FALSE),"")</f>
        <v>.</v>
      </c>
      <c r="S88" t="str">
        <f>IFERROR(VLOOKUP($A88,'Dog data'!$D$2:$DG$400,'Dog data'!BX$1,FALSE),"")</f>
        <v>.</v>
      </c>
      <c r="T88" t="str">
        <f>IFERROR(VLOOKUP($A88,'Dog data'!$D$2:$DG$400,'Dog data'!BY$1,FALSE),"")</f>
        <v>.</v>
      </c>
      <c r="U88" t="str">
        <f>IFERROR(VLOOKUP($A88,'Dog data'!$D$2:$DG$400,'Dog data'!BZ$1,FALSE),"")</f>
        <v>.</v>
      </c>
      <c r="V88" t="str">
        <f>IFERROR(VLOOKUP($A88,'Dog data'!$D$2:$DG$400,'Dog data'!CA$1,FALSE),"")</f>
        <v>.</v>
      </c>
      <c r="W88" t="str">
        <f>IFERROR(VLOOKUP($A88,'Dog data'!$D$2:$DG$400,'Dog data'!CB$1,FALSE),"")</f>
        <v>.</v>
      </c>
      <c r="X88" t="str">
        <f>IFERROR(VLOOKUP($A88,'Dog data'!$D$2:$DG$400,'Dog data'!CC$1,FALSE),"")</f>
        <v>.</v>
      </c>
      <c r="Y88" t="str">
        <f>IFERROR(VLOOKUP($A88,'Dog data'!$D$2:$DG$400,'Dog data'!CD$1,FALSE),"")</f>
        <v>.</v>
      </c>
      <c r="Z88" t="str">
        <f>IFERROR(VLOOKUP($A88,'Dog data'!$D$2:$DG$400,'Dog data'!CE$1,FALSE),"")</f>
        <v>.</v>
      </c>
      <c r="AA88" t="str">
        <f>IFERROR(VLOOKUP($A88,'Dog data'!$D$2:$DG$400,'Dog data'!CF$1,FALSE),"")</f>
        <v>.</v>
      </c>
      <c r="AB88" t="str">
        <f>IFERROR(VLOOKUP($A88,'Dog data'!$D$2:$DG$400,'Dog data'!CG$1,FALSE),"")</f>
        <v>.</v>
      </c>
      <c r="AC88" t="str">
        <f>IFERROR(VLOOKUP($A88,'Dog data'!$D$2:$DG$400,'Dog data'!CH$1,FALSE),"")</f>
        <v>.</v>
      </c>
      <c r="AD88" t="str">
        <f>IFERROR(VLOOKUP($A88,'Dog data'!$D$2:$DG$400,'Dog data'!CI$1,FALSE),"")</f>
        <v>.</v>
      </c>
      <c r="AE88" t="str">
        <f>IFERROR(VLOOKUP($A88,'Dog data'!$D$2:$DG$400,'Dog data'!CJ$1,FALSE),"")</f>
        <v>.</v>
      </c>
      <c r="AF88" t="str">
        <f>IFERROR(VLOOKUP($A88,'Dog data'!$D$2:$DG$400,'Dog data'!CK$1,FALSE),"")</f>
        <v>.</v>
      </c>
      <c r="AG88" t="str">
        <f>IFERROR(VLOOKUP($A88,'Dog data'!$D$2:$DG$400,'Dog data'!CL$1,FALSE),"")</f>
        <v>.</v>
      </c>
      <c r="AH88" t="str">
        <f>IFERROR(VLOOKUP($A88,'Dog data'!$D$2:$DG$400,'Dog data'!CM$1,FALSE),"")</f>
        <v>.</v>
      </c>
      <c r="AI88" s="85" t="str">
        <f>IFERROR(VLOOKUP($A88,'Dog data'!$D$2:$DH$400,'Dog data'!DH$1,FALSE),"")</f>
        <v>BB008</v>
      </c>
      <c r="AJ88" s="85" t="str">
        <f>IFERROR(VLOOKUP($AI88,data!$C$3:$L$500,data!E$1,FALSE),"")</f>
        <v>Bajo Bonito</v>
      </c>
      <c r="AK88" s="85" t="str">
        <f>IFERROR(VLOOKUP($AI88,data!$C$3:$L$500,data!F$1,FALSE),"")</f>
        <v>8.719804 -80.058774 438.0090398520938 32</v>
      </c>
      <c r="AL88" s="85">
        <f>IFERROR(VLOOKUP($AI88,data!$C$3:$L$500,data!G$1,FALSE),"")</f>
        <v>8.7198039999999999</v>
      </c>
      <c r="AM88" s="85">
        <f>IFERROR(VLOOKUP($AI88,data!$C$3:$L$500,data!H$1,FALSE),"")</f>
        <v>-80.058774</v>
      </c>
      <c r="AN88" s="85">
        <f>IFERROR(IFERROR(VLOOKUP($AI88,data!$C$3:$L$500,data!I$1,FALSE),VLOOKUP($AI88,Sheet1!$E$3:$M$21,Sheet1!K$1,FALSE)),"")</f>
        <v>8.7196669629999999</v>
      </c>
      <c r="AO88" s="85">
        <f>IFERROR(IFERROR(VLOOKUP($AI88,data!$C$3:$L$500,data!J$1,FALSE),VLOOKUP($AI88,Sheet1!$E$3:$M$21,Sheet1!L$1,FALSE)),"")</f>
        <v>-80.058896959999998</v>
      </c>
      <c r="AP88" s="85">
        <f>IFERROR(VLOOKUP($AI88,data!$C$3:$L$500,data!K$1,FALSE),"")</f>
        <v>-80.058774</v>
      </c>
      <c r="AQ88" s="85">
        <f>IFERROR(VLOOKUP($AI88,data!$C$3:$L$500,data!L$1,FALSE),"")</f>
        <v>438.009039852</v>
      </c>
    </row>
    <row r="89" spans="1:43" x14ac:dyDescent="0.2">
      <c r="A89" s="31" t="s">
        <v>126</v>
      </c>
      <c r="B89" t="str">
        <f>VLOOKUP($A89,Dirofilaria!$A$6:$B$253,2,FALSE)</f>
        <v>Neg</v>
      </c>
      <c r="C89">
        <f>IF(B89=0,"",IF(B89="Neg",0,1))</f>
        <v>0</v>
      </c>
      <c r="D89" t="s">
        <v>4911</v>
      </c>
      <c r="E89">
        <f>IFERROR(VLOOKUP($A89,'Dog data'!$D$2:$DG$400,'Dog data'!R$1,FALSE),"")</f>
        <v>2</v>
      </c>
      <c r="F89" t="str">
        <f>IFERROR(VLOOKUP($A89,'Dog data'!$D$2:$DG$400,'Dog data'!T$1,FALSE),"")</f>
        <v>M</v>
      </c>
      <c r="G89" t="str">
        <f>IFERROR(VLOOKUP($A89,'Dog data'!$D$2:$DG$400,'Dog data'!Y$1,FALSE),"")</f>
        <v>Alert</v>
      </c>
      <c r="H89">
        <f>IFERROR(VLOOKUP($A89,'Dog data'!$D$2:$DG$400,'Dog data'!Z$1,FALSE),"")</f>
        <v>96</v>
      </c>
      <c r="I89" t="str">
        <f>IFERROR(VLOOKUP($A89,'Dog data'!$D$2:$DG$400,'Dog data'!AA$1,FALSE),"")</f>
        <v>Normal</v>
      </c>
      <c r="J89">
        <f>IFERROR(VLOOKUP($A89,'Dog data'!$D$2:$DG$400,'Dog data'!AE$1,FALSE),"")</f>
        <v>101.2</v>
      </c>
      <c r="K89">
        <f>IFERROR(VLOOKUP($A89,'Dog data'!$D$2:$DG$400,'Dog data'!AF$1,FALSE),"")</f>
        <v>4</v>
      </c>
      <c r="L89">
        <f>IFERROR(VLOOKUP($A89,'Dog data'!$D$2:$DG$400,'Dog data'!BQ$1,FALSE),"")</f>
        <v>24.6</v>
      </c>
      <c r="M89">
        <f>IFERROR(VLOOKUP($A89,'Dog data'!$D$2:$DG$400,'Dog data'!BR$1,FALSE),"")</f>
        <v>11.2</v>
      </c>
      <c r="N89">
        <f>IFERROR(VLOOKUP($A89,'Dog data'!$D$2:$DG$400,'Dog data'!BS$1,FALSE),"")</f>
        <v>45.7</v>
      </c>
      <c r="O89">
        <f>IFERROR(VLOOKUP($A89,'Dog data'!$D$2:$DG$400,'Dog data'!BT$1,FALSE),"")</f>
        <v>4.7</v>
      </c>
      <c r="P89">
        <f>IFERROR(VLOOKUP($A89,'Dog data'!$D$2:$DG$400,'Dog data'!BU$1,FALSE),"")</f>
        <v>19</v>
      </c>
      <c r="Q89">
        <f>IFERROR(VLOOKUP($A89,'Dog data'!$D$2:$DG$400,'Dog data'!BV$1,FALSE),"")</f>
        <v>8.6999999999999993</v>
      </c>
      <c r="R89">
        <f>IFERROR(VLOOKUP($A89,'Dog data'!$D$2:$DG$400,'Dog data'!BW$1,FALSE),"")</f>
        <v>35.299999999999997</v>
      </c>
      <c r="S89">
        <f>IFERROR(VLOOKUP($A89,'Dog data'!$D$2:$DG$400,'Dog data'!BX$1,FALSE),"")</f>
        <v>5.34</v>
      </c>
      <c r="T89">
        <f>IFERROR(VLOOKUP($A89,'Dog data'!$D$2:$DG$400,'Dog data'!BY$1,FALSE),"")</f>
        <v>12.2</v>
      </c>
      <c r="U89">
        <f>IFERROR(VLOOKUP($A89,'Dog data'!$D$2:$DG$400,'Dog data'!BZ$1,FALSE),"")</f>
        <v>37.200000000000003</v>
      </c>
      <c r="V89">
        <f>IFERROR(VLOOKUP($A89,'Dog data'!$D$2:$DG$400,'Dog data'!CA$1,FALSE),"")</f>
        <v>69.7</v>
      </c>
      <c r="W89">
        <f>IFERROR(VLOOKUP($A89,'Dog data'!$D$2:$DG$400,'Dog data'!CB$1,FALSE),"")</f>
        <v>22.8</v>
      </c>
      <c r="X89">
        <f>IFERROR(VLOOKUP($A89,'Dog data'!$D$2:$DG$400,'Dog data'!CC$1,FALSE),"")</f>
        <v>32.799999999999997</v>
      </c>
      <c r="Y89">
        <f>IFERROR(VLOOKUP($A89,'Dog data'!$D$2:$DG$400,'Dog data'!CD$1,FALSE),"")</f>
        <v>17.8</v>
      </c>
      <c r="Z89">
        <f>IFERROR(VLOOKUP($A89,'Dog data'!$D$2:$DG$400,'Dog data'!CE$1,FALSE),"")</f>
        <v>350</v>
      </c>
      <c r="AA89">
        <f>IFERROR(VLOOKUP($A89,'Dog data'!$D$2:$DG$400,'Dog data'!CF$1,FALSE),"")</f>
        <v>8.3000000000000007</v>
      </c>
      <c r="AB89">
        <f>IFERROR(VLOOKUP($A89,'Dog data'!$D$2:$DG$400,'Dog data'!CG$1,FALSE),"")</f>
        <v>38</v>
      </c>
      <c r="AC89" t="str">
        <f>IFERROR(VLOOKUP($A89,'Dog data'!$D$2:$DG$400,'Dog data'!CH$1,FALSE),"")</f>
        <v>.</v>
      </c>
      <c r="AD89">
        <f>IFERROR(VLOOKUP($A89,'Dog data'!$D$2:$DG$400,'Dog data'!CI$1,FALSE),"")</f>
        <v>22</v>
      </c>
      <c r="AE89">
        <f>IFERROR(VLOOKUP($A89,'Dog data'!$D$2:$DG$400,'Dog data'!CJ$1,FALSE),"")</f>
        <v>2</v>
      </c>
      <c r="AF89">
        <f>IFERROR(VLOOKUP($A89,'Dog data'!$D$2:$DG$400,'Dog data'!CK$1,FALSE),"")</f>
        <v>38</v>
      </c>
      <c r="AG89" t="str">
        <f>IFERROR(VLOOKUP($A89,'Dog data'!$D$2:$DG$400,'Dog data'!CL$1,FALSE),"")</f>
        <v>.</v>
      </c>
      <c r="AH89" t="str">
        <f>IFERROR(VLOOKUP($A89,'Dog data'!$D$2:$DG$400,'Dog data'!CM$1,FALSE),"")</f>
        <v>.</v>
      </c>
      <c r="AI89" s="85" t="str">
        <f>IFERROR(VLOOKUP($A89,'Dog data'!$D$2:$DH$400,'Dog data'!DH$1,FALSE),"")</f>
        <v>BB008</v>
      </c>
      <c r="AJ89" s="85" t="str">
        <f>IFERROR(VLOOKUP($AI89,data!$C$3:$L$500,data!E$1,FALSE),"")</f>
        <v>Bajo Bonito</v>
      </c>
      <c r="AK89" s="85" t="str">
        <f>IFERROR(VLOOKUP($AI89,data!$C$3:$L$500,data!F$1,FALSE),"")</f>
        <v>8.719804 -80.058774 438.0090398520938 32</v>
      </c>
      <c r="AL89" s="85">
        <f>IFERROR(VLOOKUP($AI89,data!$C$3:$L$500,data!G$1,FALSE),"")</f>
        <v>8.7198039999999999</v>
      </c>
      <c r="AM89" s="85">
        <f>IFERROR(VLOOKUP($AI89,data!$C$3:$L$500,data!H$1,FALSE),"")</f>
        <v>-80.058774</v>
      </c>
      <c r="AN89" s="85">
        <f>IFERROR(IFERROR(VLOOKUP($AI89,data!$C$3:$L$500,data!I$1,FALSE),VLOOKUP($AI89,Sheet1!$E$3:$M$21,Sheet1!K$1,FALSE)),"")</f>
        <v>8.7196669629999999</v>
      </c>
      <c r="AO89" s="85">
        <f>IFERROR(IFERROR(VLOOKUP($AI89,data!$C$3:$L$500,data!J$1,FALSE),VLOOKUP($AI89,Sheet1!$E$3:$M$21,Sheet1!L$1,FALSE)),"")</f>
        <v>-80.058896959999998</v>
      </c>
      <c r="AP89" s="85">
        <f>IFERROR(VLOOKUP($AI89,data!$C$3:$L$500,data!K$1,FALSE),"")</f>
        <v>-80.058774</v>
      </c>
      <c r="AQ89" s="85">
        <f>IFERROR(VLOOKUP($AI89,data!$C$3:$L$500,data!L$1,FALSE),"")</f>
        <v>438.009039852</v>
      </c>
    </row>
    <row r="90" spans="1:43" x14ac:dyDescent="0.2">
      <c r="A90" s="31" t="s">
        <v>127</v>
      </c>
      <c r="B90" t="str">
        <f>VLOOKUP($A90,Dirofilaria!$A$6:$B$253,2,FALSE)</f>
        <v>Light Pos</v>
      </c>
      <c r="C90">
        <f>IF(B90=0,"",IF(B90="Neg",0,1))</f>
        <v>1</v>
      </c>
      <c r="D90" t="s">
        <v>4911</v>
      </c>
      <c r="E90">
        <f>IFERROR(VLOOKUP($A90,'Dog data'!$D$2:$DG$400,'Dog data'!R$1,FALSE),"")</f>
        <v>5</v>
      </c>
      <c r="F90" t="str">
        <f>IFERROR(VLOOKUP($A90,'Dog data'!$D$2:$DG$400,'Dog data'!T$1,FALSE),"")</f>
        <v>M</v>
      </c>
      <c r="G90" t="str">
        <f>IFERROR(VLOOKUP($A90,'Dog data'!$D$2:$DG$400,'Dog data'!Y$1,FALSE),"")</f>
        <v>Alert</v>
      </c>
      <c r="H90">
        <f>IFERROR(VLOOKUP($A90,'Dog data'!$D$2:$DG$400,'Dog data'!Z$1,FALSE),"")</f>
        <v>96</v>
      </c>
      <c r="I90" t="str">
        <f>IFERROR(VLOOKUP($A90,'Dog data'!$D$2:$DG$400,'Dog data'!AA$1,FALSE),"")</f>
        <v>Normal</v>
      </c>
      <c r="J90">
        <f>IFERROR(VLOOKUP($A90,'Dog data'!$D$2:$DG$400,'Dog data'!AE$1,FALSE),"")</f>
        <v>101.7</v>
      </c>
      <c r="K90">
        <f>IFERROR(VLOOKUP($A90,'Dog data'!$D$2:$DG$400,'Dog data'!AF$1,FALSE),"")</f>
        <v>4</v>
      </c>
      <c r="L90">
        <f>IFERROR(VLOOKUP($A90,'Dog data'!$D$2:$DG$400,'Dog data'!BQ$1,FALSE),"")</f>
        <v>24.8</v>
      </c>
      <c r="M90">
        <f>IFERROR(VLOOKUP($A90,'Dog data'!$D$2:$DG$400,'Dog data'!BR$1,FALSE),"")</f>
        <v>15.4</v>
      </c>
      <c r="N90">
        <f>IFERROR(VLOOKUP($A90,'Dog data'!$D$2:$DG$400,'Dog data'!BS$1,FALSE),"")</f>
        <v>62.2</v>
      </c>
      <c r="O90">
        <f>IFERROR(VLOOKUP($A90,'Dog data'!$D$2:$DG$400,'Dog data'!BT$1,FALSE),"")</f>
        <v>4.2</v>
      </c>
      <c r="P90">
        <f>IFERROR(VLOOKUP($A90,'Dog data'!$D$2:$DG$400,'Dog data'!BU$1,FALSE),"")</f>
        <v>17</v>
      </c>
      <c r="Q90">
        <f>IFERROR(VLOOKUP($A90,'Dog data'!$D$2:$DG$400,'Dog data'!BV$1,FALSE),"")</f>
        <v>5.2</v>
      </c>
      <c r="R90">
        <f>IFERROR(VLOOKUP($A90,'Dog data'!$D$2:$DG$400,'Dog data'!BW$1,FALSE),"")</f>
        <v>20.8</v>
      </c>
      <c r="S90">
        <f>IFERROR(VLOOKUP($A90,'Dog data'!$D$2:$DG$400,'Dog data'!BX$1,FALSE),"")</f>
        <v>6.52</v>
      </c>
      <c r="T90">
        <f>IFERROR(VLOOKUP($A90,'Dog data'!$D$2:$DG$400,'Dog data'!BY$1,FALSE),"")</f>
        <v>13.5</v>
      </c>
      <c r="U90">
        <f>IFERROR(VLOOKUP($A90,'Dog data'!$D$2:$DG$400,'Dog data'!BZ$1,FALSE),"")</f>
        <v>39.5</v>
      </c>
      <c r="V90">
        <f>IFERROR(VLOOKUP($A90,'Dog data'!$D$2:$DG$400,'Dog data'!CA$1,FALSE),"")</f>
        <v>60.6</v>
      </c>
      <c r="W90">
        <f>IFERROR(VLOOKUP($A90,'Dog data'!$D$2:$DG$400,'Dog data'!CB$1,FALSE),"")</f>
        <v>20.7</v>
      </c>
      <c r="X90">
        <f>IFERROR(VLOOKUP($A90,'Dog data'!$D$2:$DG$400,'Dog data'!CC$1,FALSE),"")</f>
        <v>34.200000000000003</v>
      </c>
      <c r="Y90">
        <f>IFERROR(VLOOKUP($A90,'Dog data'!$D$2:$DG$400,'Dog data'!CD$1,FALSE),"")</f>
        <v>18.7</v>
      </c>
      <c r="Z90">
        <f>IFERROR(VLOOKUP($A90,'Dog data'!$D$2:$DG$400,'Dog data'!CE$1,FALSE),"")</f>
        <v>215</v>
      </c>
      <c r="AA90" t="str">
        <f>IFERROR(VLOOKUP($A90,'Dog data'!$D$2:$DG$400,'Dog data'!CF$1,FALSE),"")</f>
        <v>.</v>
      </c>
      <c r="AB90">
        <f>IFERROR(VLOOKUP($A90,'Dog data'!$D$2:$DG$400,'Dog data'!CG$1,FALSE),"")</f>
        <v>42</v>
      </c>
      <c r="AC90" t="str">
        <f>IFERROR(VLOOKUP($A90,'Dog data'!$D$2:$DG$400,'Dog data'!CH$1,FALSE),"")</f>
        <v>.</v>
      </c>
      <c r="AD90">
        <f>IFERROR(VLOOKUP($A90,'Dog data'!$D$2:$DG$400,'Dog data'!CI$1,FALSE),"")</f>
        <v>26</v>
      </c>
      <c r="AE90">
        <f>IFERROR(VLOOKUP($A90,'Dog data'!$D$2:$DG$400,'Dog data'!CJ$1,FALSE),"")</f>
        <v>2</v>
      </c>
      <c r="AF90">
        <f>IFERROR(VLOOKUP($A90,'Dog data'!$D$2:$DG$400,'Dog data'!CK$1,FALSE),"")</f>
        <v>30</v>
      </c>
      <c r="AG90" t="str">
        <f>IFERROR(VLOOKUP($A90,'Dog data'!$D$2:$DG$400,'Dog data'!CL$1,FALSE),"")</f>
        <v>.</v>
      </c>
      <c r="AH90" t="str">
        <f>IFERROR(VLOOKUP($A90,'Dog data'!$D$2:$DG$400,'Dog data'!CM$1,FALSE),"")</f>
        <v>.</v>
      </c>
      <c r="AI90" s="85" t="str">
        <f>IFERROR(VLOOKUP($A90,'Dog data'!$D$2:$DH$400,'Dog data'!DH$1,FALSE),"")</f>
        <v>BB009</v>
      </c>
      <c r="AJ90" s="85" t="str">
        <f>IFERROR(VLOOKUP($AI90,data!$C$3:$L$500,data!E$1,FALSE),"")</f>
        <v>Bajo Bonito</v>
      </c>
      <c r="AK90" s="85" t="str">
        <f>IFERROR(VLOOKUP($AI90,data!$C$3:$L$500,data!F$1,FALSE),"")</f>
        <v>8.717603 -80.059196 202.25253653132214 32</v>
      </c>
      <c r="AL90" s="85">
        <f>IFERROR(VLOOKUP($AI90,data!$C$3:$L$500,data!G$1,FALSE),"")</f>
        <v>8.7176030000000004</v>
      </c>
      <c r="AM90" s="85">
        <f>IFERROR(VLOOKUP($AI90,data!$C$3:$L$500,data!H$1,FALSE),"")</f>
        <v>-80.059196</v>
      </c>
      <c r="AN90" s="85">
        <f>IFERROR(IFERROR(VLOOKUP($AI90,data!$C$3:$L$500,data!I$1,FALSE),VLOOKUP($AI90,Sheet1!$E$3:$M$21,Sheet1!K$1,FALSE)),"")</f>
        <v>8.7180230210000005</v>
      </c>
      <c r="AO90" s="85">
        <f>IFERROR(IFERROR(VLOOKUP($AI90,data!$C$3:$L$500,data!J$1,FALSE),VLOOKUP($AI90,Sheet1!$E$3:$M$21,Sheet1!L$1,FALSE)),"")</f>
        <v>-80.059082029999999</v>
      </c>
      <c r="AP90" s="85">
        <f>IFERROR(VLOOKUP($AI90,data!$C$3:$L$500,data!K$1,FALSE),"")</f>
        <v>-80.059196</v>
      </c>
      <c r="AQ90" s="85">
        <f>IFERROR(VLOOKUP($AI90,data!$C$3:$L$500,data!L$1,FALSE),"")</f>
        <v>202.252536531</v>
      </c>
    </row>
    <row r="91" spans="1:43" x14ac:dyDescent="0.2">
      <c r="A91" s="31" t="s">
        <v>128</v>
      </c>
      <c r="B91" t="str">
        <f>VLOOKUP($A91,Dirofilaria!$A$6:$B$253,2,FALSE)</f>
        <v>Light Pos</v>
      </c>
      <c r="C91">
        <f>IF(B91=0,"",IF(B91="Neg",0,1))</f>
        <v>1</v>
      </c>
      <c r="D91" t="s">
        <v>4911</v>
      </c>
      <c r="E91">
        <f>IFERROR(VLOOKUP($A91,'Dog data'!$D$2:$DG$400,'Dog data'!R$1,FALSE),"")</f>
        <v>3</v>
      </c>
      <c r="F91" t="str">
        <f>IFERROR(VLOOKUP($A91,'Dog data'!$D$2:$DG$400,'Dog data'!T$1,FALSE),"")</f>
        <v>M</v>
      </c>
      <c r="G91" t="str">
        <f>IFERROR(VLOOKUP($A91,'Dog data'!$D$2:$DG$400,'Dog data'!Y$1,FALSE),"")</f>
        <v>Alert</v>
      </c>
      <c r="H91">
        <f>IFERROR(VLOOKUP($A91,'Dog data'!$D$2:$DG$400,'Dog data'!Z$1,FALSE),"")</f>
        <v>100</v>
      </c>
      <c r="I91" t="str">
        <f>IFERROR(VLOOKUP($A91,'Dog data'!$D$2:$DG$400,'Dog data'!AA$1,FALSE),"")</f>
        <v>Normal</v>
      </c>
      <c r="J91">
        <f>IFERROR(VLOOKUP($A91,'Dog data'!$D$2:$DG$400,'Dog data'!AE$1,FALSE),"")</f>
        <v>102.5</v>
      </c>
      <c r="K91">
        <f>IFERROR(VLOOKUP($A91,'Dog data'!$D$2:$DG$400,'Dog data'!AF$1,FALSE),"")</f>
        <v>3</v>
      </c>
      <c r="L91">
        <f>IFERROR(VLOOKUP($A91,'Dog data'!$D$2:$DG$400,'Dog data'!BQ$1,FALSE),"")</f>
        <v>24.2</v>
      </c>
      <c r="M91">
        <f>IFERROR(VLOOKUP($A91,'Dog data'!$D$2:$DG$400,'Dog data'!BR$1,FALSE),"")</f>
        <v>10.7</v>
      </c>
      <c r="N91">
        <f>IFERROR(VLOOKUP($A91,'Dog data'!$D$2:$DG$400,'Dog data'!BS$1,FALSE),"")</f>
        <v>44.3</v>
      </c>
      <c r="O91">
        <f>IFERROR(VLOOKUP($A91,'Dog data'!$D$2:$DG$400,'Dog data'!BT$1,FALSE),"")</f>
        <v>4.8</v>
      </c>
      <c r="P91">
        <f>IFERROR(VLOOKUP($A91,'Dog data'!$D$2:$DG$400,'Dog data'!BU$1,FALSE),"")</f>
        <v>20</v>
      </c>
      <c r="Q91">
        <f>IFERROR(VLOOKUP($A91,'Dog data'!$D$2:$DG$400,'Dog data'!BV$1,FALSE),"")</f>
        <v>8.6</v>
      </c>
      <c r="R91">
        <f>IFERROR(VLOOKUP($A91,'Dog data'!$D$2:$DG$400,'Dog data'!BW$1,FALSE),"")</f>
        <v>35.700000000000003</v>
      </c>
      <c r="S91">
        <f>IFERROR(VLOOKUP($A91,'Dog data'!$D$2:$DG$400,'Dog data'!BX$1,FALSE),"")</f>
        <v>4.8099999999999996</v>
      </c>
      <c r="T91">
        <f>IFERROR(VLOOKUP($A91,'Dog data'!$D$2:$DG$400,'Dog data'!BY$1,FALSE),"")</f>
        <v>11.2</v>
      </c>
      <c r="U91">
        <f>IFERROR(VLOOKUP($A91,'Dog data'!$D$2:$DG$400,'Dog data'!BZ$1,FALSE),"")</f>
        <v>31.6</v>
      </c>
      <c r="V91">
        <f>IFERROR(VLOOKUP($A91,'Dog data'!$D$2:$DG$400,'Dog data'!CA$1,FALSE),"")</f>
        <v>65.8</v>
      </c>
      <c r="W91">
        <f>IFERROR(VLOOKUP($A91,'Dog data'!$D$2:$DG$400,'Dog data'!CB$1,FALSE),"")</f>
        <v>23.3</v>
      </c>
      <c r="X91">
        <f>IFERROR(VLOOKUP($A91,'Dog data'!$D$2:$DG$400,'Dog data'!CC$1,FALSE),"")</f>
        <v>35.4</v>
      </c>
      <c r="Y91">
        <f>IFERROR(VLOOKUP($A91,'Dog data'!$D$2:$DG$400,'Dog data'!CD$1,FALSE),"")</f>
        <v>17.3</v>
      </c>
      <c r="Z91">
        <f>IFERROR(VLOOKUP($A91,'Dog data'!$D$2:$DG$400,'Dog data'!CE$1,FALSE),"")</f>
        <v>268</v>
      </c>
      <c r="AA91" t="str">
        <f>IFERROR(VLOOKUP($A91,'Dog data'!$D$2:$DG$400,'Dog data'!CF$1,FALSE),"")</f>
        <v>.</v>
      </c>
      <c r="AB91">
        <f>IFERROR(VLOOKUP($A91,'Dog data'!$D$2:$DG$400,'Dog data'!CG$1,FALSE),"")</f>
        <v>62</v>
      </c>
      <c r="AC91" t="str">
        <f>IFERROR(VLOOKUP($A91,'Dog data'!$D$2:$DG$400,'Dog data'!CH$1,FALSE),"")</f>
        <v>.</v>
      </c>
      <c r="AD91">
        <f>IFERROR(VLOOKUP($A91,'Dog data'!$D$2:$DG$400,'Dog data'!CI$1,FALSE),"")</f>
        <v>20</v>
      </c>
      <c r="AE91">
        <f>IFERROR(VLOOKUP($A91,'Dog data'!$D$2:$DG$400,'Dog data'!CJ$1,FALSE),"")</f>
        <v>0</v>
      </c>
      <c r="AF91">
        <f>IFERROR(VLOOKUP($A91,'Dog data'!$D$2:$DG$400,'Dog data'!CK$1,FALSE),"")</f>
        <v>18</v>
      </c>
      <c r="AG91" t="str">
        <f>IFERROR(VLOOKUP($A91,'Dog data'!$D$2:$DG$400,'Dog data'!CL$1,FALSE),"")</f>
        <v>.</v>
      </c>
      <c r="AH91" t="str">
        <f>IFERROR(VLOOKUP($A91,'Dog data'!$D$2:$DG$400,'Dog data'!CM$1,FALSE),"")</f>
        <v>.</v>
      </c>
      <c r="AI91" s="85" t="str">
        <f>IFERROR(VLOOKUP($A91,'Dog data'!$D$2:$DH$400,'Dog data'!DH$1,FALSE),"")</f>
        <v>BB009</v>
      </c>
      <c r="AJ91" s="85" t="str">
        <f>IFERROR(VLOOKUP($AI91,data!$C$3:$L$500,data!E$1,FALSE),"")</f>
        <v>Bajo Bonito</v>
      </c>
      <c r="AK91" s="85" t="str">
        <f>IFERROR(VLOOKUP($AI91,data!$C$3:$L$500,data!F$1,FALSE),"")</f>
        <v>8.717603 -80.059196 202.25253653132214 32</v>
      </c>
      <c r="AL91" s="85">
        <f>IFERROR(VLOOKUP($AI91,data!$C$3:$L$500,data!G$1,FALSE),"")</f>
        <v>8.7176030000000004</v>
      </c>
      <c r="AM91" s="85">
        <f>IFERROR(VLOOKUP($AI91,data!$C$3:$L$500,data!H$1,FALSE),"")</f>
        <v>-80.059196</v>
      </c>
      <c r="AN91" s="85">
        <f>IFERROR(IFERROR(VLOOKUP($AI91,data!$C$3:$L$500,data!I$1,FALSE),VLOOKUP($AI91,Sheet1!$E$3:$M$21,Sheet1!K$1,FALSE)),"")</f>
        <v>8.7180230210000005</v>
      </c>
      <c r="AO91" s="85">
        <f>IFERROR(IFERROR(VLOOKUP($AI91,data!$C$3:$L$500,data!J$1,FALSE),VLOOKUP($AI91,Sheet1!$E$3:$M$21,Sheet1!L$1,FALSE)),"")</f>
        <v>-80.059082029999999</v>
      </c>
      <c r="AP91" s="85">
        <f>IFERROR(VLOOKUP($AI91,data!$C$3:$L$500,data!K$1,FALSE),"")</f>
        <v>-80.059196</v>
      </c>
      <c r="AQ91" s="85">
        <f>IFERROR(VLOOKUP($AI91,data!$C$3:$L$500,data!L$1,FALSE),"")</f>
        <v>202.252536531</v>
      </c>
    </row>
    <row r="92" spans="1:43" x14ac:dyDescent="0.2">
      <c r="A92" s="31" t="s">
        <v>129</v>
      </c>
      <c r="B92" t="str">
        <f>VLOOKUP($A92,Dirofilaria!$A$6:$B$253,2,FALSE)</f>
        <v>Light Pos</v>
      </c>
      <c r="C92">
        <f>IF(B92=0,"",IF(B92="Neg",0,1))</f>
        <v>1</v>
      </c>
      <c r="D92" t="s">
        <v>4911</v>
      </c>
      <c r="E92">
        <f>IFERROR(VLOOKUP($A92,'Dog data'!$D$2:$DG$400,'Dog data'!R$1,FALSE),"")</f>
        <v>13</v>
      </c>
      <c r="F92" t="str">
        <f>IFERROR(VLOOKUP($A92,'Dog data'!$D$2:$DG$400,'Dog data'!T$1,FALSE),"")</f>
        <v>M</v>
      </c>
      <c r="G92" t="str">
        <f>IFERROR(VLOOKUP($A92,'Dog data'!$D$2:$DG$400,'Dog data'!Y$1,FALSE),"")</f>
        <v>Alert, angry</v>
      </c>
      <c r="H92">
        <f>IFERROR(VLOOKUP($A92,'Dog data'!$D$2:$DG$400,'Dog data'!Z$1,FALSE),"")</f>
        <v>92</v>
      </c>
      <c r="I92" t="str">
        <f>IFERROR(VLOOKUP($A92,'Dog data'!$D$2:$DG$400,'Dog data'!AA$1,FALSE),"")</f>
        <v>Normal</v>
      </c>
      <c r="J92">
        <f>IFERROR(VLOOKUP($A92,'Dog data'!$D$2:$DG$400,'Dog data'!AE$1,FALSE),"")</f>
        <v>102.1</v>
      </c>
      <c r="K92">
        <f>IFERROR(VLOOKUP($A92,'Dog data'!$D$2:$DG$400,'Dog data'!AF$1,FALSE),"")</f>
        <v>3</v>
      </c>
      <c r="L92">
        <f>IFERROR(VLOOKUP($A92,'Dog data'!$D$2:$DG$400,'Dog data'!BQ$1,FALSE),"")</f>
        <v>18.2</v>
      </c>
      <c r="M92">
        <f>IFERROR(VLOOKUP($A92,'Dog data'!$D$2:$DG$400,'Dog data'!BR$1,FALSE),"")</f>
        <v>12</v>
      </c>
      <c r="N92">
        <f>IFERROR(VLOOKUP($A92,'Dog data'!$D$2:$DG$400,'Dog data'!BS$1,FALSE),"")</f>
        <v>66.2</v>
      </c>
      <c r="O92">
        <f>IFERROR(VLOOKUP($A92,'Dog data'!$D$2:$DG$400,'Dog data'!BT$1,FALSE),"")</f>
        <v>3.7</v>
      </c>
      <c r="P92">
        <f>IFERROR(VLOOKUP($A92,'Dog data'!$D$2:$DG$400,'Dog data'!BU$1,FALSE),"")</f>
        <v>20.100000000000001</v>
      </c>
      <c r="Q92">
        <f>IFERROR(VLOOKUP($A92,'Dog data'!$D$2:$DG$400,'Dog data'!BV$1,FALSE),"")</f>
        <v>2.5</v>
      </c>
      <c r="R92">
        <f>IFERROR(VLOOKUP($A92,'Dog data'!$D$2:$DG$400,'Dog data'!BW$1,FALSE),"")</f>
        <v>13.7</v>
      </c>
      <c r="S92">
        <f>IFERROR(VLOOKUP($A92,'Dog data'!$D$2:$DG$400,'Dog data'!BX$1,FALSE),"")</f>
        <v>5.49</v>
      </c>
      <c r="T92">
        <f>IFERROR(VLOOKUP($A92,'Dog data'!$D$2:$DG$400,'Dog data'!BY$1,FALSE),"")</f>
        <v>11.4</v>
      </c>
      <c r="U92">
        <f>IFERROR(VLOOKUP($A92,'Dog data'!$D$2:$DG$400,'Dog data'!BZ$1,FALSE),"")</f>
        <v>31.3</v>
      </c>
      <c r="V92">
        <f>IFERROR(VLOOKUP($A92,'Dog data'!$D$2:$DG$400,'Dog data'!CA$1,FALSE),"")</f>
        <v>57.1</v>
      </c>
      <c r="W92">
        <f>IFERROR(VLOOKUP($A92,'Dog data'!$D$2:$DG$400,'Dog data'!CB$1,FALSE),"")</f>
        <v>20.8</v>
      </c>
      <c r="X92">
        <f>IFERROR(VLOOKUP($A92,'Dog data'!$D$2:$DG$400,'Dog data'!CC$1,FALSE),"")</f>
        <v>36.4</v>
      </c>
      <c r="Y92">
        <f>IFERROR(VLOOKUP($A92,'Dog data'!$D$2:$DG$400,'Dog data'!CD$1,FALSE),"")</f>
        <v>17.5</v>
      </c>
      <c r="Z92">
        <f>IFERROR(VLOOKUP($A92,'Dog data'!$D$2:$DG$400,'Dog data'!CE$1,FALSE),"")</f>
        <v>400</v>
      </c>
      <c r="AA92" t="str">
        <f>IFERROR(VLOOKUP($A92,'Dog data'!$D$2:$DG$400,'Dog data'!CF$1,FALSE),"")</f>
        <v>.</v>
      </c>
      <c r="AB92">
        <f>IFERROR(VLOOKUP($A92,'Dog data'!$D$2:$DG$400,'Dog data'!CG$1,FALSE),"")</f>
        <v>73</v>
      </c>
      <c r="AC92">
        <f>IFERROR(VLOOKUP($A92,'Dog data'!$D$2:$DG$400,'Dog data'!CH$1,FALSE),"")</f>
        <v>2</v>
      </c>
      <c r="AD92">
        <f>IFERROR(VLOOKUP($A92,'Dog data'!$D$2:$DG$400,'Dog data'!CI$1,FALSE),"")</f>
        <v>23</v>
      </c>
      <c r="AE92">
        <f>IFERROR(VLOOKUP($A92,'Dog data'!$D$2:$DG$400,'Dog data'!CJ$1,FALSE),"")</f>
        <v>2</v>
      </c>
      <c r="AF92" t="str">
        <f>IFERROR(VLOOKUP($A92,'Dog data'!$D$2:$DG$400,'Dog data'!CK$1,FALSE),"")</f>
        <v>.</v>
      </c>
      <c r="AG92" t="str">
        <f>IFERROR(VLOOKUP($A92,'Dog data'!$D$2:$DG$400,'Dog data'!CL$1,FALSE),"")</f>
        <v>.</v>
      </c>
      <c r="AH92" t="str">
        <f>IFERROR(VLOOKUP($A92,'Dog data'!$D$2:$DG$400,'Dog data'!CM$1,FALSE),"")</f>
        <v>.</v>
      </c>
      <c r="AI92" s="85" t="str">
        <f>IFERROR(VLOOKUP($A92,'Dog data'!$D$2:$DH$400,'Dog data'!DH$1,FALSE),"")</f>
        <v>BB009</v>
      </c>
      <c r="AJ92" s="85" t="str">
        <f>IFERROR(VLOOKUP($AI92,data!$C$3:$L$500,data!E$1,FALSE),"")</f>
        <v>Bajo Bonito</v>
      </c>
      <c r="AK92" s="85" t="str">
        <f>IFERROR(VLOOKUP($AI92,data!$C$3:$L$500,data!F$1,FALSE),"")</f>
        <v>8.717603 -80.059196 202.25253653132214 32</v>
      </c>
      <c r="AL92" s="85">
        <f>IFERROR(VLOOKUP($AI92,data!$C$3:$L$500,data!G$1,FALSE),"")</f>
        <v>8.7176030000000004</v>
      </c>
      <c r="AM92" s="85">
        <f>IFERROR(VLOOKUP($AI92,data!$C$3:$L$500,data!H$1,FALSE),"")</f>
        <v>-80.059196</v>
      </c>
      <c r="AN92" s="85">
        <f>IFERROR(IFERROR(VLOOKUP($AI92,data!$C$3:$L$500,data!I$1,FALSE),VLOOKUP($AI92,Sheet1!$E$3:$M$21,Sheet1!K$1,FALSE)),"")</f>
        <v>8.7180230210000005</v>
      </c>
      <c r="AO92" s="85">
        <f>IFERROR(IFERROR(VLOOKUP($AI92,data!$C$3:$L$500,data!J$1,FALSE),VLOOKUP($AI92,Sheet1!$E$3:$M$21,Sheet1!L$1,FALSE)),"")</f>
        <v>-80.059082029999999</v>
      </c>
      <c r="AP92" s="85">
        <f>IFERROR(VLOOKUP($AI92,data!$C$3:$L$500,data!K$1,FALSE),"")</f>
        <v>-80.059196</v>
      </c>
      <c r="AQ92" s="85">
        <f>IFERROR(VLOOKUP($AI92,data!$C$3:$L$500,data!L$1,FALSE),"")</f>
        <v>202.252536531</v>
      </c>
    </row>
    <row r="93" spans="1:43" x14ac:dyDescent="0.2">
      <c r="A93" s="31" t="s">
        <v>130</v>
      </c>
      <c r="B93" t="str">
        <f>VLOOKUP($A93,Dirofilaria!$A$6:$B$253,2,FALSE)</f>
        <v>Neg</v>
      </c>
      <c r="C93">
        <f>IF(B93=0,"",IF(B93="Neg",0,1))</f>
        <v>0</v>
      </c>
      <c r="D93" t="s">
        <v>4911</v>
      </c>
      <c r="E93">
        <f>IFERROR(VLOOKUP($A93,'Dog data'!$D$2:$DG$400,'Dog data'!R$1,FALSE),"")</f>
        <v>2</v>
      </c>
      <c r="F93" t="str">
        <f>IFERROR(VLOOKUP($A93,'Dog data'!$D$2:$DG$400,'Dog data'!T$1,FALSE),"")</f>
        <v>M</v>
      </c>
      <c r="G93" t="str">
        <f>IFERROR(VLOOKUP($A93,'Dog data'!$D$2:$DG$400,'Dog data'!Y$1,FALSE),"")</f>
        <v>Alert</v>
      </c>
      <c r="H93">
        <f>IFERROR(VLOOKUP($A93,'Dog data'!$D$2:$DG$400,'Dog data'!Z$1,FALSE),"")</f>
        <v>108</v>
      </c>
      <c r="I93" t="str">
        <f>IFERROR(VLOOKUP($A93,'Dog data'!$D$2:$DG$400,'Dog data'!AA$1,FALSE),"")</f>
        <v>Normal</v>
      </c>
      <c r="J93">
        <f>IFERROR(VLOOKUP($A93,'Dog data'!$D$2:$DG$400,'Dog data'!AE$1,FALSE),"")</f>
        <v>101.2</v>
      </c>
      <c r="K93">
        <f>IFERROR(VLOOKUP($A93,'Dog data'!$D$2:$DG$400,'Dog data'!AF$1,FALSE),"")</f>
        <v>4</v>
      </c>
      <c r="L93">
        <f>IFERROR(VLOOKUP($A93,'Dog data'!$D$2:$DG$400,'Dog data'!BQ$1,FALSE),"")</f>
        <v>9.6</v>
      </c>
      <c r="M93">
        <f>IFERROR(VLOOKUP($A93,'Dog data'!$D$2:$DG$400,'Dog data'!BR$1,FALSE),"")</f>
        <v>4.8</v>
      </c>
      <c r="N93">
        <f>IFERROR(VLOOKUP($A93,'Dog data'!$D$2:$DG$400,'Dog data'!BS$1,FALSE),"")</f>
        <v>49.9</v>
      </c>
      <c r="O93">
        <f>IFERROR(VLOOKUP($A93,'Dog data'!$D$2:$DG$400,'Dog data'!BT$1,FALSE),"")</f>
        <v>2.4</v>
      </c>
      <c r="P93">
        <f>IFERROR(VLOOKUP($A93,'Dog data'!$D$2:$DG$400,'Dog data'!BU$1,FALSE),"")</f>
        <v>25.4</v>
      </c>
      <c r="Q93">
        <f>IFERROR(VLOOKUP($A93,'Dog data'!$D$2:$DG$400,'Dog data'!BV$1,FALSE),"")</f>
        <v>2.4</v>
      </c>
      <c r="R93">
        <f>IFERROR(VLOOKUP($A93,'Dog data'!$D$2:$DG$400,'Dog data'!BW$1,FALSE),"")</f>
        <v>24.7</v>
      </c>
      <c r="S93" t="str">
        <f>IFERROR(VLOOKUP($A93,'Dog data'!$D$2:$DG$400,'Dog data'!BX$1,FALSE),"")</f>
        <v>.</v>
      </c>
      <c r="T93">
        <f>IFERROR(VLOOKUP($A93,'Dog data'!$D$2:$DG$400,'Dog data'!BY$1,FALSE),"")</f>
        <v>15.3</v>
      </c>
      <c r="U93" t="str">
        <f>IFERROR(VLOOKUP($A93,'Dog data'!$D$2:$DG$400,'Dog data'!BZ$1,FALSE),"")</f>
        <v>.</v>
      </c>
      <c r="V93">
        <f>IFERROR(VLOOKUP($A93,'Dog data'!$D$2:$DG$400,'Dog data'!CA$1,FALSE),"")</f>
        <v>57.2</v>
      </c>
      <c r="W93" t="str">
        <f>IFERROR(VLOOKUP($A93,'Dog data'!$D$2:$DG$400,'Dog data'!CB$1,FALSE),"")</f>
        <v>.</v>
      </c>
      <c r="X93" t="str">
        <f>IFERROR(VLOOKUP($A93,'Dog data'!$D$2:$DG$400,'Dog data'!CC$1,FALSE),"")</f>
        <v>.</v>
      </c>
      <c r="Y93">
        <f>IFERROR(VLOOKUP($A93,'Dog data'!$D$2:$DG$400,'Dog data'!CD$1,FALSE),"")</f>
        <v>16.899999999999999</v>
      </c>
      <c r="Z93" t="str">
        <f>IFERROR(VLOOKUP($A93,'Dog data'!$D$2:$DG$400,'Dog data'!CE$1,FALSE),"")</f>
        <v>.</v>
      </c>
      <c r="AA93" t="str">
        <f>IFERROR(VLOOKUP($A93,'Dog data'!$D$2:$DG$400,'Dog data'!CF$1,FALSE),"")</f>
        <v>.</v>
      </c>
      <c r="AB93">
        <f>IFERROR(VLOOKUP($A93,'Dog data'!$D$2:$DG$400,'Dog data'!CG$1,FALSE),"")</f>
        <v>63</v>
      </c>
      <c r="AC93" t="str">
        <f>IFERROR(VLOOKUP($A93,'Dog data'!$D$2:$DG$400,'Dog data'!CH$1,FALSE),"")</f>
        <v>.</v>
      </c>
      <c r="AD93">
        <f>IFERROR(VLOOKUP($A93,'Dog data'!$D$2:$DG$400,'Dog data'!CI$1,FALSE),"")</f>
        <v>28</v>
      </c>
      <c r="AE93">
        <f>IFERROR(VLOOKUP($A93,'Dog data'!$D$2:$DG$400,'Dog data'!CJ$1,FALSE),"")</f>
        <v>4</v>
      </c>
      <c r="AF93">
        <f>IFERROR(VLOOKUP($A93,'Dog data'!$D$2:$DG$400,'Dog data'!CK$1,FALSE),"")</f>
        <v>4</v>
      </c>
      <c r="AG93" t="str">
        <f>IFERROR(VLOOKUP($A93,'Dog data'!$D$2:$DG$400,'Dog data'!CL$1,FALSE),"")</f>
        <v>.</v>
      </c>
      <c r="AH93">
        <f>IFERROR(VLOOKUP($A93,'Dog data'!$D$2:$DG$400,'Dog data'!CM$1,FALSE),"")</f>
        <v>1</v>
      </c>
      <c r="AI93" s="85" t="str">
        <f>IFERROR(VLOOKUP($A93,'Dog data'!$D$2:$DH$400,'Dog data'!DH$1,FALSE),"")</f>
        <v>BB010</v>
      </c>
      <c r="AJ93" s="85" t="str">
        <f>IFERROR(VLOOKUP($AI93,data!$C$3:$L$500,data!E$1,FALSE),"")</f>
        <v>Bajo Bonito</v>
      </c>
      <c r="AK93" s="85" t="str">
        <f>IFERROR(VLOOKUP($AI93,data!$C$3:$L$500,data!F$1,FALSE),"")</f>
        <v>8.717142 -80.059071 0 0</v>
      </c>
      <c r="AL93" s="85">
        <f>IFERROR(VLOOKUP($AI93,data!$C$3:$L$500,data!G$1,FALSE),"")</f>
        <v>8.7171420000000008</v>
      </c>
      <c r="AM93" s="85">
        <f>IFERROR(VLOOKUP($AI93,data!$C$3:$L$500,data!H$1,FALSE),"")</f>
        <v>-80.059071000000003</v>
      </c>
      <c r="AN93" s="85">
        <f>IFERROR(IFERROR(VLOOKUP($AI93,data!$C$3:$L$500,data!I$1,FALSE),VLOOKUP($AI93,Sheet1!$E$3:$M$21,Sheet1!K$1,FALSE)),"")</f>
        <v>8.7170679870000001</v>
      </c>
      <c r="AO93" s="85">
        <f>IFERROR(IFERROR(VLOOKUP($AI93,data!$C$3:$L$500,data!J$1,FALSE),VLOOKUP($AI93,Sheet1!$E$3:$M$21,Sheet1!L$1,FALSE)),"")</f>
        <v>-80.05938596</v>
      </c>
      <c r="AP93" s="85">
        <f>IFERROR(VLOOKUP($AI93,data!$C$3:$L$500,data!K$1,FALSE),"")</f>
        <v>-80.059071000000003</v>
      </c>
      <c r="AQ93" s="85">
        <f>IFERROR(VLOOKUP($AI93,data!$C$3:$L$500,data!L$1,FALSE),"")</f>
        <v>0</v>
      </c>
    </row>
    <row r="94" spans="1:43" x14ac:dyDescent="0.2">
      <c r="A94" s="31" t="s">
        <v>131</v>
      </c>
      <c r="B94" t="str">
        <f>VLOOKUP($A94,Dirofilaria!$A$6:$B$253,2,FALSE)</f>
        <v>Neg</v>
      </c>
      <c r="C94">
        <f>IF(B94=0,"",IF(B94="Neg",0,1))</f>
        <v>0</v>
      </c>
      <c r="D94" t="s">
        <v>4911</v>
      </c>
      <c r="E94">
        <f>IFERROR(VLOOKUP($A94,'Dog data'!$D$2:$DG$400,'Dog data'!R$1,FALSE),"")</f>
        <v>10</v>
      </c>
      <c r="F94" t="str">
        <f>IFERROR(VLOOKUP($A94,'Dog data'!$D$2:$DG$400,'Dog data'!T$1,FALSE),"")</f>
        <v>M</v>
      </c>
      <c r="G94" t="str">
        <f>IFERROR(VLOOKUP($A94,'Dog data'!$D$2:$DG$400,'Dog data'!Y$1,FALSE),"")</f>
        <v>Alert</v>
      </c>
      <c r="H94">
        <f>IFERROR(VLOOKUP($A94,'Dog data'!$D$2:$DG$400,'Dog data'!Z$1,FALSE),"")</f>
        <v>72</v>
      </c>
      <c r="I94" t="str">
        <f>IFERROR(VLOOKUP($A94,'Dog data'!$D$2:$DG$400,'Dog data'!AA$1,FALSE),"")</f>
        <v>Normal/panting</v>
      </c>
      <c r="J94">
        <f>IFERROR(VLOOKUP($A94,'Dog data'!$D$2:$DG$400,'Dog data'!AE$1,FALSE),"")</f>
        <v>102.4</v>
      </c>
      <c r="K94">
        <f>IFERROR(VLOOKUP($A94,'Dog data'!$D$2:$DG$400,'Dog data'!AF$1,FALSE),"")</f>
        <v>6</v>
      </c>
      <c r="L94">
        <f>IFERROR(VLOOKUP($A94,'Dog data'!$D$2:$DG$400,'Dog data'!BQ$1,FALSE),"")</f>
        <v>15.4</v>
      </c>
      <c r="M94">
        <f>IFERROR(VLOOKUP($A94,'Dog data'!$D$2:$DG$400,'Dog data'!BR$1,FALSE),"")</f>
        <v>8.5</v>
      </c>
      <c r="N94">
        <f>IFERROR(VLOOKUP($A94,'Dog data'!$D$2:$DG$400,'Dog data'!BS$1,FALSE),"")</f>
        <v>55.2</v>
      </c>
      <c r="O94">
        <f>IFERROR(VLOOKUP($A94,'Dog data'!$D$2:$DG$400,'Dog data'!BT$1,FALSE),"")</f>
        <v>3.7</v>
      </c>
      <c r="P94">
        <f>IFERROR(VLOOKUP($A94,'Dog data'!$D$2:$DG$400,'Dog data'!BU$1,FALSE),"")</f>
        <v>24</v>
      </c>
      <c r="Q94">
        <f>IFERROR(VLOOKUP($A94,'Dog data'!$D$2:$DG$400,'Dog data'!BV$1,FALSE),"")</f>
        <v>3.2</v>
      </c>
      <c r="R94">
        <f>IFERROR(VLOOKUP($A94,'Dog data'!$D$2:$DG$400,'Dog data'!BW$1,FALSE),"")</f>
        <v>20.8</v>
      </c>
      <c r="S94" t="str">
        <f>IFERROR(VLOOKUP($A94,'Dog data'!$D$2:$DG$400,'Dog data'!BX$1,FALSE),"")</f>
        <v>.</v>
      </c>
      <c r="T94">
        <f>IFERROR(VLOOKUP($A94,'Dog data'!$D$2:$DG$400,'Dog data'!BY$1,FALSE),"")</f>
        <v>19.3</v>
      </c>
      <c r="U94" t="str">
        <f>IFERROR(VLOOKUP($A94,'Dog data'!$D$2:$DG$400,'Dog data'!BZ$1,FALSE),"")</f>
        <v>.</v>
      </c>
      <c r="V94">
        <f>IFERROR(VLOOKUP($A94,'Dog data'!$D$2:$DG$400,'Dog data'!CA$1,FALSE),"")</f>
        <v>69.3</v>
      </c>
      <c r="W94" t="str">
        <f>IFERROR(VLOOKUP($A94,'Dog data'!$D$2:$DG$400,'Dog data'!CB$1,FALSE),"")</f>
        <v>.</v>
      </c>
      <c r="X94" t="str">
        <f>IFERROR(VLOOKUP($A94,'Dog data'!$D$2:$DG$400,'Dog data'!CC$1,FALSE),"")</f>
        <v>.</v>
      </c>
      <c r="Y94">
        <f>IFERROR(VLOOKUP($A94,'Dog data'!$D$2:$DG$400,'Dog data'!CD$1,FALSE),"")</f>
        <v>16.3</v>
      </c>
      <c r="Z94" t="str">
        <f>IFERROR(VLOOKUP($A94,'Dog data'!$D$2:$DG$400,'Dog data'!CE$1,FALSE),"")</f>
        <v>.</v>
      </c>
      <c r="AA94" t="str">
        <f>IFERROR(VLOOKUP($A94,'Dog data'!$D$2:$DG$400,'Dog data'!CF$1,FALSE),"")</f>
        <v>.</v>
      </c>
      <c r="AB94">
        <f>IFERROR(VLOOKUP($A94,'Dog data'!$D$2:$DG$400,'Dog data'!CG$1,FALSE),"")</f>
        <v>30</v>
      </c>
      <c r="AC94" t="str">
        <f>IFERROR(VLOOKUP($A94,'Dog data'!$D$2:$DG$400,'Dog data'!CH$1,FALSE),"")</f>
        <v>.</v>
      </c>
      <c r="AD94">
        <f>IFERROR(VLOOKUP($A94,'Dog data'!$D$2:$DG$400,'Dog data'!CI$1,FALSE),"")</f>
        <v>58</v>
      </c>
      <c r="AE94">
        <f>IFERROR(VLOOKUP($A94,'Dog data'!$D$2:$DG$400,'Dog data'!CJ$1,FALSE),"")</f>
        <v>6</v>
      </c>
      <c r="AF94">
        <f>IFERROR(VLOOKUP($A94,'Dog data'!$D$2:$DG$400,'Dog data'!CK$1,FALSE),"")</f>
        <v>6</v>
      </c>
      <c r="AG94" t="str">
        <f>IFERROR(VLOOKUP($A94,'Dog data'!$D$2:$DG$400,'Dog data'!CL$1,FALSE),"")</f>
        <v>.</v>
      </c>
      <c r="AH94" t="str">
        <f>IFERROR(VLOOKUP($A94,'Dog data'!$D$2:$DG$400,'Dog data'!CM$1,FALSE),"")</f>
        <v>.</v>
      </c>
      <c r="AI94" s="85" t="str">
        <f>IFERROR(VLOOKUP($A94,'Dog data'!$D$2:$DH$400,'Dog data'!DH$1,FALSE),"")</f>
        <v>BB011</v>
      </c>
      <c r="AJ94" s="85" t="str">
        <f>IFERROR(VLOOKUP($AI94,data!$C$3:$L$500,data!E$1,FALSE),"")</f>
        <v>Bajo Bonito</v>
      </c>
      <c r="AK94" s="85" t="str">
        <f>IFERROR(VLOOKUP($AI94,data!$C$3:$L$500,data!F$1,FALSE),"")</f>
        <v>8.725535 -80.055199 489.0735093279525 48</v>
      </c>
      <c r="AL94" s="85">
        <f>IFERROR(VLOOKUP($AI94,data!$C$3:$L$500,data!G$1,FALSE),"")</f>
        <v>8.7255350000000007</v>
      </c>
      <c r="AM94" s="85">
        <f>IFERROR(VLOOKUP($AI94,data!$C$3:$L$500,data!H$1,FALSE),"")</f>
        <v>-80.055199000000002</v>
      </c>
      <c r="AN94" s="85">
        <f>IFERROR(IFERROR(VLOOKUP($AI94,data!$C$3:$L$500,data!I$1,FALSE),VLOOKUP($AI94,Sheet1!$E$3:$M$21,Sheet1!K$1,FALSE)),"")</f>
        <v>0</v>
      </c>
      <c r="AO94" s="85">
        <f>IFERROR(IFERROR(VLOOKUP($AI94,data!$C$3:$L$500,data!J$1,FALSE),VLOOKUP($AI94,Sheet1!$E$3:$M$21,Sheet1!L$1,FALSE)),"")</f>
        <v>0</v>
      </c>
      <c r="AP94" s="85">
        <f>IFERROR(VLOOKUP($AI94,data!$C$3:$L$500,data!K$1,FALSE),"")</f>
        <v>-80.055199000000002</v>
      </c>
      <c r="AQ94" s="85">
        <f>IFERROR(VLOOKUP($AI94,data!$C$3:$L$500,data!L$1,FALSE),"")</f>
        <v>489.073509328</v>
      </c>
    </row>
    <row r="95" spans="1:43" x14ac:dyDescent="0.2">
      <c r="A95" s="31" t="s">
        <v>132</v>
      </c>
      <c r="B95" t="str">
        <f>VLOOKUP($A95,Dirofilaria!$A$6:$B$253,2,FALSE)</f>
        <v>Light Pos</v>
      </c>
      <c r="C95">
        <f>IF(B95=0,"",IF(B95="Neg",0,1))</f>
        <v>1</v>
      </c>
      <c r="D95" t="s">
        <v>4911</v>
      </c>
      <c r="E95">
        <f>IFERROR(VLOOKUP($A95,'Dog data'!$D$2:$DG$400,'Dog data'!R$1,FALSE),"")</f>
        <v>4</v>
      </c>
      <c r="F95" t="str">
        <f>IFERROR(VLOOKUP($A95,'Dog data'!$D$2:$DG$400,'Dog data'!T$1,FALSE),"")</f>
        <v>M</v>
      </c>
      <c r="G95" t="str">
        <f>IFERROR(VLOOKUP($A95,'Dog data'!$D$2:$DG$400,'Dog data'!Y$1,FALSE),"")</f>
        <v>Alert</v>
      </c>
      <c r="H95">
        <f>IFERROR(VLOOKUP($A95,'Dog data'!$D$2:$DG$400,'Dog data'!Z$1,FALSE),"")</f>
        <v>116</v>
      </c>
      <c r="I95" t="str">
        <f>IFERROR(VLOOKUP($A95,'Dog data'!$D$2:$DG$400,'Dog data'!AA$1,FALSE),"")</f>
        <v>Normal</v>
      </c>
      <c r="J95">
        <f>IFERROR(VLOOKUP($A95,'Dog data'!$D$2:$DG$400,'Dog data'!AE$1,FALSE),"")</f>
        <v>102.1</v>
      </c>
      <c r="K95">
        <f>IFERROR(VLOOKUP($A95,'Dog data'!$D$2:$DG$400,'Dog data'!AF$1,FALSE),"")</f>
        <v>7</v>
      </c>
      <c r="L95">
        <f>IFERROR(VLOOKUP($A95,'Dog data'!$D$2:$DG$400,'Dog data'!BQ$1,FALSE),"")</f>
        <v>15.8</v>
      </c>
      <c r="M95">
        <f>IFERROR(VLOOKUP($A95,'Dog data'!$D$2:$DG$400,'Dog data'!BR$1,FALSE),"")</f>
        <v>10.8</v>
      </c>
      <c r="N95">
        <f>IFERROR(VLOOKUP($A95,'Dog data'!$D$2:$DG$400,'Dog data'!BS$1,FALSE),"")</f>
        <v>68.2</v>
      </c>
      <c r="O95">
        <f>IFERROR(VLOOKUP($A95,'Dog data'!$D$2:$DG$400,'Dog data'!BT$1,FALSE),"")</f>
        <v>2.8</v>
      </c>
      <c r="P95">
        <f>IFERROR(VLOOKUP($A95,'Dog data'!$D$2:$DG$400,'Dog data'!BU$1,FALSE),"")</f>
        <v>17.5</v>
      </c>
      <c r="Q95">
        <f>IFERROR(VLOOKUP($A95,'Dog data'!$D$2:$DG$400,'Dog data'!BV$1,FALSE),"")</f>
        <v>2.2999999999999998</v>
      </c>
      <c r="R95">
        <f>IFERROR(VLOOKUP($A95,'Dog data'!$D$2:$DG$400,'Dog data'!BW$1,FALSE),"")</f>
        <v>14.3</v>
      </c>
      <c r="S95">
        <f>IFERROR(VLOOKUP($A95,'Dog data'!$D$2:$DG$400,'Dog data'!BX$1,FALSE),"")</f>
        <v>6.56</v>
      </c>
      <c r="T95">
        <f>IFERROR(VLOOKUP($A95,'Dog data'!$D$2:$DG$400,'Dog data'!BY$1,FALSE),"")</f>
        <v>13.3</v>
      </c>
      <c r="U95">
        <f>IFERROR(VLOOKUP($A95,'Dog data'!$D$2:$DG$400,'Dog data'!BZ$1,FALSE),"")</f>
        <v>35.4</v>
      </c>
      <c r="V95">
        <f>IFERROR(VLOOKUP($A95,'Dog data'!$D$2:$DG$400,'Dog data'!CA$1,FALSE),"")</f>
        <v>54</v>
      </c>
      <c r="W95">
        <f>IFERROR(VLOOKUP($A95,'Dog data'!$D$2:$DG$400,'Dog data'!CB$1,FALSE),"")</f>
        <v>20.3</v>
      </c>
      <c r="X95">
        <f>IFERROR(VLOOKUP($A95,'Dog data'!$D$2:$DG$400,'Dog data'!CC$1,FALSE),"")</f>
        <v>37.6</v>
      </c>
      <c r="Y95">
        <f>IFERROR(VLOOKUP($A95,'Dog data'!$D$2:$DG$400,'Dog data'!CD$1,FALSE),"")</f>
        <v>20.100000000000001</v>
      </c>
      <c r="Z95">
        <f>IFERROR(VLOOKUP($A95,'Dog data'!$D$2:$DG$400,'Dog data'!CE$1,FALSE),"")</f>
        <v>178</v>
      </c>
      <c r="AA95" t="str">
        <f>IFERROR(VLOOKUP($A95,'Dog data'!$D$2:$DG$400,'Dog data'!CF$1,FALSE),"")</f>
        <v>.</v>
      </c>
      <c r="AB95">
        <f>IFERROR(VLOOKUP($A95,'Dog data'!$D$2:$DG$400,'Dog data'!CG$1,FALSE),"")</f>
        <v>46</v>
      </c>
      <c r="AC95" t="str">
        <f>IFERROR(VLOOKUP($A95,'Dog data'!$D$2:$DG$400,'Dog data'!CH$1,FALSE),"")</f>
        <v>.</v>
      </c>
      <c r="AD95">
        <f>IFERROR(VLOOKUP($A95,'Dog data'!$D$2:$DG$400,'Dog data'!CI$1,FALSE),"")</f>
        <v>40</v>
      </c>
      <c r="AE95">
        <f>IFERROR(VLOOKUP($A95,'Dog data'!$D$2:$DG$400,'Dog data'!CJ$1,FALSE),"")</f>
        <v>4</v>
      </c>
      <c r="AF95">
        <f>IFERROR(VLOOKUP($A95,'Dog data'!$D$2:$DG$400,'Dog data'!CK$1,FALSE),"")</f>
        <v>10</v>
      </c>
      <c r="AG95" t="str">
        <f>IFERROR(VLOOKUP($A95,'Dog data'!$D$2:$DG$400,'Dog data'!CL$1,FALSE),"")</f>
        <v>.</v>
      </c>
      <c r="AH95" t="str">
        <f>IFERROR(VLOOKUP($A95,'Dog data'!$D$2:$DG$400,'Dog data'!CM$1,FALSE),"")</f>
        <v>.</v>
      </c>
      <c r="AI95" s="85" t="str">
        <f>IFERROR(VLOOKUP($A95,'Dog data'!$D$2:$DH$400,'Dog data'!DH$1,FALSE),"")</f>
        <v>BB010</v>
      </c>
      <c r="AJ95" s="85" t="str">
        <f>IFERROR(VLOOKUP($AI95,data!$C$3:$L$500,data!E$1,FALSE),"")</f>
        <v>Bajo Bonito</v>
      </c>
      <c r="AK95" s="85" t="str">
        <f>IFERROR(VLOOKUP($AI95,data!$C$3:$L$500,data!F$1,FALSE),"")</f>
        <v>8.717142 -80.059071 0 0</v>
      </c>
      <c r="AL95" s="85">
        <f>IFERROR(VLOOKUP($AI95,data!$C$3:$L$500,data!G$1,FALSE),"")</f>
        <v>8.7171420000000008</v>
      </c>
      <c r="AM95" s="85">
        <f>IFERROR(VLOOKUP($AI95,data!$C$3:$L$500,data!H$1,FALSE),"")</f>
        <v>-80.059071000000003</v>
      </c>
      <c r="AN95" s="85">
        <f>IFERROR(IFERROR(VLOOKUP($AI95,data!$C$3:$L$500,data!I$1,FALSE),VLOOKUP($AI95,Sheet1!$E$3:$M$21,Sheet1!K$1,FALSE)),"")</f>
        <v>8.7170679870000001</v>
      </c>
      <c r="AO95" s="85">
        <f>IFERROR(IFERROR(VLOOKUP($AI95,data!$C$3:$L$500,data!J$1,FALSE),VLOOKUP($AI95,Sheet1!$E$3:$M$21,Sheet1!L$1,FALSE)),"")</f>
        <v>-80.05938596</v>
      </c>
      <c r="AP95" s="85">
        <f>IFERROR(VLOOKUP($AI95,data!$C$3:$L$500,data!K$1,FALSE),"")</f>
        <v>-80.059071000000003</v>
      </c>
      <c r="AQ95" s="85">
        <f>IFERROR(VLOOKUP($AI95,data!$C$3:$L$500,data!L$1,FALSE),"")</f>
        <v>0</v>
      </c>
    </row>
    <row r="96" spans="1:43" x14ac:dyDescent="0.2">
      <c r="A96" s="31" t="s">
        <v>133</v>
      </c>
      <c r="B96" t="str">
        <f>VLOOKUP($A96,Dirofilaria!$A$6:$B$253,2,FALSE)</f>
        <v>Light Pos</v>
      </c>
      <c r="C96">
        <f>IF(B96=0,"",IF(B96="Neg",0,1))</f>
        <v>1</v>
      </c>
      <c r="D96" t="s">
        <v>4911</v>
      </c>
      <c r="E96">
        <f>IFERROR(VLOOKUP($A96,'Dog data'!$D$2:$DG$400,'Dog data'!R$1,FALSE),"")</f>
        <v>5</v>
      </c>
      <c r="F96" t="str">
        <f>IFERROR(VLOOKUP($A96,'Dog data'!$D$2:$DG$400,'Dog data'!T$1,FALSE),"")</f>
        <v>M</v>
      </c>
      <c r="G96" t="str">
        <f>IFERROR(VLOOKUP($A96,'Dog data'!$D$2:$DG$400,'Dog data'!Y$1,FALSE),"")</f>
        <v>Alert</v>
      </c>
      <c r="H96">
        <f>IFERROR(VLOOKUP($A96,'Dog data'!$D$2:$DG$400,'Dog data'!Z$1,FALSE),"")</f>
        <v>108</v>
      </c>
      <c r="I96" t="str">
        <f>IFERROR(VLOOKUP($A96,'Dog data'!$D$2:$DG$400,'Dog data'!AA$1,FALSE),"")</f>
        <v>Normal</v>
      </c>
      <c r="J96">
        <f>IFERROR(VLOOKUP($A96,'Dog data'!$D$2:$DG$400,'Dog data'!AE$1,FALSE),"")</f>
        <v>106.6</v>
      </c>
      <c r="K96">
        <f>IFERROR(VLOOKUP($A96,'Dog data'!$D$2:$DG$400,'Dog data'!AF$1,FALSE),"")</f>
        <v>2</v>
      </c>
      <c r="L96">
        <f>IFERROR(VLOOKUP($A96,'Dog data'!$D$2:$DG$400,'Dog data'!BQ$1,FALSE),"")</f>
        <v>18.8</v>
      </c>
      <c r="M96">
        <f>IFERROR(VLOOKUP($A96,'Dog data'!$D$2:$DG$400,'Dog data'!BR$1,FALSE),"")</f>
        <v>12.4</v>
      </c>
      <c r="N96">
        <f>IFERROR(VLOOKUP($A96,'Dog data'!$D$2:$DG$400,'Dog data'!BS$1,FALSE),"")</f>
        <v>65.8</v>
      </c>
      <c r="O96">
        <f>IFERROR(VLOOKUP($A96,'Dog data'!$D$2:$DG$400,'Dog data'!BT$1,FALSE),"")</f>
        <v>3.7</v>
      </c>
      <c r="P96">
        <f>IFERROR(VLOOKUP($A96,'Dog data'!$D$2:$DG$400,'Dog data'!BU$1,FALSE),"")</f>
        <v>19.5</v>
      </c>
      <c r="Q96">
        <f>IFERROR(VLOOKUP($A96,'Dog data'!$D$2:$DG$400,'Dog data'!BV$1,FALSE),"")</f>
        <v>2.8</v>
      </c>
      <c r="R96">
        <f>IFERROR(VLOOKUP($A96,'Dog data'!$D$2:$DG$400,'Dog data'!BW$1,FALSE),"")</f>
        <v>14.7</v>
      </c>
      <c r="S96">
        <f>IFERROR(VLOOKUP($A96,'Dog data'!$D$2:$DG$400,'Dog data'!BX$1,FALSE),"")</f>
        <v>6.99</v>
      </c>
      <c r="T96">
        <f>IFERROR(VLOOKUP($A96,'Dog data'!$D$2:$DG$400,'Dog data'!BY$1,FALSE),"")</f>
        <v>16.2</v>
      </c>
      <c r="U96">
        <f>IFERROR(VLOOKUP($A96,'Dog data'!$D$2:$DG$400,'Dog data'!BZ$1,FALSE),"")</f>
        <v>44.2</v>
      </c>
      <c r="V96">
        <f>IFERROR(VLOOKUP($A96,'Dog data'!$D$2:$DG$400,'Dog data'!CA$1,FALSE),"")</f>
        <v>63.3</v>
      </c>
      <c r="W96">
        <f>IFERROR(VLOOKUP($A96,'Dog data'!$D$2:$DG$400,'Dog data'!CB$1,FALSE),"")</f>
        <v>23.2</v>
      </c>
      <c r="X96">
        <f>IFERROR(VLOOKUP($A96,'Dog data'!$D$2:$DG$400,'Dog data'!CC$1,FALSE),"")</f>
        <v>36.700000000000003</v>
      </c>
      <c r="Y96">
        <f>IFERROR(VLOOKUP($A96,'Dog data'!$D$2:$DG$400,'Dog data'!CD$1,FALSE),"")</f>
        <v>16.600000000000001</v>
      </c>
      <c r="Z96">
        <f>IFERROR(VLOOKUP($A96,'Dog data'!$D$2:$DG$400,'Dog data'!CE$1,FALSE),"")</f>
        <v>336</v>
      </c>
      <c r="AA96" t="str">
        <f>IFERROR(VLOOKUP($A96,'Dog data'!$D$2:$DG$400,'Dog data'!CF$1,FALSE),"")</f>
        <v>.</v>
      </c>
      <c r="AB96">
        <f>IFERROR(VLOOKUP($A96,'Dog data'!$D$2:$DG$400,'Dog data'!CG$1,FALSE),"")</f>
        <v>76</v>
      </c>
      <c r="AC96" t="str">
        <f>IFERROR(VLOOKUP($A96,'Dog data'!$D$2:$DG$400,'Dog data'!CH$1,FALSE),"")</f>
        <v>.</v>
      </c>
      <c r="AD96">
        <f>IFERROR(VLOOKUP($A96,'Dog data'!$D$2:$DG$400,'Dog data'!CI$1,FALSE),"")</f>
        <v>19</v>
      </c>
      <c r="AE96">
        <f>IFERROR(VLOOKUP($A96,'Dog data'!$D$2:$DG$400,'Dog data'!CJ$1,FALSE),"")</f>
        <v>4</v>
      </c>
      <c r="AF96">
        <f>IFERROR(VLOOKUP($A96,'Dog data'!$D$2:$DG$400,'Dog data'!CK$1,FALSE),"")</f>
        <v>1</v>
      </c>
      <c r="AG96" t="str">
        <f>IFERROR(VLOOKUP($A96,'Dog data'!$D$2:$DG$400,'Dog data'!CL$1,FALSE),"")</f>
        <v>.</v>
      </c>
      <c r="AH96" t="str">
        <f>IFERROR(VLOOKUP($A96,'Dog data'!$D$2:$DG$400,'Dog data'!CM$1,FALSE),"")</f>
        <v>.</v>
      </c>
      <c r="AI96" s="85" t="str">
        <f>IFERROR(VLOOKUP($A96,'Dog data'!$D$2:$DH$400,'Dog data'!DH$1,FALSE),"")</f>
        <v>BB012</v>
      </c>
      <c r="AJ96" s="85" t="str">
        <f>IFERROR(VLOOKUP($AI96,data!$C$3:$L$500,data!E$1,FALSE),"")</f>
        <v>Bajo Bonito</v>
      </c>
      <c r="AK96" s="85" t="str">
        <f>IFERROR(VLOOKUP($AI96,data!$C$3:$L$500,data!F$1,FALSE),"")</f>
        <v>8.717142 -80.059071 393.49590625939345 32</v>
      </c>
      <c r="AL96" s="85">
        <f>IFERROR(VLOOKUP($AI96,data!$C$3:$L$500,data!G$1,FALSE),"")</f>
        <v>8.7171420000000008</v>
      </c>
      <c r="AM96" s="85">
        <f>IFERROR(VLOOKUP($AI96,data!$C$3:$L$500,data!H$1,FALSE),"")</f>
        <v>-80.059071000000003</v>
      </c>
      <c r="AN96" s="85">
        <f>IFERROR(IFERROR(VLOOKUP($AI96,data!$C$3:$L$500,data!I$1,FALSE),VLOOKUP($AI96,Sheet1!$E$3:$M$21,Sheet1!K$1,FALSE)),"")</f>
        <v>8.7167649810000007</v>
      </c>
      <c r="AO96" s="85">
        <f>IFERROR(IFERROR(VLOOKUP($AI96,data!$C$3:$L$500,data!J$1,FALSE),VLOOKUP($AI96,Sheet1!$E$3:$M$21,Sheet1!L$1,FALSE)),"")</f>
        <v>-80.060187020000001</v>
      </c>
      <c r="AP96" s="85">
        <f>IFERROR(VLOOKUP($AI96,data!$C$3:$L$500,data!K$1,FALSE),"")</f>
        <v>-80.059071000000003</v>
      </c>
      <c r="AQ96" s="85">
        <f>IFERROR(VLOOKUP($AI96,data!$C$3:$L$500,data!L$1,FALSE),"")</f>
        <v>393.49590625899998</v>
      </c>
    </row>
    <row r="97" spans="1:43" x14ac:dyDescent="0.2">
      <c r="A97" s="31" t="s">
        <v>134</v>
      </c>
      <c r="B97" t="str">
        <f>VLOOKUP($A97,Dirofilaria!$A$6:$B$253,2,FALSE)</f>
        <v>Neg</v>
      </c>
      <c r="C97">
        <f>IF(B97=0,"",IF(B97="Neg",0,1))</f>
        <v>0</v>
      </c>
      <c r="D97" t="s">
        <v>4911</v>
      </c>
      <c r="E97">
        <f>IFERROR(VLOOKUP($A97,'Dog data'!$D$2:$DG$400,'Dog data'!R$1,FALSE),"")</f>
        <v>3</v>
      </c>
      <c r="F97" t="str">
        <f>IFERROR(VLOOKUP($A97,'Dog data'!$D$2:$DG$400,'Dog data'!T$1,FALSE),"")</f>
        <v>M</v>
      </c>
      <c r="G97" t="str">
        <f>IFERROR(VLOOKUP($A97,'Dog data'!$D$2:$DG$400,'Dog data'!Y$1,FALSE),"")</f>
        <v>Alert</v>
      </c>
      <c r="H97">
        <f>IFERROR(VLOOKUP($A97,'Dog data'!$D$2:$DG$400,'Dog data'!Z$1,FALSE),"")</f>
        <v>104</v>
      </c>
      <c r="I97" t="str">
        <f>IFERROR(VLOOKUP($A97,'Dog data'!$D$2:$DG$400,'Dog data'!AA$1,FALSE),"")</f>
        <v>Normal</v>
      </c>
      <c r="J97">
        <f>IFERROR(VLOOKUP($A97,'Dog data'!$D$2:$DG$400,'Dog data'!AE$1,FALSE),"")</f>
        <v>103</v>
      </c>
      <c r="K97">
        <f>IFERROR(VLOOKUP($A97,'Dog data'!$D$2:$DG$400,'Dog data'!AF$1,FALSE),"")</f>
        <v>3</v>
      </c>
      <c r="L97">
        <f>IFERROR(VLOOKUP($A97,'Dog data'!$D$2:$DG$400,'Dog data'!BQ$1,FALSE),"")</f>
        <v>14.1</v>
      </c>
      <c r="M97">
        <f>IFERROR(VLOOKUP($A97,'Dog data'!$D$2:$DG$400,'Dog data'!BR$1,FALSE),"")</f>
        <v>7.9</v>
      </c>
      <c r="N97">
        <f>IFERROR(VLOOKUP($A97,'Dog data'!$D$2:$DG$400,'Dog data'!BS$1,FALSE),"")</f>
        <v>56.1</v>
      </c>
      <c r="O97">
        <f>IFERROR(VLOOKUP($A97,'Dog data'!$D$2:$DG$400,'Dog data'!BT$1,FALSE),"")</f>
        <v>3.3</v>
      </c>
      <c r="P97">
        <f>IFERROR(VLOOKUP($A97,'Dog data'!$D$2:$DG$400,'Dog data'!BU$1,FALSE),"")</f>
        <v>23.5</v>
      </c>
      <c r="Q97">
        <f>IFERROR(VLOOKUP($A97,'Dog data'!$D$2:$DG$400,'Dog data'!BV$1,FALSE),"")</f>
        <v>2.9</v>
      </c>
      <c r="R97">
        <f>IFERROR(VLOOKUP($A97,'Dog data'!$D$2:$DG$400,'Dog data'!BW$1,FALSE),"")</f>
        <v>20.399999999999999</v>
      </c>
      <c r="S97">
        <f>IFERROR(VLOOKUP($A97,'Dog data'!$D$2:$DG$400,'Dog data'!BX$1,FALSE),"")</f>
        <v>6.1</v>
      </c>
      <c r="T97">
        <f>IFERROR(VLOOKUP($A97,'Dog data'!$D$2:$DG$400,'Dog data'!BY$1,FALSE),"")</f>
        <v>14.2</v>
      </c>
      <c r="U97">
        <f>IFERROR(VLOOKUP($A97,'Dog data'!$D$2:$DG$400,'Dog data'!BZ$1,FALSE),"")</f>
        <v>39</v>
      </c>
      <c r="V97">
        <f>IFERROR(VLOOKUP($A97,'Dog data'!$D$2:$DG$400,'Dog data'!CA$1,FALSE),"")</f>
        <v>64</v>
      </c>
      <c r="W97">
        <f>IFERROR(VLOOKUP($A97,'Dog data'!$D$2:$DG$400,'Dog data'!CB$1,FALSE),"")</f>
        <v>23.3</v>
      </c>
      <c r="X97">
        <f>IFERROR(VLOOKUP($A97,'Dog data'!$D$2:$DG$400,'Dog data'!CC$1,FALSE),"")</f>
        <v>36.4</v>
      </c>
      <c r="Y97">
        <f>IFERROR(VLOOKUP($A97,'Dog data'!$D$2:$DG$400,'Dog data'!CD$1,FALSE),"")</f>
        <v>16.8</v>
      </c>
      <c r="Z97">
        <f>IFERROR(VLOOKUP($A97,'Dog data'!$D$2:$DG$400,'Dog data'!CE$1,FALSE),"")</f>
        <v>67</v>
      </c>
      <c r="AA97" t="str">
        <f>IFERROR(VLOOKUP($A97,'Dog data'!$D$2:$DG$400,'Dog data'!CF$1,FALSE),"")</f>
        <v>.</v>
      </c>
      <c r="AB97">
        <f>IFERROR(VLOOKUP($A97,'Dog data'!$D$2:$DG$400,'Dog data'!CG$1,FALSE),"")</f>
        <v>48</v>
      </c>
      <c r="AC97" t="str">
        <f>IFERROR(VLOOKUP($A97,'Dog data'!$D$2:$DG$400,'Dog data'!CH$1,FALSE),"")</f>
        <v>.</v>
      </c>
      <c r="AD97">
        <f>IFERROR(VLOOKUP($A97,'Dog data'!$D$2:$DG$400,'Dog data'!CI$1,FALSE),"")</f>
        <v>42</v>
      </c>
      <c r="AE97">
        <f>IFERROR(VLOOKUP($A97,'Dog data'!$D$2:$DG$400,'Dog data'!CJ$1,FALSE),"")</f>
        <v>5</v>
      </c>
      <c r="AF97">
        <f>IFERROR(VLOOKUP($A97,'Dog data'!$D$2:$DG$400,'Dog data'!CK$1,FALSE),"")</f>
        <v>5</v>
      </c>
      <c r="AG97" t="str">
        <f>IFERROR(VLOOKUP($A97,'Dog data'!$D$2:$DG$400,'Dog data'!CL$1,FALSE),"")</f>
        <v>.</v>
      </c>
      <c r="AH97" t="str">
        <f>IFERROR(VLOOKUP($A97,'Dog data'!$D$2:$DG$400,'Dog data'!CM$1,FALSE),"")</f>
        <v>.</v>
      </c>
      <c r="AI97" s="85" t="str">
        <f>IFERROR(VLOOKUP($A97,'Dog data'!$D$2:$DH$400,'Dog data'!DH$1,FALSE),"")</f>
        <v>BB012</v>
      </c>
      <c r="AJ97" s="85" t="str">
        <f>IFERROR(VLOOKUP($AI97,data!$C$3:$L$500,data!E$1,FALSE),"")</f>
        <v>Bajo Bonito</v>
      </c>
      <c r="AK97" s="85" t="str">
        <f>IFERROR(VLOOKUP($AI97,data!$C$3:$L$500,data!F$1,FALSE),"")</f>
        <v>8.717142 -80.059071 393.49590625939345 32</v>
      </c>
      <c r="AL97" s="85">
        <f>IFERROR(VLOOKUP($AI97,data!$C$3:$L$500,data!G$1,FALSE),"")</f>
        <v>8.7171420000000008</v>
      </c>
      <c r="AM97" s="85">
        <f>IFERROR(VLOOKUP($AI97,data!$C$3:$L$500,data!H$1,FALSE),"")</f>
        <v>-80.059071000000003</v>
      </c>
      <c r="AN97" s="85">
        <f>IFERROR(IFERROR(VLOOKUP($AI97,data!$C$3:$L$500,data!I$1,FALSE),VLOOKUP($AI97,Sheet1!$E$3:$M$21,Sheet1!K$1,FALSE)),"")</f>
        <v>8.7167649810000007</v>
      </c>
      <c r="AO97" s="85">
        <f>IFERROR(IFERROR(VLOOKUP($AI97,data!$C$3:$L$500,data!J$1,FALSE),VLOOKUP($AI97,Sheet1!$E$3:$M$21,Sheet1!L$1,FALSE)),"")</f>
        <v>-80.060187020000001</v>
      </c>
      <c r="AP97" s="85">
        <f>IFERROR(VLOOKUP($AI97,data!$C$3:$L$500,data!K$1,FALSE),"")</f>
        <v>-80.059071000000003</v>
      </c>
      <c r="AQ97" s="85">
        <f>IFERROR(VLOOKUP($AI97,data!$C$3:$L$500,data!L$1,FALSE),"")</f>
        <v>393.49590625899998</v>
      </c>
    </row>
    <row r="98" spans="1:43" x14ac:dyDescent="0.2">
      <c r="A98" s="31" t="s">
        <v>135</v>
      </c>
      <c r="B98" t="str">
        <f>VLOOKUP($A98,Dirofilaria!$A$6:$B$253,2,FALSE)</f>
        <v>Light Pos</v>
      </c>
      <c r="C98">
        <f>IF(B98=0,"",IF(B98="Neg",0,1))</f>
        <v>1</v>
      </c>
      <c r="D98" t="s">
        <v>4911</v>
      </c>
      <c r="E98">
        <f>IFERROR(VLOOKUP($A98,'Dog data'!$D$2:$DG$400,'Dog data'!R$1,FALSE),"")</f>
        <v>4</v>
      </c>
      <c r="F98" t="str">
        <f>IFERROR(VLOOKUP($A98,'Dog data'!$D$2:$DG$400,'Dog data'!T$1,FALSE),"")</f>
        <v>M</v>
      </c>
      <c r="G98" t="str">
        <f>IFERROR(VLOOKUP($A98,'Dog data'!$D$2:$DG$400,'Dog data'!Y$1,FALSE),"")</f>
        <v>Alert</v>
      </c>
      <c r="H98">
        <f>IFERROR(VLOOKUP($A98,'Dog data'!$D$2:$DG$400,'Dog data'!Z$1,FALSE),"")</f>
        <v>104</v>
      </c>
      <c r="I98" t="str">
        <f>IFERROR(VLOOKUP($A98,'Dog data'!$D$2:$DG$400,'Dog data'!AA$1,FALSE),"")</f>
        <v>Normal</v>
      </c>
      <c r="J98">
        <f>IFERROR(VLOOKUP($A98,'Dog data'!$D$2:$DG$400,'Dog data'!AE$1,FALSE),"")</f>
        <v>101</v>
      </c>
      <c r="K98">
        <f>IFERROR(VLOOKUP($A98,'Dog data'!$D$2:$DG$400,'Dog data'!AF$1,FALSE),"")</f>
        <v>4</v>
      </c>
      <c r="L98">
        <f>IFERROR(VLOOKUP($A98,'Dog data'!$D$2:$DG$400,'Dog data'!BQ$1,FALSE),"")</f>
        <v>16.8</v>
      </c>
      <c r="M98">
        <f>IFERROR(VLOOKUP($A98,'Dog data'!$D$2:$DG$400,'Dog data'!BR$1,FALSE),"")</f>
        <v>12</v>
      </c>
      <c r="N98">
        <f>IFERROR(VLOOKUP($A98,'Dog data'!$D$2:$DG$400,'Dog data'!BS$1,FALSE),"")</f>
        <v>71.2</v>
      </c>
      <c r="O98">
        <f>IFERROR(VLOOKUP($A98,'Dog data'!$D$2:$DG$400,'Dog data'!BT$1,FALSE),"")</f>
        <v>2.5</v>
      </c>
      <c r="P98">
        <f>IFERROR(VLOOKUP($A98,'Dog data'!$D$2:$DG$400,'Dog data'!BU$1,FALSE),"")</f>
        <v>15</v>
      </c>
      <c r="Q98">
        <f>IFERROR(VLOOKUP($A98,'Dog data'!$D$2:$DG$400,'Dog data'!BV$1,FALSE),"")</f>
        <v>2.2999999999999998</v>
      </c>
      <c r="R98">
        <f>IFERROR(VLOOKUP($A98,'Dog data'!$D$2:$DG$400,'Dog data'!BW$1,FALSE),"")</f>
        <v>13.8</v>
      </c>
      <c r="S98">
        <f>IFERROR(VLOOKUP($A98,'Dog data'!$D$2:$DG$400,'Dog data'!BX$1,FALSE),"")</f>
        <v>6.42</v>
      </c>
      <c r="T98">
        <f>IFERROR(VLOOKUP($A98,'Dog data'!$D$2:$DG$400,'Dog data'!BY$1,FALSE),"")</f>
        <v>14.4</v>
      </c>
      <c r="U98">
        <f>IFERROR(VLOOKUP($A98,'Dog data'!$D$2:$DG$400,'Dog data'!BZ$1,FALSE),"")</f>
        <v>40.4</v>
      </c>
      <c r="V98">
        <f>IFERROR(VLOOKUP($A98,'Dog data'!$D$2:$DG$400,'Dog data'!CA$1,FALSE),"")</f>
        <v>63</v>
      </c>
      <c r="W98">
        <f>IFERROR(VLOOKUP($A98,'Dog data'!$D$2:$DG$400,'Dog data'!CB$1,FALSE),"")</f>
        <v>22.4</v>
      </c>
      <c r="X98">
        <f>IFERROR(VLOOKUP($A98,'Dog data'!$D$2:$DG$400,'Dog data'!CC$1,FALSE),"")</f>
        <v>35.6</v>
      </c>
      <c r="Y98">
        <f>IFERROR(VLOOKUP($A98,'Dog data'!$D$2:$DG$400,'Dog data'!CD$1,FALSE),"")</f>
        <v>15.3</v>
      </c>
      <c r="Z98">
        <f>IFERROR(VLOOKUP($A98,'Dog data'!$D$2:$DG$400,'Dog data'!CE$1,FALSE),"")</f>
        <v>271</v>
      </c>
      <c r="AA98" t="str">
        <f>IFERROR(VLOOKUP($A98,'Dog data'!$D$2:$DG$400,'Dog data'!CF$1,FALSE),"")</f>
        <v>.</v>
      </c>
      <c r="AB98">
        <f>IFERROR(VLOOKUP($A98,'Dog data'!$D$2:$DG$400,'Dog data'!CG$1,FALSE),"")</f>
        <v>46</v>
      </c>
      <c r="AC98" t="str">
        <f>IFERROR(VLOOKUP($A98,'Dog data'!$D$2:$DG$400,'Dog data'!CH$1,FALSE),"")</f>
        <v>.</v>
      </c>
      <c r="AD98">
        <f>IFERROR(VLOOKUP($A98,'Dog data'!$D$2:$DG$400,'Dog data'!CI$1,FALSE),"")</f>
        <v>36</v>
      </c>
      <c r="AE98">
        <f>IFERROR(VLOOKUP($A98,'Dog data'!$D$2:$DG$400,'Dog data'!CJ$1,FALSE),"")</f>
        <v>8</v>
      </c>
      <c r="AF98">
        <f>IFERROR(VLOOKUP($A98,'Dog data'!$D$2:$DG$400,'Dog data'!CK$1,FALSE),"")</f>
        <v>10</v>
      </c>
      <c r="AG98" t="str">
        <f>IFERROR(VLOOKUP($A98,'Dog data'!$D$2:$DG$400,'Dog data'!CL$1,FALSE),"")</f>
        <v>.</v>
      </c>
      <c r="AH98" t="str">
        <f>IFERROR(VLOOKUP($A98,'Dog data'!$D$2:$DG$400,'Dog data'!CM$1,FALSE),"")</f>
        <v>.</v>
      </c>
      <c r="AI98" s="85" t="str">
        <f>IFERROR(VLOOKUP($A98,'Dog data'!$D$2:$DH$400,'Dog data'!DH$1,FALSE),"")</f>
        <v>BB013</v>
      </c>
      <c r="AJ98" s="85" t="str">
        <f>IFERROR(VLOOKUP($AI98,data!$C$3:$L$500,data!E$1,FALSE),"")</f>
        <v>Bajo Bonito</v>
      </c>
      <c r="AK98" s="85" t="str">
        <f>IFERROR(VLOOKUP($AI98,data!$C$3:$L$500,data!F$1,FALSE),"")</f>
        <v>8.713496 -80.058645 489 0</v>
      </c>
      <c r="AL98" s="85">
        <f>IFERROR(VLOOKUP($AI98,data!$C$3:$L$500,data!G$1,FALSE),"")</f>
        <v>8.7134959999999992</v>
      </c>
      <c r="AM98" s="85">
        <f>IFERROR(VLOOKUP($AI98,data!$C$3:$L$500,data!H$1,FALSE),"")</f>
        <v>-80.058644999999999</v>
      </c>
      <c r="AN98" s="85">
        <f>IFERROR(IFERROR(VLOOKUP($AI98,data!$C$3:$L$500,data!I$1,FALSE),VLOOKUP($AI98,Sheet1!$E$3:$M$21,Sheet1!K$1,FALSE)),"")</f>
        <v>8.7143899690000008</v>
      </c>
      <c r="AO98" s="85">
        <f>IFERROR(IFERROR(VLOOKUP($AI98,data!$C$3:$L$500,data!J$1,FALSE),VLOOKUP($AI98,Sheet1!$E$3:$M$21,Sheet1!L$1,FALSE)),"")</f>
        <v>-80.058981029999998</v>
      </c>
      <c r="AP98" s="85">
        <f>IFERROR(VLOOKUP($AI98,data!$C$3:$L$500,data!K$1,FALSE),"")</f>
        <v>-80.058644999999999</v>
      </c>
      <c r="AQ98" s="85">
        <f>IFERROR(VLOOKUP($AI98,data!$C$3:$L$500,data!L$1,FALSE),"")</f>
        <v>489</v>
      </c>
    </row>
    <row r="99" spans="1:43" x14ac:dyDescent="0.2">
      <c r="A99" s="31" t="s">
        <v>136</v>
      </c>
      <c r="B99" t="str">
        <f>VLOOKUP($A99,Dirofilaria!$A$6:$B$253,2,FALSE)</f>
        <v>Light Pos</v>
      </c>
      <c r="C99">
        <f>IF(B99=0,"",IF(B99="Neg",0,1))</f>
        <v>1</v>
      </c>
      <c r="D99" t="s">
        <v>4911</v>
      </c>
      <c r="E99">
        <f>IFERROR(VLOOKUP($A99,'Dog data'!$D$2:$DG$400,'Dog data'!R$1,FALSE),"")</f>
        <v>7.5</v>
      </c>
      <c r="F99" t="str">
        <f>IFERROR(VLOOKUP($A99,'Dog data'!$D$2:$DG$400,'Dog data'!T$1,FALSE),"")</f>
        <v>F</v>
      </c>
      <c r="G99" t="str">
        <f>IFERROR(VLOOKUP($A99,'Dog data'!$D$2:$DG$400,'Dog data'!Y$1,FALSE),"")</f>
        <v>Alert</v>
      </c>
      <c r="H99">
        <f>IFERROR(VLOOKUP($A99,'Dog data'!$D$2:$DG$400,'Dog data'!Z$1,FALSE),"")</f>
        <v>120</v>
      </c>
      <c r="I99" t="str">
        <f>IFERROR(VLOOKUP($A99,'Dog data'!$D$2:$DG$400,'Dog data'!AA$1,FALSE),"")</f>
        <v>Normal</v>
      </c>
      <c r="J99">
        <f>IFERROR(VLOOKUP($A99,'Dog data'!$D$2:$DG$400,'Dog data'!AE$1,FALSE),"")</f>
        <v>101</v>
      </c>
      <c r="K99">
        <f>IFERROR(VLOOKUP($A99,'Dog data'!$D$2:$DG$400,'Dog data'!AF$1,FALSE),"")</f>
        <v>5</v>
      </c>
      <c r="L99">
        <f>IFERROR(VLOOKUP($A99,'Dog data'!$D$2:$DG$400,'Dog data'!BQ$1,FALSE),"")</f>
        <v>26</v>
      </c>
      <c r="M99">
        <f>IFERROR(VLOOKUP($A99,'Dog data'!$D$2:$DG$400,'Dog data'!BR$1,FALSE),"")</f>
        <v>16.7</v>
      </c>
      <c r="N99">
        <f>IFERROR(VLOOKUP($A99,'Dog data'!$D$2:$DG$400,'Dog data'!BS$1,FALSE),"")</f>
        <v>64.2</v>
      </c>
      <c r="O99">
        <f>IFERROR(VLOOKUP($A99,'Dog data'!$D$2:$DG$400,'Dog data'!BT$1,FALSE),"")</f>
        <v>4.7</v>
      </c>
      <c r="P99">
        <f>IFERROR(VLOOKUP($A99,'Dog data'!$D$2:$DG$400,'Dog data'!BU$1,FALSE),"")</f>
        <v>18.2</v>
      </c>
      <c r="Q99">
        <f>IFERROR(VLOOKUP($A99,'Dog data'!$D$2:$DG$400,'Dog data'!BV$1,FALSE),"")</f>
        <v>4.5999999999999996</v>
      </c>
      <c r="R99">
        <f>IFERROR(VLOOKUP($A99,'Dog data'!$D$2:$DG$400,'Dog data'!BW$1,FALSE),"")</f>
        <v>17.600000000000001</v>
      </c>
      <c r="S99">
        <f>IFERROR(VLOOKUP($A99,'Dog data'!$D$2:$DG$400,'Dog data'!BX$1,FALSE),"")</f>
        <v>6.4</v>
      </c>
      <c r="T99">
        <f>IFERROR(VLOOKUP($A99,'Dog data'!$D$2:$DG$400,'Dog data'!BY$1,FALSE),"")</f>
        <v>14.7</v>
      </c>
      <c r="U99">
        <f>IFERROR(VLOOKUP($A99,'Dog data'!$D$2:$DG$400,'Dog data'!BZ$1,FALSE),"")</f>
        <v>41</v>
      </c>
      <c r="V99">
        <f>IFERROR(VLOOKUP($A99,'Dog data'!$D$2:$DG$400,'Dog data'!CA$1,FALSE),"")</f>
        <v>64.099999999999994</v>
      </c>
      <c r="W99">
        <f>IFERROR(VLOOKUP($A99,'Dog data'!$D$2:$DG$400,'Dog data'!CB$1,FALSE),"")</f>
        <v>23</v>
      </c>
      <c r="X99">
        <f>IFERROR(VLOOKUP($A99,'Dog data'!$D$2:$DG$400,'Dog data'!CC$1,FALSE),"")</f>
        <v>35.9</v>
      </c>
      <c r="Y99">
        <f>IFERROR(VLOOKUP($A99,'Dog data'!$D$2:$DG$400,'Dog data'!CD$1,FALSE),"")</f>
        <v>16.3</v>
      </c>
      <c r="Z99">
        <f>IFERROR(VLOOKUP($A99,'Dog data'!$D$2:$DG$400,'Dog data'!CE$1,FALSE),"")</f>
        <v>183</v>
      </c>
      <c r="AA99" t="str">
        <f>IFERROR(VLOOKUP($A99,'Dog data'!$D$2:$DG$400,'Dog data'!CF$1,FALSE),"")</f>
        <v>.</v>
      </c>
      <c r="AB99">
        <f>IFERROR(VLOOKUP($A99,'Dog data'!$D$2:$DG$400,'Dog data'!CG$1,FALSE),"")</f>
        <v>61</v>
      </c>
      <c r="AC99" t="str">
        <f>IFERROR(VLOOKUP($A99,'Dog data'!$D$2:$DG$400,'Dog data'!CH$1,FALSE),"")</f>
        <v>.</v>
      </c>
      <c r="AD99">
        <f>IFERROR(VLOOKUP($A99,'Dog data'!$D$2:$DG$400,'Dog data'!CI$1,FALSE),"")</f>
        <v>19</v>
      </c>
      <c r="AE99">
        <f>IFERROR(VLOOKUP($A99,'Dog data'!$D$2:$DG$400,'Dog data'!CJ$1,FALSE),"")</f>
        <v>3</v>
      </c>
      <c r="AF99">
        <f>IFERROR(VLOOKUP($A99,'Dog data'!$D$2:$DG$400,'Dog data'!CK$1,FALSE),"")</f>
        <v>17</v>
      </c>
      <c r="AG99" t="str">
        <f>IFERROR(VLOOKUP($A99,'Dog data'!$D$2:$DG$400,'Dog data'!CL$1,FALSE),"")</f>
        <v>.</v>
      </c>
      <c r="AH99" t="str">
        <f>IFERROR(VLOOKUP($A99,'Dog data'!$D$2:$DG$400,'Dog data'!CM$1,FALSE),"")</f>
        <v>.</v>
      </c>
      <c r="AI99" s="85" t="str">
        <f>IFERROR(VLOOKUP($A99,'Dog data'!$D$2:$DH$400,'Dog data'!DH$1,FALSE),"")</f>
        <v>BB014</v>
      </c>
      <c r="AJ99" s="85" t="str">
        <f>IFERROR(VLOOKUP($AI99,data!$C$3:$L$500,data!E$1,FALSE),"")</f>
        <v>Bajo Bonito</v>
      </c>
      <c r="AK99" s="85" t="str">
        <f>IFERROR(VLOOKUP($AI99,data!$C$3:$L$500,data!F$1,FALSE),"")</f>
        <v>8.713345 -80.058976 431.6732259119273 16</v>
      </c>
      <c r="AL99" s="85">
        <f>IFERROR(VLOOKUP($AI99,data!$C$3:$L$500,data!G$1,FALSE),"")</f>
        <v>8.7133450000000003</v>
      </c>
      <c r="AM99" s="85">
        <f>IFERROR(VLOOKUP($AI99,data!$C$3:$L$500,data!H$1,FALSE),"")</f>
        <v>-80.058976000000001</v>
      </c>
      <c r="AN99" s="85">
        <f>IFERROR(IFERROR(VLOOKUP($AI99,data!$C$3:$L$500,data!I$1,FALSE),VLOOKUP($AI99,Sheet1!$E$3:$M$21,Sheet1!K$1,FALSE)),"")</f>
        <v>8.7130399789999995</v>
      </c>
      <c r="AO99" s="85">
        <f>IFERROR(IFERROR(VLOOKUP($AI99,data!$C$3:$L$500,data!J$1,FALSE),VLOOKUP($AI99,Sheet1!$E$3:$M$21,Sheet1!L$1,FALSE)),"")</f>
        <v>-80.058972979999993</v>
      </c>
      <c r="AP99" s="85">
        <f>IFERROR(VLOOKUP($AI99,data!$C$3:$L$500,data!K$1,FALSE),"")</f>
        <v>-80.058976000000001</v>
      </c>
      <c r="AQ99" s="85">
        <f>IFERROR(VLOOKUP($AI99,data!$C$3:$L$500,data!L$1,FALSE),"")</f>
        <v>431.67322591200002</v>
      </c>
    </row>
    <row r="100" spans="1:43" x14ac:dyDescent="0.2">
      <c r="A100" s="31" t="s">
        <v>137</v>
      </c>
      <c r="B100" t="str">
        <f>VLOOKUP($A100,Dirofilaria!$A$6:$B$253,2,FALSE)</f>
        <v>Light Pos</v>
      </c>
      <c r="C100">
        <f>IF(B100=0,"",IF(B100="Neg",0,1))</f>
        <v>1</v>
      </c>
      <c r="D100" t="s">
        <v>4911</v>
      </c>
      <c r="E100">
        <f>IFERROR(VLOOKUP($A100,'Dog data'!$D$2:$DG$400,'Dog data'!R$1,FALSE),"")</f>
        <v>3.5</v>
      </c>
      <c r="F100" t="str">
        <f>IFERROR(VLOOKUP($A100,'Dog data'!$D$2:$DG$400,'Dog data'!T$1,FALSE),"")</f>
        <v>F</v>
      </c>
      <c r="G100" t="str">
        <f>IFERROR(VLOOKUP($A100,'Dog data'!$D$2:$DG$400,'Dog data'!Y$1,FALSE),"")</f>
        <v>Alert</v>
      </c>
      <c r="H100">
        <f>IFERROR(VLOOKUP($A100,'Dog data'!$D$2:$DG$400,'Dog data'!Z$1,FALSE),"")</f>
        <v>100</v>
      </c>
      <c r="I100">
        <f>IFERROR(VLOOKUP($A100,'Dog data'!$D$2:$DG$400,'Dog data'!AA$1,FALSE),"")</f>
        <v>0</v>
      </c>
      <c r="J100">
        <f>IFERROR(VLOOKUP($A100,'Dog data'!$D$2:$DG$400,'Dog data'!AE$1,FALSE),"")</f>
        <v>101.7</v>
      </c>
      <c r="K100">
        <f>IFERROR(VLOOKUP($A100,'Dog data'!$D$2:$DG$400,'Dog data'!AF$1,FALSE),"")</f>
        <v>5</v>
      </c>
      <c r="L100">
        <f>IFERROR(VLOOKUP($A100,'Dog data'!$D$2:$DG$400,'Dog data'!BQ$1,FALSE),"")</f>
        <v>18.3</v>
      </c>
      <c r="M100">
        <f>IFERROR(VLOOKUP($A100,'Dog data'!$D$2:$DG$400,'Dog data'!BR$1,FALSE),"")</f>
        <v>11.5</v>
      </c>
      <c r="N100">
        <f>IFERROR(VLOOKUP($A100,'Dog data'!$D$2:$DG$400,'Dog data'!BS$1,FALSE),"")</f>
        <v>62.9</v>
      </c>
      <c r="O100">
        <f>IFERROR(VLOOKUP($A100,'Dog data'!$D$2:$DG$400,'Dog data'!BT$1,FALSE),"")</f>
        <v>3.7</v>
      </c>
      <c r="P100">
        <f>IFERROR(VLOOKUP($A100,'Dog data'!$D$2:$DG$400,'Dog data'!BU$1,FALSE),"")</f>
        <v>20.2</v>
      </c>
      <c r="Q100">
        <f>IFERROR(VLOOKUP($A100,'Dog data'!$D$2:$DG$400,'Dog data'!BV$1,FALSE),"")</f>
        <v>3.1</v>
      </c>
      <c r="R100">
        <f>IFERROR(VLOOKUP($A100,'Dog data'!$D$2:$DG$400,'Dog data'!BW$1,FALSE),"")</f>
        <v>16.899999999999999</v>
      </c>
      <c r="S100">
        <f>IFERROR(VLOOKUP($A100,'Dog data'!$D$2:$DG$400,'Dog data'!BX$1,FALSE),"")</f>
        <v>6.12</v>
      </c>
      <c r="T100">
        <f>IFERROR(VLOOKUP($A100,'Dog data'!$D$2:$DG$400,'Dog data'!BY$1,FALSE),"")</f>
        <v>13.7</v>
      </c>
      <c r="U100">
        <f>IFERROR(VLOOKUP($A100,'Dog data'!$D$2:$DG$400,'Dog data'!BZ$1,FALSE),"")</f>
        <v>38.700000000000003</v>
      </c>
      <c r="V100">
        <f>IFERROR(VLOOKUP($A100,'Dog data'!$D$2:$DG$400,'Dog data'!CA$1,FALSE),"")</f>
        <v>63.2</v>
      </c>
      <c r="W100">
        <f>IFERROR(VLOOKUP($A100,'Dog data'!$D$2:$DG$400,'Dog data'!CB$1,FALSE),"")</f>
        <v>22.4</v>
      </c>
      <c r="X100">
        <f>IFERROR(VLOOKUP($A100,'Dog data'!$D$2:$DG$400,'Dog data'!CC$1,FALSE),"")</f>
        <v>35.4</v>
      </c>
      <c r="Y100">
        <f>IFERROR(VLOOKUP($A100,'Dog data'!$D$2:$DG$400,'Dog data'!CD$1,FALSE),"")</f>
        <v>14.7</v>
      </c>
      <c r="Z100">
        <f>IFERROR(VLOOKUP($A100,'Dog data'!$D$2:$DG$400,'Dog data'!CE$1,FALSE),"")</f>
        <v>259</v>
      </c>
      <c r="AA100" t="str">
        <f>IFERROR(VLOOKUP($A100,'Dog data'!$D$2:$DG$400,'Dog data'!CF$1,FALSE),"")</f>
        <v>.</v>
      </c>
      <c r="AB100">
        <f>IFERROR(VLOOKUP($A100,'Dog data'!$D$2:$DG$400,'Dog data'!CG$1,FALSE),"")</f>
        <v>54</v>
      </c>
      <c r="AC100" t="str">
        <f>IFERROR(VLOOKUP($A100,'Dog data'!$D$2:$DG$400,'Dog data'!CH$1,FALSE),"")</f>
        <v>.</v>
      </c>
      <c r="AD100">
        <f>IFERROR(VLOOKUP($A100,'Dog data'!$D$2:$DG$400,'Dog data'!CI$1,FALSE),"")</f>
        <v>34</v>
      </c>
      <c r="AE100">
        <f>IFERROR(VLOOKUP($A100,'Dog data'!$D$2:$DG$400,'Dog data'!CJ$1,FALSE),"")</f>
        <v>1</v>
      </c>
      <c r="AF100">
        <f>IFERROR(VLOOKUP($A100,'Dog data'!$D$2:$DG$400,'Dog data'!CK$1,FALSE),"")</f>
        <v>11</v>
      </c>
      <c r="AG100" t="str">
        <f>IFERROR(VLOOKUP($A100,'Dog data'!$D$2:$DG$400,'Dog data'!CL$1,FALSE),"")</f>
        <v>.</v>
      </c>
      <c r="AH100" t="str">
        <f>IFERROR(VLOOKUP($A100,'Dog data'!$D$2:$DG$400,'Dog data'!CM$1,FALSE),"")</f>
        <v>.</v>
      </c>
      <c r="AI100" s="85" t="str">
        <f>IFERROR(VLOOKUP($A100,'Dog data'!$D$2:$DH$400,'Dog data'!DH$1,FALSE),"")</f>
        <v>BB014</v>
      </c>
      <c r="AJ100" s="85" t="str">
        <f>IFERROR(VLOOKUP($AI100,data!$C$3:$L$500,data!E$1,FALSE),"")</f>
        <v>Bajo Bonito</v>
      </c>
      <c r="AK100" s="85" t="str">
        <f>IFERROR(VLOOKUP($AI100,data!$C$3:$L$500,data!F$1,FALSE),"")</f>
        <v>8.713345 -80.058976 431.6732259119273 16</v>
      </c>
      <c r="AL100" s="85">
        <f>IFERROR(VLOOKUP($AI100,data!$C$3:$L$500,data!G$1,FALSE),"")</f>
        <v>8.7133450000000003</v>
      </c>
      <c r="AM100" s="85">
        <f>IFERROR(VLOOKUP($AI100,data!$C$3:$L$500,data!H$1,FALSE),"")</f>
        <v>-80.058976000000001</v>
      </c>
      <c r="AN100" s="85">
        <f>IFERROR(IFERROR(VLOOKUP($AI100,data!$C$3:$L$500,data!I$1,FALSE),VLOOKUP($AI100,Sheet1!$E$3:$M$21,Sheet1!K$1,FALSE)),"")</f>
        <v>8.7130399789999995</v>
      </c>
      <c r="AO100" s="85">
        <f>IFERROR(IFERROR(VLOOKUP($AI100,data!$C$3:$L$500,data!J$1,FALSE),VLOOKUP($AI100,Sheet1!$E$3:$M$21,Sheet1!L$1,FALSE)),"")</f>
        <v>-80.058972979999993</v>
      </c>
      <c r="AP100" s="85">
        <f>IFERROR(VLOOKUP($AI100,data!$C$3:$L$500,data!K$1,FALSE),"")</f>
        <v>-80.058976000000001</v>
      </c>
      <c r="AQ100" s="85">
        <f>IFERROR(VLOOKUP($AI100,data!$C$3:$L$500,data!L$1,FALSE),"")</f>
        <v>431.67322591200002</v>
      </c>
    </row>
    <row r="101" spans="1:43" x14ac:dyDescent="0.2">
      <c r="A101" s="31" t="s">
        <v>138</v>
      </c>
      <c r="B101" t="str">
        <f>VLOOKUP($A101,Dirofilaria!$A$6:$B$253,2,FALSE)</f>
        <v>Neg</v>
      </c>
      <c r="C101">
        <f>IF(B101=0,"",IF(B101="Neg",0,1))</f>
        <v>0</v>
      </c>
      <c r="D101" t="s">
        <v>4911</v>
      </c>
      <c r="E101">
        <f>IFERROR(VLOOKUP($A101,'Dog data'!$D$2:$DG$400,'Dog data'!R$1,FALSE),"")</f>
        <v>6</v>
      </c>
      <c r="F101" t="str">
        <f>IFERROR(VLOOKUP($A101,'Dog data'!$D$2:$DG$400,'Dog data'!T$1,FALSE),"")</f>
        <v>M</v>
      </c>
      <c r="G101" t="str">
        <f>IFERROR(VLOOKUP($A101,'Dog data'!$D$2:$DG$400,'Dog data'!Y$1,FALSE),"")</f>
        <v>Alert, a little scared</v>
      </c>
      <c r="H101">
        <f>IFERROR(VLOOKUP($A101,'Dog data'!$D$2:$DG$400,'Dog data'!Z$1,FALSE),"")</f>
        <v>100</v>
      </c>
      <c r="I101" t="str">
        <f>IFERROR(VLOOKUP($A101,'Dog data'!$D$2:$DG$400,'Dog data'!AA$1,FALSE),"")</f>
        <v>Normal</v>
      </c>
      <c r="J101">
        <f>IFERROR(VLOOKUP($A101,'Dog data'!$D$2:$DG$400,'Dog data'!AE$1,FALSE),"")</f>
        <v>101</v>
      </c>
      <c r="K101">
        <f>IFERROR(VLOOKUP($A101,'Dog data'!$D$2:$DG$400,'Dog data'!AF$1,FALSE),"")</f>
        <v>3</v>
      </c>
      <c r="L101">
        <f>IFERROR(VLOOKUP($A101,'Dog data'!$D$2:$DG$400,'Dog data'!BQ$1,FALSE),"")</f>
        <v>10.7</v>
      </c>
      <c r="M101">
        <f>IFERROR(VLOOKUP($A101,'Dog data'!$D$2:$DG$400,'Dog data'!BR$1,FALSE),"")</f>
        <v>5.6</v>
      </c>
      <c r="N101">
        <f>IFERROR(VLOOKUP($A101,'Dog data'!$D$2:$DG$400,'Dog data'!BS$1,FALSE),"")</f>
        <v>52.8</v>
      </c>
      <c r="O101">
        <f>IFERROR(VLOOKUP($A101,'Dog data'!$D$2:$DG$400,'Dog data'!BT$1,FALSE),"")</f>
        <v>2</v>
      </c>
      <c r="P101">
        <f>IFERROR(VLOOKUP($A101,'Dog data'!$D$2:$DG$400,'Dog data'!BU$1,FALSE),"")</f>
        <v>18.399999999999999</v>
      </c>
      <c r="Q101">
        <f>IFERROR(VLOOKUP($A101,'Dog data'!$D$2:$DG$400,'Dog data'!BV$1,FALSE),"")</f>
        <v>3.1</v>
      </c>
      <c r="R101">
        <f>IFERROR(VLOOKUP($A101,'Dog data'!$D$2:$DG$400,'Dog data'!BW$1,FALSE),"")</f>
        <v>28.8</v>
      </c>
      <c r="S101" t="str">
        <f>IFERROR(VLOOKUP($A101,'Dog data'!$D$2:$DG$400,'Dog data'!BX$1,FALSE),"")</f>
        <v>.</v>
      </c>
      <c r="T101">
        <f>IFERROR(VLOOKUP($A101,'Dog data'!$D$2:$DG$400,'Dog data'!BY$1,FALSE),"")</f>
        <v>16.600000000000001</v>
      </c>
      <c r="U101" t="str">
        <f>IFERROR(VLOOKUP($A101,'Dog data'!$D$2:$DG$400,'Dog data'!BZ$1,FALSE),"")</f>
        <v>.</v>
      </c>
      <c r="V101">
        <f>IFERROR(VLOOKUP($A101,'Dog data'!$D$2:$DG$400,'Dog data'!CA$1,FALSE),"")</f>
        <v>64.8</v>
      </c>
      <c r="W101" t="str">
        <f>IFERROR(VLOOKUP($A101,'Dog data'!$D$2:$DG$400,'Dog data'!CB$1,FALSE),"")</f>
        <v>.</v>
      </c>
      <c r="X101" t="str">
        <f>IFERROR(VLOOKUP($A101,'Dog data'!$D$2:$DG$400,'Dog data'!CC$1,FALSE),"")</f>
        <v>.</v>
      </c>
      <c r="Y101">
        <f>IFERROR(VLOOKUP($A101,'Dog data'!$D$2:$DG$400,'Dog data'!CD$1,FALSE),"")</f>
        <v>15.6</v>
      </c>
      <c r="Z101" t="str">
        <f>IFERROR(VLOOKUP($A101,'Dog data'!$D$2:$DG$400,'Dog data'!CE$1,FALSE),"")</f>
        <v>.</v>
      </c>
      <c r="AA101" t="str">
        <f>IFERROR(VLOOKUP($A101,'Dog data'!$D$2:$DG$400,'Dog data'!CF$1,FALSE),"")</f>
        <v>.</v>
      </c>
      <c r="AB101">
        <f>IFERROR(VLOOKUP($A101,'Dog data'!$D$2:$DG$400,'Dog data'!CG$1,FALSE),"")</f>
        <v>67</v>
      </c>
      <c r="AC101" t="str">
        <f>IFERROR(VLOOKUP($A101,'Dog data'!$D$2:$DG$400,'Dog data'!CH$1,FALSE),"")</f>
        <v>.</v>
      </c>
      <c r="AD101">
        <f>IFERROR(VLOOKUP($A101,'Dog data'!$D$2:$DG$400,'Dog data'!CI$1,FALSE),"")</f>
        <v>17</v>
      </c>
      <c r="AE101">
        <f>IFERROR(VLOOKUP($A101,'Dog data'!$D$2:$DG$400,'Dog data'!CJ$1,FALSE),"")</f>
        <v>5</v>
      </c>
      <c r="AF101">
        <f>IFERROR(VLOOKUP($A101,'Dog data'!$D$2:$DG$400,'Dog data'!CK$1,FALSE),"")</f>
        <v>21</v>
      </c>
      <c r="AG101" t="str">
        <f>IFERROR(VLOOKUP($A101,'Dog data'!$D$2:$DG$400,'Dog data'!CL$1,FALSE),"")</f>
        <v>.</v>
      </c>
      <c r="AH101" t="str">
        <f>IFERROR(VLOOKUP($A101,'Dog data'!$D$2:$DG$400,'Dog data'!CM$1,FALSE),"")</f>
        <v>.</v>
      </c>
      <c r="AI101" s="85" t="str">
        <f>IFERROR(VLOOKUP($A101,'Dog data'!$D$2:$DH$400,'Dog data'!DH$1,FALSE),"")</f>
        <v>BB014</v>
      </c>
      <c r="AJ101" s="85" t="str">
        <f>IFERROR(VLOOKUP($AI101,data!$C$3:$L$500,data!E$1,FALSE),"")</f>
        <v>Bajo Bonito</v>
      </c>
      <c r="AK101" s="85" t="str">
        <f>IFERROR(VLOOKUP($AI101,data!$C$3:$L$500,data!F$1,FALSE),"")</f>
        <v>8.713345 -80.058976 431.6732259119273 16</v>
      </c>
      <c r="AL101" s="85">
        <f>IFERROR(VLOOKUP($AI101,data!$C$3:$L$500,data!G$1,FALSE),"")</f>
        <v>8.7133450000000003</v>
      </c>
      <c r="AM101" s="85">
        <f>IFERROR(VLOOKUP($AI101,data!$C$3:$L$500,data!H$1,FALSE),"")</f>
        <v>-80.058976000000001</v>
      </c>
      <c r="AN101" s="85">
        <f>IFERROR(IFERROR(VLOOKUP($AI101,data!$C$3:$L$500,data!I$1,FALSE),VLOOKUP($AI101,Sheet1!$E$3:$M$21,Sheet1!K$1,FALSE)),"")</f>
        <v>8.7130399789999995</v>
      </c>
      <c r="AO101" s="85">
        <f>IFERROR(IFERROR(VLOOKUP($AI101,data!$C$3:$L$500,data!J$1,FALSE),VLOOKUP($AI101,Sheet1!$E$3:$M$21,Sheet1!L$1,FALSE)),"")</f>
        <v>-80.058972979999993</v>
      </c>
      <c r="AP101" s="85">
        <f>IFERROR(VLOOKUP($AI101,data!$C$3:$L$500,data!K$1,FALSE),"")</f>
        <v>-80.058976000000001</v>
      </c>
      <c r="AQ101" s="85">
        <f>IFERROR(VLOOKUP($AI101,data!$C$3:$L$500,data!L$1,FALSE),"")</f>
        <v>431.67322591200002</v>
      </c>
    </row>
    <row r="102" spans="1:43" x14ac:dyDescent="0.2">
      <c r="A102" s="31" t="s">
        <v>139</v>
      </c>
      <c r="B102" t="str">
        <f>VLOOKUP($A102,Dirofilaria!$A$6:$B$253,2,FALSE)</f>
        <v>Neg</v>
      </c>
      <c r="C102">
        <f>IF(B102=0,"",IF(B102="Neg",0,1))</f>
        <v>0</v>
      </c>
      <c r="D102" t="s">
        <v>4911</v>
      </c>
      <c r="E102">
        <f>IFERROR(VLOOKUP($A102,'Dog data'!$D$2:$DG$400,'Dog data'!R$1,FALSE),"")</f>
        <v>1</v>
      </c>
      <c r="F102" t="str">
        <f>IFERROR(VLOOKUP($A102,'Dog data'!$D$2:$DG$400,'Dog data'!T$1,FALSE),"")</f>
        <v>M</v>
      </c>
      <c r="G102" t="str">
        <f>IFERROR(VLOOKUP($A102,'Dog data'!$D$2:$DG$400,'Dog data'!Y$1,FALSE),"")</f>
        <v>Alert, nervous</v>
      </c>
      <c r="H102">
        <f>IFERROR(VLOOKUP($A102,'Dog data'!$D$2:$DG$400,'Dog data'!Z$1,FALSE),"")</f>
        <v>104</v>
      </c>
      <c r="I102" t="str">
        <f>IFERROR(VLOOKUP($A102,'Dog data'!$D$2:$DG$400,'Dog data'!AA$1,FALSE),"")</f>
        <v>Normal</v>
      </c>
      <c r="J102">
        <f>IFERROR(VLOOKUP($A102,'Dog data'!$D$2:$DG$400,'Dog data'!AE$1,FALSE),"")</f>
        <v>101.4</v>
      </c>
      <c r="K102">
        <f>IFERROR(VLOOKUP($A102,'Dog data'!$D$2:$DG$400,'Dog data'!AF$1,FALSE),"")</f>
        <v>3</v>
      </c>
      <c r="L102">
        <f>IFERROR(VLOOKUP($A102,'Dog data'!$D$2:$DG$400,'Dog data'!BQ$1,FALSE),"")</f>
        <v>20.2</v>
      </c>
      <c r="M102">
        <f>IFERROR(VLOOKUP($A102,'Dog data'!$D$2:$DG$400,'Dog data'!BR$1,FALSE),"")</f>
        <v>13.1</v>
      </c>
      <c r="N102">
        <f>IFERROR(VLOOKUP($A102,'Dog data'!$D$2:$DG$400,'Dog data'!BS$1,FALSE),"")</f>
        <v>64.7</v>
      </c>
      <c r="O102">
        <f>IFERROR(VLOOKUP($A102,'Dog data'!$D$2:$DG$400,'Dog data'!BT$1,FALSE),"")</f>
        <v>4.4000000000000004</v>
      </c>
      <c r="P102">
        <f>IFERROR(VLOOKUP($A102,'Dog data'!$D$2:$DG$400,'Dog data'!BU$1,FALSE),"")</f>
        <v>22</v>
      </c>
      <c r="Q102">
        <f>IFERROR(VLOOKUP($A102,'Dog data'!$D$2:$DG$400,'Dog data'!BV$1,FALSE),"")</f>
        <v>2.7</v>
      </c>
      <c r="R102">
        <f>IFERROR(VLOOKUP($A102,'Dog data'!$D$2:$DG$400,'Dog data'!BW$1,FALSE),"")</f>
        <v>13.3</v>
      </c>
      <c r="S102">
        <f>IFERROR(VLOOKUP($A102,'Dog data'!$D$2:$DG$400,'Dog data'!BX$1,FALSE),"")</f>
        <v>5.44</v>
      </c>
      <c r="T102">
        <f>IFERROR(VLOOKUP($A102,'Dog data'!$D$2:$DG$400,'Dog data'!BY$1,FALSE),"")</f>
        <v>12</v>
      </c>
      <c r="U102">
        <f>IFERROR(VLOOKUP($A102,'Dog data'!$D$2:$DG$400,'Dog data'!BZ$1,FALSE),"")</f>
        <v>34.5</v>
      </c>
      <c r="V102">
        <f>IFERROR(VLOOKUP($A102,'Dog data'!$D$2:$DG$400,'Dog data'!CA$1,FALSE),"")</f>
        <v>63.4</v>
      </c>
      <c r="W102">
        <f>IFERROR(VLOOKUP($A102,'Dog data'!$D$2:$DG$400,'Dog data'!CB$1,FALSE),"")</f>
        <v>22.1</v>
      </c>
      <c r="X102">
        <f>IFERROR(VLOOKUP($A102,'Dog data'!$D$2:$DG$400,'Dog data'!CC$1,FALSE),"")</f>
        <v>34.799999999999997</v>
      </c>
      <c r="Y102">
        <f>IFERROR(VLOOKUP($A102,'Dog data'!$D$2:$DG$400,'Dog data'!CD$1,FALSE),"")</f>
        <v>16.3</v>
      </c>
      <c r="Z102">
        <f>IFERROR(VLOOKUP($A102,'Dog data'!$D$2:$DG$400,'Dog data'!CE$1,FALSE),"")</f>
        <v>217</v>
      </c>
      <c r="AA102" t="str">
        <f>IFERROR(VLOOKUP($A102,'Dog data'!$D$2:$DG$400,'Dog data'!CF$1,FALSE),"")</f>
        <v>.</v>
      </c>
      <c r="AB102">
        <f>IFERROR(VLOOKUP($A102,'Dog data'!$D$2:$DG$400,'Dog data'!CG$1,FALSE),"")</f>
        <v>35</v>
      </c>
      <c r="AC102" t="str">
        <f>IFERROR(VLOOKUP($A102,'Dog data'!$D$2:$DG$400,'Dog data'!CH$1,FALSE),"")</f>
        <v>.</v>
      </c>
      <c r="AD102">
        <f>IFERROR(VLOOKUP($A102,'Dog data'!$D$2:$DG$400,'Dog data'!CI$1,FALSE),"")</f>
        <v>46</v>
      </c>
      <c r="AE102">
        <f>IFERROR(VLOOKUP($A102,'Dog data'!$D$2:$DG$400,'Dog data'!CJ$1,FALSE),"")</f>
        <v>4</v>
      </c>
      <c r="AF102">
        <f>IFERROR(VLOOKUP($A102,'Dog data'!$D$2:$DG$400,'Dog data'!CK$1,FALSE),"")</f>
        <v>15</v>
      </c>
      <c r="AG102" t="str">
        <f>IFERROR(VLOOKUP($A102,'Dog data'!$D$2:$DG$400,'Dog data'!CL$1,FALSE),"")</f>
        <v>.</v>
      </c>
      <c r="AH102" t="str">
        <f>IFERROR(VLOOKUP($A102,'Dog data'!$D$2:$DG$400,'Dog data'!CM$1,FALSE),"")</f>
        <v>.</v>
      </c>
      <c r="AI102" s="85" t="str">
        <f>IFERROR(VLOOKUP($A102,'Dog data'!$D$2:$DH$400,'Dog data'!DH$1,FALSE),"")</f>
        <v>BB015</v>
      </c>
      <c r="AJ102" s="85" t="str">
        <f>IFERROR(VLOOKUP($AI102,data!$C$3:$L$500,data!E$1,FALSE),"")</f>
        <v>Bajo Bonito</v>
      </c>
      <c r="AK102" s="85" t="str">
        <f>IFERROR(VLOOKUP($AI102,data!$C$3:$L$500,data!F$1,FALSE),"")</f>
        <v>8.706874 -80.057204 531.77 0</v>
      </c>
      <c r="AL102" s="85">
        <f>IFERROR(VLOOKUP($AI102,data!$C$3:$L$500,data!G$1,FALSE),"")</f>
        <v>8.7068739999999991</v>
      </c>
      <c r="AM102" s="85">
        <f>IFERROR(VLOOKUP($AI102,data!$C$3:$L$500,data!H$1,FALSE),"")</f>
        <v>-80.057203999999999</v>
      </c>
      <c r="AN102" s="85">
        <f>IFERROR(IFERROR(VLOOKUP($AI102,data!$C$3:$L$500,data!I$1,FALSE),VLOOKUP($AI102,Sheet1!$E$3:$M$21,Sheet1!K$1,FALSE)),"")</f>
        <v>8.7067320099999996</v>
      </c>
      <c r="AO102" s="85">
        <f>IFERROR(IFERROR(VLOOKUP($AI102,data!$C$3:$L$500,data!J$1,FALSE),VLOOKUP($AI102,Sheet1!$E$3:$M$21,Sheet1!L$1,FALSE)),"")</f>
        <v>-80.057213959999999</v>
      </c>
      <c r="AP102" s="85">
        <f>IFERROR(VLOOKUP($AI102,data!$C$3:$L$500,data!K$1,FALSE),"")</f>
        <v>-80.057203999999999</v>
      </c>
      <c r="AQ102" s="85">
        <f>IFERROR(VLOOKUP($AI102,data!$C$3:$L$500,data!L$1,FALSE),"")</f>
        <v>531.77</v>
      </c>
    </row>
    <row r="103" spans="1:43" x14ac:dyDescent="0.2">
      <c r="A103" s="31" t="s">
        <v>140</v>
      </c>
      <c r="B103" t="str">
        <f>VLOOKUP($A103,Dirofilaria!$A$6:$B$253,2,FALSE)</f>
        <v xml:space="preserve">Light Pos </v>
      </c>
      <c r="C103">
        <f>IF(B103=0,"",IF(B103="Neg",0,1))</f>
        <v>1</v>
      </c>
      <c r="D103" t="s">
        <v>4911</v>
      </c>
      <c r="E103">
        <f>IFERROR(VLOOKUP($A103,'Dog data'!$D$2:$DG$400,'Dog data'!R$1,FALSE),"")</f>
        <v>5</v>
      </c>
      <c r="F103" t="str">
        <f>IFERROR(VLOOKUP($A103,'Dog data'!$D$2:$DG$400,'Dog data'!T$1,FALSE),"")</f>
        <v>M</v>
      </c>
      <c r="G103" t="str">
        <f>IFERROR(VLOOKUP($A103,'Dog data'!$D$2:$DG$400,'Dog data'!Y$1,FALSE),"")</f>
        <v>Alert</v>
      </c>
      <c r="H103">
        <f>IFERROR(VLOOKUP($A103,'Dog data'!$D$2:$DG$400,'Dog data'!Z$1,FALSE),"")</f>
        <v>108</v>
      </c>
      <c r="I103" t="str">
        <f>IFERROR(VLOOKUP($A103,'Dog data'!$D$2:$DG$400,'Dog data'!AA$1,FALSE),"")</f>
        <v>Normal</v>
      </c>
      <c r="J103">
        <f>IFERROR(VLOOKUP($A103,'Dog data'!$D$2:$DG$400,'Dog data'!AE$1,FALSE),"")</f>
        <v>101.4</v>
      </c>
      <c r="K103">
        <f>IFERROR(VLOOKUP($A103,'Dog data'!$D$2:$DG$400,'Dog data'!AF$1,FALSE),"")</f>
        <v>4</v>
      </c>
      <c r="L103">
        <f>IFERROR(VLOOKUP($A103,'Dog data'!$D$2:$DG$400,'Dog data'!BQ$1,FALSE),"")</f>
        <v>12</v>
      </c>
      <c r="M103">
        <f>IFERROR(VLOOKUP($A103,'Dog data'!$D$2:$DG$400,'Dog data'!BR$1,FALSE),"")</f>
        <v>8.5</v>
      </c>
      <c r="N103">
        <f>IFERROR(VLOOKUP($A103,'Dog data'!$D$2:$DG$400,'Dog data'!BS$1,FALSE),"")</f>
        <v>70.599999999999994</v>
      </c>
      <c r="O103">
        <f>IFERROR(VLOOKUP($A103,'Dog data'!$D$2:$DG$400,'Dog data'!BT$1,FALSE),"")</f>
        <v>1.9</v>
      </c>
      <c r="P103">
        <f>IFERROR(VLOOKUP($A103,'Dog data'!$D$2:$DG$400,'Dog data'!BU$1,FALSE),"")</f>
        <v>15.9</v>
      </c>
      <c r="Q103">
        <f>IFERROR(VLOOKUP($A103,'Dog data'!$D$2:$DG$400,'Dog data'!BV$1,FALSE),"")</f>
        <v>1.6</v>
      </c>
      <c r="R103">
        <f>IFERROR(VLOOKUP($A103,'Dog data'!$D$2:$DG$400,'Dog data'!BW$1,FALSE),"")</f>
        <v>13.5</v>
      </c>
      <c r="S103">
        <f>IFERROR(VLOOKUP($A103,'Dog data'!$D$2:$DG$400,'Dog data'!BX$1,FALSE),"")</f>
        <v>6.61</v>
      </c>
      <c r="T103">
        <f>IFERROR(VLOOKUP($A103,'Dog data'!$D$2:$DG$400,'Dog data'!BY$1,FALSE),"")</f>
        <v>14.4</v>
      </c>
      <c r="U103">
        <f>IFERROR(VLOOKUP($A103,'Dog data'!$D$2:$DG$400,'Dog data'!BZ$1,FALSE),"")</f>
        <v>40.299999999999997</v>
      </c>
      <c r="V103">
        <f>IFERROR(VLOOKUP($A103,'Dog data'!$D$2:$DG$400,'Dog data'!CA$1,FALSE),"")</f>
        <v>61</v>
      </c>
      <c r="W103">
        <f>IFERROR(VLOOKUP($A103,'Dog data'!$D$2:$DG$400,'Dog data'!CB$1,FALSE),"")</f>
        <v>21.8</v>
      </c>
      <c r="X103">
        <f>IFERROR(VLOOKUP($A103,'Dog data'!$D$2:$DG$400,'Dog data'!CC$1,FALSE),"")</f>
        <v>35.700000000000003</v>
      </c>
      <c r="Y103">
        <f>IFERROR(VLOOKUP($A103,'Dog data'!$D$2:$DG$400,'Dog data'!CD$1,FALSE),"")</f>
        <v>17.5</v>
      </c>
      <c r="Z103">
        <f>IFERROR(VLOOKUP($A103,'Dog data'!$D$2:$DG$400,'Dog data'!CE$1,FALSE),"")</f>
        <v>274</v>
      </c>
      <c r="AA103" t="str">
        <f>IFERROR(VLOOKUP($A103,'Dog data'!$D$2:$DG$400,'Dog data'!CF$1,FALSE),"")</f>
        <v>.</v>
      </c>
      <c r="AB103">
        <f>IFERROR(VLOOKUP($A103,'Dog data'!$D$2:$DG$400,'Dog data'!CG$1,FALSE),"")</f>
        <v>60</v>
      </c>
      <c r="AC103">
        <f>IFERROR(VLOOKUP($A103,'Dog data'!$D$2:$DG$400,'Dog data'!CH$1,FALSE),"")</f>
        <v>2</v>
      </c>
      <c r="AD103">
        <f>IFERROR(VLOOKUP($A103,'Dog data'!$D$2:$DG$400,'Dog data'!CI$1,FALSE),"")</f>
        <v>33</v>
      </c>
      <c r="AE103">
        <f>IFERROR(VLOOKUP($A103,'Dog data'!$D$2:$DG$400,'Dog data'!CJ$1,FALSE),"")</f>
        <v>2</v>
      </c>
      <c r="AF103">
        <f>IFERROR(VLOOKUP($A103,'Dog data'!$D$2:$DG$400,'Dog data'!CK$1,FALSE),"")</f>
        <v>3</v>
      </c>
      <c r="AG103" t="str">
        <f>IFERROR(VLOOKUP($A103,'Dog data'!$D$2:$DG$400,'Dog data'!CL$1,FALSE),"")</f>
        <v>.</v>
      </c>
      <c r="AH103" t="str">
        <f>IFERROR(VLOOKUP($A103,'Dog data'!$D$2:$DG$400,'Dog data'!CM$1,FALSE),"")</f>
        <v>.</v>
      </c>
      <c r="AI103" s="85" t="str">
        <f>IFERROR(VLOOKUP($A103,'Dog data'!$D$2:$DH$400,'Dog data'!DH$1,FALSE),"")</f>
        <v>BB015</v>
      </c>
      <c r="AJ103" s="85" t="str">
        <f>IFERROR(VLOOKUP($AI103,data!$C$3:$L$500,data!E$1,FALSE),"")</f>
        <v>Bajo Bonito</v>
      </c>
      <c r="AK103" s="85" t="str">
        <f>IFERROR(VLOOKUP($AI103,data!$C$3:$L$500,data!F$1,FALSE),"")</f>
        <v>8.706874 -80.057204 531.77 0</v>
      </c>
      <c r="AL103" s="85">
        <f>IFERROR(VLOOKUP($AI103,data!$C$3:$L$500,data!G$1,FALSE),"")</f>
        <v>8.7068739999999991</v>
      </c>
      <c r="AM103" s="85">
        <f>IFERROR(VLOOKUP($AI103,data!$C$3:$L$500,data!H$1,FALSE),"")</f>
        <v>-80.057203999999999</v>
      </c>
      <c r="AN103" s="85">
        <f>IFERROR(IFERROR(VLOOKUP($AI103,data!$C$3:$L$500,data!I$1,FALSE),VLOOKUP($AI103,Sheet1!$E$3:$M$21,Sheet1!K$1,FALSE)),"")</f>
        <v>8.7067320099999996</v>
      </c>
      <c r="AO103" s="85">
        <f>IFERROR(IFERROR(VLOOKUP($AI103,data!$C$3:$L$500,data!J$1,FALSE),VLOOKUP($AI103,Sheet1!$E$3:$M$21,Sheet1!L$1,FALSE)),"")</f>
        <v>-80.057213959999999</v>
      </c>
      <c r="AP103" s="85">
        <f>IFERROR(VLOOKUP($AI103,data!$C$3:$L$500,data!K$1,FALSE),"")</f>
        <v>-80.057203999999999</v>
      </c>
      <c r="AQ103" s="85">
        <f>IFERROR(VLOOKUP($AI103,data!$C$3:$L$500,data!L$1,FALSE),"")</f>
        <v>531.77</v>
      </c>
    </row>
    <row r="104" spans="1:43" x14ac:dyDescent="0.2">
      <c r="A104" s="31" t="s">
        <v>143</v>
      </c>
      <c r="B104" t="str">
        <f>VLOOKUP($A104,Dirofilaria!$A$6:$B$253,2,FALSE)</f>
        <v>Neg</v>
      </c>
      <c r="C104">
        <f>IF(B104=0,"",IF(B104="Neg",0,1))</f>
        <v>0</v>
      </c>
      <c r="D104" t="s">
        <v>4911</v>
      </c>
      <c r="E104">
        <f>IFERROR(VLOOKUP($A104,'Dog data'!$D$2:$DG$400,'Dog data'!R$1,FALSE),"")</f>
        <v>2</v>
      </c>
      <c r="F104" t="str">
        <f>IFERROR(VLOOKUP($A104,'Dog data'!$D$2:$DG$400,'Dog data'!T$1,FALSE),"")</f>
        <v>F</v>
      </c>
      <c r="G104" t="str">
        <f>IFERROR(VLOOKUP($A104,'Dog data'!$D$2:$DG$400,'Dog data'!Y$1,FALSE),"")</f>
        <v>Alert, a little nervous</v>
      </c>
      <c r="H104">
        <f>IFERROR(VLOOKUP($A104,'Dog data'!$D$2:$DG$400,'Dog data'!Z$1,FALSE),"")</f>
        <v>128</v>
      </c>
      <c r="I104">
        <f>IFERROR(VLOOKUP($A104,'Dog data'!$D$2:$DG$400,'Dog data'!AA$1,FALSE),"")</f>
        <v>0</v>
      </c>
      <c r="J104">
        <f>IFERROR(VLOOKUP($A104,'Dog data'!$D$2:$DG$400,'Dog data'!AE$1,FALSE),"")</f>
        <v>102.5</v>
      </c>
      <c r="K104">
        <f>IFERROR(VLOOKUP($A104,'Dog data'!$D$2:$DG$400,'Dog data'!AF$1,FALSE),"")</f>
        <v>2</v>
      </c>
      <c r="L104">
        <f>IFERROR(VLOOKUP($A104,'Dog data'!$D$2:$DG$400,'Dog data'!BQ$1,FALSE),"")</f>
        <v>17.399999999999999</v>
      </c>
      <c r="M104">
        <f>IFERROR(VLOOKUP($A104,'Dog data'!$D$2:$DG$400,'Dog data'!BR$1,FALSE),"")</f>
        <v>12.1</v>
      </c>
      <c r="N104">
        <f>IFERROR(VLOOKUP($A104,'Dog data'!$D$2:$DG$400,'Dog data'!BS$1,FALSE),"")</f>
        <v>69.8</v>
      </c>
      <c r="O104">
        <f>IFERROR(VLOOKUP($A104,'Dog data'!$D$2:$DG$400,'Dog data'!BT$1,FALSE),"")</f>
        <v>3.2</v>
      </c>
      <c r="P104">
        <f>IFERROR(VLOOKUP($A104,'Dog data'!$D$2:$DG$400,'Dog data'!BU$1,FALSE),"")</f>
        <v>18.399999999999999</v>
      </c>
      <c r="Q104">
        <f>IFERROR(VLOOKUP($A104,'Dog data'!$D$2:$DG$400,'Dog data'!BV$1,FALSE),"")</f>
        <v>2.1</v>
      </c>
      <c r="R104">
        <f>IFERROR(VLOOKUP($A104,'Dog data'!$D$2:$DG$400,'Dog data'!BW$1,FALSE),"")</f>
        <v>11.8</v>
      </c>
      <c r="S104">
        <f>IFERROR(VLOOKUP($A104,'Dog data'!$D$2:$DG$400,'Dog data'!BX$1,FALSE),"")</f>
        <v>6.7</v>
      </c>
      <c r="T104">
        <f>IFERROR(VLOOKUP($A104,'Dog data'!$D$2:$DG$400,'Dog data'!BY$1,FALSE),"")</f>
        <v>15.1</v>
      </c>
      <c r="U104">
        <f>IFERROR(VLOOKUP($A104,'Dog data'!$D$2:$DG$400,'Dog data'!BZ$1,FALSE),"")</f>
        <v>42.3</v>
      </c>
      <c r="V104">
        <f>IFERROR(VLOOKUP($A104,'Dog data'!$D$2:$DG$400,'Dog data'!CA$1,FALSE),"")</f>
        <v>63.2</v>
      </c>
      <c r="W104">
        <f>IFERROR(VLOOKUP($A104,'Dog data'!$D$2:$DG$400,'Dog data'!CB$1,FALSE),"")</f>
        <v>22.5</v>
      </c>
      <c r="X104">
        <f>IFERROR(VLOOKUP($A104,'Dog data'!$D$2:$DG$400,'Dog data'!CC$1,FALSE),"")</f>
        <v>35.700000000000003</v>
      </c>
      <c r="Y104">
        <f>IFERROR(VLOOKUP($A104,'Dog data'!$D$2:$DG$400,'Dog data'!CD$1,FALSE),"")</f>
        <v>18.899999999999999</v>
      </c>
      <c r="Z104">
        <f>IFERROR(VLOOKUP($A104,'Dog data'!$D$2:$DG$400,'Dog data'!CE$1,FALSE),"")</f>
        <v>178</v>
      </c>
      <c r="AA104" t="str">
        <f>IFERROR(VLOOKUP($A104,'Dog data'!$D$2:$DG$400,'Dog data'!CF$1,FALSE),"")</f>
        <v>.</v>
      </c>
      <c r="AB104">
        <f>IFERROR(VLOOKUP($A104,'Dog data'!$D$2:$DG$400,'Dog data'!CG$1,FALSE),"")</f>
        <v>47</v>
      </c>
      <c r="AC104" t="str">
        <f>IFERROR(VLOOKUP($A104,'Dog data'!$D$2:$DG$400,'Dog data'!CH$1,FALSE),"")</f>
        <v>.</v>
      </c>
      <c r="AD104">
        <f>IFERROR(VLOOKUP($A104,'Dog data'!$D$2:$DG$400,'Dog data'!CI$1,FALSE),"")</f>
        <v>42</v>
      </c>
      <c r="AE104">
        <f>IFERROR(VLOOKUP($A104,'Dog data'!$D$2:$DG$400,'Dog data'!CJ$1,FALSE),"")</f>
        <v>3</v>
      </c>
      <c r="AF104">
        <f>IFERROR(VLOOKUP($A104,'Dog data'!$D$2:$DG$400,'Dog data'!CK$1,FALSE),"")</f>
        <v>6</v>
      </c>
      <c r="AG104" t="str">
        <f>IFERROR(VLOOKUP($A104,'Dog data'!$D$2:$DG$400,'Dog data'!CL$1,FALSE),"")</f>
        <v>.</v>
      </c>
      <c r="AH104">
        <f>IFERROR(VLOOKUP($A104,'Dog data'!$D$2:$DG$400,'Dog data'!CM$1,FALSE),"")</f>
        <v>2</v>
      </c>
      <c r="AI104" s="85" t="str">
        <f>IFERROR(VLOOKUP($A104,'Dog data'!$D$2:$DH$400,'Dog data'!DH$1,FALSE),"")</f>
        <v>BB015</v>
      </c>
      <c r="AJ104" s="85" t="str">
        <f>IFERROR(VLOOKUP($AI104,data!$C$3:$L$500,data!E$1,FALSE),"")</f>
        <v>Bajo Bonito</v>
      </c>
      <c r="AK104" s="85" t="str">
        <f>IFERROR(VLOOKUP($AI104,data!$C$3:$L$500,data!F$1,FALSE),"")</f>
        <v>8.706874 -80.057204 531.77 0</v>
      </c>
      <c r="AL104" s="85">
        <f>IFERROR(VLOOKUP($AI104,data!$C$3:$L$500,data!G$1,FALSE),"")</f>
        <v>8.7068739999999991</v>
      </c>
      <c r="AM104" s="85">
        <f>IFERROR(VLOOKUP($AI104,data!$C$3:$L$500,data!H$1,FALSE),"")</f>
        <v>-80.057203999999999</v>
      </c>
      <c r="AN104" s="85">
        <f>IFERROR(IFERROR(VLOOKUP($AI104,data!$C$3:$L$500,data!I$1,FALSE),VLOOKUP($AI104,Sheet1!$E$3:$M$21,Sheet1!K$1,FALSE)),"")</f>
        <v>8.7067320099999996</v>
      </c>
      <c r="AO104" s="85">
        <f>IFERROR(IFERROR(VLOOKUP($AI104,data!$C$3:$L$500,data!J$1,FALSE),VLOOKUP($AI104,Sheet1!$E$3:$M$21,Sheet1!L$1,FALSE)),"")</f>
        <v>-80.057213959999999</v>
      </c>
      <c r="AP104" s="85">
        <f>IFERROR(VLOOKUP($AI104,data!$C$3:$L$500,data!K$1,FALSE),"")</f>
        <v>-80.057203999999999</v>
      </c>
      <c r="AQ104" s="85">
        <f>IFERROR(VLOOKUP($AI104,data!$C$3:$L$500,data!L$1,FALSE),"")</f>
        <v>531.77</v>
      </c>
    </row>
    <row r="105" spans="1:43" x14ac:dyDescent="0.2">
      <c r="A105" s="31" t="s">
        <v>144</v>
      </c>
      <c r="B105" t="str">
        <f>VLOOKUP($A105,Dirofilaria!$A$6:$B$253,2,FALSE)</f>
        <v>Neg</v>
      </c>
      <c r="C105">
        <f>IF(B105=0,"",IF(B105="Neg",0,1))</f>
        <v>0</v>
      </c>
      <c r="D105" t="s">
        <v>4911</v>
      </c>
      <c r="E105">
        <f>IFERROR(VLOOKUP($A105,'Dog data'!$D$2:$DG$400,'Dog data'!R$1,FALSE),"")</f>
        <v>3</v>
      </c>
      <c r="F105" t="str">
        <f>IFERROR(VLOOKUP($A105,'Dog data'!$D$2:$DG$400,'Dog data'!T$1,FALSE),"")</f>
        <v>M</v>
      </c>
      <c r="G105" t="str">
        <f>IFERROR(VLOOKUP($A105,'Dog data'!$D$2:$DG$400,'Dog data'!Y$1,FALSE),"")</f>
        <v>Alert</v>
      </c>
      <c r="H105">
        <f>IFERROR(VLOOKUP($A105,'Dog data'!$D$2:$DG$400,'Dog data'!Z$1,FALSE),"")</f>
        <v>82</v>
      </c>
      <c r="I105" t="str">
        <f>IFERROR(VLOOKUP($A105,'Dog data'!$D$2:$DG$400,'Dog data'!AA$1,FALSE),"")</f>
        <v>Normal</v>
      </c>
      <c r="J105">
        <f>IFERROR(VLOOKUP($A105,'Dog data'!$D$2:$DG$400,'Dog data'!AE$1,FALSE),"")</f>
        <v>101</v>
      </c>
      <c r="K105">
        <f>IFERROR(VLOOKUP($A105,'Dog data'!$D$2:$DG$400,'Dog data'!AF$1,FALSE),"")</f>
        <v>2</v>
      </c>
      <c r="L105">
        <f>IFERROR(VLOOKUP($A105,'Dog data'!$D$2:$DG$400,'Dog data'!BQ$1,FALSE),"")</f>
        <v>10.9</v>
      </c>
      <c r="M105">
        <f>IFERROR(VLOOKUP($A105,'Dog data'!$D$2:$DG$400,'Dog data'!BR$1,FALSE),"")</f>
        <v>8.8000000000000007</v>
      </c>
      <c r="N105">
        <f>IFERROR(VLOOKUP($A105,'Dog data'!$D$2:$DG$400,'Dog data'!BS$1,FALSE),"")</f>
        <v>80.8</v>
      </c>
      <c r="O105">
        <f>IFERROR(VLOOKUP($A105,'Dog data'!$D$2:$DG$400,'Dog data'!BT$1,FALSE),"")</f>
        <v>1.3</v>
      </c>
      <c r="P105">
        <f>IFERROR(VLOOKUP($A105,'Dog data'!$D$2:$DG$400,'Dog data'!BU$1,FALSE),"")</f>
        <v>11.8</v>
      </c>
      <c r="Q105">
        <f>IFERROR(VLOOKUP($A105,'Dog data'!$D$2:$DG$400,'Dog data'!BV$1,FALSE),"")</f>
        <v>0.8</v>
      </c>
      <c r="R105">
        <f>IFERROR(VLOOKUP($A105,'Dog data'!$D$2:$DG$400,'Dog data'!BW$1,FALSE),"")</f>
        <v>7.4</v>
      </c>
      <c r="S105">
        <f>IFERROR(VLOOKUP($A105,'Dog data'!$D$2:$DG$400,'Dog data'!BX$1,FALSE),"")</f>
        <v>6.05</v>
      </c>
      <c r="T105">
        <f>IFERROR(VLOOKUP($A105,'Dog data'!$D$2:$DG$400,'Dog data'!BY$1,FALSE),"")</f>
        <v>14.1</v>
      </c>
      <c r="U105">
        <f>IFERROR(VLOOKUP($A105,'Dog data'!$D$2:$DG$400,'Dog data'!BZ$1,FALSE),"")</f>
        <v>42.5</v>
      </c>
      <c r="V105">
        <f>IFERROR(VLOOKUP($A105,'Dog data'!$D$2:$DG$400,'Dog data'!CA$1,FALSE),"")</f>
        <v>70.3</v>
      </c>
      <c r="W105">
        <f>IFERROR(VLOOKUP($A105,'Dog data'!$D$2:$DG$400,'Dog data'!CB$1,FALSE),"")</f>
        <v>23.3</v>
      </c>
      <c r="X105">
        <f>IFERROR(VLOOKUP($A105,'Dog data'!$D$2:$DG$400,'Dog data'!CC$1,FALSE),"")</f>
        <v>33.200000000000003</v>
      </c>
      <c r="Y105">
        <f>IFERROR(VLOOKUP($A105,'Dog data'!$D$2:$DG$400,'Dog data'!CD$1,FALSE),"")</f>
        <v>14.8</v>
      </c>
      <c r="Z105">
        <f>IFERROR(VLOOKUP($A105,'Dog data'!$D$2:$DG$400,'Dog data'!CE$1,FALSE),"")</f>
        <v>328</v>
      </c>
      <c r="AA105">
        <f>IFERROR(VLOOKUP($A105,'Dog data'!$D$2:$DG$400,'Dog data'!CF$1,FALSE),"")</f>
        <v>9.8000000000000007</v>
      </c>
      <c r="AB105">
        <f>IFERROR(VLOOKUP($A105,'Dog data'!$D$2:$DG$400,'Dog data'!CG$1,FALSE),"")</f>
        <v>43</v>
      </c>
      <c r="AC105" t="str">
        <f>IFERROR(VLOOKUP($A105,'Dog data'!$D$2:$DG$400,'Dog data'!CH$1,FALSE),"")</f>
        <v>.</v>
      </c>
      <c r="AD105">
        <f>IFERROR(VLOOKUP($A105,'Dog data'!$D$2:$DG$400,'Dog data'!CI$1,FALSE),"")</f>
        <v>49</v>
      </c>
      <c r="AE105">
        <f>IFERROR(VLOOKUP($A105,'Dog data'!$D$2:$DG$400,'Dog data'!CJ$1,FALSE),"")</f>
        <v>4</v>
      </c>
      <c r="AF105">
        <f>IFERROR(VLOOKUP($A105,'Dog data'!$D$2:$DG$400,'Dog data'!CK$1,FALSE),"")</f>
        <v>4</v>
      </c>
      <c r="AG105" t="str">
        <f>IFERROR(VLOOKUP($A105,'Dog data'!$D$2:$DG$400,'Dog data'!CL$1,FALSE),"")</f>
        <v>.</v>
      </c>
      <c r="AH105" t="str">
        <f>IFERROR(VLOOKUP($A105,'Dog data'!$D$2:$DG$400,'Dog data'!CM$1,FALSE),"")</f>
        <v>.</v>
      </c>
      <c r="AI105" s="85" t="str">
        <f>IFERROR(VLOOKUP($A105,'Dog data'!$D$2:$DH$400,'Dog data'!DH$1,FALSE),"")</f>
        <v>BB016</v>
      </c>
      <c r="AJ105" s="85" t="str">
        <f>IFERROR(VLOOKUP($AI105,data!$C$3:$L$500,data!E$1,FALSE),"")</f>
        <v>Bajo Bonito</v>
      </c>
      <c r="AK105" s="85" t="str">
        <f>IFERROR(VLOOKUP($AI105,data!$C$3:$L$500,data!F$1,FALSE),"")</f>
        <v>8.709026 -80.058578 477.4003 0</v>
      </c>
      <c r="AL105" s="85">
        <f>IFERROR(VLOOKUP($AI105,data!$C$3:$L$500,data!G$1,FALSE),"")</f>
        <v>8.7090259999999997</v>
      </c>
      <c r="AM105" s="85">
        <f>IFERROR(VLOOKUP($AI105,data!$C$3:$L$500,data!H$1,FALSE),"")</f>
        <v>-80.058577999999997</v>
      </c>
      <c r="AN105" s="85">
        <f>IFERROR(IFERROR(VLOOKUP($AI105,data!$C$3:$L$500,data!I$1,FALSE),VLOOKUP($AI105,Sheet1!$E$3:$M$21,Sheet1!K$1,FALSE)),"")</f>
        <v>8.7089940349999999</v>
      </c>
      <c r="AO105" s="85">
        <f>IFERROR(IFERROR(VLOOKUP($AI105,data!$C$3:$L$500,data!J$1,FALSE),VLOOKUP($AI105,Sheet1!$E$3:$M$21,Sheet1!L$1,FALSE)),"")</f>
        <v>-80.058648020000007</v>
      </c>
      <c r="AP105" s="85">
        <f>IFERROR(VLOOKUP($AI105,data!$C$3:$L$500,data!K$1,FALSE),"")</f>
        <v>-80.058577999999997</v>
      </c>
      <c r="AQ105" s="85">
        <f>IFERROR(VLOOKUP($AI105,data!$C$3:$L$500,data!L$1,FALSE),"")</f>
        <v>477.40030000000002</v>
      </c>
    </row>
    <row r="106" spans="1:43" x14ac:dyDescent="0.2">
      <c r="A106" s="31" t="s">
        <v>145</v>
      </c>
      <c r="B106" t="str">
        <f>VLOOKUP($A106,Dirofilaria!$A$6:$B$253,2,FALSE)</f>
        <v>Pos</v>
      </c>
      <c r="C106">
        <f>IF(B106=0,"",IF(B106="Neg",0,1))</f>
        <v>1</v>
      </c>
      <c r="D106" t="s">
        <v>4911</v>
      </c>
      <c r="E106">
        <f>IFERROR(VLOOKUP($A106,'Dog data'!$D$2:$DG$400,'Dog data'!R$1,FALSE),"")</f>
        <v>3.5</v>
      </c>
      <c r="F106" t="str">
        <f>IFERROR(VLOOKUP($A106,'Dog data'!$D$2:$DG$400,'Dog data'!T$1,FALSE),"")</f>
        <v>F</v>
      </c>
      <c r="G106" t="str">
        <f>IFERROR(VLOOKUP($A106,'Dog data'!$D$2:$DG$400,'Dog data'!Y$1,FALSE),"")</f>
        <v>Alert</v>
      </c>
      <c r="H106">
        <f>IFERROR(VLOOKUP($A106,'Dog data'!$D$2:$DG$400,'Dog data'!Z$1,FALSE),"")</f>
        <v>78</v>
      </c>
      <c r="I106" t="str">
        <f>IFERROR(VLOOKUP($A106,'Dog data'!$D$2:$DG$400,'Dog data'!AA$1,FALSE),"")</f>
        <v>Normal</v>
      </c>
      <c r="J106">
        <f>IFERROR(VLOOKUP($A106,'Dog data'!$D$2:$DG$400,'Dog data'!AE$1,FALSE),"")</f>
        <v>101.5</v>
      </c>
      <c r="K106">
        <f>IFERROR(VLOOKUP($A106,'Dog data'!$D$2:$DG$400,'Dog data'!AF$1,FALSE),"")</f>
        <v>2.5</v>
      </c>
      <c r="L106">
        <f>IFERROR(VLOOKUP($A106,'Dog data'!$D$2:$DG$400,'Dog data'!BQ$1,FALSE),"")</f>
        <v>26.8</v>
      </c>
      <c r="M106">
        <f>IFERROR(VLOOKUP($A106,'Dog data'!$D$2:$DG$400,'Dog data'!BR$1,FALSE),"")</f>
        <v>18.7</v>
      </c>
      <c r="N106">
        <f>IFERROR(VLOOKUP($A106,'Dog data'!$D$2:$DG$400,'Dog data'!BS$1,FALSE),"")</f>
        <v>69.7</v>
      </c>
      <c r="O106">
        <f>IFERROR(VLOOKUP($A106,'Dog data'!$D$2:$DG$400,'Dog data'!BT$1,FALSE),"")</f>
        <v>5.2</v>
      </c>
      <c r="P106">
        <f>IFERROR(VLOOKUP($A106,'Dog data'!$D$2:$DG$400,'Dog data'!BU$1,FALSE),"")</f>
        <v>19.5</v>
      </c>
      <c r="Q106">
        <f>IFERROR(VLOOKUP($A106,'Dog data'!$D$2:$DG$400,'Dog data'!BV$1,FALSE),"")</f>
        <v>2.9</v>
      </c>
      <c r="R106">
        <f>IFERROR(VLOOKUP($A106,'Dog data'!$D$2:$DG$400,'Dog data'!BW$1,FALSE),"")</f>
        <v>10.8</v>
      </c>
      <c r="S106">
        <f>IFERROR(VLOOKUP($A106,'Dog data'!$D$2:$DG$400,'Dog data'!BX$1,FALSE),"")</f>
        <v>5.73</v>
      </c>
      <c r="T106">
        <f>IFERROR(VLOOKUP($A106,'Dog data'!$D$2:$DG$400,'Dog data'!BY$1,FALSE),"")</f>
        <v>12.6</v>
      </c>
      <c r="U106">
        <f>IFERROR(VLOOKUP($A106,'Dog data'!$D$2:$DG$400,'Dog data'!BZ$1,FALSE),"")</f>
        <v>35.1</v>
      </c>
      <c r="V106">
        <f>IFERROR(VLOOKUP($A106,'Dog data'!$D$2:$DG$400,'Dog data'!CA$1,FALSE),"")</f>
        <v>61.8</v>
      </c>
      <c r="W106">
        <f>IFERROR(VLOOKUP($A106,'Dog data'!$D$2:$DG$400,'Dog data'!CB$1,FALSE),"")</f>
        <v>22</v>
      </c>
      <c r="X106">
        <f>IFERROR(VLOOKUP($A106,'Dog data'!$D$2:$DG$400,'Dog data'!CC$1,FALSE),"")</f>
        <v>35.9</v>
      </c>
      <c r="Y106">
        <f>IFERROR(VLOOKUP($A106,'Dog data'!$D$2:$DG$400,'Dog data'!CD$1,FALSE),"")</f>
        <v>15.5</v>
      </c>
      <c r="Z106">
        <f>IFERROR(VLOOKUP($A106,'Dog data'!$D$2:$DG$400,'Dog data'!CE$1,FALSE),"")</f>
        <v>487</v>
      </c>
      <c r="AA106" t="str">
        <f>IFERROR(VLOOKUP($A106,'Dog data'!$D$2:$DG$400,'Dog data'!CF$1,FALSE),"")</f>
        <v>.</v>
      </c>
      <c r="AB106">
        <f>IFERROR(VLOOKUP($A106,'Dog data'!$D$2:$DG$400,'Dog data'!CG$1,FALSE),"")</f>
        <v>65</v>
      </c>
      <c r="AC106">
        <f>IFERROR(VLOOKUP($A106,'Dog data'!$D$2:$DG$400,'Dog data'!CH$1,FALSE),"")</f>
        <v>3</v>
      </c>
      <c r="AD106">
        <f>IFERROR(VLOOKUP($A106,'Dog data'!$D$2:$DG$400,'Dog data'!CI$1,FALSE),"")</f>
        <v>25</v>
      </c>
      <c r="AE106">
        <f>IFERROR(VLOOKUP($A106,'Dog data'!$D$2:$DG$400,'Dog data'!CJ$1,FALSE),"")</f>
        <v>2</v>
      </c>
      <c r="AF106">
        <f>IFERROR(VLOOKUP($A106,'Dog data'!$D$2:$DG$400,'Dog data'!CK$1,FALSE),"")</f>
        <v>5</v>
      </c>
      <c r="AG106" t="str">
        <f>IFERROR(VLOOKUP($A106,'Dog data'!$D$2:$DG$400,'Dog data'!CL$1,FALSE),"")</f>
        <v>.</v>
      </c>
      <c r="AH106" t="str">
        <f>IFERROR(VLOOKUP($A106,'Dog data'!$D$2:$DG$400,'Dog data'!CM$1,FALSE),"")</f>
        <v>.</v>
      </c>
      <c r="AI106" s="85" t="str">
        <f>IFERROR(VLOOKUP($A106,'Dog data'!$D$2:$DH$400,'Dog data'!DH$1,FALSE),"")</f>
        <v>BB016</v>
      </c>
      <c r="AJ106" s="85" t="str">
        <f>IFERROR(VLOOKUP($AI106,data!$C$3:$L$500,data!E$1,FALSE),"")</f>
        <v>Bajo Bonito</v>
      </c>
      <c r="AK106" s="85" t="str">
        <f>IFERROR(VLOOKUP($AI106,data!$C$3:$L$500,data!F$1,FALSE),"")</f>
        <v>8.709026 -80.058578 477.4003 0</v>
      </c>
      <c r="AL106" s="85">
        <f>IFERROR(VLOOKUP($AI106,data!$C$3:$L$500,data!G$1,FALSE),"")</f>
        <v>8.7090259999999997</v>
      </c>
      <c r="AM106" s="85">
        <f>IFERROR(VLOOKUP($AI106,data!$C$3:$L$500,data!H$1,FALSE),"")</f>
        <v>-80.058577999999997</v>
      </c>
      <c r="AN106" s="85">
        <f>IFERROR(IFERROR(VLOOKUP($AI106,data!$C$3:$L$500,data!I$1,FALSE),VLOOKUP($AI106,Sheet1!$E$3:$M$21,Sheet1!K$1,FALSE)),"")</f>
        <v>8.7089940349999999</v>
      </c>
      <c r="AO106" s="85">
        <f>IFERROR(IFERROR(VLOOKUP($AI106,data!$C$3:$L$500,data!J$1,FALSE),VLOOKUP($AI106,Sheet1!$E$3:$M$21,Sheet1!L$1,FALSE)),"")</f>
        <v>-80.058648020000007</v>
      </c>
      <c r="AP106" s="85">
        <f>IFERROR(VLOOKUP($AI106,data!$C$3:$L$500,data!K$1,FALSE),"")</f>
        <v>-80.058577999999997</v>
      </c>
      <c r="AQ106" s="85">
        <f>IFERROR(VLOOKUP($AI106,data!$C$3:$L$500,data!L$1,FALSE),"")</f>
        <v>477.40030000000002</v>
      </c>
    </row>
    <row r="107" spans="1:43" x14ac:dyDescent="0.2">
      <c r="A107" s="31" t="s">
        <v>146</v>
      </c>
      <c r="B107" t="str">
        <f>VLOOKUP($A107,Dirofilaria!$A$6:$B$253,2,FALSE)</f>
        <v>Neg</v>
      </c>
      <c r="C107">
        <f>IF(B107=0,"",IF(B107="Neg",0,1))</f>
        <v>0</v>
      </c>
      <c r="D107" t="s">
        <v>4911</v>
      </c>
      <c r="E107">
        <f>IFERROR(VLOOKUP($A107,'Dog data'!$D$2:$DG$400,'Dog data'!R$1,FALSE),"")</f>
        <v>3</v>
      </c>
      <c r="F107" t="str">
        <f>IFERROR(VLOOKUP($A107,'Dog data'!$D$2:$DG$400,'Dog data'!T$1,FALSE),"")</f>
        <v>M</v>
      </c>
      <c r="G107" t="str">
        <f>IFERROR(VLOOKUP($A107,'Dog data'!$D$2:$DG$400,'Dog data'!Y$1,FALSE),"")</f>
        <v>Alert</v>
      </c>
      <c r="H107">
        <f>IFERROR(VLOOKUP($A107,'Dog data'!$D$2:$DG$400,'Dog data'!Z$1,FALSE),"")</f>
        <v>116</v>
      </c>
      <c r="I107" t="str">
        <f>IFERROR(VLOOKUP($A107,'Dog data'!$D$2:$DG$400,'Dog data'!AA$1,FALSE),"")</f>
        <v>Normal</v>
      </c>
      <c r="J107">
        <f>IFERROR(VLOOKUP($A107,'Dog data'!$D$2:$DG$400,'Dog data'!AE$1,FALSE),"")</f>
        <v>102</v>
      </c>
      <c r="K107">
        <f>IFERROR(VLOOKUP($A107,'Dog data'!$D$2:$DG$400,'Dog data'!AF$1,FALSE),"")</f>
        <v>2</v>
      </c>
      <c r="L107">
        <f>IFERROR(VLOOKUP($A107,'Dog data'!$D$2:$DG$400,'Dog data'!BQ$1,FALSE),"")</f>
        <v>20.3</v>
      </c>
      <c r="M107">
        <f>IFERROR(VLOOKUP($A107,'Dog data'!$D$2:$DG$400,'Dog data'!BR$1,FALSE),"")</f>
        <v>15.2</v>
      </c>
      <c r="N107">
        <f>IFERROR(VLOOKUP($A107,'Dog data'!$D$2:$DG$400,'Dog data'!BS$1,FALSE),"")</f>
        <v>75</v>
      </c>
      <c r="O107">
        <f>IFERROR(VLOOKUP($A107,'Dog data'!$D$2:$DG$400,'Dog data'!BT$1,FALSE),"")</f>
        <v>3.2</v>
      </c>
      <c r="P107">
        <f>IFERROR(VLOOKUP($A107,'Dog data'!$D$2:$DG$400,'Dog data'!BU$1,FALSE),"")</f>
        <v>15.6</v>
      </c>
      <c r="Q107">
        <f>IFERROR(VLOOKUP($A107,'Dog data'!$D$2:$DG$400,'Dog data'!BV$1,FALSE),"")</f>
        <v>1.9</v>
      </c>
      <c r="R107">
        <f>IFERROR(VLOOKUP($A107,'Dog data'!$D$2:$DG$400,'Dog data'!BW$1,FALSE),"")</f>
        <v>9.4</v>
      </c>
      <c r="S107">
        <f>IFERROR(VLOOKUP($A107,'Dog data'!$D$2:$DG$400,'Dog data'!BX$1,FALSE),"")</f>
        <v>6.06</v>
      </c>
      <c r="T107">
        <f>IFERROR(VLOOKUP($A107,'Dog data'!$D$2:$DG$400,'Dog data'!BY$1,FALSE),"")</f>
        <v>12.9</v>
      </c>
      <c r="U107">
        <f>IFERROR(VLOOKUP($A107,'Dog data'!$D$2:$DG$400,'Dog data'!BZ$1,FALSE),"")</f>
        <v>36.200000000000003</v>
      </c>
      <c r="V107">
        <f>IFERROR(VLOOKUP($A107,'Dog data'!$D$2:$DG$400,'Dog data'!CA$1,FALSE),"")</f>
        <v>59.7</v>
      </c>
      <c r="W107">
        <f>IFERROR(VLOOKUP($A107,'Dog data'!$D$2:$DG$400,'Dog data'!CB$1,FALSE),"")</f>
        <v>21.3</v>
      </c>
      <c r="X107">
        <f>IFERROR(VLOOKUP($A107,'Dog data'!$D$2:$DG$400,'Dog data'!CC$1,FALSE),"")</f>
        <v>35.6</v>
      </c>
      <c r="Y107">
        <f>IFERROR(VLOOKUP($A107,'Dog data'!$D$2:$DG$400,'Dog data'!CD$1,FALSE),"")</f>
        <v>17.399999999999999</v>
      </c>
      <c r="Z107">
        <f>IFERROR(VLOOKUP($A107,'Dog data'!$D$2:$DG$400,'Dog data'!CE$1,FALSE),"")</f>
        <v>665</v>
      </c>
      <c r="AA107" t="str">
        <f>IFERROR(VLOOKUP($A107,'Dog data'!$D$2:$DG$400,'Dog data'!CF$1,FALSE),"")</f>
        <v>.</v>
      </c>
      <c r="AB107">
        <f>IFERROR(VLOOKUP($A107,'Dog data'!$D$2:$DG$400,'Dog data'!CG$1,FALSE),"")</f>
        <v>43</v>
      </c>
      <c r="AC107" t="str">
        <f>IFERROR(VLOOKUP($A107,'Dog data'!$D$2:$DG$400,'Dog data'!CH$1,FALSE),"")</f>
        <v>.</v>
      </c>
      <c r="AD107">
        <f>IFERROR(VLOOKUP($A107,'Dog data'!$D$2:$DG$400,'Dog data'!CI$1,FALSE),"")</f>
        <v>50</v>
      </c>
      <c r="AE107">
        <f>IFERROR(VLOOKUP($A107,'Dog data'!$D$2:$DG$400,'Dog data'!CJ$1,FALSE),"")</f>
        <v>2</v>
      </c>
      <c r="AF107">
        <f>IFERROR(VLOOKUP($A107,'Dog data'!$D$2:$DG$400,'Dog data'!CK$1,FALSE),"")</f>
        <v>3</v>
      </c>
      <c r="AG107" t="str">
        <f>IFERROR(VLOOKUP($A107,'Dog data'!$D$2:$DG$400,'Dog data'!CL$1,FALSE),"")</f>
        <v>.</v>
      </c>
      <c r="AH107">
        <f>IFERROR(VLOOKUP($A107,'Dog data'!$D$2:$DG$400,'Dog data'!CM$1,FALSE),"")</f>
        <v>2</v>
      </c>
      <c r="AI107" s="85" t="str">
        <f>IFERROR(VLOOKUP($A107,'Dog data'!$D$2:$DH$400,'Dog data'!DH$1,FALSE),"")</f>
        <v>BB016</v>
      </c>
      <c r="AJ107" s="85" t="str">
        <f>IFERROR(VLOOKUP($AI107,data!$C$3:$L$500,data!E$1,FALSE),"")</f>
        <v>Bajo Bonito</v>
      </c>
      <c r="AK107" s="85" t="str">
        <f>IFERROR(VLOOKUP($AI107,data!$C$3:$L$500,data!F$1,FALSE),"")</f>
        <v>8.709026 -80.058578 477.4003 0</v>
      </c>
      <c r="AL107" s="85">
        <f>IFERROR(VLOOKUP($AI107,data!$C$3:$L$500,data!G$1,FALSE),"")</f>
        <v>8.7090259999999997</v>
      </c>
      <c r="AM107" s="85">
        <f>IFERROR(VLOOKUP($AI107,data!$C$3:$L$500,data!H$1,FALSE),"")</f>
        <v>-80.058577999999997</v>
      </c>
      <c r="AN107" s="85">
        <f>IFERROR(IFERROR(VLOOKUP($AI107,data!$C$3:$L$500,data!I$1,FALSE),VLOOKUP($AI107,Sheet1!$E$3:$M$21,Sheet1!K$1,FALSE)),"")</f>
        <v>8.7089940349999999</v>
      </c>
      <c r="AO107" s="85">
        <f>IFERROR(IFERROR(VLOOKUP($AI107,data!$C$3:$L$500,data!J$1,FALSE),VLOOKUP($AI107,Sheet1!$E$3:$M$21,Sheet1!L$1,FALSE)),"")</f>
        <v>-80.058648020000007</v>
      </c>
      <c r="AP107" s="85">
        <f>IFERROR(VLOOKUP($AI107,data!$C$3:$L$500,data!K$1,FALSE),"")</f>
        <v>-80.058577999999997</v>
      </c>
      <c r="AQ107" s="85">
        <f>IFERROR(VLOOKUP($AI107,data!$C$3:$L$500,data!L$1,FALSE),"")</f>
        <v>477.40030000000002</v>
      </c>
    </row>
    <row r="108" spans="1:43" x14ac:dyDescent="0.2">
      <c r="A108" s="31" t="s">
        <v>147</v>
      </c>
      <c r="B108" t="str">
        <f>VLOOKUP($A108,Dirofilaria!$A$6:$B$253,2,FALSE)</f>
        <v>Very light Pos</v>
      </c>
      <c r="C108">
        <f>IF(B108=0,"",IF(B108="Neg",0,1))</f>
        <v>1</v>
      </c>
      <c r="D108" t="s">
        <v>4911</v>
      </c>
      <c r="E108">
        <f>IFERROR(VLOOKUP($A108,'Dog data'!$D$2:$DG$400,'Dog data'!R$1,FALSE),"")</f>
        <v>3</v>
      </c>
      <c r="F108" t="str">
        <f>IFERROR(VLOOKUP($A108,'Dog data'!$D$2:$DG$400,'Dog data'!T$1,FALSE),"")</f>
        <v>M</v>
      </c>
      <c r="G108" t="str">
        <f>IFERROR(VLOOKUP($A108,'Dog data'!$D$2:$DG$400,'Dog data'!Y$1,FALSE),"")</f>
        <v>Alert, nervous</v>
      </c>
      <c r="H108">
        <f>IFERROR(VLOOKUP($A108,'Dog data'!$D$2:$DG$400,'Dog data'!Z$1,FALSE),"")</f>
        <v>88</v>
      </c>
      <c r="I108" t="str">
        <f>IFERROR(VLOOKUP($A108,'Dog data'!$D$2:$DG$400,'Dog data'!AA$1,FALSE),"")</f>
        <v>Normal</v>
      </c>
      <c r="J108">
        <f>IFERROR(VLOOKUP($A108,'Dog data'!$D$2:$DG$400,'Dog data'!AE$1,FALSE),"")</f>
        <v>102.2</v>
      </c>
      <c r="K108">
        <f>IFERROR(VLOOKUP($A108,'Dog data'!$D$2:$DG$400,'Dog data'!AF$1,FALSE),"")</f>
        <v>3</v>
      </c>
      <c r="L108">
        <f>IFERROR(VLOOKUP($A108,'Dog data'!$D$2:$DG$400,'Dog data'!BQ$1,FALSE),"")</f>
        <v>24.9</v>
      </c>
      <c r="M108">
        <f>IFERROR(VLOOKUP($A108,'Dog data'!$D$2:$DG$400,'Dog data'!BR$1,FALSE),"")</f>
        <v>19.600000000000001</v>
      </c>
      <c r="N108">
        <f>IFERROR(VLOOKUP($A108,'Dog data'!$D$2:$DG$400,'Dog data'!BS$1,FALSE),"")</f>
        <v>78.8</v>
      </c>
      <c r="O108">
        <f>IFERROR(VLOOKUP($A108,'Dog data'!$D$2:$DG$400,'Dog data'!BT$1,FALSE),"")</f>
        <v>3.5</v>
      </c>
      <c r="P108">
        <f>IFERROR(VLOOKUP($A108,'Dog data'!$D$2:$DG$400,'Dog data'!BU$1,FALSE),"")</f>
        <v>14.2</v>
      </c>
      <c r="Q108">
        <f>IFERROR(VLOOKUP($A108,'Dog data'!$D$2:$DG$400,'Dog data'!BV$1,FALSE),"")</f>
        <v>1.7</v>
      </c>
      <c r="R108">
        <f>IFERROR(VLOOKUP($A108,'Dog data'!$D$2:$DG$400,'Dog data'!BW$1,FALSE),"")</f>
        <v>7</v>
      </c>
      <c r="S108">
        <f>IFERROR(VLOOKUP($A108,'Dog data'!$D$2:$DG$400,'Dog data'!BX$1,FALSE),"")</f>
        <v>6.12</v>
      </c>
      <c r="T108">
        <f>IFERROR(VLOOKUP($A108,'Dog data'!$D$2:$DG$400,'Dog data'!BY$1,FALSE),"")</f>
        <v>12.9</v>
      </c>
      <c r="U108">
        <f>IFERROR(VLOOKUP($A108,'Dog data'!$D$2:$DG$400,'Dog data'!BZ$1,FALSE),"")</f>
        <v>36</v>
      </c>
      <c r="V108">
        <f>IFERROR(VLOOKUP($A108,'Dog data'!$D$2:$DG$400,'Dog data'!CA$1,FALSE),"")</f>
        <v>58.8</v>
      </c>
      <c r="W108">
        <f>IFERROR(VLOOKUP($A108,'Dog data'!$D$2:$DG$400,'Dog data'!CB$1,FALSE),"")</f>
        <v>21.1</v>
      </c>
      <c r="X108">
        <f>IFERROR(VLOOKUP($A108,'Dog data'!$D$2:$DG$400,'Dog data'!CC$1,FALSE),"")</f>
        <v>35.799999999999997</v>
      </c>
      <c r="Y108">
        <f>IFERROR(VLOOKUP($A108,'Dog data'!$D$2:$DG$400,'Dog data'!CD$1,FALSE),"")</f>
        <v>17.100000000000001</v>
      </c>
      <c r="Z108">
        <f>IFERROR(VLOOKUP($A108,'Dog data'!$D$2:$DG$400,'Dog data'!CE$1,FALSE),"")</f>
        <v>648</v>
      </c>
      <c r="AA108" t="str">
        <f>IFERROR(VLOOKUP($A108,'Dog data'!$D$2:$DG$400,'Dog data'!CF$1,FALSE),"")</f>
        <v>.</v>
      </c>
      <c r="AB108">
        <f>IFERROR(VLOOKUP($A108,'Dog data'!$D$2:$DG$400,'Dog data'!CG$1,FALSE),"")</f>
        <v>58</v>
      </c>
      <c r="AC108" t="str">
        <f>IFERROR(VLOOKUP($A108,'Dog data'!$D$2:$DG$400,'Dog data'!CH$1,FALSE),"")</f>
        <v>.</v>
      </c>
      <c r="AD108">
        <f>IFERROR(VLOOKUP($A108,'Dog data'!$D$2:$DG$400,'Dog data'!CI$1,FALSE),"")</f>
        <v>28</v>
      </c>
      <c r="AE108">
        <f>IFERROR(VLOOKUP($A108,'Dog data'!$D$2:$DG$400,'Dog data'!CJ$1,FALSE),"")</f>
        <v>9</v>
      </c>
      <c r="AF108">
        <f>IFERROR(VLOOKUP($A108,'Dog data'!$D$2:$DG$400,'Dog data'!CK$1,FALSE),"")</f>
        <v>5</v>
      </c>
      <c r="AG108" t="str">
        <f>IFERROR(VLOOKUP($A108,'Dog data'!$D$2:$DG$400,'Dog data'!CL$1,FALSE),"")</f>
        <v>.</v>
      </c>
      <c r="AH108" t="str">
        <f>IFERROR(VLOOKUP($A108,'Dog data'!$D$2:$DG$400,'Dog data'!CM$1,FALSE),"")</f>
        <v>.</v>
      </c>
      <c r="AI108" s="85" t="str">
        <f>IFERROR(VLOOKUP($A108,'Dog data'!$D$2:$DH$400,'Dog data'!DH$1,FALSE),"")</f>
        <v>BB016</v>
      </c>
      <c r="AJ108" s="85" t="str">
        <f>IFERROR(VLOOKUP($AI108,data!$C$3:$L$500,data!E$1,FALSE),"")</f>
        <v>Bajo Bonito</v>
      </c>
      <c r="AK108" s="85" t="str">
        <f>IFERROR(VLOOKUP($AI108,data!$C$3:$L$500,data!F$1,FALSE),"")</f>
        <v>8.709026 -80.058578 477.4003 0</v>
      </c>
      <c r="AL108" s="85">
        <f>IFERROR(VLOOKUP($AI108,data!$C$3:$L$500,data!G$1,FALSE),"")</f>
        <v>8.7090259999999997</v>
      </c>
      <c r="AM108" s="85">
        <f>IFERROR(VLOOKUP($AI108,data!$C$3:$L$500,data!H$1,FALSE),"")</f>
        <v>-80.058577999999997</v>
      </c>
      <c r="AN108" s="85">
        <f>IFERROR(IFERROR(VLOOKUP($AI108,data!$C$3:$L$500,data!I$1,FALSE),VLOOKUP($AI108,Sheet1!$E$3:$M$21,Sheet1!K$1,FALSE)),"")</f>
        <v>8.7089940349999999</v>
      </c>
      <c r="AO108" s="85">
        <f>IFERROR(IFERROR(VLOOKUP($AI108,data!$C$3:$L$500,data!J$1,FALSE),VLOOKUP($AI108,Sheet1!$E$3:$M$21,Sheet1!L$1,FALSE)),"")</f>
        <v>-80.058648020000007</v>
      </c>
      <c r="AP108" s="85">
        <f>IFERROR(VLOOKUP($AI108,data!$C$3:$L$500,data!K$1,FALSE),"")</f>
        <v>-80.058577999999997</v>
      </c>
      <c r="AQ108" s="85">
        <f>IFERROR(VLOOKUP($AI108,data!$C$3:$L$500,data!L$1,FALSE),"")</f>
        <v>477.40030000000002</v>
      </c>
    </row>
    <row r="109" spans="1:43" x14ac:dyDescent="0.2">
      <c r="A109" s="31" t="s">
        <v>149</v>
      </c>
      <c r="B109" t="str">
        <f>VLOOKUP($A109,Dirofilaria!$A$6:$B$253,2,FALSE)</f>
        <v>Neg</v>
      </c>
      <c r="C109">
        <f>IF(B109=0,"",IF(B109="Neg",0,1))</f>
        <v>0</v>
      </c>
      <c r="D109" t="s">
        <v>4911</v>
      </c>
      <c r="E109">
        <f>IFERROR(VLOOKUP($A109,'Dog data'!$D$2:$DG$400,'Dog data'!R$1,FALSE),"")</f>
        <v>1</v>
      </c>
      <c r="F109" t="str">
        <f>IFERROR(VLOOKUP($A109,'Dog data'!$D$2:$DG$400,'Dog data'!T$1,FALSE),"")</f>
        <v>M</v>
      </c>
      <c r="G109" t="str">
        <f>IFERROR(VLOOKUP($A109,'Dog data'!$D$2:$DG$400,'Dog data'!Y$1,FALSE),"")</f>
        <v>Alert, nervous</v>
      </c>
      <c r="H109">
        <f>IFERROR(VLOOKUP($A109,'Dog data'!$D$2:$DG$400,'Dog data'!Z$1,FALSE),"")</f>
        <v>80</v>
      </c>
      <c r="I109">
        <f>IFERROR(VLOOKUP($A109,'Dog data'!$D$2:$DG$400,'Dog data'!AA$1,FALSE),"")</f>
        <v>0</v>
      </c>
      <c r="J109">
        <f>IFERROR(VLOOKUP($A109,'Dog data'!$D$2:$DG$400,'Dog data'!AE$1,FALSE),"")</f>
        <v>102.4</v>
      </c>
      <c r="K109">
        <f>IFERROR(VLOOKUP($A109,'Dog data'!$D$2:$DG$400,'Dog data'!AF$1,FALSE),"")</f>
        <v>1.5</v>
      </c>
      <c r="L109">
        <f>IFERROR(VLOOKUP($A109,'Dog data'!$D$2:$DG$400,'Dog data'!BQ$1,FALSE),"")</f>
        <v>14.1</v>
      </c>
      <c r="M109">
        <f>IFERROR(VLOOKUP($A109,'Dog data'!$D$2:$DG$400,'Dog data'!BR$1,FALSE),"")</f>
        <v>10.4</v>
      </c>
      <c r="N109">
        <f>IFERROR(VLOOKUP($A109,'Dog data'!$D$2:$DG$400,'Dog data'!BS$1,FALSE),"")</f>
        <v>74</v>
      </c>
      <c r="O109">
        <f>IFERROR(VLOOKUP($A109,'Dog data'!$D$2:$DG$400,'Dog data'!BT$1,FALSE),"")</f>
        <v>2.2999999999999998</v>
      </c>
      <c r="P109">
        <f>IFERROR(VLOOKUP($A109,'Dog data'!$D$2:$DG$400,'Dog data'!BU$1,FALSE),"")</f>
        <v>16</v>
      </c>
      <c r="Q109">
        <f>IFERROR(VLOOKUP($A109,'Dog data'!$D$2:$DG$400,'Dog data'!BV$1,FALSE),"")</f>
        <v>1.4</v>
      </c>
      <c r="R109">
        <f>IFERROR(VLOOKUP($A109,'Dog data'!$D$2:$DG$400,'Dog data'!BW$1,FALSE),"")</f>
        <v>10</v>
      </c>
      <c r="S109">
        <f>IFERROR(VLOOKUP($A109,'Dog data'!$D$2:$DG$400,'Dog data'!BX$1,FALSE),"")</f>
        <v>5.32</v>
      </c>
      <c r="T109">
        <f>IFERROR(VLOOKUP($A109,'Dog data'!$D$2:$DG$400,'Dog data'!BY$1,FALSE),"")</f>
        <v>11.4</v>
      </c>
      <c r="U109">
        <f>IFERROR(VLOOKUP($A109,'Dog data'!$D$2:$DG$400,'Dog data'!BZ$1,FALSE),"")</f>
        <v>29.2</v>
      </c>
      <c r="V109">
        <f>IFERROR(VLOOKUP($A109,'Dog data'!$D$2:$DG$400,'Dog data'!CA$1,FALSE),"")</f>
        <v>54.9</v>
      </c>
      <c r="W109">
        <f>IFERROR(VLOOKUP($A109,'Dog data'!$D$2:$DG$400,'Dog data'!CB$1,FALSE),"")</f>
        <v>19.5</v>
      </c>
      <c r="X109">
        <f>IFERROR(VLOOKUP($A109,'Dog data'!$D$2:$DG$400,'Dog data'!CC$1,FALSE),"")</f>
        <v>35.6</v>
      </c>
      <c r="Y109">
        <f>IFERROR(VLOOKUP($A109,'Dog data'!$D$2:$DG$400,'Dog data'!CD$1,FALSE),"")</f>
        <v>17.100000000000001</v>
      </c>
      <c r="Z109">
        <f>IFERROR(VLOOKUP($A109,'Dog data'!$D$2:$DG$400,'Dog data'!CE$1,FALSE),"")</f>
        <v>259</v>
      </c>
      <c r="AA109" t="str">
        <f>IFERROR(VLOOKUP($A109,'Dog data'!$D$2:$DG$400,'Dog data'!CF$1,FALSE),"")</f>
        <v>.</v>
      </c>
      <c r="AB109">
        <f>IFERROR(VLOOKUP($A109,'Dog data'!$D$2:$DG$400,'Dog data'!CG$1,FALSE),"")</f>
        <v>65</v>
      </c>
      <c r="AC109">
        <f>IFERROR(VLOOKUP($A109,'Dog data'!$D$2:$DG$400,'Dog data'!CH$1,FALSE),"")</f>
        <v>1</v>
      </c>
      <c r="AD109">
        <f>IFERROR(VLOOKUP($A109,'Dog data'!$D$2:$DG$400,'Dog data'!CI$1,FALSE),"")</f>
        <v>26</v>
      </c>
      <c r="AE109">
        <f>IFERROR(VLOOKUP($A109,'Dog data'!$D$2:$DG$400,'Dog data'!CJ$1,FALSE),"")</f>
        <v>3</v>
      </c>
      <c r="AF109">
        <f>IFERROR(VLOOKUP($A109,'Dog data'!$D$2:$DG$400,'Dog data'!CK$1,FALSE),"")</f>
        <v>5</v>
      </c>
      <c r="AG109" t="str">
        <f>IFERROR(VLOOKUP($A109,'Dog data'!$D$2:$DG$400,'Dog data'!CL$1,FALSE),"")</f>
        <v>.</v>
      </c>
      <c r="AH109" t="str">
        <f>IFERROR(VLOOKUP($A109,'Dog data'!$D$2:$DG$400,'Dog data'!CM$1,FALSE),"")</f>
        <v>.</v>
      </c>
      <c r="AI109" s="85" t="str">
        <f>IFERROR(VLOOKUP($A109,'Dog data'!$D$2:$DH$400,'Dog data'!DH$1,FALSE),"")</f>
        <v>BB016</v>
      </c>
      <c r="AJ109" s="85" t="str">
        <f>IFERROR(VLOOKUP($AI109,data!$C$3:$L$500,data!E$1,FALSE),"")</f>
        <v>Bajo Bonito</v>
      </c>
      <c r="AK109" s="85" t="str">
        <f>IFERROR(VLOOKUP($AI109,data!$C$3:$L$500,data!F$1,FALSE),"")</f>
        <v>8.709026 -80.058578 477.4003 0</v>
      </c>
      <c r="AL109" s="85">
        <f>IFERROR(VLOOKUP($AI109,data!$C$3:$L$500,data!G$1,FALSE),"")</f>
        <v>8.7090259999999997</v>
      </c>
      <c r="AM109" s="85">
        <f>IFERROR(VLOOKUP($AI109,data!$C$3:$L$500,data!H$1,FALSE),"")</f>
        <v>-80.058577999999997</v>
      </c>
      <c r="AN109" s="85">
        <f>IFERROR(IFERROR(VLOOKUP($AI109,data!$C$3:$L$500,data!I$1,FALSE),VLOOKUP($AI109,Sheet1!$E$3:$M$21,Sheet1!K$1,FALSE)),"")</f>
        <v>8.7089940349999999</v>
      </c>
      <c r="AO109" s="85">
        <f>IFERROR(IFERROR(VLOOKUP($AI109,data!$C$3:$L$500,data!J$1,FALSE),VLOOKUP($AI109,Sheet1!$E$3:$M$21,Sheet1!L$1,FALSE)),"")</f>
        <v>-80.058648020000007</v>
      </c>
      <c r="AP109" s="85">
        <f>IFERROR(VLOOKUP($AI109,data!$C$3:$L$500,data!K$1,FALSE),"")</f>
        <v>-80.058577999999997</v>
      </c>
      <c r="AQ109" s="85">
        <f>IFERROR(VLOOKUP($AI109,data!$C$3:$L$500,data!L$1,FALSE),"")</f>
        <v>477.40030000000002</v>
      </c>
    </row>
    <row r="110" spans="1:43" x14ac:dyDescent="0.2">
      <c r="A110" s="31" t="s">
        <v>150</v>
      </c>
      <c r="B110" t="str">
        <f>VLOOKUP($A110,Dirofilaria!$A$6:$B$253,2,FALSE)</f>
        <v>Neg</v>
      </c>
      <c r="C110">
        <f>IF(B110=0,"",IF(B110="Neg",0,1))</f>
        <v>0</v>
      </c>
      <c r="D110" t="s">
        <v>4911</v>
      </c>
      <c r="E110">
        <f>IFERROR(VLOOKUP($A110,'Dog data'!$D$2:$DG$400,'Dog data'!R$1,FALSE),"")</f>
        <v>5</v>
      </c>
      <c r="F110" t="str">
        <f>IFERROR(VLOOKUP($A110,'Dog data'!$D$2:$DG$400,'Dog data'!T$1,FALSE),"")</f>
        <v>M</v>
      </c>
      <c r="G110" t="str">
        <f>IFERROR(VLOOKUP($A110,'Dog data'!$D$2:$DG$400,'Dog data'!Y$1,FALSE),"")</f>
        <v>Alert</v>
      </c>
      <c r="H110">
        <f>IFERROR(VLOOKUP($A110,'Dog data'!$D$2:$DG$400,'Dog data'!Z$1,FALSE),"")</f>
        <v>120</v>
      </c>
      <c r="I110" t="str">
        <f>IFERROR(VLOOKUP($A110,'Dog data'!$D$2:$DG$400,'Dog data'!AA$1,FALSE),"")</f>
        <v>Normal</v>
      </c>
      <c r="J110">
        <f>IFERROR(VLOOKUP($A110,'Dog data'!$D$2:$DG$400,'Dog data'!AE$1,FALSE),"")</f>
        <v>100.7</v>
      </c>
      <c r="K110">
        <f>IFERROR(VLOOKUP($A110,'Dog data'!$D$2:$DG$400,'Dog data'!AF$1,FALSE),"")</f>
        <v>1</v>
      </c>
      <c r="L110">
        <f>IFERROR(VLOOKUP($A110,'Dog data'!$D$2:$DG$400,'Dog data'!BQ$1,FALSE),"")</f>
        <v>9.6999999999999993</v>
      </c>
      <c r="M110">
        <f>IFERROR(VLOOKUP($A110,'Dog data'!$D$2:$DG$400,'Dog data'!BR$1,FALSE),"")</f>
        <v>4.5</v>
      </c>
      <c r="N110">
        <f>IFERROR(VLOOKUP($A110,'Dog data'!$D$2:$DG$400,'Dog data'!BS$1,FALSE),"")</f>
        <v>46.1</v>
      </c>
      <c r="O110">
        <f>IFERROR(VLOOKUP($A110,'Dog data'!$D$2:$DG$400,'Dog data'!BT$1,FALSE),"")</f>
        <v>3</v>
      </c>
      <c r="P110">
        <f>IFERROR(VLOOKUP($A110,'Dog data'!$D$2:$DG$400,'Dog data'!BU$1,FALSE),"")</f>
        <v>31.4</v>
      </c>
      <c r="Q110">
        <f>IFERROR(VLOOKUP($A110,'Dog data'!$D$2:$DG$400,'Dog data'!BV$1,FALSE),"")</f>
        <v>2.2000000000000002</v>
      </c>
      <c r="R110">
        <f>IFERROR(VLOOKUP($A110,'Dog data'!$D$2:$DG$400,'Dog data'!BW$1,FALSE),"")</f>
        <v>22.5</v>
      </c>
      <c r="S110">
        <f>IFERROR(VLOOKUP($A110,'Dog data'!$D$2:$DG$400,'Dog data'!BX$1,FALSE),"")</f>
        <v>4.4400000000000004</v>
      </c>
      <c r="T110">
        <f>IFERROR(VLOOKUP($A110,'Dog data'!$D$2:$DG$400,'Dog data'!BY$1,FALSE),"")</f>
        <v>8.5</v>
      </c>
      <c r="U110">
        <f>IFERROR(VLOOKUP($A110,'Dog data'!$D$2:$DG$400,'Dog data'!BZ$1,FALSE),"")</f>
        <v>21.2</v>
      </c>
      <c r="V110">
        <f>IFERROR(VLOOKUP($A110,'Dog data'!$D$2:$DG$400,'Dog data'!CA$1,FALSE),"")</f>
        <v>47.8</v>
      </c>
      <c r="W110">
        <f>IFERROR(VLOOKUP($A110,'Dog data'!$D$2:$DG$400,'Dog data'!CB$1,FALSE),"")</f>
        <v>19.100000000000001</v>
      </c>
      <c r="X110">
        <f>IFERROR(VLOOKUP($A110,'Dog data'!$D$2:$DG$400,'Dog data'!CC$1,FALSE),"")</f>
        <v>40.1</v>
      </c>
      <c r="Y110" t="str">
        <f>IFERROR(VLOOKUP($A110,'Dog data'!$D$2:$DG$400,'Dog data'!CD$1,FALSE),"")</f>
        <v>.</v>
      </c>
      <c r="Z110">
        <f>IFERROR(VLOOKUP($A110,'Dog data'!$D$2:$DG$400,'Dog data'!CE$1,FALSE),"")</f>
        <v>404</v>
      </c>
      <c r="AA110" t="str">
        <f>IFERROR(VLOOKUP($A110,'Dog data'!$D$2:$DG$400,'Dog data'!CF$1,FALSE),"")</f>
        <v>.</v>
      </c>
      <c r="AB110">
        <f>IFERROR(VLOOKUP($A110,'Dog data'!$D$2:$DG$400,'Dog data'!CG$1,FALSE),"")</f>
        <v>78</v>
      </c>
      <c r="AC110" t="str">
        <f>IFERROR(VLOOKUP($A110,'Dog data'!$D$2:$DG$400,'Dog data'!CH$1,FALSE),"")</f>
        <v>.</v>
      </c>
      <c r="AD110">
        <f>IFERROR(VLOOKUP($A110,'Dog data'!$D$2:$DG$400,'Dog data'!CI$1,FALSE),"")</f>
        <v>17</v>
      </c>
      <c r="AE110" t="str">
        <f>IFERROR(VLOOKUP($A110,'Dog data'!$D$2:$DG$400,'Dog data'!CJ$1,FALSE),"")</f>
        <v>.</v>
      </c>
      <c r="AF110">
        <f>IFERROR(VLOOKUP($A110,'Dog data'!$D$2:$DG$400,'Dog data'!CK$1,FALSE),"")</f>
        <v>5</v>
      </c>
      <c r="AG110" t="str">
        <f>IFERROR(VLOOKUP($A110,'Dog data'!$D$2:$DG$400,'Dog data'!CL$1,FALSE),"")</f>
        <v>.</v>
      </c>
      <c r="AH110" t="str">
        <f>IFERROR(VLOOKUP($A110,'Dog data'!$D$2:$DG$400,'Dog data'!CM$1,FALSE),"")</f>
        <v>.</v>
      </c>
      <c r="AI110" s="85" t="str">
        <f>IFERROR(VLOOKUP($A110,'Dog data'!$D$2:$DH$400,'Dog data'!DH$1,FALSE),"")</f>
        <v>BB017</v>
      </c>
      <c r="AJ110" s="85" t="str">
        <f>IFERROR(VLOOKUP($AI110,data!$C$3:$L$500,data!E$1,FALSE),"")</f>
        <v>Bajo Bonito</v>
      </c>
      <c r="AK110" s="85" t="str">
        <f>IFERROR(VLOOKUP($AI110,data!$C$3:$L$500,data!F$1,FALSE),"")</f>
        <v>8.708844 -80.057395 493 0</v>
      </c>
      <c r="AL110" s="85">
        <f>IFERROR(VLOOKUP($AI110,data!$C$3:$L$500,data!G$1,FALSE),"")</f>
        <v>8.7088439999999991</v>
      </c>
      <c r="AM110" s="85">
        <f>IFERROR(VLOOKUP($AI110,data!$C$3:$L$500,data!H$1,FALSE),"")</f>
        <v>-80.057395</v>
      </c>
      <c r="AN110" s="85">
        <f>IFERROR(IFERROR(VLOOKUP($AI110,data!$C$3:$L$500,data!I$1,FALSE),VLOOKUP($AI110,Sheet1!$E$3:$M$21,Sheet1!K$1,FALSE)),"")</f>
        <v>8.7087930369999995</v>
      </c>
      <c r="AO110" s="85">
        <f>IFERROR(IFERROR(VLOOKUP($AI110,data!$C$3:$L$500,data!J$1,FALSE),VLOOKUP($AI110,Sheet1!$E$3:$M$21,Sheet1!L$1,FALSE)),"")</f>
        <v>-80.057228960000003</v>
      </c>
      <c r="AP110" s="85">
        <f>IFERROR(VLOOKUP($AI110,data!$C$3:$L$500,data!K$1,FALSE),"")</f>
        <v>-80.057395</v>
      </c>
      <c r="AQ110" s="85">
        <f>IFERROR(VLOOKUP($AI110,data!$C$3:$L$500,data!L$1,FALSE),"")</f>
        <v>493</v>
      </c>
    </row>
    <row r="111" spans="1:43" x14ac:dyDescent="0.2">
      <c r="A111" s="31" t="s">
        <v>152</v>
      </c>
      <c r="B111" t="str">
        <f>VLOOKUP($A111,Dirofilaria!$A$6:$B$253,2,FALSE)</f>
        <v>Neg</v>
      </c>
      <c r="C111">
        <f>IF(B111=0,"",IF(B111="Neg",0,1))</f>
        <v>0</v>
      </c>
      <c r="D111" t="s">
        <v>4911</v>
      </c>
      <c r="E111">
        <f>IFERROR(VLOOKUP($A111,'Dog data'!$D$2:$DG$400,'Dog data'!R$1,FALSE),"")</f>
        <v>0.5</v>
      </c>
      <c r="F111" t="str">
        <f>IFERROR(VLOOKUP($A111,'Dog data'!$D$2:$DG$400,'Dog data'!T$1,FALSE),"")</f>
        <v>F</v>
      </c>
      <c r="G111" t="str">
        <f>IFERROR(VLOOKUP($A111,'Dog data'!$D$2:$DG$400,'Dog data'!Y$1,FALSE),"")</f>
        <v>Alert</v>
      </c>
      <c r="H111">
        <f>IFERROR(VLOOKUP($A111,'Dog data'!$D$2:$DG$400,'Dog data'!Z$1,FALSE),"")</f>
        <v>112</v>
      </c>
      <c r="I111" t="str">
        <f>IFERROR(VLOOKUP($A111,'Dog data'!$D$2:$DG$400,'Dog data'!AA$1,FALSE),"")</f>
        <v>Normal</v>
      </c>
      <c r="J111">
        <f>IFERROR(VLOOKUP($A111,'Dog data'!$D$2:$DG$400,'Dog data'!AE$1,FALSE),"")</f>
        <v>102.5</v>
      </c>
      <c r="K111">
        <f>IFERROR(VLOOKUP($A111,'Dog data'!$D$2:$DG$400,'Dog data'!AF$1,FALSE),"")</f>
        <v>2</v>
      </c>
      <c r="L111">
        <f>IFERROR(VLOOKUP($A111,'Dog data'!$D$2:$DG$400,'Dog data'!BQ$1,FALSE),"")</f>
        <v>30.7</v>
      </c>
      <c r="M111">
        <f>IFERROR(VLOOKUP($A111,'Dog data'!$D$2:$DG$400,'Dog data'!BR$1,FALSE),"")</f>
        <v>15.5</v>
      </c>
      <c r="N111">
        <f>IFERROR(VLOOKUP($A111,'Dog data'!$D$2:$DG$400,'Dog data'!BS$1,FALSE),"")</f>
        <v>50.4</v>
      </c>
      <c r="O111">
        <f>IFERROR(VLOOKUP($A111,'Dog data'!$D$2:$DG$400,'Dog data'!BT$1,FALSE),"")</f>
        <v>7.5</v>
      </c>
      <c r="P111">
        <f>IFERROR(VLOOKUP($A111,'Dog data'!$D$2:$DG$400,'Dog data'!BU$1,FALSE),"")</f>
        <v>24.3</v>
      </c>
      <c r="Q111">
        <f>IFERROR(VLOOKUP($A111,'Dog data'!$D$2:$DG$400,'Dog data'!BV$1,FALSE),"")</f>
        <v>7.8</v>
      </c>
      <c r="R111">
        <f>IFERROR(VLOOKUP($A111,'Dog data'!$D$2:$DG$400,'Dog data'!BW$1,FALSE),"")</f>
        <v>25.3</v>
      </c>
      <c r="S111">
        <f>IFERROR(VLOOKUP($A111,'Dog data'!$D$2:$DG$400,'Dog data'!BX$1,FALSE),"")</f>
        <v>5.7</v>
      </c>
      <c r="T111">
        <f>IFERROR(VLOOKUP($A111,'Dog data'!$D$2:$DG$400,'Dog data'!BY$1,FALSE),"")</f>
        <v>12.9</v>
      </c>
      <c r="U111">
        <f>IFERROR(VLOOKUP($A111,'Dog data'!$D$2:$DG$400,'Dog data'!BZ$1,FALSE),"")</f>
        <v>36</v>
      </c>
      <c r="V111">
        <f>IFERROR(VLOOKUP($A111,'Dog data'!$D$2:$DG$400,'Dog data'!CA$1,FALSE),"")</f>
        <v>63.1</v>
      </c>
      <c r="W111">
        <f>IFERROR(VLOOKUP($A111,'Dog data'!$D$2:$DG$400,'Dog data'!CB$1,FALSE),"")</f>
        <v>22.6</v>
      </c>
      <c r="X111">
        <f>IFERROR(VLOOKUP($A111,'Dog data'!$D$2:$DG$400,'Dog data'!CC$1,FALSE),"")</f>
        <v>35.799999999999997</v>
      </c>
      <c r="Y111">
        <f>IFERROR(VLOOKUP($A111,'Dog data'!$D$2:$DG$400,'Dog data'!CD$1,FALSE),"")</f>
        <v>16.399999999999999</v>
      </c>
      <c r="Z111">
        <f>IFERROR(VLOOKUP($A111,'Dog data'!$D$2:$DG$400,'Dog data'!CE$1,FALSE),"")</f>
        <v>340</v>
      </c>
      <c r="AA111" t="str">
        <f>IFERROR(VLOOKUP($A111,'Dog data'!$D$2:$DG$400,'Dog data'!CF$1,FALSE),"")</f>
        <v>.</v>
      </c>
      <c r="AB111">
        <f>IFERROR(VLOOKUP($A111,'Dog data'!$D$2:$DG$400,'Dog data'!CG$1,FALSE),"")</f>
        <v>47</v>
      </c>
      <c r="AC111" t="str">
        <f>IFERROR(VLOOKUP($A111,'Dog data'!$D$2:$DG$400,'Dog data'!CH$1,FALSE),"")</f>
        <v>.</v>
      </c>
      <c r="AD111">
        <f>IFERROR(VLOOKUP($A111,'Dog data'!$D$2:$DG$400,'Dog data'!CI$1,FALSE),"")</f>
        <v>26</v>
      </c>
      <c r="AE111">
        <f>IFERROR(VLOOKUP($A111,'Dog data'!$D$2:$DG$400,'Dog data'!CJ$1,FALSE),"")</f>
        <v>7</v>
      </c>
      <c r="AF111">
        <f>IFERROR(VLOOKUP($A111,'Dog data'!$D$2:$DG$400,'Dog data'!CK$1,FALSE),"")</f>
        <v>20</v>
      </c>
      <c r="AG111" t="str">
        <f>IFERROR(VLOOKUP($A111,'Dog data'!$D$2:$DG$400,'Dog data'!CL$1,FALSE),"")</f>
        <v>.</v>
      </c>
      <c r="AH111" t="str">
        <f>IFERROR(VLOOKUP($A111,'Dog data'!$D$2:$DG$400,'Dog data'!CM$1,FALSE),"")</f>
        <v>.</v>
      </c>
      <c r="AI111" s="85" t="str">
        <f>IFERROR(VLOOKUP($A111,'Dog data'!$D$2:$DH$400,'Dog data'!DH$1,FALSE),"")</f>
        <v>BB018</v>
      </c>
      <c r="AJ111" s="85" t="str">
        <f>IFERROR(VLOOKUP($AI111,data!$C$3:$L$500,data!E$1,FALSE),"")</f>
        <v>Bajo Bonito</v>
      </c>
      <c r="AK111" s="85">
        <f>IFERROR(VLOOKUP($AI111,data!$C$3:$L$500,data!F$1,FALSE),"")</f>
        <v>0</v>
      </c>
      <c r="AL111" s="85">
        <f>IFERROR(VLOOKUP($AI111,data!$C$3:$L$500,data!G$1,FALSE),"")</f>
        <v>0</v>
      </c>
      <c r="AM111" s="85">
        <f>IFERROR(VLOOKUP($AI111,data!$C$3:$L$500,data!H$1,FALSE),"")</f>
        <v>0</v>
      </c>
      <c r="AN111" s="85">
        <f>IFERROR(IFERROR(VLOOKUP($AI111,data!$C$3:$L$500,data!I$1,FALSE),VLOOKUP($AI111,Sheet1!$E$3:$M$21,Sheet1!K$1,FALSE)),"")</f>
        <v>8.7094169860000008</v>
      </c>
      <c r="AO111" s="85">
        <f>IFERROR(IFERROR(VLOOKUP($AI111,data!$C$3:$L$500,data!J$1,FALSE),VLOOKUP($AI111,Sheet1!$E$3:$M$21,Sheet1!L$1,FALSE)),"")</f>
        <v>-80.056685979999997</v>
      </c>
      <c r="AP111" s="85">
        <f>IFERROR(VLOOKUP($AI111,data!$C$3:$L$500,data!K$1,FALSE),"")</f>
        <v>0</v>
      </c>
      <c r="AQ111" s="85">
        <f>IFERROR(VLOOKUP($AI111,data!$C$3:$L$500,data!L$1,FALSE),"")</f>
        <v>0</v>
      </c>
    </row>
    <row r="112" spans="1:43" x14ac:dyDescent="0.2">
      <c r="A112" s="31" t="s">
        <v>154</v>
      </c>
      <c r="B112" t="str">
        <f>VLOOKUP($A112,Dirofilaria!$A$6:$B$253,2,FALSE)</f>
        <v>Neg</v>
      </c>
      <c r="C112">
        <f>IF(B112=0,"",IF(B112="Neg",0,1))</f>
        <v>0</v>
      </c>
      <c r="D112" t="s">
        <v>4911</v>
      </c>
      <c r="E112">
        <f>IFERROR(VLOOKUP($A112,'Dog data'!$D$2:$DG$400,'Dog data'!R$1,FALSE),"")</f>
        <v>1</v>
      </c>
      <c r="F112" t="str">
        <f>IFERROR(VLOOKUP($A112,'Dog data'!$D$2:$DG$400,'Dog data'!T$1,FALSE),"")</f>
        <v>F</v>
      </c>
      <c r="G112" t="str">
        <f>IFERROR(VLOOKUP($A112,'Dog data'!$D$2:$DG$400,'Dog data'!Y$1,FALSE),"")</f>
        <v>Alert</v>
      </c>
      <c r="H112">
        <f>IFERROR(VLOOKUP($A112,'Dog data'!$D$2:$DG$400,'Dog data'!Z$1,FALSE),"")</f>
        <v>124</v>
      </c>
      <c r="I112" t="str">
        <f>IFERROR(VLOOKUP($A112,'Dog data'!$D$2:$DG$400,'Dog data'!AA$1,FALSE),"")</f>
        <v>Normal</v>
      </c>
      <c r="J112">
        <f>IFERROR(VLOOKUP($A112,'Dog data'!$D$2:$DG$400,'Dog data'!AE$1,FALSE),"")</f>
        <v>100.9</v>
      </c>
      <c r="K112">
        <f>IFERROR(VLOOKUP($A112,'Dog data'!$D$2:$DG$400,'Dog data'!AF$1,FALSE),"")</f>
        <v>1.5</v>
      </c>
      <c r="L112">
        <f>IFERROR(VLOOKUP($A112,'Dog data'!$D$2:$DG$400,'Dog data'!BQ$1,FALSE),"")</f>
        <v>18.2</v>
      </c>
      <c r="M112">
        <f>IFERROR(VLOOKUP($A112,'Dog data'!$D$2:$DG$400,'Dog data'!BR$1,FALSE),"")</f>
        <v>9.4</v>
      </c>
      <c r="N112">
        <f>IFERROR(VLOOKUP($A112,'Dog data'!$D$2:$DG$400,'Dog data'!BS$1,FALSE),"")</f>
        <v>51.9</v>
      </c>
      <c r="O112">
        <f>IFERROR(VLOOKUP($A112,'Dog data'!$D$2:$DG$400,'Dog data'!BT$1,FALSE),"")</f>
        <v>3.5</v>
      </c>
      <c r="P112">
        <f>IFERROR(VLOOKUP($A112,'Dog data'!$D$2:$DG$400,'Dog data'!BU$1,FALSE),"")</f>
        <v>19.3</v>
      </c>
      <c r="Q112">
        <f>IFERROR(VLOOKUP($A112,'Dog data'!$D$2:$DG$400,'Dog data'!BV$1,FALSE),"")</f>
        <v>5.2</v>
      </c>
      <c r="R112">
        <f>IFERROR(VLOOKUP($A112,'Dog data'!$D$2:$DG$400,'Dog data'!BW$1,FALSE),"")</f>
        <v>28.8</v>
      </c>
      <c r="S112">
        <f>IFERROR(VLOOKUP($A112,'Dog data'!$D$2:$DG$400,'Dog data'!BX$1,FALSE),"")</f>
        <v>6.2</v>
      </c>
      <c r="T112">
        <f>IFERROR(VLOOKUP($A112,'Dog data'!$D$2:$DG$400,'Dog data'!BY$1,FALSE),"")</f>
        <v>14.3</v>
      </c>
      <c r="U112">
        <f>IFERROR(VLOOKUP($A112,'Dog data'!$D$2:$DG$400,'Dog data'!BZ$1,FALSE),"")</f>
        <v>39.6</v>
      </c>
      <c r="V112">
        <f>IFERROR(VLOOKUP($A112,'Dog data'!$D$2:$DG$400,'Dog data'!CA$1,FALSE),"")</f>
        <v>63.9</v>
      </c>
      <c r="W112">
        <f>IFERROR(VLOOKUP($A112,'Dog data'!$D$2:$DG$400,'Dog data'!CB$1,FALSE),"")</f>
        <v>23.1</v>
      </c>
      <c r="X112">
        <f>IFERROR(VLOOKUP($A112,'Dog data'!$D$2:$DG$400,'Dog data'!CC$1,FALSE),"")</f>
        <v>36.1</v>
      </c>
      <c r="Y112">
        <f>IFERROR(VLOOKUP($A112,'Dog data'!$D$2:$DG$400,'Dog data'!CD$1,FALSE),"")</f>
        <v>14.5</v>
      </c>
      <c r="Z112">
        <f>IFERROR(VLOOKUP($A112,'Dog data'!$D$2:$DG$400,'Dog data'!CE$1,FALSE),"")</f>
        <v>232</v>
      </c>
      <c r="AA112" t="str">
        <f>IFERROR(VLOOKUP($A112,'Dog data'!$D$2:$DG$400,'Dog data'!CF$1,FALSE),"")</f>
        <v>.</v>
      </c>
      <c r="AB112">
        <f>IFERROR(VLOOKUP($A112,'Dog data'!$D$2:$DG$400,'Dog data'!CG$1,FALSE),"")</f>
        <v>40</v>
      </c>
      <c r="AC112" t="str">
        <f>IFERROR(VLOOKUP($A112,'Dog data'!$D$2:$DG$400,'Dog data'!CH$1,FALSE),"")</f>
        <v>.</v>
      </c>
      <c r="AD112">
        <f>IFERROR(VLOOKUP($A112,'Dog data'!$D$2:$DG$400,'Dog data'!CI$1,FALSE),"")</f>
        <v>46</v>
      </c>
      <c r="AE112">
        <f>IFERROR(VLOOKUP($A112,'Dog data'!$D$2:$DG$400,'Dog data'!CJ$1,FALSE),"")</f>
        <v>4</v>
      </c>
      <c r="AF112">
        <f>IFERROR(VLOOKUP($A112,'Dog data'!$D$2:$DG$400,'Dog data'!CK$1,FALSE),"")</f>
        <v>8</v>
      </c>
      <c r="AG112" t="str">
        <f>IFERROR(VLOOKUP($A112,'Dog data'!$D$2:$DG$400,'Dog data'!CL$1,FALSE),"")</f>
        <v>.</v>
      </c>
      <c r="AH112">
        <f>IFERROR(VLOOKUP($A112,'Dog data'!$D$2:$DG$400,'Dog data'!CM$1,FALSE),"")</f>
        <v>2</v>
      </c>
      <c r="AI112" s="85" t="str">
        <f>IFERROR(VLOOKUP($A112,'Dog data'!$D$2:$DH$400,'Dog data'!DH$1,FALSE),"")</f>
        <v>BB018</v>
      </c>
      <c r="AJ112" s="85" t="str">
        <f>IFERROR(VLOOKUP($AI112,data!$C$3:$L$500,data!E$1,FALSE),"")</f>
        <v>Bajo Bonito</v>
      </c>
      <c r="AK112" s="85">
        <f>IFERROR(VLOOKUP($AI112,data!$C$3:$L$500,data!F$1,FALSE),"")</f>
        <v>0</v>
      </c>
      <c r="AL112" s="85">
        <f>IFERROR(VLOOKUP($AI112,data!$C$3:$L$500,data!G$1,FALSE),"")</f>
        <v>0</v>
      </c>
      <c r="AM112" s="85">
        <f>IFERROR(VLOOKUP($AI112,data!$C$3:$L$500,data!H$1,FALSE),"")</f>
        <v>0</v>
      </c>
      <c r="AN112" s="85">
        <f>IFERROR(IFERROR(VLOOKUP($AI112,data!$C$3:$L$500,data!I$1,FALSE),VLOOKUP($AI112,Sheet1!$E$3:$M$21,Sheet1!K$1,FALSE)),"")</f>
        <v>8.7094169860000008</v>
      </c>
      <c r="AO112" s="85">
        <f>IFERROR(IFERROR(VLOOKUP($AI112,data!$C$3:$L$500,data!J$1,FALSE),VLOOKUP($AI112,Sheet1!$E$3:$M$21,Sheet1!L$1,FALSE)),"")</f>
        <v>-80.056685979999997</v>
      </c>
      <c r="AP112" s="85">
        <f>IFERROR(VLOOKUP($AI112,data!$C$3:$L$500,data!K$1,FALSE),"")</f>
        <v>0</v>
      </c>
      <c r="AQ112" s="85">
        <f>IFERROR(VLOOKUP($AI112,data!$C$3:$L$500,data!L$1,FALSE),"")</f>
        <v>0</v>
      </c>
    </row>
    <row r="113" spans="1:43" x14ac:dyDescent="0.2">
      <c r="A113" s="31" t="s">
        <v>155</v>
      </c>
      <c r="B113" t="str">
        <f>VLOOKUP($A113,Dirofilaria!$A$6:$B$253,2,FALSE)</f>
        <v>Neg</v>
      </c>
      <c r="C113">
        <f>IF(B113=0,"",IF(B113="Neg",0,1))</f>
        <v>0</v>
      </c>
      <c r="D113" t="s">
        <v>4911</v>
      </c>
      <c r="E113">
        <f>IFERROR(VLOOKUP($A113,'Dog data'!$D$2:$DG$400,'Dog data'!R$1,FALSE),"")</f>
        <v>12</v>
      </c>
      <c r="F113" t="str">
        <f>IFERROR(VLOOKUP($A113,'Dog data'!$D$2:$DG$400,'Dog data'!T$1,FALSE),"")</f>
        <v>M</v>
      </c>
      <c r="G113" t="str">
        <f>IFERROR(VLOOKUP($A113,'Dog data'!$D$2:$DG$400,'Dog data'!Y$1,FALSE),"")</f>
        <v>Alert</v>
      </c>
      <c r="H113">
        <f>IFERROR(VLOOKUP($A113,'Dog data'!$D$2:$DG$400,'Dog data'!Z$1,FALSE),"")</f>
        <v>170</v>
      </c>
      <c r="I113" t="str">
        <f>IFERROR(VLOOKUP($A113,'Dog data'!$D$2:$DG$400,'Dog data'!AA$1,FALSE),"")</f>
        <v>Normal</v>
      </c>
      <c r="J113">
        <f>IFERROR(VLOOKUP($A113,'Dog data'!$D$2:$DG$400,'Dog data'!AE$1,FALSE),"")</f>
        <v>102.2</v>
      </c>
      <c r="K113">
        <f>IFERROR(VLOOKUP($A113,'Dog data'!$D$2:$DG$400,'Dog data'!AF$1,FALSE),"")</f>
        <v>6</v>
      </c>
      <c r="L113">
        <f>IFERROR(VLOOKUP($A113,'Dog data'!$D$2:$DG$400,'Dog data'!BQ$1,FALSE),"")</f>
        <v>18.3</v>
      </c>
      <c r="M113">
        <f>IFERROR(VLOOKUP($A113,'Dog data'!$D$2:$DG$400,'Dog data'!BR$1,FALSE),"")</f>
        <v>9</v>
      </c>
      <c r="N113">
        <f>IFERROR(VLOOKUP($A113,'Dog data'!$D$2:$DG$400,'Dog data'!BS$1,FALSE),"")</f>
        <v>49.1</v>
      </c>
      <c r="O113">
        <f>IFERROR(VLOOKUP($A113,'Dog data'!$D$2:$DG$400,'Dog data'!BT$1,FALSE),"")</f>
        <v>4.2</v>
      </c>
      <c r="P113">
        <f>IFERROR(VLOOKUP($A113,'Dog data'!$D$2:$DG$400,'Dog data'!BU$1,FALSE),"")</f>
        <v>23</v>
      </c>
      <c r="Q113">
        <f>IFERROR(VLOOKUP($A113,'Dog data'!$D$2:$DG$400,'Dog data'!BV$1,FALSE),"")</f>
        <v>5.0999999999999996</v>
      </c>
      <c r="R113">
        <f>IFERROR(VLOOKUP($A113,'Dog data'!$D$2:$DG$400,'Dog data'!BW$1,FALSE),"")</f>
        <v>27.9</v>
      </c>
      <c r="S113" t="str">
        <f>IFERROR(VLOOKUP($A113,'Dog data'!$D$2:$DG$400,'Dog data'!BX$1,FALSE),"")</f>
        <v>.</v>
      </c>
      <c r="T113">
        <f>IFERROR(VLOOKUP($A113,'Dog data'!$D$2:$DG$400,'Dog data'!BY$1,FALSE),"")</f>
        <v>17.3</v>
      </c>
      <c r="U113" t="str">
        <f>IFERROR(VLOOKUP($A113,'Dog data'!$D$2:$DG$400,'Dog data'!BZ$1,FALSE),"")</f>
        <v>.</v>
      </c>
      <c r="V113">
        <f>IFERROR(VLOOKUP($A113,'Dog data'!$D$2:$DG$400,'Dog data'!CA$1,FALSE),"")</f>
        <v>64.400000000000006</v>
      </c>
      <c r="W113" t="str">
        <f>IFERROR(VLOOKUP($A113,'Dog data'!$D$2:$DG$400,'Dog data'!CB$1,FALSE),"")</f>
        <v>.</v>
      </c>
      <c r="X113" t="str">
        <f>IFERROR(VLOOKUP($A113,'Dog data'!$D$2:$DG$400,'Dog data'!CC$1,FALSE),"")</f>
        <v>.</v>
      </c>
      <c r="Y113">
        <f>IFERROR(VLOOKUP($A113,'Dog data'!$D$2:$DG$400,'Dog data'!CD$1,FALSE),"")</f>
        <v>17.399999999999999</v>
      </c>
      <c r="Z113" t="str">
        <f>IFERROR(VLOOKUP($A113,'Dog data'!$D$2:$DG$400,'Dog data'!CE$1,FALSE),"")</f>
        <v>.</v>
      </c>
      <c r="AA113" t="str">
        <f>IFERROR(VLOOKUP($A113,'Dog data'!$D$2:$DG$400,'Dog data'!CF$1,FALSE),"")</f>
        <v>.</v>
      </c>
      <c r="AB113">
        <f>IFERROR(VLOOKUP($A113,'Dog data'!$D$2:$DG$400,'Dog data'!CG$1,FALSE),"")</f>
        <v>63</v>
      </c>
      <c r="AC113" t="str">
        <f>IFERROR(VLOOKUP($A113,'Dog data'!$D$2:$DG$400,'Dog data'!CH$1,FALSE),"")</f>
        <v>.</v>
      </c>
      <c r="AD113">
        <f>IFERROR(VLOOKUP($A113,'Dog data'!$D$2:$DG$400,'Dog data'!CI$1,FALSE),"")</f>
        <v>27</v>
      </c>
      <c r="AE113">
        <f>IFERROR(VLOOKUP($A113,'Dog data'!$D$2:$DG$400,'Dog data'!CJ$1,FALSE),"")</f>
        <v>1</v>
      </c>
      <c r="AF113">
        <f>IFERROR(VLOOKUP($A113,'Dog data'!$D$2:$DG$400,'Dog data'!CK$1,FALSE),"")</f>
        <v>9</v>
      </c>
      <c r="AG113" t="str">
        <f>IFERROR(VLOOKUP($A113,'Dog data'!$D$2:$DG$400,'Dog data'!CL$1,FALSE),"")</f>
        <v>.</v>
      </c>
      <c r="AH113" t="str">
        <f>IFERROR(VLOOKUP($A113,'Dog data'!$D$2:$DG$400,'Dog data'!CM$1,FALSE),"")</f>
        <v>.</v>
      </c>
      <c r="AI113" s="85" t="str">
        <f>IFERROR(VLOOKUP($A113,'Dog data'!$D$2:$DH$400,'Dog data'!DH$1,FALSE),"")</f>
        <v>BB018</v>
      </c>
      <c r="AJ113" s="85" t="str">
        <f>IFERROR(VLOOKUP($AI113,data!$C$3:$L$500,data!E$1,FALSE),"")</f>
        <v>Bajo Bonito</v>
      </c>
      <c r="AK113" s="85">
        <f>IFERROR(VLOOKUP($AI113,data!$C$3:$L$500,data!F$1,FALSE),"")</f>
        <v>0</v>
      </c>
      <c r="AL113" s="85">
        <f>IFERROR(VLOOKUP($AI113,data!$C$3:$L$500,data!G$1,FALSE),"")</f>
        <v>0</v>
      </c>
      <c r="AM113" s="85">
        <f>IFERROR(VLOOKUP($AI113,data!$C$3:$L$500,data!H$1,FALSE),"")</f>
        <v>0</v>
      </c>
      <c r="AN113" s="85">
        <f>IFERROR(IFERROR(VLOOKUP($AI113,data!$C$3:$L$500,data!I$1,FALSE),VLOOKUP($AI113,Sheet1!$E$3:$M$21,Sheet1!K$1,FALSE)),"")</f>
        <v>8.7094169860000008</v>
      </c>
      <c r="AO113" s="85">
        <f>IFERROR(IFERROR(VLOOKUP($AI113,data!$C$3:$L$500,data!J$1,FALSE),VLOOKUP($AI113,Sheet1!$E$3:$M$21,Sheet1!L$1,FALSE)),"")</f>
        <v>-80.056685979999997</v>
      </c>
      <c r="AP113" s="85">
        <f>IFERROR(VLOOKUP($AI113,data!$C$3:$L$500,data!K$1,FALSE),"")</f>
        <v>0</v>
      </c>
      <c r="AQ113" s="85">
        <f>IFERROR(VLOOKUP($AI113,data!$C$3:$L$500,data!L$1,FALSE),"")</f>
        <v>0</v>
      </c>
    </row>
    <row r="114" spans="1:43" x14ac:dyDescent="0.2">
      <c r="A114" s="31" t="s">
        <v>156</v>
      </c>
      <c r="B114" t="str">
        <f>VLOOKUP($A114,Dirofilaria!$A$6:$B$253,2,FALSE)</f>
        <v>Neg</v>
      </c>
      <c r="C114">
        <f>IF(B114=0,"",IF(B114="Neg",0,1))</f>
        <v>0</v>
      </c>
      <c r="D114" t="s">
        <v>4911</v>
      </c>
      <c r="E114">
        <f>IFERROR(VLOOKUP($A114,'Dog data'!$D$2:$DG$400,'Dog data'!R$1,FALSE),"")</f>
        <v>1</v>
      </c>
      <c r="F114" t="str">
        <f>IFERROR(VLOOKUP($A114,'Dog data'!$D$2:$DG$400,'Dog data'!T$1,FALSE),"")</f>
        <v>F</v>
      </c>
      <c r="G114" t="str">
        <f>IFERROR(VLOOKUP($A114,'Dog data'!$D$2:$DG$400,'Dog data'!Y$1,FALSE),"")</f>
        <v>Alert</v>
      </c>
      <c r="H114">
        <f>IFERROR(VLOOKUP($A114,'Dog data'!$D$2:$DG$400,'Dog data'!Z$1,FALSE),"")</f>
        <v>108</v>
      </c>
      <c r="I114" t="str">
        <f>IFERROR(VLOOKUP($A114,'Dog data'!$D$2:$DG$400,'Dog data'!AA$1,FALSE),"")</f>
        <v>Normal</v>
      </c>
      <c r="J114">
        <f>IFERROR(VLOOKUP($A114,'Dog data'!$D$2:$DG$400,'Dog data'!AE$1,FALSE),"")</f>
        <v>100.1</v>
      </c>
      <c r="K114">
        <f>IFERROR(VLOOKUP($A114,'Dog data'!$D$2:$DG$400,'Dog data'!AF$1,FALSE),"")</f>
        <v>2</v>
      </c>
      <c r="L114">
        <f>IFERROR(VLOOKUP($A114,'Dog data'!$D$2:$DG$400,'Dog data'!BQ$1,FALSE),"")</f>
        <v>13.3</v>
      </c>
      <c r="M114">
        <f>IFERROR(VLOOKUP($A114,'Dog data'!$D$2:$DG$400,'Dog data'!BR$1,FALSE),"")</f>
        <v>7.9</v>
      </c>
      <c r="N114">
        <f>IFERROR(VLOOKUP($A114,'Dog data'!$D$2:$DG$400,'Dog data'!BS$1,FALSE),"")</f>
        <v>59.1</v>
      </c>
      <c r="O114">
        <f>IFERROR(VLOOKUP($A114,'Dog data'!$D$2:$DG$400,'Dog data'!BT$1,FALSE),"")</f>
        <v>2.6</v>
      </c>
      <c r="P114">
        <f>IFERROR(VLOOKUP($A114,'Dog data'!$D$2:$DG$400,'Dog data'!BU$1,FALSE),"")</f>
        <v>19.5</v>
      </c>
      <c r="Q114">
        <f>IFERROR(VLOOKUP($A114,'Dog data'!$D$2:$DG$400,'Dog data'!BV$1,FALSE),"")</f>
        <v>2.8</v>
      </c>
      <c r="R114">
        <f>IFERROR(VLOOKUP($A114,'Dog data'!$D$2:$DG$400,'Dog data'!BW$1,FALSE),"")</f>
        <v>21.4</v>
      </c>
      <c r="S114">
        <f>IFERROR(VLOOKUP($A114,'Dog data'!$D$2:$DG$400,'Dog data'!BX$1,FALSE),"")</f>
        <v>5.8</v>
      </c>
      <c r="T114">
        <f>IFERROR(VLOOKUP($A114,'Dog data'!$D$2:$DG$400,'Dog data'!BY$1,FALSE),"")</f>
        <v>13.8</v>
      </c>
      <c r="U114">
        <f>IFERROR(VLOOKUP($A114,'Dog data'!$D$2:$DG$400,'Dog data'!BZ$1,FALSE),"")</f>
        <v>38.200000000000003</v>
      </c>
      <c r="V114">
        <f>IFERROR(VLOOKUP($A114,'Dog data'!$D$2:$DG$400,'Dog data'!CA$1,FALSE),"")</f>
        <v>65.900000000000006</v>
      </c>
      <c r="W114">
        <f>IFERROR(VLOOKUP($A114,'Dog data'!$D$2:$DG$400,'Dog data'!CB$1,FALSE),"")</f>
        <v>23.8</v>
      </c>
      <c r="X114">
        <f>IFERROR(VLOOKUP($A114,'Dog data'!$D$2:$DG$400,'Dog data'!CC$1,FALSE),"")</f>
        <v>36.1</v>
      </c>
      <c r="Y114">
        <f>IFERROR(VLOOKUP($A114,'Dog data'!$D$2:$DG$400,'Dog data'!CD$1,FALSE),"")</f>
        <v>15.8</v>
      </c>
      <c r="Z114">
        <f>IFERROR(VLOOKUP($A114,'Dog data'!$D$2:$DG$400,'Dog data'!CE$1,FALSE),"")</f>
        <v>272</v>
      </c>
      <c r="AA114">
        <f>IFERROR(VLOOKUP($A114,'Dog data'!$D$2:$DG$400,'Dog data'!CF$1,FALSE),"")</f>
        <v>8.1999999999999993</v>
      </c>
      <c r="AB114">
        <f>IFERROR(VLOOKUP($A114,'Dog data'!$D$2:$DG$400,'Dog data'!CG$1,FALSE),"")</f>
        <v>48</v>
      </c>
      <c r="AC114">
        <f>IFERROR(VLOOKUP($A114,'Dog data'!$D$2:$DG$400,'Dog data'!CH$1,FALSE),"")</f>
        <v>4</v>
      </c>
      <c r="AD114">
        <f>IFERROR(VLOOKUP($A114,'Dog data'!$D$2:$DG$400,'Dog data'!CI$1,FALSE),"")</f>
        <v>43</v>
      </c>
      <c r="AE114">
        <f>IFERROR(VLOOKUP($A114,'Dog data'!$D$2:$DG$400,'Dog data'!CJ$1,FALSE),"")</f>
        <v>2</v>
      </c>
      <c r="AF114">
        <f>IFERROR(VLOOKUP($A114,'Dog data'!$D$2:$DG$400,'Dog data'!CK$1,FALSE),"")</f>
        <v>2</v>
      </c>
      <c r="AG114" t="str">
        <f>IFERROR(VLOOKUP($A114,'Dog data'!$D$2:$DG$400,'Dog data'!CL$1,FALSE),"")</f>
        <v>.</v>
      </c>
      <c r="AH114">
        <f>IFERROR(VLOOKUP($A114,'Dog data'!$D$2:$DG$400,'Dog data'!CM$1,FALSE),"")</f>
        <v>1</v>
      </c>
      <c r="AI114" s="85" t="str">
        <f>IFERROR(VLOOKUP($A114,'Dog data'!$D$2:$DH$400,'Dog data'!DH$1,FALSE),"")</f>
        <v>BB018</v>
      </c>
      <c r="AJ114" s="85" t="str">
        <f>IFERROR(VLOOKUP($AI114,data!$C$3:$L$500,data!E$1,FALSE),"")</f>
        <v>Bajo Bonito</v>
      </c>
      <c r="AK114" s="85">
        <f>IFERROR(VLOOKUP($AI114,data!$C$3:$L$500,data!F$1,FALSE),"")</f>
        <v>0</v>
      </c>
      <c r="AL114" s="85">
        <f>IFERROR(VLOOKUP($AI114,data!$C$3:$L$500,data!G$1,FALSE),"")</f>
        <v>0</v>
      </c>
      <c r="AM114" s="85">
        <f>IFERROR(VLOOKUP($AI114,data!$C$3:$L$500,data!H$1,FALSE),"")</f>
        <v>0</v>
      </c>
      <c r="AN114" s="85">
        <f>IFERROR(IFERROR(VLOOKUP($AI114,data!$C$3:$L$500,data!I$1,FALSE),VLOOKUP($AI114,Sheet1!$E$3:$M$21,Sheet1!K$1,FALSE)),"")</f>
        <v>8.7094169860000008</v>
      </c>
      <c r="AO114" s="85">
        <f>IFERROR(IFERROR(VLOOKUP($AI114,data!$C$3:$L$500,data!J$1,FALSE),VLOOKUP($AI114,Sheet1!$E$3:$M$21,Sheet1!L$1,FALSE)),"")</f>
        <v>-80.056685979999997</v>
      </c>
      <c r="AP114" s="85">
        <f>IFERROR(VLOOKUP($AI114,data!$C$3:$L$500,data!K$1,FALSE),"")</f>
        <v>0</v>
      </c>
      <c r="AQ114" s="85">
        <f>IFERROR(VLOOKUP($AI114,data!$C$3:$L$500,data!L$1,FALSE),"")</f>
        <v>0</v>
      </c>
    </row>
    <row r="115" spans="1:43" x14ac:dyDescent="0.2">
      <c r="A115" s="31" t="s">
        <v>158</v>
      </c>
      <c r="B115" t="str">
        <f>VLOOKUP($A115,Dirofilaria!$A$6:$B$253,2,FALSE)</f>
        <v>Neg</v>
      </c>
      <c r="C115">
        <f>IF(B115=0,"",IF(B115="Neg",0,1))</f>
        <v>0</v>
      </c>
      <c r="D115" t="s">
        <v>4911</v>
      </c>
      <c r="E115">
        <f>IFERROR(VLOOKUP($A115,'Dog data'!$D$2:$DG$400,'Dog data'!R$1,FALSE),"")</f>
        <v>10</v>
      </c>
      <c r="F115" t="str">
        <f>IFERROR(VLOOKUP($A115,'Dog data'!$D$2:$DG$400,'Dog data'!T$1,FALSE),"")</f>
        <v>F</v>
      </c>
      <c r="G115" t="str">
        <f>IFERROR(VLOOKUP($A115,'Dog data'!$D$2:$DG$400,'Dog data'!Y$1,FALSE),"")</f>
        <v>Alert</v>
      </c>
      <c r="H115">
        <f>IFERROR(VLOOKUP($A115,'Dog data'!$D$2:$DG$400,'Dog data'!Z$1,FALSE),"")</f>
        <v>92</v>
      </c>
      <c r="I115" t="str">
        <f>IFERROR(VLOOKUP($A115,'Dog data'!$D$2:$DG$400,'Dog data'!AA$1,FALSE),"")</f>
        <v>Normal</v>
      </c>
      <c r="J115">
        <f>IFERROR(VLOOKUP($A115,'Dog data'!$D$2:$DG$400,'Dog data'!AE$1,FALSE),"")</f>
        <v>98.8</v>
      </c>
      <c r="K115">
        <f>IFERROR(VLOOKUP($A115,'Dog data'!$D$2:$DG$400,'Dog data'!AF$1,FALSE),"")</f>
        <v>2.5</v>
      </c>
      <c r="L115">
        <f>IFERROR(VLOOKUP($A115,'Dog data'!$D$2:$DG$400,'Dog data'!BQ$1,FALSE),"")</f>
        <v>22.3</v>
      </c>
      <c r="M115">
        <f>IFERROR(VLOOKUP($A115,'Dog data'!$D$2:$DG$400,'Dog data'!BR$1,FALSE),"")</f>
        <v>12.1</v>
      </c>
      <c r="N115">
        <f>IFERROR(VLOOKUP($A115,'Dog data'!$D$2:$DG$400,'Dog data'!BS$1,FALSE),"")</f>
        <v>54.2</v>
      </c>
      <c r="O115">
        <f>IFERROR(VLOOKUP($A115,'Dog data'!$D$2:$DG$400,'Dog data'!BT$1,FALSE),"")</f>
        <v>6.1</v>
      </c>
      <c r="P115">
        <f>IFERROR(VLOOKUP($A115,'Dog data'!$D$2:$DG$400,'Dog data'!BU$1,FALSE),"")</f>
        <v>27.4</v>
      </c>
      <c r="Q115">
        <f>IFERROR(VLOOKUP($A115,'Dog data'!$D$2:$DG$400,'Dog data'!BV$1,FALSE),"")</f>
        <v>4.0999999999999996</v>
      </c>
      <c r="R115">
        <f>IFERROR(VLOOKUP($A115,'Dog data'!$D$2:$DG$400,'Dog data'!BW$1,FALSE),"")</f>
        <v>18.399999999999999</v>
      </c>
      <c r="S115">
        <f>IFERROR(VLOOKUP($A115,'Dog data'!$D$2:$DG$400,'Dog data'!BX$1,FALSE),"")</f>
        <v>5.98</v>
      </c>
      <c r="T115">
        <f>IFERROR(VLOOKUP($A115,'Dog data'!$D$2:$DG$400,'Dog data'!BY$1,FALSE),"")</f>
        <v>12.8</v>
      </c>
      <c r="U115">
        <f>IFERROR(VLOOKUP($A115,'Dog data'!$D$2:$DG$400,'Dog data'!BZ$1,FALSE),"")</f>
        <v>35.299999999999997</v>
      </c>
      <c r="V115">
        <f>IFERROR(VLOOKUP($A115,'Dog data'!$D$2:$DG$400,'Dog data'!CA$1,FALSE),"")</f>
        <v>59.1</v>
      </c>
      <c r="W115">
        <f>IFERROR(VLOOKUP($A115,'Dog data'!$D$2:$DG$400,'Dog data'!CB$1,FALSE),"")</f>
        <v>21.4</v>
      </c>
      <c r="X115">
        <f>IFERROR(VLOOKUP($A115,'Dog data'!$D$2:$DG$400,'Dog data'!CC$1,FALSE),"")</f>
        <v>36.299999999999997</v>
      </c>
      <c r="Y115">
        <f>IFERROR(VLOOKUP($A115,'Dog data'!$D$2:$DG$400,'Dog data'!CD$1,FALSE),"")</f>
        <v>16.5</v>
      </c>
      <c r="Z115">
        <f>IFERROR(VLOOKUP($A115,'Dog data'!$D$2:$DG$400,'Dog data'!CE$1,FALSE),"")</f>
        <v>587</v>
      </c>
      <c r="AA115" t="str">
        <f>IFERROR(VLOOKUP($A115,'Dog data'!$D$2:$DG$400,'Dog data'!CF$1,FALSE),"")</f>
        <v>.</v>
      </c>
      <c r="AB115">
        <f>IFERROR(VLOOKUP($A115,'Dog data'!$D$2:$DG$400,'Dog data'!CG$1,FALSE),"")</f>
        <v>66</v>
      </c>
      <c r="AC115" t="str">
        <f>IFERROR(VLOOKUP($A115,'Dog data'!$D$2:$DG$400,'Dog data'!CH$1,FALSE),"")</f>
        <v>.</v>
      </c>
      <c r="AD115">
        <f>IFERROR(VLOOKUP($A115,'Dog data'!$D$2:$DG$400,'Dog data'!CI$1,FALSE),"")</f>
        <v>18</v>
      </c>
      <c r="AE115">
        <f>IFERROR(VLOOKUP($A115,'Dog data'!$D$2:$DG$400,'Dog data'!CJ$1,FALSE),"")</f>
        <v>5</v>
      </c>
      <c r="AF115">
        <f>IFERROR(VLOOKUP($A115,'Dog data'!$D$2:$DG$400,'Dog data'!CK$1,FALSE),"")</f>
        <v>11</v>
      </c>
      <c r="AG115" t="str">
        <f>IFERROR(VLOOKUP($A115,'Dog data'!$D$2:$DG$400,'Dog data'!CL$1,FALSE),"")</f>
        <v>.</v>
      </c>
      <c r="AH115" t="str">
        <f>IFERROR(VLOOKUP($A115,'Dog data'!$D$2:$DG$400,'Dog data'!CM$1,FALSE),"")</f>
        <v>.</v>
      </c>
      <c r="AI115" s="85" t="str">
        <f>IFERROR(VLOOKUP($A115,'Dog data'!$D$2:$DH$400,'Dog data'!DH$1,FALSE),"")</f>
        <v>BB018</v>
      </c>
      <c r="AJ115" s="85" t="str">
        <f>IFERROR(VLOOKUP($AI115,data!$C$3:$L$500,data!E$1,FALSE),"")</f>
        <v>Bajo Bonito</v>
      </c>
      <c r="AK115" s="85">
        <f>IFERROR(VLOOKUP($AI115,data!$C$3:$L$500,data!F$1,FALSE),"")</f>
        <v>0</v>
      </c>
      <c r="AL115" s="85">
        <f>IFERROR(VLOOKUP($AI115,data!$C$3:$L$500,data!G$1,FALSE),"")</f>
        <v>0</v>
      </c>
      <c r="AM115" s="85">
        <f>IFERROR(VLOOKUP($AI115,data!$C$3:$L$500,data!H$1,FALSE),"")</f>
        <v>0</v>
      </c>
      <c r="AN115" s="85">
        <f>IFERROR(IFERROR(VLOOKUP($AI115,data!$C$3:$L$500,data!I$1,FALSE),VLOOKUP($AI115,Sheet1!$E$3:$M$21,Sheet1!K$1,FALSE)),"")</f>
        <v>8.7094169860000008</v>
      </c>
      <c r="AO115" s="85">
        <f>IFERROR(IFERROR(VLOOKUP($AI115,data!$C$3:$L$500,data!J$1,FALSE),VLOOKUP($AI115,Sheet1!$E$3:$M$21,Sheet1!L$1,FALSE)),"")</f>
        <v>-80.056685979999997</v>
      </c>
      <c r="AP115" s="85">
        <f>IFERROR(VLOOKUP($AI115,data!$C$3:$L$500,data!K$1,FALSE),"")</f>
        <v>0</v>
      </c>
      <c r="AQ115" s="85">
        <f>IFERROR(VLOOKUP($AI115,data!$C$3:$L$500,data!L$1,FALSE),"")</f>
        <v>0</v>
      </c>
    </row>
    <row r="116" spans="1:43" x14ac:dyDescent="0.2">
      <c r="A116" s="31" t="s">
        <v>159</v>
      </c>
      <c r="B116" t="str">
        <f>VLOOKUP($A116,Dirofilaria!$A$6:$B$253,2,FALSE)</f>
        <v>Neg</v>
      </c>
      <c r="C116">
        <f>IF(B116=0,"",IF(B116="Neg",0,1))</f>
        <v>0</v>
      </c>
      <c r="D116" t="s">
        <v>4911</v>
      </c>
      <c r="E116">
        <f>IFERROR(VLOOKUP($A116,'Dog data'!$D$2:$DG$400,'Dog data'!R$1,FALSE),"")</f>
        <v>10</v>
      </c>
      <c r="F116" t="str">
        <f>IFERROR(VLOOKUP($A116,'Dog data'!$D$2:$DG$400,'Dog data'!T$1,FALSE),"")</f>
        <v>F</v>
      </c>
      <c r="G116" t="str">
        <f>IFERROR(VLOOKUP($A116,'Dog data'!$D$2:$DG$400,'Dog data'!Y$1,FALSE),"")</f>
        <v>Alert</v>
      </c>
      <c r="H116">
        <f>IFERROR(VLOOKUP($A116,'Dog data'!$D$2:$DG$400,'Dog data'!Z$1,FALSE),"")</f>
        <v>85</v>
      </c>
      <c r="I116" t="str">
        <f>IFERROR(VLOOKUP($A116,'Dog data'!$D$2:$DG$400,'Dog data'!AA$1,FALSE),"")</f>
        <v>Normal</v>
      </c>
      <c r="J116">
        <f>IFERROR(VLOOKUP($A116,'Dog data'!$D$2:$DG$400,'Dog data'!AE$1,FALSE),"")</f>
        <v>100.8</v>
      </c>
      <c r="K116">
        <f>IFERROR(VLOOKUP($A116,'Dog data'!$D$2:$DG$400,'Dog data'!AF$1,FALSE),"")</f>
        <v>2</v>
      </c>
      <c r="L116">
        <f>IFERROR(VLOOKUP($A116,'Dog data'!$D$2:$DG$400,'Dog data'!BQ$1,FALSE),"")</f>
        <v>14.1</v>
      </c>
      <c r="M116">
        <f>IFERROR(VLOOKUP($A116,'Dog data'!$D$2:$DG$400,'Dog data'!BR$1,FALSE),"")</f>
        <v>9</v>
      </c>
      <c r="N116">
        <f>IFERROR(VLOOKUP($A116,'Dog data'!$D$2:$DG$400,'Dog data'!BS$1,FALSE),"")</f>
        <v>64</v>
      </c>
      <c r="O116">
        <f>IFERROR(VLOOKUP($A116,'Dog data'!$D$2:$DG$400,'Dog data'!BT$1,FALSE),"")</f>
        <v>3.2</v>
      </c>
      <c r="P116">
        <f>IFERROR(VLOOKUP($A116,'Dog data'!$D$2:$DG$400,'Dog data'!BU$1,FALSE),"")</f>
        <v>22.4</v>
      </c>
      <c r="Q116">
        <f>IFERROR(VLOOKUP($A116,'Dog data'!$D$2:$DG$400,'Dog data'!BV$1,FALSE),"")</f>
        <v>1.9</v>
      </c>
      <c r="R116">
        <f>IFERROR(VLOOKUP($A116,'Dog data'!$D$2:$DG$400,'Dog data'!BW$1,FALSE),"")</f>
        <v>13.6</v>
      </c>
      <c r="S116">
        <f>IFERROR(VLOOKUP($A116,'Dog data'!$D$2:$DG$400,'Dog data'!BX$1,FALSE),"")</f>
        <v>6.4</v>
      </c>
      <c r="T116">
        <f>IFERROR(VLOOKUP($A116,'Dog data'!$D$2:$DG$400,'Dog data'!BY$1,FALSE),"")</f>
        <v>13.4</v>
      </c>
      <c r="U116">
        <f>IFERROR(VLOOKUP($A116,'Dog data'!$D$2:$DG$400,'Dog data'!BZ$1,FALSE),"")</f>
        <v>36.9</v>
      </c>
      <c r="V116">
        <f>IFERROR(VLOOKUP($A116,'Dog data'!$D$2:$DG$400,'Dog data'!CA$1,FALSE),"")</f>
        <v>57.7</v>
      </c>
      <c r="W116">
        <f>IFERROR(VLOOKUP($A116,'Dog data'!$D$2:$DG$400,'Dog data'!CB$1,FALSE),"")</f>
        <v>20.9</v>
      </c>
      <c r="X116">
        <f>IFERROR(VLOOKUP($A116,'Dog data'!$D$2:$DG$400,'Dog data'!CC$1,FALSE),"")</f>
        <v>36.299999999999997</v>
      </c>
      <c r="Y116">
        <f>IFERROR(VLOOKUP($A116,'Dog data'!$D$2:$DG$400,'Dog data'!CD$1,FALSE),"")</f>
        <v>18.100000000000001</v>
      </c>
      <c r="Z116">
        <f>IFERROR(VLOOKUP($A116,'Dog data'!$D$2:$DG$400,'Dog data'!CE$1,FALSE),"")</f>
        <v>604</v>
      </c>
      <c r="AA116" t="str">
        <f>IFERROR(VLOOKUP($A116,'Dog data'!$D$2:$DG$400,'Dog data'!CF$1,FALSE),"")</f>
        <v>.</v>
      </c>
      <c r="AB116">
        <f>IFERROR(VLOOKUP($A116,'Dog data'!$D$2:$DG$400,'Dog data'!CG$1,FALSE),"")</f>
        <v>63</v>
      </c>
      <c r="AC116">
        <f>IFERROR(VLOOKUP($A116,'Dog data'!$D$2:$DG$400,'Dog data'!CH$1,FALSE),"")</f>
        <v>2</v>
      </c>
      <c r="AD116">
        <f>IFERROR(VLOOKUP($A116,'Dog data'!$D$2:$DG$400,'Dog data'!CI$1,FALSE),"")</f>
        <v>29</v>
      </c>
      <c r="AE116">
        <f>IFERROR(VLOOKUP($A116,'Dog data'!$D$2:$DG$400,'Dog data'!CJ$1,FALSE),"")</f>
        <v>3</v>
      </c>
      <c r="AF116">
        <f>IFERROR(VLOOKUP($A116,'Dog data'!$D$2:$DG$400,'Dog data'!CK$1,FALSE),"")</f>
        <v>3</v>
      </c>
      <c r="AG116" t="str">
        <f>IFERROR(VLOOKUP($A116,'Dog data'!$D$2:$DG$400,'Dog data'!CL$1,FALSE),"")</f>
        <v>.</v>
      </c>
      <c r="AH116" t="str">
        <f>IFERROR(VLOOKUP($A116,'Dog data'!$D$2:$DG$400,'Dog data'!CM$1,FALSE),"")</f>
        <v>.</v>
      </c>
      <c r="AI116" s="85" t="str">
        <f>IFERROR(VLOOKUP($A116,'Dog data'!$D$2:$DH$400,'Dog data'!DH$1,FALSE),"")</f>
        <v>BB019</v>
      </c>
      <c r="AJ116" s="85" t="str">
        <f>IFERROR(VLOOKUP($AI116,data!$C$3:$L$500,data!E$1,FALSE),"")</f>
        <v/>
      </c>
      <c r="AK116" s="85" t="str">
        <f>IFERROR(VLOOKUP($AI116,data!$C$3:$L$500,data!F$1,FALSE),"")</f>
        <v/>
      </c>
      <c r="AL116" s="85" t="str">
        <f>IFERROR(VLOOKUP($AI116,data!$C$3:$L$500,data!G$1,FALSE),"")</f>
        <v/>
      </c>
      <c r="AM116" s="85" t="str">
        <f>IFERROR(VLOOKUP($AI116,data!$C$3:$L$500,data!H$1,FALSE),"")</f>
        <v/>
      </c>
      <c r="AN116" s="85">
        <f>IFERROR(IFERROR(VLOOKUP($AI116,data!$C$3:$L$500,data!I$1,FALSE),VLOOKUP($AI116,Sheet1!$E$3:$M$21,Sheet1!K$1,FALSE)),"")</f>
        <v>8.7098329789999998</v>
      </c>
      <c r="AO116" s="85">
        <f>IFERROR(IFERROR(VLOOKUP($AI116,data!$C$3:$L$500,data!J$1,FALSE),VLOOKUP($AI116,Sheet1!$E$3:$M$21,Sheet1!L$1,FALSE)),"")</f>
        <v>-80.05560002</v>
      </c>
      <c r="AP116" s="85" t="str">
        <f>IFERROR(VLOOKUP($AI116,data!$C$3:$L$500,data!K$1,FALSE),"")</f>
        <v/>
      </c>
      <c r="AQ116" s="85" t="str">
        <f>IFERROR(VLOOKUP($AI116,data!$C$3:$L$500,data!L$1,FALSE),"")</f>
        <v/>
      </c>
    </row>
    <row r="117" spans="1:43" x14ac:dyDescent="0.2">
      <c r="A117" s="31" t="s">
        <v>160</v>
      </c>
      <c r="B117" t="str">
        <f>VLOOKUP($A117,Dirofilaria!$A$6:$B$253,2,FALSE)</f>
        <v>Neg</v>
      </c>
      <c r="C117">
        <f>IF(B117=0,"",IF(B117="Neg",0,1))</f>
        <v>0</v>
      </c>
      <c r="D117" t="s">
        <v>4911</v>
      </c>
      <c r="E117">
        <f>IFERROR(VLOOKUP($A117,'Dog data'!$D$2:$DG$400,'Dog data'!R$1,FALSE),"")</f>
        <v>1</v>
      </c>
      <c r="F117" t="str">
        <f>IFERROR(VLOOKUP($A117,'Dog data'!$D$2:$DG$400,'Dog data'!T$1,FALSE),"")</f>
        <v>M</v>
      </c>
      <c r="G117" t="str">
        <f>IFERROR(VLOOKUP($A117,'Dog data'!$D$2:$DG$400,'Dog data'!Y$1,FALSE),"")</f>
        <v>A little depressed</v>
      </c>
      <c r="H117">
        <f>IFERROR(VLOOKUP($A117,'Dog data'!$D$2:$DG$400,'Dog data'!Z$1,FALSE),"")</f>
        <v>92</v>
      </c>
      <c r="I117" t="str">
        <f>IFERROR(VLOOKUP($A117,'Dog data'!$D$2:$DG$400,'Dog data'!AA$1,FALSE),"")</f>
        <v>Normal</v>
      </c>
      <c r="J117">
        <f>IFERROR(VLOOKUP($A117,'Dog data'!$D$2:$DG$400,'Dog data'!AE$1,FALSE),"")</f>
        <v>101.3</v>
      </c>
      <c r="K117">
        <f>IFERROR(VLOOKUP($A117,'Dog data'!$D$2:$DG$400,'Dog data'!AF$1,FALSE),"")</f>
        <v>1</v>
      </c>
      <c r="L117">
        <f>IFERROR(VLOOKUP($A117,'Dog data'!$D$2:$DG$400,'Dog data'!BQ$1,FALSE),"")</f>
        <v>20</v>
      </c>
      <c r="M117">
        <f>IFERROR(VLOOKUP($A117,'Dog data'!$D$2:$DG$400,'Dog data'!BR$1,FALSE),"")</f>
        <v>11.4</v>
      </c>
      <c r="N117">
        <f>IFERROR(VLOOKUP($A117,'Dog data'!$D$2:$DG$400,'Dog data'!BS$1,FALSE),"")</f>
        <v>57.2</v>
      </c>
      <c r="O117">
        <f>IFERROR(VLOOKUP($A117,'Dog data'!$D$2:$DG$400,'Dog data'!BT$1,FALSE),"")</f>
        <v>4.4000000000000004</v>
      </c>
      <c r="P117">
        <f>IFERROR(VLOOKUP($A117,'Dog data'!$D$2:$DG$400,'Dog data'!BU$1,FALSE),"")</f>
        <v>22</v>
      </c>
      <c r="Q117">
        <f>IFERROR(VLOOKUP($A117,'Dog data'!$D$2:$DG$400,'Dog data'!BV$1,FALSE),"")</f>
        <v>4.2</v>
      </c>
      <c r="R117">
        <f>IFERROR(VLOOKUP($A117,'Dog data'!$D$2:$DG$400,'Dog data'!BW$1,FALSE),"")</f>
        <v>20.8</v>
      </c>
      <c r="S117">
        <f>IFERROR(VLOOKUP($A117,'Dog data'!$D$2:$DG$400,'Dog data'!BX$1,FALSE),"")</f>
        <v>5.16</v>
      </c>
      <c r="T117">
        <f>IFERROR(VLOOKUP($A117,'Dog data'!$D$2:$DG$400,'Dog data'!BY$1,FALSE),"")</f>
        <v>11.1</v>
      </c>
      <c r="U117">
        <f>IFERROR(VLOOKUP($A117,'Dog data'!$D$2:$DG$400,'Dog data'!BZ$1,FALSE),"")</f>
        <v>30.5</v>
      </c>
      <c r="V117">
        <f>IFERROR(VLOOKUP($A117,'Dog data'!$D$2:$DG$400,'Dog data'!CA$1,FALSE),"")</f>
        <v>59.1</v>
      </c>
      <c r="W117">
        <f>IFERROR(VLOOKUP($A117,'Dog data'!$D$2:$DG$400,'Dog data'!CB$1,FALSE),"")</f>
        <v>21.5</v>
      </c>
      <c r="X117">
        <f>IFERROR(VLOOKUP($A117,'Dog data'!$D$2:$DG$400,'Dog data'!CC$1,FALSE),"")</f>
        <v>36.4</v>
      </c>
      <c r="Y117">
        <f>IFERROR(VLOOKUP($A117,'Dog data'!$D$2:$DG$400,'Dog data'!CD$1,FALSE),"")</f>
        <v>17.5</v>
      </c>
      <c r="Z117">
        <f>IFERROR(VLOOKUP($A117,'Dog data'!$D$2:$DG$400,'Dog data'!CE$1,FALSE),"")</f>
        <v>301</v>
      </c>
      <c r="AA117" t="str">
        <f>IFERROR(VLOOKUP($A117,'Dog data'!$D$2:$DG$400,'Dog data'!CF$1,FALSE),"")</f>
        <v>.</v>
      </c>
      <c r="AB117">
        <f>IFERROR(VLOOKUP($A117,'Dog data'!$D$2:$DG$400,'Dog data'!CG$1,FALSE),"")</f>
        <v>46</v>
      </c>
      <c r="AC117" t="str">
        <f>IFERROR(VLOOKUP($A117,'Dog data'!$D$2:$DG$400,'Dog data'!CH$1,FALSE),"")</f>
        <v>.</v>
      </c>
      <c r="AD117">
        <f>IFERROR(VLOOKUP($A117,'Dog data'!$D$2:$DG$400,'Dog data'!CI$1,FALSE),"")</f>
        <v>21</v>
      </c>
      <c r="AE117">
        <f>IFERROR(VLOOKUP($A117,'Dog data'!$D$2:$DG$400,'Dog data'!CJ$1,FALSE),"")</f>
        <v>10</v>
      </c>
      <c r="AF117">
        <f>IFERROR(VLOOKUP($A117,'Dog data'!$D$2:$DG$400,'Dog data'!CK$1,FALSE),"")</f>
        <v>23</v>
      </c>
      <c r="AG117" t="str">
        <f>IFERROR(VLOOKUP($A117,'Dog data'!$D$2:$DG$400,'Dog data'!CL$1,FALSE),"")</f>
        <v>.</v>
      </c>
      <c r="AH117" t="str">
        <f>IFERROR(VLOOKUP($A117,'Dog data'!$D$2:$DG$400,'Dog data'!CM$1,FALSE),"")</f>
        <v>.</v>
      </c>
      <c r="AI117" s="85" t="str">
        <f>IFERROR(VLOOKUP($A117,'Dog data'!$D$2:$DH$400,'Dog data'!DH$1,FALSE),"")</f>
        <v>BB019</v>
      </c>
      <c r="AJ117" s="85" t="str">
        <f>IFERROR(VLOOKUP($AI117,data!$C$3:$L$500,data!E$1,FALSE),"")</f>
        <v/>
      </c>
      <c r="AK117" s="85" t="str">
        <f>IFERROR(VLOOKUP($AI117,data!$C$3:$L$500,data!F$1,FALSE),"")</f>
        <v/>
      </c>
      <c r="AL117" s="85" t="str">
        <f>IFERROR(VLOOKUP($AI117,data!$C$3:$L$500,data!G$1,FALSE),"")</f>
        <v/>
      </c>
      <c r="AM117" s="85" t="str">
        <f>IFERROR(VLOOKUP($AI117,data!$C$3:$L$500,data!H$1,FALSE),"")</f>
        <v/>
      </c>
      <c r="AN117" s="85">
        <f>IFERROR(IFERROR(VLOOKUP($AI117,data!$C$3:$L$500,data!I$1,FALSE),VLOOKUP($AI117,Sheet1!$E$3:$M$21,Sheet1!K$1,FALSE)),"")</f>
        <v>8.7098329789999998</v>
      </c>
      <c r="AO117" s="85">
        <f>IFERROR(IFERROR(VLOOKUP($AI117,data!$C$3:$L$500,data!J$1,FALSE),VLOOKUP($AI117,Sheet1!$E$3:$M$21,Sheet1!L$1,FALSE)),"")</f>
        <v>-80.05560002</v>
      </c>
      <c r="AP117" s="85" t="str">
        <f>IFERROR(VLOOKUP($AI117,data!$C$3:$L$500,data!K$1,FALSE),"")</f>
        <v/>
      </c>
      <c r="AQ117" s="85" t="str">
        <f>IFERROR(VLOOKUP($AI117,data!$C$3:$L$500,data!L$1,FALSE),"")</f>
        <v/>
      </c>
    </row>
    <row r="118" spans="1:43" x14ac:dyDescent="0.2">
      <c r="A118" s="31" t="s">
        <v>161</v>
      </c>
      <c r="B118" t="str">
        <f>VLOOKUP($A118,Dirofilaria!$A$6:$B$253,2,FALSE)</f>
        <v>Neg</v>
      </c>
      <c r="C118">
        <f>IF(B118=0,"",IF(B118="Neg",0,1))</f>
        <v>0</v>
      </c>
      <c r="D118" t="s">
        <v>4911</v>
      </c>
      <c r="E118">
        <f>IFERROR(VLOOKUP($A118,'Dog data'!$D$2:$DG$400,'Dog data'!R$1,FALSE),"")</f>
        <v>6</v>
      </c>
      <c r="F118" t="str">
        <f>IFERROR(VLOOKUP($A118,'Dog data'!$D$2:$DG$400,'Dog data'!T$1,FALSE),"")</f>
        <v>F</v>
      </c>
      <c r="G118" t="str">
        <f>IFERROR(VLOOKUP($A118,'Dog data'!$D$2:$DG$400,'Dog data'!Y$1,FALSE),"")</f>
        <v>Alert</v>
      </c>
      <c r="H118">
        <f>IFERROR(VLOOKUP($A118,'Dog data'!$D$2:$DG$400,'Dog data'!Z$1,FALSE),"")</f>
        <v>84</v>
      </c>
      <c r="I118">
        <f>IFERROR(VLOOKUP($A118,'Dog data'!$D$2:$DG$400,'Dog data'!AA$1,FALSE),"")</f>
        <v>0</v>
      </c>
      <c r="J118">
        <f>IFERROR(VLOOKUP($A118,'Dog data'!$D$2:$DG$400,'Dog data'!AE$1,FALSE),"")</f>
        <v>99.8</v>
      </c>
      <c r="K118">
        <f>IFERROR(VLOOKUP($A118,'Dog data'!$D$2:$DG$400,'Dog data'!AF$1,FALSE),"")</f>
        <v>2</v>
      </c>
      <c r="L118">
        <f>IFERROR(VLOOKUP($A118,'Dog data'!$D$2:$DG$400,'Dog data'!BQ$1,FALSE),"")</f>
        <v>17.399999999999999</v>
      </c>
      <c r="M118">
        <f>IFERROR(VLOOKUP($A118,'Dog data'!$D$2:$DG$400,'Dog data'!BR$1,FALSE),"")</f>
        <v>12.5</v>
      </c>
      <c r="N118">
        <f>IFERROR(VLOOKUP($A118,'Dog data'!$D$2:$DG$400,'Dog data'!BS$1,FALSE),"")</f>
        <v>71.900000000000006</v>
      </c>
      <c r="O118">
        <f>IFERROR(VLOOKUP($A118,'Dog data'!$D$2:$DG$400,'Dog data'!BT$1,FALSE),"")</f>
        <v>2.8</v>
      </c>
      <c r="P118">
        <f>IFERROR(VLOOKUP($A118,'Dog data'!$D$2:$DG$400,'Dog data'!BU$1,FALSE),"")</f>
        <v>16.2</v>
      </c>
      <c r="Q118">
        <f>IFERROR(VLOOKUP($A118,'Dog data'!$D$2:$DG$400,'Dog data'!BV$1,FALSE),"")</f>
        <v>2.1</v>
      </c>
      <c r="R118">
        <f>IFERROR(VLOOKUP($A118,'Dog data'!$D$2:$DG$400,'Dog data'!BW$1,FALSE),"")</f>
        <v>11.9</v>
      </c>
      <c r="S118">
        <f>IFERROR(VLOOKUP($A118,'Dog data'!$D$2:$DG$400,'Dog data'!BX$1,FALSE),"")</f>
        <v>5.2</v>
      </c>
      <c r="T118">
        <f>IFERROR(VLOOKUP($A118,'Dog data'!$D$2:$DG$400,'Dog data'!BY$1,FALSE),"")</f>
        <v>11.2</v>
      </c>
      <c r="U118">
        <f>IFERROR(VLOOKUP($A118,'Dog data'!$D$2:$DG$400,'Dog data'!BZ$1,FALSE),"")</f>
        <v>33.299999999999997</v>
      </c>
      <c r="V118">
        <f>IFERROR(VLOOKUP($A118,'Dog data'!$D$2:$DG$400,'Dog data'!CA$1,FALSE),"")</f>
        <v>64</v>
      </c>
      <c r="W118">
        <f>IFERROR(VLOOKUP($A118,'Dog data'!$D$2:$DG$400,'Dog data'!CB$1,FALSE),"")</f>
        <v>21.5</v>
      </c>
      <c r="X118">
        <f>IFERROR(VLOOKUP($A118,'Dog data'!$D$2:$DG$400,'Dog data'!CC$1,FALSE),"")</f>
        <v>33.6</v>
      </c>
      <c r="Y118">
        <f>IFERROR(VLOOKUP($A118,'Dog data'!$D$2:$DG$400,'Dog data'!CD$1,FALSE),"")</f>
        <v>15</v>
      </c>
      <c r="Z118">
        <f>IFERROR(VLOOKUP($A118,'Dog data'!$D$2:$DG$400,'Dog data'!CE$1,FALSE),"")</f>
        <v>795</v>
      </c>
      <c r="AA118">
        <f>IFERROR(VLOOKUP($A118,'Dog data'!$D$2:$DG$400,'Dog data'!CF$1,FALSE),"")</f>
        <v>10.199999999999999</v>
      </c>
      <c r="AB118">
        <f>IFERROR(VLOOKUP($A118,'Dog data'!$D$2:$DG$400,'Dog data'!CG$1,FALSE),"")</f>
        <v>48</v>
      </c>
      <c r="AC118">
        <f>IFERROR(VLOOKUP($A118,'Dog data'!$D$2:$DG$400,'Dog data'!CH$1,FALSE),"")</f>
        <v>2</v>
      </c>
      <c r="AD118">
        <f>IFERROR(VLOOKUP($A118,'Dog data'!$D$2:$DG$400,'Dog data'!CI$1,FALSE),"")</f>
        <v>32</v>
      </c>
      <c r="AE118">
        <f>IFERROR(VLOOKUP($A118,'Dog data'!$D$2:$DG$400,'Dog data'!CJ$1,FALSE),"")</f>
        <v>2</v>
      </c>
      <c r="AF118">
        <f>IFERROR(VLOOKUP($A118,'Dog data'!$D$2:$DG$400,'Dog data'!CK$1,FALSE),"")</f>
        <v>12</v>
      </c>
      <c r="AG118" t="str">
        <f>IFERROR(VLOOKUP($A118,'Dog data'!$D$2:$DG$400,'Dog data'!CL$1,FALSE),"")</f>
        <v>.</v>
      </c>
      <c r="AH118">
        <f>IFERROR(VLOOKUP($A118,'Dog data'!$D$2:$DG$400,'Dog data'!CM$1,FALSE),"")</f>
        <v>4</v>
      </c>
      <c r="AI118" s="85" t="str">
        <f>IFERROR(VLOOKUP($A118,'Dog data'!$D$2:$DH$400,'Dog data'!DH$1,FALSE),"")</f>
        <v>BB020</v>
      </c>
      <c r="AJ118" s="85" t="str">
        <f>IFERROR(VLOOKUP($AI118,data!$C$3:$L$500,data!E$1,FALSE),"")</f>
        <v/>
      </c>
      <c r="AK118" s="85" t="str">
        <f>IFERROR(VLOOKUP($AI118,data!$C$3:$L$500,data!F$1,FALSE),"")</f>
        <v/>
      </c>
      <c r="AL118" s="85" t="str">
        <f>IFERROR(VLOOKUP($AI118,data!$C$3:$L$500,data!G$1,FALSE),"")</f>
        <v/>
      </c>
      <c r="AM118" s="85" t="str">
        <f>IFERROR(VLOOKUP($AI118,data!$C$3:$L$500,data!H$1,FALSE),"")</f>
        <v/>
      </c>
      <c r="AN118" s="85">
        <f>IFERROR(IFERROR(VLOOKUP($AI118,data!$C$3:$L$500,data!I$1,FALSE),VLOOKUP($AI118,Sheet1!$E$3:$M$21,Sheet1!K$1,FALSE)),"")</f>
        <v>8.7098980229999992</v>
      </c>
      <c r="AO118" s="85">
        <f>IFERROR(IFERROR(VLOOKUP($AI118,data!$C$3:$L$500,data!J$1,FALSE),VLOOKUP($AI118,Sheet1!$E$3:$M$21,Sheet1!L$1,FALSE)),"")</f>
        <v>-80.057688959999993</v>
      </c>
      <c r="AP118" s="85" t="str">
        <f>IFERROR(VLOOKUP($AI118,data!$C$3:$L$500,data!K$1,FALSE),"")</f>
        <v/>
      </c>
      <c r="AQ118" s="85" t="str">
        <f>IFERROR(VLOOKUP($AI118,data!$C$3:$L$500,data!L$1,FALSE),"")</f>
        <v/>
      </c>
    </row>
    <row r="119" spans="1:43" x14ac:dyDescent="0.2">
      <c r="A119" s="31" t="s">
        <v>162</v>
      </c>
      <c r="B119" t="str">
        <f>VLOOKUP($A119,Dirofilaria!$A$6:$B$253,2,FALSE)</f>
        <v>Neg</v>
      </c>
      <c r="C119">
        <f>IF(B119=0,"",IF(B119="Neg",0,1))</f>
        <v>0</v>
      </c>
      <c r="D119" t="s">
        <v>4911</v>
      </c>
      <c r="E119">
        <f>IFERROR(VLOOKUP($A119,'Dog data'!$D$2:$DG$400,'Dog data'!R$1,FALSE),"")</f>
        <v>3</v>
      </c>
      <c r="F119" t="str">
        <f>IFERROR(VLOOKUP($A119,'Dog data'!$D$2:$DG$400,'Dog data'!T$1,FALSE),"")</f>
        <v>M</v>
      </c>
      <c r="G119" t="str">
        <f>IFERROR(VLOOKUP($A119,'Dog data'!$D$2:$DG$400,'Dog data'!Y$1,FALSE),"")</f>
        <v>Alert</v>
      </c>
      <c r="H119">
        <f>IFERROR(VLOOKUP($A119,'Dog data'!$D$2:$DG$400,'Dog data'!Z$1,FALSE),"")</f>
        <v>68</v>
      </c>
      <c r="I119" t="str">
        <f>IFERROR(VLOOKUP($A119,'Dog data'!$D$2:$DG$400,'Dog data'!AA$1,FALSE),"")</f>
        <v>Normal</v>
      </c>
      <c r="J119">
        <f>IFERROR(VLOOKUP($A119,'Dog data'!$D$2:$DG$400,'Dog data'!AE$1,FALSE),"")</f>
        <v>100.4</v>
      </c>
      <c r="K119">
        <f>IFERROR(VLOOKUP($A119,'Dog data'!$D$2:$DG$400,'Dog data'!AF$1,FALSE),"")</f>
        <v>2.5</v>
      </c>
      <c r="L119">
        <f>IFERROR(VLOOKUP($A119,'Dog data'!$D$2:$DG$400,'Dog data'!BQ$1,FALSE),"")</f>
        <v>17.7</v>
      </c>
      <c r="M119">
        <f>IFERROR(VLOOKUP($A119,'Dog data'!$D$2:$DG$400,'Dog data'!BR$1,FALSE),"")</f>
        <v>10.9</v>
      </c>
      <c r="N119">
        <f>IFERROR(VLOOKUP($A119,'Dog data'!$D$2:$DG$400,'Dog data'!BS$1,FALSE),"")</f>
        <v>61.4</v>
      </c>
      <c r="O119">
        <f>IFERROR(VLOOKUP($A119,'Dog data'!$D$2:$DG$400,'Dog data'!BT$1,FALSE),"")</f>
        <v>3.4</v>
      </c>
      <c r="P119">
        <f>IFERROR(VLOOKUP($A119,'Dog data'!$D$2:$DG$400,'Dog data'!BU$1,FALSE),"")</f>
        <v>19.3</v>
      </c>
      <c r="Q119">
        <f>IFERROR(VLOOKUP($A119,'Dog data'!$D$2:$DG$400,'Dog data'!BV$1,FALSE),"")</f>
        <v>3.4</v>
      </c>
      <c r="R119">
        <f>IFERROR(VLOOKUP($A119,'Dog data'!$D$2:$DG$400,'Dog data'!BW$1,FALSE),"")</f>
        <v>19.3</v>
      </c>
      <c r="S119">
        <f>IFERROR(VLOOKUP($A119,'Dog data'!$D$2:$DG$400,'Dog data'!BX$1,FALSE),"")</f>
        <v>6.59</v>
      </c>
      <c r="T119">
        <f>IFERROR(VLOOKUP($A119,'Dog data'!$D$2:$DG$400,'Dog data'!BY$1,FALSE),"")</f>
        <v>15.2</v>
      </c>
      <c r="U119">
        <f>IFERROR(VLOOKUP($A119,'Dog data'!$D$2:$DG$400,'Dog data'!BZ$1,FALSE),"")</f>
        <v>41.9</v>
      </c>
      <c r="V119">
        <f>IFERROR(VLOOKUP($A119,'Dog data'!$D$2:$DG$400,'Dog data'!CA$1,FALSE),"")</f>
        <v>63.6</v>
      </c>
      <c r="W119">
        <f>IFERROR(VLOOKUP($A119,'Dog data'!$D$2:$DG$400,'Dog data'!CB$1,FALSE),"")</f>
        <v>23.1</v>
      </c>
      <c r="X119">
        <f>IFERROR(VLOOKUP($A119,'Dog data'!$D$2:$DG$400,'Dog data'!CC$1,FALSE),"")</f>
        <v>36.299999999999997</v>
      </c>
      <c r="Y119">
        <f>IFERROR(VLOOKUP($A119,'Dog data'!$D$2:$DG$400,'Dog data'!CD$1,FALSE),"")</f>
        <v>15</v>
      </c>
      <c r="Z119">
        <f>IFERROR(VLOOKUP($A119,'Dog data'!$D$2:$DG$400,'Dog data'!CE$1,FALSE),"")</f>
        <v>259</v>
      </c>
      <c r="AA119" t="str">
        <f>IFERROR(VLOOKUP($A119,'Dog data'!$D$2:$DG$400,'Dog data'!CF$1,FALSE),"")</f>
        <v>.</v>
      </c>
      <c r="AB119">
        <f>IFERROR(VLOOKUP($A119,'Dog data'!$D$2:$DG$400,'Dog data'!CG$1,FALSE),"")</f>
        <v>59</v>
      </c>
      <c r="AC119">
        <f>IFERROR(VLOOKUP($A119,'Dog data'!$D$2:$DG$400,'Dog data'!CH$1,FALSE),"")</f>
        <v>3</v>
      </c>
      <c r="AD119">
        <f>IFERROR(VLOOKUP($A119,'Dog data'!$D$2:$DG$400,'Dog data'!CI$1,FALSE),"")</f>
        <v>33</v>
      </c>
      <c r="AE119">
        <f>IFERROR(VLOOKUP($A119,'Dog data'!$D$2:$DG$400,'Dog data'!CJ$1,FALSE),"")</f>
        <v>2</v>
      </c>
      <c r="AF119">
        <f>IFERROR(VLOOKUP($A119,'Dog data'!$D$2:$DG$400,'Dog data'!CK$1,FALSE),"")</f>
        <v>3</v>
      </c>
      <c r="AG119" t="str">
        <f>IFERROR(VLOOKUP($A119,'Dog data'!$D$2:$DG$400,'Dog data'!CL$1,FALSE),"")</f>
        <v>.</v>
      </c>
      <c r="AH119" t="str">
        <f>IFERROR(VLOOKUP($A119,'Dog data'!$D$2:$DG$400,'Dog data'!CM$1,FALSE),"")</f>
        <v>.</v>
      </c>
      <c r="AI119" s="85" t="str">
        <f>IFERROR(VLOOKUP($A119,'Dog data'!$D$2:$DH$400,'Dog data'!DH$1,FALSE),"")</f>
        <v>BB020</v>
      </c>
      <c r="AJ119" s="85" t="str">
        <f>IFERROR(VLOOKUP($AI119,data!$C$3:$L$500,data!E$1,FALSE),"")</f>
        <v/>
      </c>
      <c r="AK119" s="85" t="str">
        <f>IFERROR(VLOOKUP($AI119,data!$C$3:$L$500,data!F$1,FALSE),"")</f>
        <v/>
      </c>
      <c r="AL119" s="85" t="str">
        <f>IFERROR(VLOOKUP($AI119,data!$C$3:$L$500,data!G$1,FALSE),"")</f>
        <v/>
      </c>
      <c r="AM119" s="85" t="str">
        <f>IFERROR(VLOOKUP($AI119,data!$C$3:$L$500,data!H$1,FALSE),"")</f>
        <v/>
      </c>
      <c r="AN119" s="85">
        <f>IFERROR(IFERROR(VLOOKUP($AI119,data!$C$3:$L$500,data!I$1,FALSE),VLOOKUP($AI119,Sheet1!$E$3:$M$21,Sheet1!K$1,FALSE)),"")</f>
        <v>8.7098980229999992</v>
      </c>
      <c r="AO119" s="85">
        <f>IFERROR(IFERROR(VLOOKUP($AI119,data!$C$3:$L$500,data!J$1,FALSE),VLOOKUP($AI119,Sheet1!$E$3:$M$21,Sheet1!L$1,FALSE)),"")</f>
        <v>-80.057688959999993</v>
      </c>
      <c r="AP119" s="85" t="str">
        <f>IFERROR(VLOOKUP($AI119,data!$C$3:$L$500,data!K$1,FALSE),"")</f>
        <v/>
      </c>
      <c r="AQ119" s="85" t="str">
        <f>IFERROR(VLOOKUP($AI119,data!$C$3:$L$500,data!L$1,FALSE),"")</f>
        <v/>
      </c>
    </row>
    <row r="120" spans="1:43" x14ac:dyDescent="0.2">
      <c r="A120" s="31" t="s">
        <v>163</v>
      </c>
      <c r="B120" t="str">
        <f>VLOOKUP($A120,Dirofilaria!$A$6:$B$253,2,FALSE)</f>
        <v>Neg</v>
      </c>
      <c r="C120">
        <f>IF(B120=0,"",IF(B120="Neg",0,1))</f>
        <v>0</v>
      </c>
      <c r="D120" t="s">
        <v>4911</v>
      </c>
      <c r="E120">
        <f>IFERROR(VLOOKUP($A120,'Dog data'!$D$2:$DG$400,'Dog data'!R$1,FALSE),"")</f>
        <v>9</v>
      </c>
      <c r="F120" t="str">
        <f>IFERROR(VLOOKUP($A120,'Dog data'!$D$2:$DG$400,'Dog data'!T$1,FALSE),"")</f>
        <v>M</v>
      </c>
      <c r="G120" t="str">
        <f>IFERROR(VLOOKUP($A120,'Dog data'!$D$2:$DG$400,'Dog data'!Y$1,FALSE),"")</f>
        <v>Alert</v>
      </c>
      <c r="H120">
        <f>IFERROR(VLOOKUP($A120,'Dog data'!$D$2:$DG$400,'Dog data'!Z$1,FALSE),"")</f>
        <v>96</v>
      </c>
      <c r="I120" t="str">
        <f>IFERROR(VLOOKUP($A120,'Dog data'!$D$2:$DG$400,'Dog data'!AA$1,FALSE),"")</f>
        <v>Normal</v>
      </c>
      <c r="J120">
        <f>IFERROR(VLOOKUP($A120,'Dog data'!$D$2:$DG$400,'Dog data'!AE$1,FALSE),"")</f>
        <v>101.5</v>
      </c>
      <c r="K120">
        <f>IFERROR(VLOOKUP($A120,'Dog data'!$D$2:$DG$400,'Dog data'!AF$1,FALSE),"")</f>
        <v>6.5</v>
      </c>
      <c r="L120">
        <f>IFERROR(VLOOKUP($A120,'Dog data'!$D$2:$DG$400,'Dog data'!BQ$1,FALSE),"")</f>
        <v>19.3</v>
      </c>
      <c r="M120">
        <f>IFERROR(VLOOKUP($A120,'Dog data'!$D$2:$DG$400,'Dog data'!BR$1,FALSE),"")</f>
        <v>11.3</v>
      </c>
      <c r="N120">
        <f>IFERROR(VLOOKUP($A120,'Dog data'!$D$2:$DG$400,'Dog data'!BS$1,FALSE),"")</f>
        <v>58.6</v>
      </c>
      <c r="O120">
        <f>IFERROR(VLOOKUP($A120,'Dog data'!$D$2:$DG$400,'Dog data'!BT$1,FALSE),"")</f>
        <v>4.7</v>
      </c>
      <c r="P120">
        <f>IFERROR(VLOOKUP($A120,'Dog data'!$D$2:$DG$400,'Dog data'!BU$1,FALSE),"")</f>
        <v>24.5</v>
      </c>
      <c r="Q120">
        <f>IFERROR(VLOOKUP($A120,'Dog data'!$D$2:$DG$400,'Dog data'!BV$1,FALSE),"")</f>
        <v>3.3</v>
      </c>
      <c r="R120">
        <f>IFERROR(VLOOKUP($A120,'Dog data'!$D$2:$DG$400,'Dog data'!BW$1,FALSE),"")</f>
        <v>16.899999999999999</v>
      </c>
      <c r="S120">
        <f>IFERROR(VLOOKUP($A120,'Dog data'!$D$2:$DG$400,'Dog data'!BX$1,FALSE),"")</f>
        <v>6.43</v>
      </c>
      <c r="T120">
        <f>IFERROR(VLOOKUP($A120,'Dog data'!$D$2:$DG$400,'Dog data'!BY$1,FALSE),"")</f>
        <v>14.8</v>
      </c>
      <c r="U120">
        <f>IFERROR(VLOOKUP($A120,'Dog data'!$D$2:$DG$400,'Dog data'!BZ$1,FALSE),"")</f>
        <v>41</v>
      </c>
      <c r="V120">
        <f>IFERROR(VLOOKUP($A120,'Dog data'!$D$2:$DG$400,'Dog data'!CA$1,FALSE),"")</f>
        <v>63.5</v>
      </c>
      <c r="W120">
        <f>IFERROR(VLOOKUP($A120,'Dog data'!$D$2:$DG$400,'Dog data'!CB$1,FALSE),"")</f>
        <v>23.1</v>
      </c>
      <c r="X120">
        <f>IFERROR(VLOOKUP($A120,'Dog data'!$D$2:$DG$400,'Dog data'!CC$1,FALSE),"")</f>
        <v>36.1</v>
      </c>
      <c r="Y120">
        <f>IFERROR(VLOOKUP($A120,'Dog data'!$D$2:$DG$400,'Dog data'!CD$1,FALSE),"")</f>
        <v>15.8</v>
      </c>
      <c r="Z120">
        <f>IFERROR(VLOOKUP($A120,'Dog data'!$D$2:$DG$400,'Dog data'!CE$1,FALSE),"")</f>
        <v>334</v>
      </c>
      <c r="AA120" t="str">
        <f>IFERROR(VLOOKUP($A120,'Dog data'!$D$2:$DG$400,'Dog data'!CF$1,FALSE),"")</f>
        <v>.</v>
      </c>
      <c r="AB120">
        <f>IFERROR(VLOOKUP($A120,'Dog data'!$D$2:$DG$400,'Dog data'!CG$1,FALSE),"")</f>
        <v>81</v>
      </c>
      <c r="AC120" t="str">
        <f>IFERROR(VLOOKUP($A120,'Dog data'!$D$2:$DG$400,'Dog data'!CH$1,FALSE),"")</f>
        <v>.</v>
      </c>
      <c r="AD120">
        <f>IFERROR(VLOOKUP($A120,'Dog data'!$D$2:$DG$400,'Dog data'!CI$1,FALSE),"")</f>
        <v>15</v>
      </c>
      <c r="AE120">
        <f>IFERROR(VLOOKUP($A120,'Dog data'!$D$2:$DG$400,'Dog data'!CJ$1,FALSE),"")</f>
        <v>4</v>
      </c>
      <c r="AF120" t="str">
        <f>IFERROR(VLOOKUP($A120,'Dog data'!$D$2:$DG$400,'Dog data'!CK$1,FALSE),"")</f>
        <v>.</v>
      </c>
      <c r="AG120" t="str">
        <f>IFERROR(VLOOKUP($A120,'Dog data'!$D$2:$DG$400,'Dog data'!CL$1,FALSE),"")</f>
        <v>.</v>
      </c>
      <c r="AH120" t="str">
        <f>IFERROR(VLOOKUP($A120,'Dog data'!$D$2:$DG$400,'Dog data'!CM$1,FALSE),"")</f>
        <v>.</v>
      </c>
      <c r="AI120" s="85" t="str">
        <f>IFERROR(VLOOKUP($A120,'Dog data'!$D$2:$DH$400,'Dog data'!DH$1,FALSE),"")</f>
        <v>BB021</v>
      </c>
      <c r="AJ120" s="85" t="str">
        <f>IFERROR(VLOOKUP($AI120,data!$C$3:$L$500,data!E$1,FALSE),"")</f>
        <v>Bajo Bonito</v>
      </c>
      <c r="AK120" s="85" t="str">
        <f>IFERROR(VLOOKUP($AI120,data!$C$3:$L$500,data!F$1,FALSE),"")</f>
        <v>8.718654 -80.058535 0 0</v>
      </c>
      <c r="AL120" s="85">
        <f>IFERROR(VLOOKUP($AI120,data!$C$3:$L$500,data!G$1,FALSE),"")</f>
        <v>8.7186540000000008</v>
      </c>
      <c r="AM120" s="85">
        <f>IFERROR(VLOOKUP($AI120,data!$C$3:$L$500,data!H$1,FALSE),"")</f>
        <v>-80.058535000000006</v>
      </c>
      <c r="AN120" s="85">
        <f>IFERROR(IFERROR(VLOOKUP($AI120,data!$C$3:$L$500,data!I$1,FALSE),VLOOKUP($AI120,Sheet1!$E$3:$M$21,Sheet1!K$1,FALSE)),"")</f>
        <v>8.7187229940000002</v>
      </c>
      <c r="AO120" s="85">
        <f>IFERROR(IFERROR(VLOOKUP($AI120,data!$C$3:$L$500,data!J$1,FALSE),VLOOKUP($AI120,Sheet1!$E$3:$M$21,Sheet1!L$1,FALSE)),"")</f>
        <v>-80.058383989999996</v>
      </c>
      <c r="AP120" s="85">
        <f>IFERROR(VLOOKUP($AI120,data!$C$3:$L$500,data!K$1,FALSE),"")</f>
        <v>-80.058535000000006</v>
      </c>
      <c r="AQ120" s="85">
        <f>IFERROR(VLOOKUP($AI120,data!$C$3:$L$500,data!L$1,FALSE),"")</f>
        <v>0</v>
      </c>
    </row>
    <row r="121" spans="1:43" x14ac:dyDescent="0.2">
      <c r="A121" s="31" t="s">
        <v>1156</v>
      </c>
      <c r="B121" t="str">
        <f>VLOOKUP($A121,Dirofilaria!$A$6:$B$253,2,FALSE)</f>
        <v>Very Light Pos</v>
      </c>
      <c r="C121">
        <f>IF(B121=0,"",IF(B121="Neg",0,1))</f>
        <v>1</v>
      </c>
      <c r="D121" t="s">
        <v>4910</v>
      </c>
      <c r="E121">
        <f>IFERROR(VLOOKUP($A121,'Dog data'!$D$2:$DG$400,'Dog data'!R$1,FALSE),"")</f>
        <v>3</v>
      </c>
      <c r="F121" t="str">
        <f>IFERROR(VLOOKUP($A121,'Dog data'!$D$2:$DG$400,'Dog data'!T$1,FALSE),"")</f>
        <v>M</v>
      </c>
      <c r="G121" t="str">
        <f>IFERROR(VLOOKUP($A121,'Dog data'!$D$2:$DG$400,'Dog data'!Y$1,FALSE),"")</f>
        <v>Alert</v>
      </c>
      <c r="H121" t="str">
        <f>IFERROR(VLOOKUP($A121,'Dog data'!$D$2:$DG$400,'Dog data'!Z$1,FALSE),"")</f>
        <v>.</v>
      </c>
      <c r="I121" t="str">
        <f>IFERROR(VLOOKUP($A121,'Dog data'!$D$2:$DG$400,'Dog data'!AA$1,FALSE),"")</f>
        <v>Normal</v>
      </c>
      <c r="J121" t="str">
        <f>IFERROR(VLOOKUP($A121,'Dog data'!$D$2:$DG$400,'Dog data'!AE$1,FALSE),"")</f>
        <v>.</v>
      </c>
      <c r="K121">
        <f>IFERROR(VLOOKUP($A121,'Dog data'!$D$2:$DG$400,'Dog data'!AF$1,FALSE),"")</f>
        <v>2.5</v>
      </c>
      <c r="L121">
        <f>IFERROR(VLOOKUP($A121,'Dog data'!$D$2:$DG$400,'Dog data'!BQ$1,FALSE),"")</f>
        <v>0</v>
      </c>
      <c r="M121">
        <f>IFERROR(VLOOKUP($A121,'Dog data'!$D$2:$DG$400,'Dog data'!BR$1,FALSE),"")</f>
        <v>0</v>
      </c>
      <c r="N121">
        <f>IFERROR(VLOOKUP($A121,'Dog data'!$D$2:$DG$400,'Dog data'!BS$1,FALSE),"")</f>
        <v>0</v>
      </c>
      <c r="O121">
        <f>IFERROR(VLOOKUP($A121,'Dog data'!$D$2:$DG$400,'Dog data'!BT$1,FALSE),"")</f>
        <v>0</v>
      </c>
      <c r="P121">
        <f>IFERROR(VLOOKUP($A121,'Dog data'!$D$2:$DG$400,'Dog data'!BU$1,FALSE),"")</f>
        <v>0</v>
      </c>
      <c r="Q121">
        <f>IFERROR(VLOOKUP($A121,'Dog data'!$D$2:$DG$400,'Dog data'!BV$1,FALSE),"")</f>
        <v>0</v>
      </c>
      <c r="R121">
        <f>IFERROR(VLOOKUP($A121,'Dog data'!$D$2:$DG$400,'Dog data'!BW$1,FALSE),"")</f>
        <v>0</v>
      </c>
      <c r="S121">
        <f>IFERROR(VLOOKUP($A121,'Dog data'!$D$2:$DG$400,'Dog data'!BX$1,FALSE),"")</f>
        <v>0</v>
      </c>
      <c r="T121">
        <f>IFERROR(VLOOKUP($A121,'Dog data'!$D$2:$DG$400,'Dog data'!BY$1,FALSE),"")</f>
        <v>0</v>
      </c>
      <c r="U121">
        <f>IFERROR(VLOOKUP($A121,'Dog data'!$D$2:$DG$400,'Dog data'!BZ$1,FALSE),"")</f>
        <v>0</v>
      </c>
      <c r="V121">
        <f>IFERROR(VLOOKUP($A121,'Dog data'!$D$2:$DG$400,'Dog data'!CA$1,FALSE),"")</f>
        <v>0</v>
      </c>
      <c r="W121">
        <f>IFERROR(VLOOKUP($A121,'Dog data'!$D$2:$DG$400,'Dog data'!CB$1,FALSE),"")</f>
        <v>0</v>
      </c>
      <c r="X121">
        <f>IFERROR(VLOOKUP($A121,'Dog data'!$D$2:$DG$400,'Dog data'!CC$1,FALSE),"")</f>
        <v>0</v>
      </c>
      <c r="Y121">
        <f>IFERROR(VLOOKUP($A121,'Dog data'!$D$2:$DG$400,'Dog data'!CD$1,FALSE),"")</f>
        <v>0</v>
      </c>
      <c r="Z121">
        <f>IFERROR(VLOOKUP($A121,'Dog data'!$D$2:$DG$400,'Dog data'!CE$1,FALSE),"")</f>
        <v>0</v>
      </c>
      <c r="AA121">
        <f>IFERROR(VLOOKUP($A121,'Dog data'!$D$2:$DG$400,'Dog data'!CF$1,FALSE),"")</f>
        <v>0</v>
      </c>
      <c r="AB121">
        <f>IFERROR(VLOOKUP($A121,'Dog data'!$D$2:$DG$400,'Dog data'!CG$1,FALSE),"")</f>
        <v>0</v>
      </c>
      <c r="AC121">
        <f>IFERROR(VLOOKUP($A121,'Dog data'!$D$2:$DG$400,'Dog data'!CH$1,FALSE),"")</f>
        <v>0</v>
      </c>
      <c r="AD121">
        <f>IFERROR(VLOOKUP($A121,'Dog data'!$D$2:$DG$400,'Dog data'!CI$1,FALSE),"")</f>
        <v>0</v>
      </c>
      <c r="AE121">
        <f>IFERROR(VLOOKUP($A121,'Dog data'!$D$2:$DG$400,'Dog data'!CJ$1,FALSE),"")</f>
        <v>0</v>
      </c>
      <c r="AF121">
        <f>IFERROR(VLOOKUP($A121,'Dog data'!$D$2:$DG$400,'Dog data'!CK$1,FALSE),"")</f>
        <v>0</v>
      </c>
      <c r="AG121">
        <f>IFERROR(VLOOKUP($A121,'Dog data'!$D$2:$DG$400,'Dog data'!CL$1,FALSE),"")</f>
        <v>0</v>
      </c>
      <c r="AH121" t="str">
        <f>IFERROR(VLOOKUP($A121,'Dog data'!$D$2:$DG$400,'Dog data'!CM$1,FALSE),"")</f>
        <v>.</v>
      </c>
      <c r="AI121" s="85" t="str">
        <f>IFERROR(VLOOKUP($A121,'Dog data'!$D$2:$DH$400,'Dog data'!DH$1,FALSE),"")</f>
        <v>CA025</v>
      </c>
      <c r="AJ121" s="85" t="str">
        <f>IFERROR(VLOOKUP($AI121,data!$C$3:$L$500,data!E$1,FALSE),"")</f>
        <v>Cañazas</v>
      </c>
      <c r="AK121" s="85" t="str">
        <f>IFERROR(VLOOKUP($AI121,data!$C$3:$L$500,data!F$1,FALSE),"")</f>
        <v>8.842448 -79.94643 185.95738041063544 12</v>
      </c>
      <c r="AL121" s="85">
        <f>IFERROR(VLOOKUP($AI121,data!$C$3:$L$500,data!G$1,FALSE),"")</f>
        <v>8.8424479999999992</v>
      </c>
      <c r="AM121" s="85">
        <f>IFERROR(VLOOKUP($AI121,data!$C$3:$L$500,data!H$1,FALSE),"")</f>
        <v>-79.946430000000007</v>
      </c>
      <c r="AN121" s="85">
        <f>IFERROR(IFERROR(VLOOKUP($AI121,data!$C$3:$L$500,data!I$1,FALSE),VLOOKUP($AI121,Sheet1!$E$3:$M$21,Sheet1!K$1,FALSE)),"")</f>
        <v>0</v>
      </c>
      <c r="AO121" s="85">
        <f>IFERROR(IFERROR(VLOOKUP($AI121,data!$C$3:$L$500,data!J$1,FALSE),VLOOKUP($AI121,Sheet1!$E$3:$M$21,Sheet1!L$1,FALSE)),"")</f>
        <v>0</v>
      </c>
      <c r="AP121" s="85">
        <f>IFERROR(VLOOKUP($AI121,data!$C$3:$L$500,data!K$1,FALSE),"")</f>
        <v>-79.946430000000007</v>
      </c>
      <c r="AQ121" s="85">
        <f>IFERROR(VLOOKUP($AI121,data!$C$3:$L$500,data!L$1,FALSE),"")</f>
        <v>185.957380411</v>
      </c>
    </row>
    <row r="122" spans="1:43" x14ac:dyDescent="0.2">
      <c r="A122" s="31" t="s">
        <v>1167</v>
      </c>
      <c r="B122" t="str">
        <f>VLOOKUP($A122,Dirofilaria!$A$6:$B$253,2,FALSE)</f>
        <v>Neg</v>
      </c>
      <c r="C122">
        <f>IF(B122=0,"",IF(B122="Neg",0,1))</f>
        <v>0</v>
      </c>
      <c r="D122" t="s">
        <v>4910</v>
      </c>
      <c r="E122">
        <f>IFERROR(VLOOKUP($A122,'Dog data'!$D$2:$DG$400,'Dog data'!R$1,FALSE),"")</f>
        <v>9</v>
      </c>
      <c r="F122" t="str">
        <f>IFERROR(VLOOKUP($A122,'Dog data'!$D$2:$DG$400,'Dog data'!T$1,FALSE),"")</f>
        <v>M</v>
      </c>
      <c r="G122" t="str">
        <f>IFERROR(VLOOKUP($A122,'Dog data'!$D$2:$DG$400,'Dog data'!Y$1,FALSE),"")</f>
        <v>Normal</v>
      </c>
      <c r="H122">
        <f>IFERROR(VLOOKUP($A122,'Dog data'!$D$2:$DG$400,'Dog data'!Z$1,FALSE),"")</f>
        <v>88</v>
      </c>
      <c r="I122" t="str">
        <f>IFERROR(VLOOKUP($A122,'Dog data'!$D$2:$DG$400,'Dog data'!AA$1,FALSE),"")</f>
        <v>Normal</v>
      </c>
      <c r="J122">
        <f>IFERROR(VLOOKUP($A122,'Dog data'!$D$2:$DG$400,'Dog data'!AE$1,FALSE),"")</f>
        <v>36.9</v>
      </c>
      <c r="K122">
        <f>IFERROR(VLOOKUP($A122,'Dog data'!$D$2:$DG$400,'Dog data'!AF$1,FALSE),"")</f>
        <v>4</v>
      </c>
      <c r="L122">
        <f>IFERROR(VLOOKUP($A122,'Dog data'!$D$2:$DG$400,'Dog data'!BQ$1,FALSE),"")</f>
        <v>15.9</v>
      </c>
      <c r="M122">
        <f>IFERROR(VLOOKUP($A122,'Dog data'!$D$2:$DG$400,'Dog data'!BR$1,FALSE),"")</f>
        <v>10</v>
      </c>
      <c r="N122">
        <f>IFERROR(VLOOKUP($A122,'Dog data'!$D$2:$DG$400,'Dog data'!BS$1,FALSE),"")</f>
        <v>63.1</v>
      </c>
      <c r="O122">
        <f>IFERROR(VLOOKUP($A122,'Dog data'!$D$2:$DG$400,'Dog data'!BT$1,FALSE),"")</f>
        <v>3.5</v>
      </c>
      <c r="P122">
        <f>IFERROR(VLOOKUP($A122,'Dog data'!$D$2:$DG$400,'Dog data'!BU$1,FALSE),"")</f>
        <v>21.9</v>
      </c>
      <c r="Q122">
        <f>IFERROR(VLOOKUP($A122,'Dog data'!$D$2:$DG$400,'Dog data'!BV$1,FALSE),"")</f>
        <v>2.4</v>
      </c>
      <c r="R122">
        <f>IFERROR(VLOOKUP($A122,'Dog data'!$D$2:$DG$400,'Dog data'!BW$1,FALSE),"")</f>
        <v>15</v>
      </c>
      <c r="S122">
        <f>IFERROR(VLOOKUP($A122,'Dog data'!$D$2:$DG$400,'Dog data'!BX$1,FALSE),"")</f>
        <v>5.76</v>
      </c>
      <c r="T122">
        <f>IFERROR(VLOOKUP($A122,'Dog data'!$D$2:$DG$400,'Dog data'!BY$1,FALSE),"")</f>
        <v>12.8</v>
      </c>
      <c r="U122">
        <f>IFERROR(VLOOKUP($A122,'Dog data'!$D$2:$DG$400,'Dog data'!BZ$1,FALSE),"")</f>
        <v>36.799999999999997</v>
      </c>
      <c r="V122">
        <f>IFERROR(VLOOKUP($A122,'Dog data'!$D$2:$DG$400,'Dog data'!CA$1,FALSE),"")</f>
        <v>63.9</v>
      </c>
      <c r="W122">
        <f>IFERROR(VLOOKUP($A122,'Dog data'!$D$2:$DG$400,'Dog data'!CB$1,FALSE),"")</f>
        <v>22.2</v>
      </c>
      <c r="X122">
        <f>IFERROR(VLOOKUP($A122,'Dog data'!$D$2:$DG$400,'Dog data'!CC$1,FALSE),"")</f>
        <v>34.799999999999997</v>
      </c>
      <c r="Y122">
        <f>IFERROR(VLOOKUP($A122,'Dog data'!$D$2:$DG$400,'Dog data'!CD$1,FALSE),"")</f>
        <v>18.100000000000001</v>
      </c>
      <c r="Z122">
        <f>IFERROR(VLOOKUP($A122,'Dog data'!$D$2:$DG$400,'Dog data'!CE$1,FALSE),"")</f>
        <v>132</v>
      </c>
      <c r="AA122" t="str">
        <f>IFERROR(VLOOKUP($A122,'Dog data'!$D$2:$DG$400,'Dog data'!CF$1,FALSE),"")</f>
        <v>.</v>
      </c>
      <c r="AB122">
        <f>IFERROR(VLOOKUP($A122,'Dog data'!$D$2:$DG$400,'Dog data'!CG$1,FALSE),"")</f>
        <v>50</v>
      </c>
      <c r="AC122" t="str">
        <f>IFERROR(VLOOKUP($A122,'Dog data'!$D$2:$DG$400,'Dog data'!CH$1,FALSE),"")</f>
        <v>.</v>
      </c>
      <c r="AD122">
        <f>IFERROR(VLOOKUP($A122,'Dog data'!$D$2:$DG$400,'Dog data'!CI$1,FALSE),"")</f>
        <v>39</v>
      </c>
      <c r="AE122">
        <f>IFERROR(VLOOKUP($A122,'Dog data'!$D$2:$DG$400,'Dog data'!CJ$1,FALSE),"")</f>
        <v>6</v>
      </c>
      <c r="AF122">
        <f>IFERROR(VLOOKUP($A122,'Dog data'!$D$2:$DG$400,'Dog data'!CK$1,FALSE),"")</f>
        <v>5</v>
      </c>
      <c r="AG122" t="str">
        <f>IFERROR(VLOOKUP($A122,'Dog data'!$D$2:$DG$400,'Dog data'!CL$1,FALSE),"")</f>
        <v>.</v>
      </c>
      <c r="AH122" t="str">
        <f>IFERROR(VLOOKUP($A122,'Dog data'!$D$2:$DG$400,'Dog data'!CM$1,FALSE),"")</f>
        <v>.</v>
      </c>
      <c r="AI122" s="85" t="str">
        <f>IFERROR(VLOOKUP($A122,'Dog data'!$D$2:$DH$400,'Dog data'!DH$1,FALSE),"")</f>
        <v>CA027</v>
      </c>
      <c r="AJ122" s="85" t="str">
        <f>IFERROR(VLOOKUP($AI122,data!$C$3:$L$500,data!E$1,FALSE),"")</f>
        <v>Cañazas</v>
      </c>
      <c r="AK122" s="85" t="str">
        <f>IFERROR(VLOOKUP($AI122,data!$C$3:$L$500,data!F$1,FALSE),"")</f>
        <v>8.843101 -79.946734 243.01317143369346 48</v>
      </c>
      <c r="AL122" s="85">
        <f>IFERROR(VLOOKUP($AI122,data!$C$3:$L$500,data!G$1,FALSE),"")</f>
        <v>8.8431010000000008</v>
      </c>
      <c r="AM122" s="85">
        <f>IFERROR(VLOOKUP($AI122,data!$C$3:$L$500,data!H$1,FALSE),"")</f>
        <v>-79.946734000000006</v>
      </c>
      <c r="AN122" s="85">
        <f>IFERROR(IFERROR(VLOOKUP($AI122,data!$C$3:$L$500,data!I$1,FALSE),VLOOKUP($AI122,Sheet1!$E$3:$M$21,Sheet1!K$1,FALSE)),"")</f>
        <v>0</v>
      </c>
      <c r="AO122" s="85">
        <f>IFERROR(IFERROR(VLOOKUP($AI122,data!$C$3:$L$500,data!J$1,FALSE),VLOOKUP($AI122,Sheet1!$E$3:$M$21,Sheet1!L$1,FALSE)),"")</f>
        <v>0</v>
      </c>
      <c r="AP122" s="85">
        <f>IFERROR(VLOOKUP($AI122,data!$C$3:$L$500,data!K$1,FALSE),"")</f>
        <v>-79.946734000000006</v>
      </c>
      <c r="AQ122" s="85">
        <f>IFERROR(VLOOKUP($AI122,data!$C$3:$L$500,data!L$1,FALSE),"")</f>
        <v>243.01317143399999</v>
      </c>
    </row>
    <row r="123" spans="1:43" x14ac:dyDescent="0.2">
      <c r="A123" s="31" t="s">
        <v>1177</v>
      </c>
      <c r="B123" t="str">
        <f>VLOOKUP($A123,Dirofilaria!$A$6:$B$253,2,FALSE)</f>
        <v>Neg</v>
      </c>
      <c r="C123">
        <f>IF(B123=0,"",IF(B123="Neg",0,1))</f>
        <v>0</v>
      </c>
      <c r="D123" t="s">
        <v>4910</v>
      </c>
      <c r="E123">
        <f>IFERROR(VLOOKUP($A123,'Dog data'!$D$2:$DG$400,'Dog data'!R$1,FALSE),"")</f>
        <v>0.75</v>
      </c>
      <c r="F123" t="str">
        <f>IFERROR(VLOOKUP($A123,'Dog data'!$D$2:$DG$400,'Dog data'!T$1,FALSE),"")</f>
        <v>M</v>
      </c>
      <c r="G123" t="str">
        <f>IFERROR(VLOOKUP($A123,'Dog data'!$D$2:$DG$400,'Dog data'!Y$1,FALSE),"")</f>
        <v>Alert</v>
      </c>
      <c r="H123">
        <f>IFERROR(VLOOKUP($A123,'Dog data'!$D$2:$DG$400,'Dog data'!Z$1,FALSE),"")</f>
        <v>120</v>
      </c>
      <c r="I123" t="str">
        <f>IFERROR(VLOOKUP($A123,'Dog data'!$D$2:$DG$400,'Dog data'!AA$1,FALSE),"")</f>
        <v>Normal</v>
      </c>
      <c r="J123">
        <f>IFERROR(VLOOKUP($A123,'Dog data'!$D$2:$DG$400,'Dog data'!AE$1,FALSE),"")</f>
        <v>39.4</v>
      </c>
      <c r="K123">
        <f>IFERROR(VLOOKUP($A123,'Dog data'!$D$2:$DG$400,'Dog data'!AF$1,FALSE),"")</f>
        <v>5</v>
      </c>
      <c r="L123">
        <f>IFERROR(VLOOKUP($A123,'Dog data'!$D$2:$DG$400,'Dog data'!BQ$1,FALSE),"")</f>
        <v>14.2</v>
      </c>
      <c r="M123">
        <f>IFERROR(VLOOKUP($A123,'Dog data'!$D$2:$DG$400,'Dog data'!BR$1,FALSE),"")</f>
        <v>9.8000000000000007</v>
      </c>
      <c r="N123">
        <f>IFERROR(VLOOKUP($A123,'Dog data'!$D$2:$DG$400,'Dog data'!BS$1,FALSE),"")</f>
        <v>68.900000000000006</v>
      </c>
      <c r="O123">
        <f>IFERROR(VLOOKUP($A123,'Dog data'!$D$2:$DG$400,'Dog data'!BT$1,FALSE),"")</f>
        <v>2.5</v>
      </c>
      <c r="P123">
        <f>IFERROR(VLOOKUP($A123,'Dog data'!$D$2:$DG$400,'Dog data'!BU$1,FALSE),"")</f>
        <v>17.7</v>
      </c>
      <c r="Q123">
        <f>IFERROR(VLOOKUP($A123,'Dog data'!$D$2:$DG$400,'Dog data'!BV$1,FALSE),"")</f>
        <v>1.9</v>
      </c>
      <c r="R123">
        <f>IFERROR(VLOOKUP($A123,'Dog data'!$D$2:$DG$400,'Dog data'!BW$1,FALSE),"")</f>
        <v>13.4</v>
      </c>
      <c r="S123">
        <f>IFERROR(VLOOKUP($A123,'Dog data'!$D$2:$DG$400,'Dog data'!BX$1,FALSE),"")</f>
        <v>6.18</v>
      </c>
      <c r="T123">
        <f>IFERROR(VLOOKUP($A123,'Dog data'!$D$2:$DG$400,'Dog data'!BY$1,FALSE),"")</f>
        <v>15.6</v>
      </c>
      <c r="U123">
        <f>IFERROR(VLOOKUP($A123,'Dog data'!$D$2:$DG$400,'Dog data'!BZ$1,FALSE),"")</f>
        <v>43.8</v>
      </c>
      <c r="V123">
        <f>IFERROR(VLOOKUP($A123,'Dog data'!$D$2:$DG$400,'Dog data'!CA$1,FALSE),"")</f>
        <v>70.8</v>
      </c>
      <c r="W123">
        <f>IFERROR(VLOOKUP($A123,'Dog data'!$D$2:$DG$400,'Dog data'!CB$1,FALSE),"")</f>
        <v>25.2</v>
      </c>
      <c r="X123">
        <f>IFERROR(VLOOKUP($A123,'Dog data'!$D$2:$DG$400,'Dog data'!CC$1,FALSE),"")</f>
        <v>35.6</v>
      </c>
      <c r="Y123">
        <f>IFERROR(VLOOKUP($A123,'Dog data'!$D$2:$DG$400,'Dog data'!CD$1,FALSE),"")</f>
        <v>15.7</v>
      </c>
      <c r="Z123">
        <f>IFERROR(VLOOKUP($A123,'Dog data'!$D$2:$DG$400,'Dog data'!CE$1,FALSE),"")</f>
        <v>214</v>
      </c>
      <c r="AA123" t="str">
        <f>IFERROR(VLOOKUP($A123,'Dog data'!$D$2:$DG$400,'Dog data'!CF$1,FALSE),"")</f>
        <v>.</v>
      </c>
      <c r="AB123">
        <f>IFERROR(VLOOKUP($A123,'Dog data'!$D$2:$DG$400,'Dog data'!CG$1,FALSE),"")</f>
        <v>49</v>
      </c>
      <c r="AC123" t="str">
        <f>IFERROR(VLOOKUP($A123,'Dog data'!$D$2:$DG$400,'Dog data'!CH$1,FALSE),"")</f>
        <v>.</v>
      </c>
      <c r="AD123">
        <f>IFERROR(VLOOKUP($A123,'Dog data'!$D$2:$DG$400,'Dog data'!CI$1,FALSE),"")</f>
        <v>33</v>
      </c>
      <c r="AE123">
        <f>IFERROR(VLOOKUP($A123,'Dog data'!$D$2:$DG$400,'Dog data'!CJ$1,FALSE),"")</f>
        <v>6</v>
      </c>
      <c r="AF123">
        <f>IFERROR(VLOOKUP($A123,'Dog data'!$D$2:$DG$400,'Dog data'!CK$1,FALSE),"")</f>
        <v>11</v>
      </c>
      <c r="AG123" t="str">
        <f>IFERROR(VLOOKUP($A123,'Dog data'!$D$2:$DG$400,'Dog data'!CL$1,FALSE),"")</f>
        <v>.</v>
      </c>
      <c r="AH123">
        <f>IFERROR(VLOOKUP($A123,'Dog data'!$D$2:$DG$400,'Dog data'!CM$1,FALSE),"")</f>
        <v>1</v>
      </c>
      <c r="AI123" s="85" t="str">
        <f>IFERROR(VLOOKUP($A123,'Dog data'!$D$2:$DH$400,'Dog data'!DH$1,FALSE),"")</f>
        <v>CA028</v>
      </c>
      <c r="AJ123" s="85" t="str">
        <f>IFERROR(VLOOKUP($AI123,data!$C$3:$L$500,data!E$1,FALSE),"")</f>
        <v>Cañazas</v>
      </c>
      <c r="AK123" s="85" t="str">
        <f>IFERROR(VLOOKUP($AI123,data!$C$3:$L$500,data!F$1,FALSE),"")</f>
        <v>8.84489 -79.948415 269.078232197723 24</v>
      </c>
      <c r="AL123" s="85">
        <f>IFERROR(VLOOKUP($AI123,data!$C$3:$L$500,data!G$1,FALSE),"")</f>
        <v>8.8448899999999995</v>
      </c>
      <c r="AM123" s="85">
        <f>IFERROR(VLOOKUP($AI123,data!$C$3:$L$500,data!H$1,FALSE),"")</f>
        <v>-79.948414999999997</v>
      </c>
      <c r="AN123" s="85">
        <f>IFERROR(IFERROR(VLOOKUP($AI123,data!$C$3:$L$500,data!I$1,FALSE),VLOOKUP($AI123,Sheet1!$E$3:$M$21,Sheet1!K$1,FALSE)),"")</f>
        <v>0</v>
      </c>
      <c r="AO123" s="85">
        <f>IFERROR(IFERROR(VLOOKUP($AI123,data!$C$3:$L$500,data!J$1,FALSE),VLOOKUP($AI123,Sheet1!$E$3:$M$21,Sheet1!L$1,FALSE)),"")</f>
        <v>0</v>
      </c>
      <c r="AP123" s="85">
        <f>IFERROR(VLOOKUP($AI123,data!$C$3:$L$500,data!K$1,FALSE),"")</f>
        <v>-79.948414999999997</v>
      </c>
      <c r="AQ123" s="85">
        <f>IFERROR(VLOOKUP($AI123,data!$C$3:$L$500,data!L$1,FALSE),"")</f>
        <v>269.07823219800002</v>
      </c>
    </row>
    <row r="124" spans="1:43" x14ac:dyDescent="0.2">
      <c r="A124" s="31" t="s">
        <v>4882</v>
      </c>
      <c r="B124" t="str">
        <f>VLOOKUP($A124,Dirofilaria!$A$6:$B$253,2,FALSE)</f>
        <v>Neg</v>
      </c>
      <c r="C124">
        <f>IF(B124=0,"",IF(B124="Neg",0,1))</f>
        <v>0</v>
      </c>
      <c r="D124" t="s">
        <v>4910</v>
      </c>
      <c r="E124" t="str">
        <f>IFERROR(VLOOKUP($A124,'Dog data'!$D$2:$DG$400,'Dog data'!R$1,FALSE),"")</f>
        <v/>
      </c>
      <c r="F124" t="str">
        <f>IFERROR(VLOOKUP($A124,'Dog data'!$D$2:$DG$400,'Dog data'!T$1,FALSE),"")</f>
        <v/>
      </c>
      <c r="G124" t="str">
        <f>IFERROR(VLOOKUP($A124,'Dog data'!$D$2:$DG$400,'Dog data'!Y$1,FALSE),"")</f>
        <v/>
      </c>
      <c r="H124" t="str">
        <f>IFERROR(VLOOKUP($A124,'Dog data'!$D$2:$DG$400,'Dog data'!Z$1,FALSE),"")</f>
        <v/>
      </c>
      <c r="I124" t="str">
        <f>IFERROR(VLOOKUP($A124,'Dog data'!$D$2:$DG$400,'Dog data'!AA$1,FALSE),"")</f>
        <v/>
      </c>
      <c r="J124" t="str">
        <f>IFERROR(VLOOKUP($A124,'Dog data'!$D$2:$DG$400,'Dog data'!AE$1,FALSE),"")</f>
        <v/>
      </c>
      <c r="K124" t="str">
        <f>IFERROR(VLOOKUP($A124,'Dog data'!$D$2:$DG$400,'Dog data'!AF$1,FALSE),"")</f>
        <v/>
      </c>
      <c r="L124" t="str">
        <f>IFERROR(VLOOKUP($A124,'Dog data'!$D$2:$DG$400,'Dog data'!BQ$1,FALSE),"")</f>
        <v/>
      </c>
      <c r="M124" t="str">
        <f>IFERROR(VLOOKUP($A124,'Dog data'!$D$2:$DG$400,'Dog data'!BR$1,FALSE),"")</f>
        <v/>
      </c>
      <c r="N124" t="str">
        <f>IFERROR(VLOOKUP($A124,'Dog data'!$D$2:$DG$400,'Dog data'!BS$1,FALSE),"")</f>
        <v/>
      </c>
      <c r="O124" t="str">
        <f>IFERROR(VLOOKUP($A124,'Dog data'!$D$2:$DG$400,'Dog data'!BT$1,FALSE),"")</f>
        <v/>
      </c>
      <c r="P124" t="str">
        <f>IFERROR(VLOOKUP($A124,'Dog data'!$D$2:$DG$400,'Dog data'!BU$1,FALSE),"")</f>
        <v/>
      </c>
      <c r="Q124" t="str">
        <f>IFERROR(VLOOKUP($A124,'Dog data'!$D$2:$DG$400,'Dog data'!BV$1,FALSE),"")</f>
        <v/>
      </c>
      <c r="R124" t="str">
        <f>IFERROR(VLOOKUP($A124,'Dog data'!$D$2:$DG$400,'Dog data'!BW$1,FALSE),"")</f>
        <v/>
      </c>
      <c r="S124" t="str">
        <f>IFERROR(VLOOKUP($A124,'Dog data'!$D$2:$DG$400,'Dog data'!BX$1,FALSE),"")</f>
        <v/>
      </c>
      <c r="T124" t="str">
        <f>IFERROR(VLOOKUP($A124,'Dog data'!$D$2:$DG$400,'Dog data'!BY$1,FALSE),"")</f>
        <v/>
      </c>
      <c r="U124" t="str">
        <f>IFERROR(VLOOKUP($A124,'Dog data'!$D$2:$DG$400,'Dog data'!BZ$1,FALSE),"")</f>
        <v/>
      </c>
      <c r="V124" t="str">
        <f>IFERROR(VLOOKUP($A124,'Dog data'!$D$2:$DG$400,'Dog data'!CA$1,FALSE),"")</f>
        <v/>
      </c>
      <c r="W124" t="str">
        <f>IFERROR(VLOOKUP($A124,'Dog data'!$D$2:$DG$400,'Dog data'!CB$1,FALSE),"")</f>
        <v/>
      </c>
      <c r="X124" t="str">
        <f>IFERROR(VLOOKUP($A124,'Dog data'!$D$2:$DG$400,'Dog data'!CC$1,FALSE),"")</f>
        <v/>
      </c>
      <c r="Y124" t="str">
        <f>IFERROR(VLOOKUP($A124,'Dog data'!$D$2:$DG$400,'Dog data'!CD$1,FALSE),"")</f>
        <v/>
      </c>
      <c r="Z124" t="str">
        <f>IFERROR(VLOOKUP($A124,'Dog data'!$D$2:$DG$400,'Dog data'!CE$1,FALSE),"")</f>
        <v/>
      </c>
      <c r="AA124" t="str">
        <f>IFERROR(VLOOKUP($A124,'Dog data'!$D$2:$DG$400,'Dog data'!CF$1,FALSE),"")</f>
        <v/>
      </c>
      <c r="AB124" t="str">
        <f>IFERROR(VLOOKUP($A124,'Dog data'!$D$2:$DG$400,'Dog data'!CG$1,FALSE),"")</f>
        <v/>
      </c>
      <c r="AC124" t="str">
        <f>IFERROR(VLOOKUP($A124,'Dog data'!$D$2:$DG$400,'Dog data'!CH$1,FALSE),"")</f>
        <v/>
      </c>
      <c r="AD124" t="str">
        <f>IFERROR(VLOOKUP($A124,'Dog data'!$D$2:$DG$400,'Dog data'!CI$1,FALSE),"")</f>
        <v/>
      </c>
      <c r="AE124" t="str">
        <f>IFERROR(VLOOKUP($A124,'Dog data'!$D$2:$DG$400,'Dog data'!CJ$1,FALSE),"")</f>
        <v/>
      </c>
      <c r="AF124" t="str">
        <f>IFERROR(VLOOKUP($A124,'Dog data'!$D$2:$DG$400,'Dog data'!CK$1,FALSE),"")</f>
        <v/>
      </c>
      <c r="AG124" t="str">
        <f>IFERROR(VLOOKUP($A124,'Dog data'!$D$2:$DG$400,'Dog data'!CL$1,FALSE),"")</f>
        <v/>
      </c>
      <c r="AH124" t="str">
        <f>IFERROR(VLOOKUP($A124,'Dog data'!$D$2:$DG$400,'Dog data'!CM$1,FALSE),"")</f>
        <v/>
      </c>
      <c r="AI124" s="85" t="str">
        <f>IFERROR(VLOOKUP($A124,'Dog data'!$D$2:$DH$400,'Dog data'!DH$1,FALSE),"")</f>
        <v/>
      </c>
      <c r="AJ124" s="85" t="str">
        <f>IFERROR(VLOOKUP($AI124,data!$C$3:$L$500,data!E$1,FALSE),"")</f>
        <v/>
      </c>
      <c r="AK124" s="85" t="str">
        <f>IFERROR(VLOOKUP($AI124,data!$C$3:$L$500,data!F$1,FALSE),"")</f>
        <v/>
      </c>
      <c r="AL124" s="85" t="str">
        <f>IFERROR(VLOOKUP($AI124,data!$C$3:$L$500,data!G$1,FALSE),"")</f>
        <v/>
      </c>
      <c r="AM124" s="85" t="str">
        <f>IFERROR(VLOOKUP($AI124,data!$C$3:$L$500,data!H$1,FALSE),"")</f>
        <v/>
      </c>
      <c r="AN124" s="85" t="str">
        <f>IFERROR(IFERROR(VLOOKUP($AI124,data!$C$3:$L$500,data!I$1,FALSE),VLOOKUP($AI124,Sheet1!$E$3:$M$21,Sheet1!K$1,FALSE)),"")</f>
        <v/>
      </c>
      <c r="AO124" s="85" t="str">
        <f>IFERROR(IFERROR(VLOOKUP($AI124,data!$C$3:$L$500,data!J$1,FALSE),VLOOKUP($AI124,Sheet1!$E$3:$M$21,Sheet1!L$1,FALSE)),"")</f>
        <v/>
      </c>
      <c r="AP124" s="85" t="str">
        <f>IFERROR(VLOOKUP($AI124,data!$C$3:$L$500,data!K$1,FALSE),"")</f>
        <v/>
      </c>
      <c r="AQ124" s="85" t="str">
        <f>IFERROR(VLOOKUP($AI124,data!$C$3:$L$500,data!L$1,FALSE),"")</f>
        <v/>
      </c>
    </row>
    <row r="125" spans="1:43" x14ac:dyDescent="0.2">
      <c r="A125" s="31" t="s">
        <v>1193</v>
      </c>
      <c r="B125" t="str">
        <f>VLOOKUP($A125,Dirofilaria!$A$6:$B$253,2,FALSE)</f>
        <v>Very light Pos</v>
      </c>
      <c r="C125">
        <f>IF(B125=0,"",IF(B125="Neg",0,1))</f>
        <v>1</v>
      </c>
      <c r="D125" t="s">
        <v>4910</v>
      </c>
      <c r="E125">
        <f>IFERROR(VLOOKUP($A125,'Dog data'!$D$2:$DG$400,'Dog data'!R$1,FALSE),"")</f>
        <v>0</v>
      </c>
      <c r="F125" t="str">
        <f>IFERROR(VLOOKUP($A125,'Dog data'!$D$2:$DG$400,'Dog data'!T$1,FALSE),"")</f>
        <v>M</v>
      </c>
      <c r="G125">
        <f>IFERROR(VLOOKUP($A125,'Dog data'!$D$2:$DG$400,'Dog data'!Y$1,FALSE),"")</f>
        <v>0</v>
      </c>
      <c r="H125">
        <f>IFERROR(VLOOKUP($A125,'Dog data'!$D$2:$DG$400,'Dog data'!Z$1,FALSE),"")</f>
        <v>124</v>
      </c>
      <c r="I125" t="str">
        <f>IFERROR(VLOOKUP($A125,'Dog data'!$D$2:$DG$400,'Dog data'!AA$1,FALSE),"")</f>
        <v>Irregular</v>
      </c>
      <c r="J125">
        <f>IFERROR(VLOOKUP($A125,'Dog data'!$D$2:$DG$400,'Dog data'!AE$1,FALSE),"")</f>
        <v>39.799999999999997</v>
      </c>
      <c r="K125">
        <f>IFERROR(VLOOKUP($A125,'Dog data'!$D$2:$DG$400,'Dog data'!AF$1,FALSE),"")</f>
        <v>1</v>
      </c>
      <c r="L125">
        <f>IFERROR(VLOOKUP($A125,'Dog data'!$D$2:$DG$400,'Dog data'!BQ$1,FALSE),"")</f>
        <v>19.2</v>
      </c>
      <c r="M125">
        <f>IFERROR(VLOOKUP($A125,'Dog data'!$D$2:$DG$400,'Dog data'!BR$1,FALSE),"")</f>
        <v>9.1</v>
      </c>
      <c r="N125">
        <f>IFERROR(VLOOKUP($A125,'Dog data'!$D$2:$DG$400,'Dog data'!BS$1,FALSE),"")</f>
        <v>47.5</v>
      </c>
      <c r="O125">
        <f>IFERROR(VLOOKUP($A125,'Dog data'!$D$2:$DG$400,'Dog data'!BT$1,FALSE),"")</f>
        <v>6</v>
      </c>
      <c r="P125">
        <f>IFERROR(VLOOKUP($A125,'Dog data'!$D$2:$DG$400,'Dog data'!BU$1,FALSE),"")</f>
        <v>31.4</v>
      </c>
      <c r="Q125">
        <f>IFERROR(VLOOKUP($A125,'Dog data'!$D$2:$DG$400,'Dog data'!BV$1,FALSE),"")</f>
        <v>4.0999999999999996</v>
      </c>
      <c r="R125">
        <f>IFERROR(VLOOKUP($A125,'Dog data'!$D$2:$DG$400,'Dog data'!BW$1,FALSE),"")</f>
        <v>21.1</v>
      </c>
      <c r="S125">
        <f>IFERROR(VLOOKUP($A125,'Dog data'!$D$2:$DG$400,'Dog data'!BX$1,FALSE),"")</f>
        <v>3.53</v>
      </c>
      <c r="T125">
        <f>IFERROR(VLOOKUP($A125,'Dog data'!$D$2:$DG$400,'Dog data'!BY$1,FALSE),"")</f>
        <v>7.5</v>
      </c>
      <c r="U125">
        <f>IFERROR(VLOOKUP($A125,'Dog data'!$D$2:$DG$400,'Dog data'!BZ$1,FALSE),"")</f>
        <v>22.6</v>
      </c>
      <c r="V125">
        <f>IFERROR(VLOOKUP($A125,'Dog data'!$D$2:$DG$400,'Dog data'!CA$1,FALSE),"")</f>
        <v>64.099999999999994</v>
      </c>
      <c r="W125">
        <f>IFERROR(VLOOKUP($A125,'Dog data'!$D$2:$DG$400,'Dog data'!CB$1,FALSE),"")</f>
        <v>21.2</v>
      </c>
      <c r="X125">
        <f>IFERROR(VLOOKUP($A125,'Dog data'!$D$2:$DG$400,'Dog data'!CC$1,FALSE),"")</f>
        <v>33.200000000000003</v>
      </c>
      <c r="Y125">
        <f>IFERROR(VLOOKUP($A125,'Dog data'!$D$2:$DG$400,'Dog data'!CD$1,FALSE),"")</f>
        <v>20.8</v>
      </c>
      <c r="Z125">
        <f>IFERROR(VLOOKUP($A125,'Dog data'!$D$2:$DG$400,'Dog data'!CE$1,FALSE),"")</f>
        <v>255</v>
      </c>
      <c r="AA125" t="str">
        <f>IFERROR(VLOOKUP($A125,'Dog data'!$D$2:$DG$400,'Dog data'!CF$1,FALSE),"")</f>
        <v>.</v>
      </c>
      <c r="AB125">
        <f>IFERROR(VLOOKUP($A125,'Dog data'!$D$2:$DG$400,'Dog data'!CG$1,FALSE),"")</f>
        <v>61</v>
      </c>
      <c r="AC125" t="str">
        <f>IFERROR(VLOOKUP($A125,'Dog data'!$D$2:$DG$400,'Dog data'!CH$1,FALSE),"")</f>
        <v>.</v>
      </c>
      <c r="AD125">
        <f>IFERROR(VLOOKUP($A125,'Dog data'!$D$2:$DG$400,'Dog data'!CI$1,FALSE),"")</f>
        <v>23</v>
      </c>
      <c r="AE125">
        <f>IFERROR(VLOOKUP($A125,'Dog data'!$D$2:$DG$400,'Dog data'!CJ$1,FALSE),"")</f>
        <v>4</v>
      </c>
      <c r="AF125">
        <f>IFERROR(VLOOKUP($A125,'Dog data'!$D$2:$DG$400,'Dog data'!CK$1,FALSE),"")</f>
        <v>12</v>
      </c>
      <c r="AG125" t="str">
        <f>IFERROR(VLOOKUP($A125,'Dog data'!$D$2:$DG$400,'Dog data'!CL$1,FALSE),"")</f>
        <v>.</v>
      </c>
      <c r="AH125" t="str">
        <f>IFERROR(VLOOKUP($A125,'Dog data'!$D$2:$DG$400,'Dog data'!CM$1,FALSE),"")</f>
        <v>.</v>
      </c>
      <c r="AI125" s="85" t="str">
        <f>IFERROR(VLOOKUP($A125,'Dog data'!$D$2:$DH$400,'Dog data'!DH$1,FALSE),"")</f>
        <v>CA030</v>
      </c>
      <c r="AJ125" s="85" t="str">
        <f>IFERROR(VLOOKUP($AI125,data!$C$3:$L$500,data!E$1,FALSE),"")</f>
        <v>Cañazas</v>
      </c>
      <c r="AK125" s="85" t="str">
        <f>IFERROR(VLOOKUP($AI125,data!$C$3:$L$500,data!F$1,FALSE),"")</f>
        <v>8.837526 -79.98171 179.7576197066277 32</v>
      </c>
      <c r="AL125" s="85">
        <f>IFERROR(VLOOKUP($AI125,data!$C$3:$L$500,data!G$1,FALSE),"")</f>
        <v>8.8375260000000004</v>
      </c>
      <c r="AM125" s="85">
        <f>IFERROR(VLOOKUP($AI125,data!$C$3:$L$500,data!H$1,FALSE),"")</f>
        <v>-79.981710000000007</v>
      </c>
      <c r="AN125" s="85">
        <f>IFERROR(IFERROR(VLOOKUP($AI125,data!$C$3:$L$500,data!I$1,FALSE),VLOOKUP($AI125,Sheet1!$E$3:$M$21,Sheet1!K$1,FALSE)),"")</f>
        <v>0</v>
      </c>
      <c r="AO125" s="85">
        <f>IFERROR(IFERROR(VLOOKUP($AI125,data!$C$3:$L$500,data!J$1,FALSE),VLOOKUP($AI125,Sheet1!$E$3:$M$21,Sheet1!L$1,FALSE)),"")</f>
        <v>0</v>
      </c>
      <c r="AP125" s="85">
        <f>IFERROR(VLOOKUP($AI125,data!$C$3:$L$500,data!K$1,FALSE),"")</f>
        <v>-79.981710000000007</v>
      </c>
      <c r="AQ125" s="85">
        <f>IFERROR(VLOOKUP($AI125,data!$C$3:$L$500,data!L$1,FALSE),"")</f>
        <v>179.757619707</v>
      </c>
    </row>
    <row r="126" spans="1:43" x14ac:dyDescent="0.2">
      <c r="A126" s="31" t="s">
        <v>1197</v>
      </c>
      <c r="B126" t="str">
        <f>VLOOKUP($A126,Dirofilaria!$A$6:$B$253,2,FALSE)</f>
        <v>Pos</v>
      </c>
      <c r="C126">
        <f>IF(B126=0,"",IF(B126="Neg",0,1))</f>
        <v>1</v>
      </c>
      <c r="D126" t="s">
        <v>4910</v>
      </c>
      <c r="E126">
        <f>IFERROR(VLOOKUP($A126,'Dog data'!$D$2:$DG$400,'Dog data'!R$1,FALSE),"")</f>
        <v>5</v>
      </c>
      <c r="F126" t="str">
        <f>IFERROR(VLOOKUP($A126,'Dog data'!$D$2:$DG$400,'Dog data'!T$1,FALSE),"")</f>
        <v>F</v>
      </c>
      <c r="G126" t="str">
        <f>IFERROR(VLOOKUP($A126,'Dog data'!$D$2:$DG$400,'Dog data'!Y$1,FALSE),"")</f>
        <v>Normal</v>
      </c>
      <c r="H126">
        <f>IFERROR(VLOOKUP($A126,'Dog data'!$D$2:$DG$400,'Dog data'!Z$1,FALSE),"")</f>
        <v>80</v>
      </c>
      <c r="I126" t="str">
        <f>IFERROR(VLOOKUP($A126,'Dog data'!$D$2:$DG$400,'Dog data'!AA$1,FALSE),"")</f>
        <v>Normal</v>
      </c>
      <c r="J126">
        <f>IFERROR(VLOOKUP($A126,'Dog data'!$D$2:$DG$400,'Dog data'!AE$1,FALSE),"")</f>
        <v>37.6</v>
      </c>
      <c r="K126">
        <f>IFERROR(VLOOKUP($A126,'Dog data'!$D$2:$DG$400,'Dog data'!AF$1,FALSE),"")</f>
        <v>3</v>
      </c>
      <c r="L126">
        <f>IFERROR(VLOOKUP($A126,'Dog data'!$D$2:$DG$400,'Dog data'!BQ$1,FALSE),"")</f>
        <v>29.6</v>
      </c>
      <c r="M126">
        <f>IFERROR(VLOOKUP($A126,'Dog data'!$D$2:$DG$400,'Dog data'!BR$1,FALSE),"")</f>
        <v>21.7</v>
      </c>
      <c r="N126">
        <f>IFERROR(VLOOKUP($A126,'Dog data'!$D$2:$DG$400,'Dog data'!BS$1,FALSE),"")</f>
        <v>73.3</v>
      </c>
      <c r="O126">
        <f>IFERROR(VLOOKUP($A126,'Dog data'!$D$2:$DG$400,'Dog data'!BT$1,FALSE),"")</f>
        <v>5.7</v>
      </c>
      <c r="P126">
        <f>IFERROR(VLOOKUP($A126,'Dog data'!$D$2:$DG$400,'Dog data'!BU$1,FALSE),"")</f>
        <v>19.100000000000001</v>
      </c>
      <c r="Q126">
        <f>IFERROR(VLOOKUP($A126,'Dog data'!$D$2:$DG$400,'Dog data'!BV$1,FALSE),"")</f>
        <v>2.2000000000000002</v>
      </c>
      <c r="R126">
        <f>IFERROR(VLOOKUP($A126,'Dog data'!$D$2:$DG$400,'Dog data'!BW$1,FALSE),"")</f>
        <v>7.6</v>
      </c>
      <c r="S126">
        <f>IFERROR(VLOOKUP($A126,'Dog data'!$D$2:$DG$400,'Dog data'!BX$1,FALSE),"")</f>
        <v>4.8600000000000003</v>
      </c>
      <c r="T126">
        <f>IFERROR(VLOOKUP($A126,'Dog data'!$D$2:$DG$400,'Dog data'!BY$1,FALSE),"")</f>
        <v>10.1</v>
      </c>
      <c r="U126">
        <f>IFERROR(VLOOKUP($A126,'Dog data'!$D$2:$DG$400,'Dog data'!BZ$1,FALSE),"")</f>
        <v>29</v>
      </c>
      <c r="V126">
        <f>IFERROR(VLOOKUP($A126,'Dog data'!$D$2:$DG$400,'Dog data'!CA$1,FALSE),"")</f>
        <v>59.6</v>
      </c>
      <c r="W126">
        <f>IFERROR(VLOOKUP($A126,'Dog data'!$D$2:$DG$400,'Dog data'!CB$1,FALSE),"")</f>
        <v>20.8</v>
      </c>
      <c r="X126">
        <f>IFERROR(VLOOKUP($A126,'Dog data'!$D$2:$DG$400,'Dog data'!CC$1,FALSE),"")</f>
        <v>34.799999999999997</v>
      </c>
      <c r="Y126">
        <f>IFERROR(VLOOKUP($A126,'Dog data'!$D$2:$DG$400,'Dog data'!CD$1,FALSE),"")</f>
        <v>19.8</v>
      </c>
      <c r="Z126">
        <f>IFERROR(VLOOKUP($A126,'Dog data'!$D$2:$DG$400,'Dog data'!CE$1,FALSE),"")</f>
        <v>318</v>
      </c>
      <c r="AA126" t="str">
        <f>IFERROR(VLOOKUP($A126,'Dog data'!$D$2:$DG$400,'Dog data'!CF$1,FALSE),"")</f>
        <v>.</v>
      </c>
      <c r="AB126">
        <f>IFERROR(VLOOKUP($A126,'Dog data'!$D$2:$DG$400,'Dog data'!CG$1,FALSE),"")</f>
        <v>60</v>
      </c>
      <c r="AC126">
        <f>IFERROR(VLOOKUP($A126,'Dog data'!$D$2:$DG$400,'Dog data'!CH$1,FALSE),"")</f>
        <v>7</v>
      </c>
      <c r="AD126">
        <f>IFERROR(VLOOKUP($A126,'Dog data'!$D$2:$DG$400,'Dog data'!CI$1,FALSE),"")</f>
        <v>25</v>
      </c>
      <c r="AE126">
        <f>IFERROR(VLOOKUP($A126,'Dog data'!$D$2:$DG$400,'Dog data'!CJ$1,FALSE),"")</f>
        <v>5</v>
      </c>
      <c r="AF126">
        <f>IFERROR(VLOOKUP($A126,'Dog data'!$D$2:$DG$400,'Dog data'!CK$1,FALSE),"")</f>
        <v>3</v>
      </c>
      <c r="AG126" t="str">
        <f>IFERROR(VLOOKUP($A126,'Dog data'!$D$2:$DG$400,'Dog data'!CL$1,FALSE),"")</f>
        <v>.</v>
      </c>
      <c r="AH126" t="str">
        <f>IFERROR(VLOOKUP($A126,'Dog data'!$D$2:$DG$400,'Dog data'!CM$1,FALSE),"")</f>
        <v>.</v>
      </c>
      <c r="AI126" s="85" t="str">
        <f>IFERROR(VLOOKUP($A126,'Dog data'!$D$2:$DH$400,'Dog data'!DH$1,FALSE),"")</f>
        <v>CA030</v>
      </c>
      <c r="AJ126" s="85" t="str">
        <f>IFERROR(VLOOKUP($AI126,data!$C$3:$L$500,data!E$1,FALSE),"")</f>
        <v>Cañazas</v>
      </c>
      <c r="AK126" s="85" t="str">
        <f>IFERROR(VLOOKUP($AI126,data!$C$3:$L$500,data!F$1,FALSE),"")</f>
        <v>8.837526 -79.98171 179.7576197066277 32</v>
      </c>
      <c r="AL126" s="85">
        <f>IFERROR(VLOOKUP($AI126,data!$C$3:$L$500,data!G$1,FALSE),"")</f>
        <v>8.8375260000000004</v>
      </c>
      <c r="AM126" s="85">
        <f>IFERROR(VLOOKUP($AI126,data!$C$3:$L$500,data!H$1,FALSE),"")</f>
        <v>-79.981710000000007</v>
      </c>
      <c r="AN126" s="85">
        <f>IFERROR(IFERROR(VLOOKUP($AI126,data!$C$3:$L$500,data!I$1,FALSE),VLOOKUP($AI126,Sheet1!$E$3:$M$21,Sheet1!K$1,FALSE)),"")</f>
        <v>0</v>
      </c>
      <c r="AO126" s="85">
        <f>IFERROR(IFERROR(VLOOKUP($AI126,data!$C$3:$L$500,data!J$1,FALSE),VLOOKUP($AI126,Sheet1!$E$3:$M$21,Sheet1!L$1,FALSE)),"")</f>
        <v>0</v>
      </c>
      <c r="AP126" s="85">
        <f>IFERROR(VLOOKUP($AI126,data!$C$3:$L$500,data!K$1,FALSE),"")</f>
        <v>-79.981710000000007</v>
      </c>
      <c r="AQ126" s="85">
        <f>IFERROR(VLOOKUP($AI126,data!$C$3:$L$500,data!L$1,FALSE),"")</f>
        <v>179.757619707</v>
      </c>
    </row>
    <row r="127" spans="1:43" x14ac:dyDescent="0.2">
      <c r="A127" s="31" t="s">
        <v>1204</v>
      </c>
      <c r="B127" t="str">
        <f>VLOOKUP($A127,Dirofilaria!$A$6:$B$253,2,FALSE)</f>
        <v>Neg</v>
      </c>
      <c r="C127">
        <f>IF(B127=0,"",IF(B127="Neg",0,1))</f>
        <v>0</v>
      </c>
      <c r="D127" t="s">
        <v>4910</v>
      </c>
      <c r="E127">
        <f>IFERROR(VLOOKUP($A127,'Dog data'!$D$2:$DG$400,'Dog data'!R$1,FALSE),"")</f>
        <v>0</v>
      </c>
      <c r="F127" t="str">
        <f>IFERROR(VLOOKUP($A127,'Dog data'!$D$2:$DG$400,'Dog data'!T$1,FALSE),"")</f>
        <v>F</v>
      </c>
      <c r="G127" t="str">
        <f>IFERROR(VLOOKUP($A127,'Dog data'!$D$2:$DG$400,'Dog data'!Y$1,FALSE),"")</f>
        <v>Alert</v>
      </c>
      <c r="H127">
        <f>IFERROR(VLOOKUP($A127,'Dog data'!$D$2:$DG$400,'Dog data'!Z$1,FALSE),"")</f>
        <v>144</v>
      </c>
      <c r="I127" t="str">
        <f>IFERROR(VLOOKUP($A127,'Dog data'!$D$2:$DG$400,'Dog data'!AA$1,FALSE),"")</f>
        <v>Normal</v>
      </c>
      <c r="J127">
        <f>IFERROR(VLOOKUP($A127,'Dog data'!$D$2:$DG$400,'Dog data'!AE$1,FALSE),"")</f>
        <v>38.799999999999997</v>
      </c>
      <c r="K127">
        <f>IFERROR(VLOOKUP($A127,'Dog data'!$D$2:$DG$400,'Dog data'!AF$1,FALSE),"")</f>
        <v>1.5</v>
      </c>
      <c r="L127">
        <f>IFERROR(VLOOKUP($A127,'Dog data'!$D$2:$DG$400,'Dog data'!BQ$1,FALSE),"")</f>
        <v>18.8</v>
      </c>
      <c r="M127">
        <f>IFERROR(VLOOKUP($A127,'Dog data'!$D$2:$DG$400,'Dog data'!BR$1,FALSE),"")</f>
        <v>12.2</v>
      </c>
      <c r="N127">
        <f>IFERROR(VLOOKUP($A127,'Dog data'!$D$2:$DG$400,'Dog data'!BS$1,FALSE),"")</f>
        <v>64.900000000000006</v>
      </c>
      <c r="O127">
        <f>IFERROR(VLOOKUP($A127,'Dog data'!$D$2:$DG$400,'Dog data'!BT$1,FALSE),"")</f>
        <v>4.4000000000000004</v>
      </c>
      <c r="P127">
        <f>IFERROR(VLOOKUP($A127,'Dog data'!$D$2:$DG$400,'Dog data'!BU$1,FALSE),"")</f>
        <v>23.6</v>
      </c>
      <c r="Q127">
        <f>IFERROR(VLOOKUP($A127,'Dog data'!$D$2:$DG$400,'Dog data'!BV$1,FALSE),"")</f>
        <v>2.2000000000000002</v>
      </c>
      <c r="R127">
        <f>IFERROR(VLOOKUP($A127,'Dog data'!$D$2:$DG$400,'Dog data'!BW$1,FALSE),"")</f>
        <v>11.5</v>
      </c>
      <c r="S127">
        <f>IFERROR(VLOOKUP($A127,'Dog data'!$D$2:$DG$400,'Dog data'!BX$1,FALSE),"")</f>
        <v>4.33</v>
      </c>
      <c r="T127">
        <f>IFERROR(VLOOKUP($A127,'Dog data'!$D$2:$DG$400,'Dog data'!BY$1,FALSE),"")</f>
        <v>8.8000000000000007</v>
      </c>
      <c r="U127">
        <f>IFERROR(VLOOKUP($A127,'Dog data'!$D$2:$DG$400,'Dog data'!BZ$1,FALSE),"")</f>
        <v>24</v>
      </c>
      <c r="V127">
        <f>IFERROR(VLOOKUP($A127,'Dog data'!$D$2:$DG$400,'Dog data'!CA$1,FALSE),"")</f>
        <v>55.4</v>
      </c>
      <c r="W127">
        <f>IFERROR(VLOOKUP($A127,'Dog data'!$D$2:$DG$400,'Dog data'!CB$1,FALSE),"")</f>
        <v>20.3</v>
      </c>
      <c r="X127">
        <f>IFERROR(VLOOKUP($A127,'Dog data'!$D$2:$DG$400,'Dog data'!CC$1,FALSE),"")</f>
        <v>36.700000000000003</v>
      </c>
      <c r="Y127">
        <f>IFERROR(VLOOKUP($A127,'Dog data'!$D$2:$DG$400,'Dog data'!CD$1,FALSE),"")</f>
        <v>19.8</v>
      </c>
      <c r="Z127">
        <f>IFERROR(VLOOKUP($A127,'Dog data'!$D$2:$DG$400,'Dog data'!CE$1,FALSE),"")</f>
        <v>137</v>
      </c>
      <c r="AA127" t="str">
        <f>IFERROR(VLOOKUP($A127,'Dog data'!$D$2:$DG$400,'Dog data'!CF$1,FALSE),"")</f>
        <v>.</v>
      </c>
      <c r="AB127">
        <f>IFERROR(VLOOKUP($A127,'Dog data'!$D$2:$DG$400,'Dog data'!CG$1,FALSE),"")</f>
        <v>68</v>
      </c>
      <c r="AC127" t="str">
        <f>IFERROR(VLOOKUP($A127,'Dog data'!$D$2:$DG$400,'Dog data'!CH$1,FALSE),"")</f>
        <v>.</v>
      </c>
      <c r="AD127">
        <f>IFERROR(VLOOKUP($A127,'Dog data'!$D$2:$DG$400,'Dog data'!CI$1,FALSE),"")</f>
        <v>22</v>
      </c>
      <c r="AE127">
        <f>IFERROR(VLOOKUP($A127,'Dog data'!$D$2:$DG$400,'Dog data'!CJ$1,FALSE),"")</f>
        <v>2</v>
      </c>
      <c r="AF127">
        <f>IFERROR(VLOOKUP($A127,'Dog data'!$D$2:$DG$400,'Dog data'!CK$1,FALSE),"")</f>
        <v>7</v>
      </c>
      <c r="AG127" t="str">
        <f>IFERROR(VLOOKUP($A127,'Dog data'!$D$2:$DG$400,'Dog data'!CL$1,FALSE),"")</f>
        <v>.</v>
      </c>
      <c r="AH127">
        <f>IFERROR(VLOOKUP($A127,'Dog data'!$D$2:$DG$400,'Dog data'!CM$1,FALSE),"")</f>
        <v>1</v>
      </c>
      <c r="AI127" s="85" t="str">
        <f>IFERROR(VLOOKUP($A127,'Dog data'!$D$2:$DH$400,'Dog data'!DH$1,FALSE),"")</f>
        <v>CA030</v>
      </c>
      <c r="AJ127" s="85" t="str">
        <f>IFERROR(VLOOKUP($AI127,data!$C$3:$L$500,data!E$1,FALSE),"")</f>
        <v>Cañazas</v>
      </c>
      <c r="AK127" s="85" t="str">
        <f>IFERROR(VLOOKUP($AI127,data!$C$3:$L$500,data!F$1,FALSE),"")</f>
        <v>8.837526 -79.98171 179.7576197066277 32</v>
      </c>
      <c r="AL127" s="85">
        <f>IFERROR(VLOOKUP($AI127,data!$C$3:$L$500,data!G$1,FALSE),"")</f>
        <v>8.8375260000000004</v>
      </c>
      <c r="AM127" s="85">
        <f>IFERROR(VLOOKUP($AI127,data!$C$3:$L$500,data!H$1,FALSE),"")</f>
        <v>-79.981710000000007</v>
      </c>
      <c r="AN127" s="85">
        <f>IFERROR(IFERROR(VLOOKUP($AI127,data!$C$3:$L$500,data!I$1,FALSE),VLOOKUP($AI127,Sheet1!$E$3:$M$21,Sheet1!K$1,FALSE)),"")</f>
        <v>0</v>
      </c>
      <c r="AO127" s="85">
        <f>IFERROR(IFERROR(VLOOKUP($AI127,data!$C$3:$L$500,data!J$1,FALSE),VLOOKUP($AI127,Sheet1!$E$3:$M$21,Sheet1!L$1,FALSE)),"")</f>
        <v>0</v>
      </c>
      <c r="AP127" s="85">
        <f>IFERROR(VLOOKUP($AI127,data!$C$3:$L$500,data!K$1,FALSE),"")</f>
        <v>-79.981710000000007</v>
      </c>
      <c r="AQ127" s="85">
        <f>IFERROR(VLOOKUP($AI127,data!$C$3:$L$500,data!L$1,FALSE),"")</f>
        <v>179.757619707</v>
      </c>
    </row>
    <row r="128" spans="1:43" x14ac:dyDescent="0.2">
      <c r="A128" s="31" t="s">
        <v>1211</v>
      </c>
      <c r="B128" t="str">
        <f>VLOOKUP($A128,Dirofilaria!$A$6:$B$253,2,FALSE)</f>
        <v>Neg</v>
      </c>
      <c r="C128">
        <f>IF(B128=0,"",IF(B128="Neg",0,1))</f>
        <v>0</v>
      </c>
      <c r="D128" t="s">
        <v>4910</v>
      </c>
      <c r="E128">
        <f>IFERROR(VLOOKUP($A128,'Dog data'!$D$2:$DG$400,'Dog data'!R$1,FALSE),"")</f>
        <v>0</v>
      </c>
      <c r="F128" t="str">
        <f>IFERROR(VLOOKUP($A128,'Dog data'!$D$2:$DG$400,'Dog data'!T$1,FALSE),"")</f>
        <v>F</v>
      </c>
      <c r="G128" t="str">
        <f>IFERROR(VLOOKUP($A128,'Dog data'!$D$2:$DG$400,'Dog data'!Y$1,FALSE),"")</f>
        <v>Alert</v>
      </c>
      <c r="H128">
        <f>IFERROR(VLOOKUP($A128,'Dog data'!$D$2:$DG$400,'Dog data'!Z$1,FALSE),"")</f>
        <v>120</v>
      </c>
      <c r="I128" t="str">
        <f>IFERROR(VLOOKUP($A128,'Dog data'!$D$2:$DG$400,'Dog data'!AA$1,FALSE),"")</f>
        <v>Normal</v>
      </c>
      <c r="J128">
        <f>IFERROR(VLOOKUP($A128,'Dog data'!$D$2:$DG$400,'Dog data'!AE$1,FALSE),"")</f>
        <v>39.200000000000003</v>
      </c>
      <c r="K128">
        <f>IFERROR(VLOOKUP($A128,'Dog data'!$D$2:$DG$400,'Dog data'!AF$1,FALSE),"")</f>
        <v>1.5</v>
      </c>
      <c r="L128">
        <f>IFERROR(VLOOKUP($A128,'Dog data'!$D$2:$DG$400,'Dog data'!BQ$1,FALSE),"")</f>
        <v>20.3</v>
      </c>
      <c r="M128">
        <f>IFERROR(VLOOKUP($A128,'Dog data'!$D$2:$DG$400,'Dog data'!BR$1,FALSE),"")</f>
        <v>9.8000000000000007</v>
      </c>
      <c r="N128">
        <f>IFERROR(VLOOKUP($A128,'Dog data'!$D$2:$DG$400,'Dog data'!BS$1,FALSE),"")</f>
        <v>48.2</v>
      </c>
      <c r="O128">
        <f>IFERROR(VLOOKUP($A128,'Dog data'!$D$2:$DG$400,'Dog data'!BT$1,FALSE),"")</f>
        <v>6.7</v>
      </c>
      <c r="P128">
        <f>IFERROR(VLOOKUP($A128,'Dog data'!$D$2:$DG$400,'Dog data'!BU$1,FALSE),"")</f>
        <v>33.200000000000003</v>
      </c>
      <c r="Q128">
        <f>IFERROR(VLOOKUP($A128,'Dog data'!$D$2:$DG$400,'Dog data'!BV$1,FALSE),"")</f>
        <v>3.8</v>
      </c>
      <c r="R128">
        <f>IFERROR(VLOOKUP($A128,'Dog data'!$D$2:$DG$400,'Dog data'!BW$1,FALSE),"")</f>
        <v>18.600000000000001</v>
      </c>
      <c r="S128">
        <f>IFERROR(VLOOKUP($A128,'Dog data'!$D$2:$DG$400,'Dog data'!BX$1,FALSE),"")</f>
        <v>4.75</v>
      </c>
      <c r="T128">
        <f>IFERROR(VLOOKUP($A128,'Dog data'!$D$2:$DG$400,'Dog data'!BY$1,FALSE),"")</f>
        <v>9.6999999999999993</v>
      </c>
      <c r="U128">
        <f>IFERROR(VLOOKUP($A128,'Dog data'!$D$2:$DG$400,'Dog data'!BZ$1,FALSE),"")</f>
        <v>27.2</v>
      </c>
      <c r="V128">
        <f>IFERROR(VLOOKUP($A128,'Dog data'!$D$2:$DG$400,'Dog data'!CA$1,FALSE),"")</f>
        <v>57.2</v>
      </c>
      <c r="W128">
        <f>IFERROR(VLOOKUP($A128,'Dog data'!$D$2:$DG$400,'Dog data'!CB$1,FALSE),"")</f>
        <v>20.399999999999999</v>
      </c>
      <c r="X128">
        <f>IFERROR(VLOOKUP($A128,'Dog data'!$D$2:$DG$400,'Dog data'!CC$1,FALSE),"")</f>
        <v>35.700000000000003</v>
      </c>
      <c r="Y128">
        <f>IFERROR(VLOOKUP($A128,'Dog data'!$D$2:$DG$400,'Dog data'!CD$1,FALSE),"")</f>
        <v>19.3</v>
      </c>
      <c r="Z128">
        <f>IFERROR(VLOOKUP($A128,'Dog data'!$D$2:$DG$400,'Dog data'!CE$1,FALSE),"")</f>
        <v>224</v>
      </c>
      <c r="AA128" t="str">
        <f>IFERROR(VLOOKUP($A128,'Dog data'!$D$2:$DG$400,'Dog data'!CF$1,FALSE),"")</f>
        <v>.</v>
      </c>
      <c r="AB128">
        <f>IFERROR(VLOOKUP($A128,'Dog data'!$D$2:$DG$400,'Dog data'!CG$1,FALSE),"")</f>
        <v>69</v>
      </c>
      <c r="AC128" t="str">
        <f>IFERROR(VLOOKUP($A128,'Dog data'!$D$2:$DG$400,'Dog data'!CH$1,FALSE),"")</f>
        <v>.</v>
      </c>
      <c r="AD128">
        <f>IFERROR(VLOOKUP($A128,'Dog data'!$D$2:$DG$400,'Dog data'!CI$1,FALSE),"")</f>
        <v>21</v>
      </c>
      <c r="AE128">
        <f>IFERROR(VLOOKUP($A128,'Dog data'!$D$2:$DG$400,'Dog data'!CJ$1,FALSE),"")</f>
        <v>2</v>
      </c>
      <c r="AF128">
        <f>IFERROR(VLOOKUP($A128,'Dog data'!$D$2:$DG$400,'Dog data'!CK$1,FALSE),"")</f>
        <v>8</v>
      </c>
      <c r="AG128" t="str">
        <f>IFERROR(VLOOKUP($A128,'Dog data'!$D$2:$DG$400,'Dog data'!CL$1,FALSE),"")</f>
        <v>.</v>
      </c>
      <c r="AH128" t="str">
        <f>IFERROR(VLOOKUP($A128,'Dog data'!$D$2:$DG$400,'Dog data'!CM$1,FALSE),"")</f>
        <v>.</v>
      </c>
      <c r="AI128" s="85" t="str">
        <f>IFERROR(VLOOKUP($A128,'Dog data'!$D$2:$DH$400,'Dog data'!DH$1,FALSE),"")</f>
        <v>CA031</v>
      </c>
      <c r="AJ128" s="85" t="str">
        <f>IFERROR(VLOOKUP($AI128,data!$C$3:$L$500,data!E$1,FALSE),"")</f>
        <v>Cañazas</v>
      </c>
      <c r="AK128" s="85" t="str">
        <f>IFERROR(VLOOKUP($AI128,data!$C$3:$L$500,data!F$1,FALSE),"")</f>
        <v>8.840385 -79.983162 227.9442707330871 12</v>
      </c>
      <c r="AL128" s="85">
        <f>IFERROR(VLOOKUP($AI128,data!$C$3:$L$500,data!G$1,FALSE),"")</f>
        <v>8.8403849999999995</v>
      </c>
      <c r="AM128" s="85">
        <f>IFERROR(VLOOKUP($AI128,data!$C$3:$L$500,data!H$1,FALSE),"")</f>
        <v>-79.983161999999993</v>
      </c>
      <c r="AN128" s="85">
        <f>IFERROR(IFERROR(VLOOKUP($AI128,data!$C$3:$L$500,data!I$1,FALSE),VLOOKUP($AI128,Sheet1!$E$3:$M$21,Sheet1!K$1,FALSE)),"")</f>
        <v>0</v>
      </c>
      <c r="AO128" s="85">
        <f>IFERROR(IFERROR(VLOOKUP($AI128,data!$C$3:$L$500,data!J$1,FALSE),VLOOKUP($AI128,Sheet1!$E$3:$M$21,Sheet1!L$1,FALSE)),"")</f>
        <v>0</v>
      </c>
      <c r="AP128" s="85">
        <f>IFERROR(VLOOKUP($AI128,data!$C$3:$L$500,data!K$1,FALSE),"")</f>
        <v>-79.983161999999993</v>
      </c>
      <c r="AQ128" s="85">
        <f>IFERROR(VLOOKUP($AI128,data!$C$3:$L$500,data!L$1,FALSE),"")</f>
        <v>227.944270733</v>
      </c>
    </row>
    <row r="129" spans="1:43" x14ac:dyDescent="0.2">
      <c r="A129" s="31" t="s">
        <v>1217</v>
      </c>
      <c r="B129" t="str">
        <f>VLOOKUP($A129,Dirofilaria!$A$6:$B$253,2,FALSE)</f>
        <v>Neg</v>
      </c>
      <c r="C129">
        <f>IF(B129=0,"",IF(B129="Neg",0,1))</f>
        <v>0</v>
      </c>
      <c r="D129" t="s">
        <v>4910</v>
      </c>
      <c r="E129">
        <f>IFERROR(VLOOKUP($A129,'Dog data'!$D$2:$DG$400,'Dog data'!R$1,FALSE),"")</f>
        <v>0.5</v>
      </c>
      <c r="F129" t="str">
        <f>IFERROR(VLOOKUP($A129,'Dog data'!$D$2:$DG$400,'Dog data'!T$1,FALSE),"")</f>
        <v>F</v>
      </c>
      <c r="G129" t="str">
        <f>IFERROR(VLOOKUP($A129,'Dog data'!$D$2:$DG$400,'Dog data'!Y$1,FALSE),"")</f>
        <v>Alert</v>
      </c>
      <c r="H129">
        <f>IFERROR(VLOOKUP($A129,'Dog data'!$D$2:$DG$400,'Dog data'!Z$1,FALSE),"")</f>
        <v>108</v>
      </c>
      <c r="I129" t="str">
        <f>IFERROR(VLOOKUP($A129,'Dog data'!$D$2:$DG$400,'Dog data'!AA$1,FALSE),"")</f>
        <v>Normal</v>
      </c>
      <c r="J129">
        <f>IFERROR(VLOOKUP($A129,'Dog data'!$D$2:$DG$400,'Dog data'!AE$1,FALSE),"")</f>
        <v>39</v>
      </c>
      <c r="K129">
        <f>IFERROR(VLOOKUP($A129,'Dog data'!$D$2:$DG$400,'Dog data'!AF$1,FALSE),"")</f>
        <v>1.5</v>
      </c>
      <c r="L129">
        <f>IFERROR(VLOOKUP($A129,'Dog data'!$D$2:$DG$400,'Dog data'!BQ$1,FALSE),"")</f>
        <v>11.7</v>
      </c>
      <c r="M129">
        <f>IFERROR(VLOOKUP($A129,'Dog data'!$D$2:$DG$400,'Dog data'!BR$1,FALSE),"")</f>
        <v>6</v>
      </c>
      <c r="N129">
        <f>IFERROR(VLOOKUP($A129,'Dog data'!$D$2:$DG$400,'Dog data'!BS$1,FALSE),"")</f>
        <v>51.5</v>
      </c>
      <c r="O129">
        <f>IFERROR(VLOOKUP($A129,'Dog data'!$D$2:$DG$400,'Dog data'!BT$1,FALSE),"")</f>
        <v>3</v>
      </c>
      <c r="P129">
        <f>IFERROR(VLOOKUP($A129,'Dog data'!$D$2:$DG$400,'Dog data'!BU$1,FALSE),"")</f>
        <v>25.5</v>
      </c>
      <c r="Q129">
        <f>IFERROR(VLOOKUP($A129,'Dog data'!$D$2:$DG$400,'Dog data'!BV$1,FALSE),"")</f>
        <v>2.7</v>
      </c>
      <c r="R129">
        <f>IFERROR(VLOOKUP($A129,'Dog data'!$D$2:$DG$400,'Dog data'!BW$1,FALSE),"")</f>
        <v>23</v>
      </c>
      <c r="S129">
        <f>IFERROR(VLOOKUP($A129,'Dog data'!$D$2:$DG$400,'Dog data'!BX$1,FALSE),"")</f>
        <v>3.14</v>
      </c>
      <c r="T129">
        <f>IFERROR(VLOOKUP($A129,'Dog data'!$D$2:$DG$400,'Dog data'!BY$1,FALSE),"")</f>
        <v>7</v>
      </c>
      <c r="U129">
        <f>IFERROR(VLOOKUP($A129,'Dog data'!$D$2:$DG$400,'Dog data'!BZ$1,FALSE),"")</f>
        <v>20.2</v>
      </c>
      <c r="V129">
        <f>IFERROR(VLOOKUP($A129,'Dog data'!$D$2:$DG$400,'Dog data'!CA$1,FALSE),"")</f>
        <v>64.3</v>
      </c>
      <c r="W129">
        <f>IFERROR(VLOOKUP($A129,'Dog data'!$D$2:$DG$400,'Dog data'!CB$1,FALSE),"")</f>
        <v>22.3</v>
      </c>
      <c r="X129">
        <f>IFERROR(VLOOKUP($A129,'Dog data'!$D$2:$DG$400,'Dog data'!CC$1,FALSE),"")</f>
        <v>34.700000000000003</v>
      </c>
      <c r="Y129">
        <f>IFERROR(VLOOKUP($A129,'Dog data'!$D$2:$DG$400,'Dog data'!CD$1,FALSE),"")</f>
        <v>16.7</v>
      </c>
      <c r="Z129">
        <f>IFERROR(VLOOKUP($A129,'Dog data'!$D$2:$DG$400,'Dog data'!CE$1,FALSE),"")</f>
        <v>15</v>
      </c>
      <c r="AA129" t="str">
        <f>IFERROR(VLOOKUP($A129,'Dog data'!$D$2:$DG$400,'Dog data'!CF$1,FALSE),"")</f>
        <v>.</v>
      </c>
      <c r="AB129">
        <f>IFERROR(VLOOKUP($A129,'Dog data'!$D$2:$DG$400,'Dog data'!CG$1,FALSE),"")</f>
        <v>58</v>
      </c>
      <c r="AC129">
        <f>IFERROR(VLOOKUP($A129,'Dog data'!$D$2:$DG$400,'Dog data'!CH$1,FALSE),"")</f>
        <v>1</v>
      </c>
      <c r="AD129">
        <f>IFERROR(VLOOKUP($A129,'Dog data'!$D$2:$DG$400,'Dog data'!CI$1,FALSE),"")</f>
        <v>23</v>
      </c>
      <c r="AE129">
        <f>IFERROR(VLOOKUP($A129,'Dog data'!$D$2:$DG$400,'Dog data'!CJ$1,FALSE),"")</f>
        <v>7</v>
      </c>
      <c r="AF129">
        <f>IFERROR(VLOOKUP($A129,'Dog data'!$D$2:$DG$400,'Dog data'!CK$1,FALSE),"")</f>
        <v>10</v>
      </c>
      <c r="AG129" t="str">
        <f>IFERROR(VLOOKUP($A129,'Dog data'!$D$2:$DG$400,'Dog data'!CL$1,FALSE),"")</f>
        <v>.</v>
      </c>
      <c r="AH129">
        <f>IFERROR(VLOOKUP($A129,'Dog data'!$D$2:$DG$400,'Dog data'!CM$1,FALSE),"")</f>
        <v>1</v>
      </c>
      <c r="AI129" s="85" t="str">
        <f>IFERROR(VLOOKUP($A129,'Dog data'!$D$2:$DH$400,'Dog data'!DH$1,FALSE),"")</f>
        <v>CA031</v>
      </c>
      <c r="AJ129" s="85" t="str">
        <f>IFERROR(VLOOKUP($AI129,data!$C$3:$L$500,data!E$1,FALSE),"")</f>
        <v>Cañazas</v>
      </c>
      <c r="AK129" s="85" t="str">
        <f>IFERROR(VLOOKUP($AI129,data!$C$3:$L$500,data!F$1,FALSE),"")</f>
        <v>8.840385 -79.983162 227.9442707330871 12</v>
      </c>
      <c r="AL129" s="85">
        <f>IFERROR(VLOOKUP($AI129,data!$C$3:$L$500,data!G$1,FALSE),"")</f>
        <v>8.8403849999999995</v>
      </c>
      <c r="AM129" s="85">
        <f>IFERROR(VLOOKUP($AI129,data!$C$3:$L$500,data!H$1,FALSE),"")</f>
        <v>-79.983161999999993</v>
      </c>
      <c r="AN129" s="85">
        <f>IFERROR(IFERROR(VLOOKUP($AI129,data!$C$3:$L$500,data!I$1,FALSE),VLOOKUP($AI129,Sheet1!$E$3:$M$21,Sheet1!K$1,FALSE)),"")</f>
        <v>0</v>
      </c>
      <c r="AO129" s="85">
        <f>IFERROR(IFERROR(VLOOKUP($AI129,data!$C$3:$L$500,data!J$1,FALSE),VLOOKUP($AI129,Sheet1!$E$3:$M$21,Sheet1!L$1,FALSE)),"")</f>
        <v>0</v>
      </c>
      <c r="AP129" s="85">
        <f>IFERROR(VLOOKUP($AI129,data!$C$3:$L$500,data!K$1,FALSE),"")</f>
        <v>-79.983161999999993</v>
      </c>
      <c r="AQ129" s="85">
        <f>IFERROR(VLOOKUP($AI129,data!$C$3:$L$500,data!L$1,FALSE),"")</f>
        <v>227.944270733</v>
      </c>
    </row>
    <row r="130" spans="1:43" x14ac:dyDescent="0.2">
      <c r="A130" s="31" t="s">
        <v>1220</v>
      </c>
      <c r="B130" t="str">
        <f>VLOOKUP($A130,Dirofilaria!$A$6:$B$253,2,FALSE)</f>
        <v>Neg</v>
      </c>
      <c r="C130">
        <f>IF(B130=0,"",IF(B130="Neg",0,1))</f>
        <v>0</v>
      </c>
      <c r="D130" t="s">
        <v>4910</v>
      </c>
      <c r="E130">
        <f>IFERROR(VLOOKUP($A130,'Dog data'!$D$2:$DG$400,'Dog data'!R$1,FALSE),"")</f>
        <v>0.5</v>
      </c>
      <c r="F130" t="str">
        <f>IFERROR(VLOOKUP($A130,'Dog data'!$D$2:$DG$400,'Dog data'!T$1,FALSE),"")</f>
        <v>F</v>
      </c>
      <c r="G130" t="str">
        <f>IFERROR(VLOOKUP($A130,'Dog data'!$D$2:$DG$400,'Dog data'!Y$1,FALSE),"")</f>
        <v>Alert</v>
      </c>
      <c r="H130">
        <f>IFERROR(VLOOKUP($A130,'Dog data'!$D$2:$DG$400,'Dog data'!Z$1,FALSE),"")</f>
        <v>88</v>
      </c>
      <c r="I130" t="str">
        <f>IFERROR(VLOOKUP($A130,'Dog data'!$D$2:$DG$400,'Dog data'!AA$1,FALSE),"")</f>
        <v>Normal</v>
      </c>
      <c r="J130">
        <f>IFERROR(VLOOKUP($A130,'Dog data'!$D$2:$DG$400,'Dog data'!AE$1,FALSE),"")</f>
        <v>38.200000000000003</v>
      </c>
      <c r="K130">
        <f>IFERROR(VLOOKUP($A130,'Dog data'!$D$2:$DG$400,'Dog data'!AF$1,FALSE),"")</f>
        <v>1.5</v>
      </c>
      <c r="L130">
        <f>IFERROR(VLOOKUP($A130,'Dog data'!$D$2:$DG$400,'Dog data'!BQ$1,FALSE),"")</f>
        <v>21.5</v>
      </c>
      <c r="M130">
        <f>IFERROR(VLOOKUP($A130,'Dog data'!$D$2:$DG$400,'Dog data'!BR$1,FALSE),"")</f>
        <v>16.399999999999999</v>
      </c>
      <c r="N130">
        <f>IFERROR(VLOOKUP($A130,'Dog data'!$D$2:$DG$400,'Dog data'!BS$1,FALSE),"")</f>
        <v>76.2</v>
      </c>
      <c r="O130">
        <f>IFERROR(VLOOKUP($A130,'Dog data'!$D$2:$DG$400,'Dog data'!BT$1,FALSE),"")</f>
        <v>3.7</v>
      </c>
      <c r="P130">
        <f>IFERROR(VLOOKUP($A130,'Dog data'!$D$2:$DG$400,'Dog data'!BU$1,FALSE),"")</f>
        <v>17</v>
      </c>
      <c r="Q130">
        <f>IFERROR(VLOOKUP($A130,'Dog data'!$D$2:$DG$400,'Dog data'!BV$1,FALSE),"")</f>
        <v>1.5</v>
      </c>
      <c r="R130">
        <f>IFERROR(VLOOKUP($A130,'Dog data'!$D$2:$DG$400,'Dog data'!BW$1,FALSE),"")</f>
        <v>6.8</v>
      </c>
      <c r="S130">
        <f>IFERROR(VLOOKUP($A130,'Dog data'!$D$2:$DG$400,'Dog data'!BX$1,FALSE),"")</f>
        <v>5.2</v>
      </c>
      <c r="T130">
        <f>IFERROR(VLOOKUP($A130,'Dog data'!$D$2:$DG$400,'Dog data'!BY$1,FALSE),"")</f>
        <v>10.1</v>
      </c>
      <c r="U130">
        <f>IFERROR(VLOOKUP($A130,'Dog data'!$D$2:$DG$400,'Dog data'!BZ$1,FALSE),"")</f>
        <v>27.2</v>
      </c>
      <c r="V130">
        <f>IFERROR(VLOOKUP($A130,'Dog data'!$D$2:$DG$400,'Dog data'!CA$1,FALSE),"")</f>
        <v>52.4</v>
      </c>
      <c r="W130">
        <f>IFERROR(VLOOKUP($A130,'Dog data'!$D$2:$DG$400,'Dog data'!CB$1,FALSE),"")</f>
        <v>19.399999999999999</v>
      </c>
      <c r="X130">
        <f>IFERROR(VLOOKUP($A130,'Dog data'!$D$2:$DG$400,'Dog data'!CC$1,FALSE),"")</f>
        <v>37.1</v>
      </c>
      <c r="Y130">
        <f>IFERROR(VLOOKUP($A130,'Dog data'!$D$2:$DG$400,'Dog data'!CD$1,FALSE),"")</f>
        <v>19</v>
      </c>
      <c r="Z130">
        <f>IFERROR(VLOOKUP($A130,'Dog data'!$D$2:$DG$400,'Dog data'!CE$1,FALSE),"")</f>
        <v>242</v>
      </c>
      <c r="AA130" t="str">
        <f>IFERROR(VLOOKUP($A130,'Dog data'!$D$2:$DG$400,'Dog data'!CF$1,FALSE),"")</f>
        <v>.</v>
      </c>
      <c r="AB130">
        <f>IFERROR(VLOOKUP($A130,'Dog data'!$D$2:$DG$400,'Dog data'!CG$1,FALSE),"")</f>
        <v>52</v>
      </c>
      <c r="AC130">
        <f>IFERROR(VLOOKUP($A130,'Dog data'!$D$2:$DG$400,'Dog data'!CH$1,FALSE),"")</f>
        <v>1</v>
      </c>
      <c r="AD130">
        <f>IFERROR(VLOOKUP($A130,'Dog data'!$D$2:$DG$400,'Dog data'!CI$1,FALSE),"")</f>
        <v>35</v>
      </c>
      <c r="AE130">
        <f>IFERROR(VLOOKUP($A130,'Dog data'!$D$2:$DG$400,'Dog data'!CJ$1,FALSE),"")</f>
        <v>3</v>
      </c>
      <c r="AF130">
        <f>IFERROR(VLOOKUP($A130,'Dog data'!$D$2:$DG$400,'Dog data'!CK$1,FALSE),"")</f>
        <v>5</v>
      </c>
      <c r="AG130">
        <f>IFERROR(VLOOKUP($A130,'Dog data'!$D$2:$DG$400,'Dog data'!CL$1,FALSE),"")</f>
        <v>4</v>
      </c>
      <c r="AH130" t="str">
        <f>IFERROR(VLOOKUP($A130,'Dog data'!$D$2:$DG$400,'Dog data'!CM$1,FALSE),"")</f>
        <v>.</v>
      </c>
      <c r="AI130" s="85" t="str">
        <f>IFERROR(VLOOKUP($A130,'Dog data'!$D$2:$DH$400,'Dog data'!DH$1,FALSE),"")</f>
        <v>CA031</v>
      </c>
      <c r="AJ130" s="85" t="str">
        <f>IFERROR(VLOOKUP($AI130,data!$C$3:$L$500,data!E$1,FALSE),"")</f>
        <v>Cañazas</v>
      </c>
      <c r="AK130" s="85" t="str">
        <f>IFERROR(VLOOKUP($AI130,data!$C$3:$L$500,data!F$1,FALSE),"")</f>
        <v>8.840385 -79.983162 227.9442707330871 12</v>
      </c>
      <c r="AL130" s="85">
        <f>IFERROR(VLOOKUP($AI130,data!$C$3:$L$500,data!G$1,FALSE),"")</f>
        <v>8.8403849999999995</v>
      </c>
      <c r="AM130" s="85">
        <f>IFERROR(VLOOKUP($AI130,data!$C$3:$L$500,data!H$1,FALSE),"")</f>
        <v>-79.983161999999993</v>
      </c>
      <c r="AN130" s="85">
        <f>IFERROR(IFERROR(VLOOKUP($AI130,data!$C$3:$L$500,data!I$1,FALSE),VLOOKUP($AI130,Sheet1!$E$3:$M$21,Sheet1!K$1,FALSE)),"")</f>
        <v>0</v>
      </c>
      <c r="AO130" s="85">
        <f>IFERROR(IFERROR(VLOOKUP($AI130,data!$C$3:$L$500,data!J$1,FALSE),VLOOKUP($AI130,Sheet1!$E$3:$M$21,Sheet1!L$1,FALSE)),"")</f>
        <v>0</v>
      </c>
      <c r="AP130" s="85">
        <f>IFERROR(VLOOKUP($AI130,data!$C$3:$L$500,data!K$1,FALSE),"")</f>
        <v>-79.983161999999993</v>
      </c>
      <c r="AQ130" s="85">
        <f>IFERROR(VLOOKUP($AI130,data!$C$3:$L$500,data!L$1,FALSE),"")</f>
        <v>227.944270733</v>
      </c>
    </row>
    <row r="131" spans="1:43" x14ac:dyDescent="0.2">
      <c r="A131" s="31" t="s">
        <v>4883</v>
      </c>
      <c r="B131" t="str">
        <f>VLOOKUP($A131,Dirofilaria!$A$6:$B$253,2,FALSE)</f>
        <v>Neg</v>
      </c>
      <c r="C131">
        <f>IF(B131=0,"",IF(B131="Neg",0,1))</f>
        <v>0</v>
      </c>
      <c r="D131" t="s">
        <v>4910</v>
      </c>
      <c r="E131" t="str">
        <f>IFERROR(VLOOKUP($A131,'Dog data'!$D$2:$DG$400,'Dog data'!R$1,FALSE),"")</f>
        <v/>
      </c>
      <c r="F131" t="str">
        <f>IFERROR(VLOOKUP($A131,'Dog data'!$D$2:$DG$400,'Dog data'!T$1,FALSE),"")</f>
        <v/>
      </c>
      <c r="G131" t="str">
        <f>IFERROR(VLOOKUP($A131,'Dog data'!$D$2:$DG$400,'Dog data'!Y$1,FALSE),"")</f>
        <v/>
      </c>
      <c r="H131" t="str">
        <f>IFERROR(VLOOKUP($A131,'Dog data'!$D$2:$DG$400,'Dog data'!Z$1,FALSE),"")</f>
        <v/>
      </c>
      <c r="I131" t="str">
        <f>IFERROR(VLOOKUP($A131,'Dog data'!$D$2:$DG$400,'Dog data'!AA$1,FALSE),"")</f>
        <v/>
      </c>
      <c r="J131" t="str">
        <f>IFERROR(VLOOKUP($A131,'Dog data'!$D$2:$DG$400,'Dog data'!AE$1,FALSE),"")</f>
        <v/>
      </c>
      <c r="K131" t="str">
        <f>IFERROR(VLOOKUP($A131,'Dog data'!$D$2:$DG$400,'Dog data'!AF$1,FALSE),"")</f>
        <v/>
      </c>
      <c r="L131" t="str">
        <f>IFERROR(VLOOKUP($A131,'Dog data'!$D$2:$DG$400,'Dog data'!BQ$1,FALSE),"")</f>
        <v/>
      </c>
      <c r="M131" t="str">
        <f>IFERROR(VLOOKUP($A131,'Dog data'!$D$2:$DG$400,'Dog data'!BR$1,FALSE),"")</f>
        <v/>
      </c>
      <c r="N131" t="str">
        <f>IFERROR(VLOOKUP($A131,'Dog data'!$D$2:$DG$400,'Dog data'!BS$1,FALSE),"")</f>
        <v/>
      </c>
      <c r="O131" t="str">
        <f>IFERROR(VLOOKUP($A131,'Dog data'!$D$2:$DG$400,'Dog data'!BT$1,FALSE),"")</f>
        <v/>
      </c>
      <c r="P131" t="str">
        <f>IFERROR(VLOOKUP($A131,'Dog data'!$D$2:$DG$400,'Dog data'!BU$1,FALSE),"")</f>
        <v/>
      </c>
      <c r="Q131" t="str">
        <f>IFERROR(VLOOKUP($A131,'Dog data'!$D$2:$DG$400,'Dog data'!BV$1,FALSE),"")</f>
        <v/>
      </c>
      <c r="R131" t="str">
        <f>IFERROR(VLOOKUP($A131,'Dog data'!$D$2:$DG$400,'Dog data'!BW$1,FALSE),"")</f>
        <v/>
      </c>
      <c r="S131" t="str">
        <f>IFERROR(VLOOKUP($A131,'Dog data'!$D$2:$DG$400,'Dog data'!BX$1,FALSE),"")</f>
        <v/>
      </c>
      <c r="T131" t="str">
        <f>IFERROR(VLOOKUP($A131,'Dog data'!$D$2:$DG$400,'Dog data'!BY$1,FALSE),"")</f>
        <v/>
      </c>
      <c r="U131" t="str">
        <f>IFERROR(VLOOKUP($A131,'Dog data'!$D$2:$DG$400,'Dog data'!BZ$1,FALSE),"")</f>
        <v/>
      </c>
      <c r="V131" t="str">
        <f>IFERROR(VLOOKUP($A131,'Dog data'!$D$2:$DG$400,'Dog data'!CA$1,FALSE),"")</f>
        <v/>
      </c>
      <c r="W131" t="str">
        <f>IFERROR(VLOOKUP($A131,'Dog data'!$D$2:$DG$400,'Dog data'!CB$1,FALSE),"")</f>
        <v/>
      </c>
      <c r="X131" t="str">
        <f>IFERROR(VLOOKUP($A131,'Dog data'!$D$2:$DG$400,'Dog data'!CC$1,FALSE),"")</f>
        <v/>
      </c>
      <c r="Y131" t="str">
        <f>IFERROR(VLOOKUP($A131,'Dog data'!$D$2:$DG$400,'Dog data'!CD$1,FALSE),"")</f>
        <v/>
      </c>
      <c r="Z131" t="str">
        <f>IFERROR(VLOOKUP($A131,'Dog data'!$D$2:$DG$400,'Dog data'!CE$1,FALSE),"")</f>
        <v/>
      </c>
      <c r="AA131" t="str">
        <f>IFERROR(VLOOKUP($A131,'Dog data'!$D$2:$DG$400,'Dog data'!CF$1,FALSE),"")</f>
        <v/>
      </c>
      <c r="AB131" t="str">
        <f>IFERROR(VLOOKUP($A131,'Dog data'!$D$2:$DG$400,'Dog data'!CG$1,FALSE),"")</f>
        <v/>
      </c>
      <c r="AC131" t="str">
        <f>IFERROR(VLOOKUP($A131,'Dog data'!$D$2:$DG$400,'Dog data'!CH$1,FALSE),"")</f>
        <v/>
      </c>
      <c r="AD131" t="str">
        <f>IFERROR(VLOOKUP($A131,'Dog data'!$D$2:$DG$400,'Dog data'!CI$1,FALSE),"")</f>
        <v/>
      </c>
      <c r="AE131" t="str">
        <f>IFERROR(VLOOKUP($A131,'Dog data'!$D$2:$DG$400,'Dog data'!CJ$1,FALSE),"")</f>
        <v/>
      </c>
      <c r="AF131" t="str">
        <f>IFERROR(VLOOKUP($A131,'Dog data'!$D$2:$DG$400,'Dog data'!CK$1,FALSE),"")</f>
        <v/>
      </c>
      <c r="AG131" t="str">
        <f>IFERROR(VLOOKUP($A131,'Dog data'!$D$2:$DG$400,'Dog data'!CL$1,FALSE),"")</f>
        <v/>
      </c>
      <c r="AH131" t="str">
        <f>IFERROR(VLOOKUP($A131,'Dog data'!$D$2:$DG$400,'Dog data'!CM$1,FALSE),"")</f>
        <v/>
      </c>
      <c r="AI131" s="85" t="str">
        <f>IFERROR(VLOOKUP($A131,'Dog data'!$D$2:$DH$400,'Dog data'!DH$1,FALSE),"")</f>
        <v/>
      </c>
      <c r="AJ131" s="85" t="str">
        <f>IFERROR(VLOOKUP($AI131,data!$C$3:$L$500,data!E$1,FALSE),"")</f>
        <v/>
      </c>
      <c r="AK131" s="85" t="str">
        <f>IFERROR(VLOOKUP($AI131,data!$C$3:$L$500,data!F$1,FALSE),"")</f>
        <v/>
      </c>
      <c r="AL131" s="85" t="str">
        <f>IFERROR(VLOOKUP($AI131,data!$C$3:$L$500,data!G$1,FALSE),"")</f>
        <v/>
      </c>
      <c r="AM131" s="85" t="str">
        <f>IFERROR(VLOOKUP($AI131,data!$C$3:$L$500,data!H$1,FALSE),"")</f>
        <v/>
      </c>
      <c r="AN131" s="85" t="str">
        <f>IFERROR(IFERROR(VLOOKUP($AI131,data!$C$3:$L$500,data!I$1,FALSE),VLOOKUP($AI131,Sheet1!$E$3:$M$21,Sheet1!K$1,FALSE)),"")</f>
        <v/>
      </c>
      <c r="AO131" s="85" t="str">
        <f>IFERROR(IFERROR(VLOOKUP($AI131,data!$C$3:$L$500,data!J$1,FALSE),VLOOKUP($AI131,Sheet1!$E$3:$M$21,Sheet1!L$1,FALSE)),"")</f>
        <v/>
      </c>
      <c r="AP131" s="85" t="str">
        <f>IFERROR(VLOOKUP($AI131,data!$C$3:$L$500,data!K$1,FALSE),"")</f>
        <v/>
      </c>
      <c r="AQ131" s="85" t="str">
        <f>IFERROR(VLOOKUP($AI131,data!$C$3:$L$500,data!L$1,FALSE),"")</f>
        <v/>
      </c>
    </row>
    <row r="132" spans="1:43" x14ac:dyDescent="0.2">
      <c r="A132" s="31" t="s">
        <v>1225</v>
      </c>
      <c r="B132" t="str">
        <f>VLOOKUP($A132,Dirofilaria!$A$6:$B$253,2,FALSE)</f>
        <v>Neg</v>
      </c>
      <c r="C132">
        <f>IF(B132=0,"",IF(B132="Neg",0,1))</f>
        <v>0</v>
      </c>
      <c r="D132" t="s">
        <v>4910</v>
      </c>
      <c r="E132">
        <f>IFERROR(VLOOKUP($A132,'Dog data'!$D$2:$DG$400,'Dog data'!R$1,FALSE),"")</f>
        <v>2</v>
      </c>
      <c r="F132" t="str">
        <f>IFERROR(VLOOKUP($A132,'Dog data'!$D$2:$DG$400,'Dog data'!T$1,FALSE),"")</f>
        <v>F</v>
      </c>
      <c r="G132" t="str">
        <f>IFERROR(VLOOKUP($A132,'Dog data'!$D$2:$DG$400,'Dog data'!Y$1,FALSE),"")</f>
        <v>Alert</v>
      </c>
      <c r="H132">
        <f>IFERROR(VLOOKUP($A132,'Dog data'!$D$2:$DG$400,'Dog data'!Z$1,FALSE),"")</f>
        <v>76</v>
      </c>
      <c r="I132" t="str">
        <f>IFERROR(VLOOKUP($A132,'Dog data'!$D$2:$DG$400,'Dog data'!AA$1,FALSE),"")</f>
        <v>Normal</v>
      </c>
      <c r="J132">
        <f>IFERROR(VLOOKUP($A132,'Dog data'!$D$2:$DG$400,'Dog data'!AE$1,FALSE),"")</f>
        <v>39</v>
      </c>
      <c r="K132">
        <f>IFERROR(VLOOKUP($A132,'Dog data'!$D$2:$DG$400,'Dog data'!AF$1,FALSE),"")</f>
        <v>4</v>
      </c>
      <c r="L132">
        <f>IFERROR(VLOOKUP($A132,'Dog data'!$D$2:$DG$400,'Dog data'!BQ$1,FALSE),"")</f>
        <v>14.3</v>
      </c>
      <c r="M132">
        <f>IFERROR(VLOOKUP($A132,'Dog data'!$D$2:$DG$400,'Dog data'!BR$1,FALSE),"")</f>
        <v>9.6</v>
      </c>
      <c r="N132">
        <f>IFERROR(VLOOKUP($A132,'Dog data'!$D$2:$DG$400,'Dog data'!BS$1,FALSE),"")</f>
        <v>67.400000000000006</v>
      </c>
      <c r="O132">
        <f>IFERROR(VLOOKUP($A132,'Dog data'!$D$2:$DG$400,'Dog data'!BT$1,FALSE),"")</f>
        <v>3.2</v>
      </c>
      <c r="P132">
        <f>IFERROR(VLOOKUP($A132,'Dog data'!$D$2:$DG$400,'Dog data'!BU$1,FALSE),"")</f>
        <v>22.1</v>
      </c>
      <c r="Q132">
        <f>IFERROR(VLOOKUP($A132,'Dog data'!$D$2:$DG$400,'Dog data'!BV$1,FALSE),"")</f>
        <v>1.5</v>
      </c>
      <c r="R132">
        <f>IFERROR(VLOOKUP($A132,'Dog data'!$D$2:$DG$400,'Dog data'!BW$1,FALSE),"")</f>
        <v>10.5</v>
      </c>
      <c r="S132">
        <f>IFERROR(VLOOKUP($A132,'Dog data'!$D$2:$DG$400,'Dog data'!BX$1,FALSE),"")</f>
        <v>4.8899999999999997</v>
      </c>
      <c r="T132">
        <f>IFERROR(VLOOKUP($A132,'Dog data'!$D$2:$DG$400,'Dog data'!BY$1,FALSE),"")</f>
        <v>10.5</v>
      </c>
      <c r="U132">
        <f>IFERROR(VLOOKUP($A132,'Dog data'!$D$2:$DG$400,'Dog data'!BZ$1,FALSE),"")</f>
        <v>30.7</v>
      </c>
      <c r="V132">
        <f>IFERROR(VLOOKUP($A132,'Dog data'!$D$2:$DG$400,'Dog data'!CA$1,FALSE),"")</f>
        <v>62.8</v>
      </c>
      <c r="W132">
        <f>IFERROR(VLOOKUP($A132,'Dog data'!$D$2:$DG$400,'Dog data'!CB$1,FALSE),"")</f>
        <v>21.5</v>
      </c>
      <c r="X132">
        <f>IFERROR(VLOOKUP($A132,'Dog data'!$D$2:$DG$400,'Dog data'!CC$1,FALSE),"")</f>
        <v>34.200000000000003</v>
      </c>
      <c r="Y132">
        <f>IFERROR(VLOOKUP($A132,'Dog data'!$D$2:$DG$400,'Dog data'!CD$1,FALSE),"")</f>
        <v>16.899999999999999</v>
      </c>
      <c r="Z132">
        <f>IFERROR(VLOOKUP($A132,'Dog data'!$D$2:$DG$400,'Dog data'!CE$1,FALSE),"")</f>
        <v>526</v>
      </c>
      <c r="AA132">
        <f>IFERROR(VLOOKUP($A132,'Dog data'!$D$2:$DG$400,'Dog data'!CF$1,FALSE),"")</f>
        <v>9.9</v>
      </c>
      <c r="AB132">
        <f>IFERROR(VLOOKUP($A132,'Dog data'!$D$2:$DG$400,'Dog data'!CG$1,FALSE),"")</f>
        <v>59</v>
      </c>
      <c r="AC132">
        <f>IFERROR(VLOOKUP($A132,'Dog data'!$D$2:$DG$400,'Dog data'!CH$1,FALSE),"")</f>
        <v>6</v>
      </c>
      <c r="AD132">
        <f>IFERROR(VLOOKUP($A132,'Dog data'!$D$2:$DG$400,'Dog data'!CI$1,FALSE),"")</f>
        <v>21</v>
      </c>
      <c r="AE132">
        <f>IFERROR(VLOOKUP($A132,'Dog data'!$D$2:$DG$400,'Dog data'!CJ$1,FALSE),"")</f>
        <v>6</v>
      </c>
      <c r="AF132">
        <f>IFERROR(VLOOKUP($A132,'Dog data'!$D$2:$DG$400,'Dog data'!CK$1,FALSE),"")</f>
        <v>4</v>
      </c>
      <c r="AG132" t="str">
        <f>IFERROR(VLOOKUP($A132,'Dog data'!$D$2:$DG$400,'Dog data'!CL$1,FALSE),"")</f>
        <v>.</v>
      </c>
      <c r="AH132">
        <f>IFERROR(VLOOKUP($A132,'Dog data'!$D$2:$DG$400,'Dog data'!CM$1,FALSE),"")</f>
        <v>4</v>
      </c>
      <c r="AI132" s="85" t="str">
        <f>IFERROR(VLOOKUP($A132,'Dog data'!$D$2:$DH$400,'Dog data'!DH$1,FALSE),"")</f>
        <v>CA032</v>
      </c>
      <c r="AJ132" s="85" t="str">
        <f>IFERROR(VLOOKUP($AI132,data!$C$3:$L$500,data!E$1,FALSE),"")</f>
        <v/>
      </c>
      <c r="AK132" s="85" t="str">
        <f>IFERROR(VLOOKUP($AI132,data!$C$3:$L$500,data!F$1,FALSE),"")</f>
        <v/>
      </c>
      <c r="AL132" s="85" t="str">
        <f>IFERROR(VLOOKUP($AI132,data!$C$3:$L$500,data!G$1,FALSE),"")</f>
        <v/>
      </c>
      <c r="AM132" s="85" t="str">
        <f>IFERROR(VLOOKUP($AI132,data!$C$3:$L$500,data!H$1,FALSE),"")</f>
        <v/>
      </c>
      <c r="AN132" s="85" t="str">
        <f>IFERROR(IFERROR(VLOOKUP($AI132,data!$C$3:$L$500,data!I$1,FALSE),VLOOKUP($AI132,Sheet1!$E$3:$M$21,Sheet1!K$1,FALSE)),"")</f>
        <v/>
      </c>
      <c r="AO132" s="85" t="str">
        <f>IFERROR(IFERROR(VLOOKUP($AI132,data!$C$3:$L$500,data!J$1,FALSE),VLOOKUP($AI132,Sheet1!$E$3:$M$21,Sheet1!L$1,FALSE)),"")</f>
        <v/>
      </c>
      <c r="AP132" s="85" t="str">
        <f>IFERROR(VLOOKUP($AI132,data!$C$3:$L$500,data!K$1,FALSE),"")</f>
        <v/>
      </c>
      <c r="AQ132" s="85" t="str">
        <f>IFERROR(VLOOKUP($AI132,data!$C$3:$L$500,data!L$1,FALSE),"")</f>
        <v/>
      </c>
    </row>
    <row r="133" spans="1:43" x14ac:dyDescent="0.2">
      <c r="A133" s="31" t="s">
        <v>4884</v>
      </c>
      <c r="B133" t="str">
        <f>VLOOKUP($A133,Dirofilaria!$A$6:$B$253,2,FALSE)</f>
        <v>Neg</v>
      </c>
      <c r="C133">
        <f>IF(B133=0,"",IF(B133="Neg",0,1))</f>
        <v>0</v>
      </c>
      <c r="D133" t="s">
        <v>4910</v>
      </c>
      <c r="E133" t="str">
        <f>IFERROR(VLOOKUP($A133,'Dog data'!$D$2:$DG$400,'Dog data'!R$1,FALSE),"")</f>
        <v/>
      </c>
      <c r="F133" t="str">
        <f>IFERROR(VLOOKUP($A133,'Dog data'!$D$2:$DG$400,'Dog data'!T$1,FALSE),"")</f>
        <v/>
      </c>
      <c r="G133" t="str">
        <f>IFERROR(VLOOKUP($A133,'Dog data'!$D$2:$DG$400,'Dog data'!Y$1,FALSE),"")</f>
        <v/>
      </c>
      <c r="H133" t="str">
        <f>IFERROR(VLOOKUP($A133,'Dog data'!$D$2:$DG$400,'Dog data'!Z$1,FALSE),"")</f>
        <v/>
      </c>
      <c r="I133" t="str">
        <f>IFERROR(VLOOKUP($A133,'Dog data'!$D$2:$DG$400,'Dog data'!AA$1,FALSE),"")</f>
        <v/>
      </c>
      <c r="J133" t="str">
        <f>IFERROR(VLOOKUP($A133,'Dog data'!$D$2:$DG$400,'Dog data'!AE$1,FALSE),"")</f>
        <v/>
      </c>
      <c r="K133" t="str">
        <f>IFERROR(VLOOKUP($A133,'Dog data'!$D$2:$DG$400,'Dog data'!AF$1,FALSE),"")</f>
        <v/>
      </c>
      <c r="L133" t="str">
        <f>IFERROR(VLOOKUP($A133,'Dog data'!$D$2:$DG$400,'Dog data'!BQ$1,FALSE),"")</f>
        <v/>
      </c>
      <c r="M133" t="str">
        <f>IFERROR(VLOOKUP($A133,'Dog data'!$D$2:$DG$400,'Dog data'!BR$1,FALSE),"")</f>
        <v/>
      </c>
      <c r="N133" t="str">
        <f>IFERROR(VLOOKUP($A133,'Dog data'!$D$2:$DG$400,'Dog data'!BS$1,FALSE),"")</f>
        <v/>
      </c>
      <c r="O133" t="str">
        <f>IFERROR(VLOOKUP($A133,'Dog data'!$D$2:$DG$400,'Dog data'!BT$1,FALSE),"")</f>
        <v/>
      </c>
      <c r="P133" t="str">
        <f>IFERROR(VLOOKUP($A133,'Dog data'!$D$2:$DG$400,'Dog data'!BU$1,FALSE),"")</f>
        <v/>
      </c>
      <c r="Q133" t="str">
        <f>IFERROR(VLOOKUP($A133,'Dog data'!$D$2:$DG$400,'Dog data'!BV$1,FALSE),"")</f>
        <v/>
      </c>
      <c r="R133" t="str">
        <f>IFERROR(VLOOKUP($A133,'Dog data'!$D$2:$DG$400,'Dog data'!BW$1,FALSE),"")</f>
        <v/>
      </c>
      <c r="S133" t="str">
        <f>IFERROR(VLOOKUP($A133,'Dog data'!$D$2:$DG$400,'Dog data'!BX$1,FALSE),"")</f>
        <v/>
      </c>
      <c r="T133" t="str">
        <f>IFERROR(VLOOKUP($A133,'Dog data'!$D$2:$DG$400,'Dog data'!BY$1,FALSE),"")</f>
        <v/>
      </c>
      <c r="U133" t="str">
        <f>IFERROR(VLOOKUP($A133,'Dog data'!$D$2:$DG$400,'Dog data'!BZ$1,FALSE),"")</f>
        <v/>
      </c>
      <c r="V133" t="str">
        <f>IFERROR(VLOOKUP($A133,'Dog data'!$D$2:$DG$400,'Dog data'!CA$1,FALSE),"")</f>
        <v/>
      </c>
      <c r="W133" t="str">
        <f>IFERROR(VLOOKUP($A133,'Dog data'!$D$2:$DG$400,'Dog data'!CB$1,FALSE),"")</f>
        <v/>
      </c>
      <c r="X133" t="str">
        <f>IFERROR(VLOOKUP($A133,'Dog data'!$D$2:$DG$400,'Dog data'!CC$1,FALSE),"")</f>
        <v/>
      </c>
      <c r="Y133" t="str">
        <f>IFERROR(VLOOKUP($A133,'Dog data'!$D$2:$DG$400,'Dog data'!CD$1,FALSE),"")</f>
        <v/>
      </c>
      <c r="Z133" t="str">
        <f>IFERROR(VLOOKUP($A133,'Dog data'!$D$2:$DG$400,'Dog data'!CE$1,FALSE),"")</f>
        <v/>
      </c>
      <c r="AA133" t="str">
        <f>IFERROR(VLOOKUP($A133,'Dog data'!$D$2:$DG$400,'Dog data'!CF$1,FALSE),"")</f>
        <v/>
      </c>
      <c r="AB133" t="str">
        <f>IFERROR(VLOOKUP($A133,'Dog data'!$D$2:$DG$400,'Dog data'!CG$1,FALSE),"")</f>
        <v/>
      </c>
      <c r="AC133" t="str">
        <f>IFERROR(VLOOKUP($A133,'Dog data'!$D$2:$DG$400,'Dog data'!CH$1,FALSE),"")</f>
        <v/>
      </c>
      <c r="AD133" t="str">
        <f>IFERROR(VLOOKUP($A133,'Dog data'!$D$2:$DG$400,'Dog data'!CI$1,FALSE),"")</f>
        <v/>
      </c>
      <c r="AE133" t="str">
        <f>IFERROR(VLOOKUP($A133,'Dog data'!$D$2:$DG$400,'Dog data'!CJ$1,FALSE),"")</f>
        <v/>
      </c>
      <c r="AF133" t="str">
        <f>IFERROR(VLOOKUP($A133,'Dog data'!$D$2:$DG$400,'Dog data'!CK$1,FALSE),"")</f>
        <v/>
      </c>
      <c r="AG133" t="str">
        <f>IFERROR(VLOOKUP($A133,'Dog data'!$D$2:$DG$400,'Dog data'!CL$1,FALSE),"")</f>
        <v/>
      </c>
      <c r="AH133" t="str">
        <f>IFERROR(VLOOKUP($A133,'Dog data'!$D$2:$DG$400,'Dog data'!CM$1,FALSE),"")</f>
        <v/>
      </c>
      <c r="AI133" s="85" t="str">
        <f>IFERROR(VLOOKUP($A133,'Dog data'!$D$2:$DH$400,'Dog data'!DH$1,FALSE),"")</f>
        <v/>
      </c>
      <c r="AJ133" s="85" t="str">
        <f>IFERROR(VLOOKUP($AI133,data!$C$3:$L$500,data!E$1,FALSE),"")</f>
        <v/>
      </c>
      <c r="AK133" s="85" t="str">
        <f>IFERROR(VLOOKUP($AI133,data!$C$3:$L$500,data!F$1,FALSE),"")</f>
        <v/>
      </c>
      <c r="AL133" s="85" t="str">
        <f>IFERROR(VLOOKUP($AI133,data!$C$3:$L$500,data!G$1,FALSE),"")</f>
        <v/>
      </c>
      <c r="AM133" s="85" t="str">
        <f>IFERROR(VLOOKUP($AI133,data!$C$3:$L$500,data!H$1,FALSE),"")</f>
        <v/>
      </c>
      <c r="AN133" s="85" t="str">
        <f>IFERROR(IFERROR(VLOOKUP($AI133,data!$C$3:$L$500,data!I$1,FALSE),VLOOKUP($AI133,Sheet1!$E$3:$M$21,Sheet1!K$1,FALSE)),"")</f>
        <v/>
      </c>
      <c r="AO133" s="85" t="str">
        <f>IFERROR(IFERROR(VLOOKUP($AI133,data!$C$3:$L$500,data!J$1,FALSE),VLOOKUP($AI133,Sheet1!$E$3:$M$21,Sheet1!L$1,FALSE)),"")</f>
        <v/>
      </c>
      <c r="AP133" s="85" t="str">
        <f>IFERROR(VLOOKUP($AI133,data!$C$3:$L$500,data!K$1,FALSE),"")</f>
        <v/>
      </c>
      <c r="AQ133" s="85" t="str">
        <f>IFERROR(VLOOKUP($AI133,data!$C$3:$L$500,data!L$1,FALSE),"")</f>
        <v/>
      </c>
    </row>
    <row r="134" spans="1:43" x14ac:dyDescent="0.2">
      <c r="A134" s="31" t="s">
        <v>1236</v>
      </c>
      <c r="B134" t="str">
        <f>VLOOKUP($A134,Dirofilaria!$A$6:$B$253,2,FALSE)</f>
        <v>Neg</v>
      </c>
      <c r="C134">
        <f>IF(B134=0,"",IF(B134="Neg",0,1))</f>
        <v>0</v>
      </c>
      <c r="D134" t="s">
        <v>4910</v>
      </c>
      <c r="E134">
        <f>IFERROR(VLOOKUP($A134,'Dog data'!$D$2:$DG$400,'Dog data'!R$1,FALSE),"")</f>
        <v>6</v>
      </c>
      <c r="F134" t="s">
        <v>376</v>
      </c>
      <c r="G134" t="str">
        <f>IFERROR(VLOOKUP($A134,'Dog data'!$D$2:$DG$400,'Dog data'!Y$1,FALSE),"")</f>
        <v>Alert</v>
      </c>
      <c r="H134">
        <f>IFERROR(VLOOKUP($A134,'Dog data'!$D$2:$DG$400,'Dog data'!Z$1,FALSE),"")</f>
        <v>88</v>
      </c>
      <c r="I134" t="str">
        <f>IFERROR(VLOOKUP($A134,'Dog data'!$D$2:$DG$400,'Dog data'!AA$1,FALSE),"")</f>
        <v>Normal</v>
      </c>
      <c r="J134">
        <f>IFERROR(VLOOKUP($A134,'Dog data'!$D$2:$DG$400,'Dog data'!AE$1,FALSE),"")</f>
        <v>38.299999999999997</v>
      </c>
      <c r="K134">
        <f>IFERROR(VLOOKUP($A134,'Dog data'!$D$2:$DG$400,'Dog data'!AF$1,FALSE),"")</f>
        <v>4</v>
      </c>
      <c r="L134">
        <f>IFERROR(VLOOKUP($A134,'Dog data'!$D$2:$DG$400,'Dog data'!BQ$1,FALSE),"")</f>
        <v>12.6</v>
      </c>
      <c r="M134">
        <f>IFERROR(VLOOKUP($A134,'Dog data'!$D$2:$DG$400,'Dog data'!BR$1,FALSE),"")</f>
        <v>8.6999999999999993</v>
      </c>
      <c r="N134">
        <f>IFERROR(VLOOKUP($A134,'Dog data'!$D$2:$DG$400,'Dog data'!BS$1,FALSE),"")</f>
        <v>69</v>
      </c>
      <c r="O134">
        <f>IFERROR(VLOOKUP($A134,'Dog data'!$D$2:$DG$400,'Dog data'!BT$1,FALSE),"")</f>
        <v>2.4</v>
      </c>
      <c r="P134">
        <f>IFERROR(VLOOKUP($A134,'Dog data'!$D$2:$DG$400,'Dog data'!BU$1,FALSE),"")</f>
        <v>18.899999999999999</v>
      </c>
      <c r="Q134">
        <f>IFERROR(VLOOKUP($A134,'Dog data'!$D$2:$DG$400,'Dog data'!BV$1,FALSE),"")</f>
        <v>1.5</v>
      </c>
      <c r="R134">
        <f>IFERROR(VLOOKUP($A134,'Dog data'!$D$2:$DG$400,'Dog data'!BW$1,FALSE),"")</f>
        <v>12.1</v>
      </c>
      <c r="S134">
        <f>IFERROR(VLOOKUP($A134,'Dog data'!$D$2:$DG$400,'Dog data'!BX$1,FALSE),"")</f>
        <v>3.83</v>
      </c>
      <c r="T134">
        <f>IFERROR(VLOOKUP($A134,'Dog data'!$D$2:$DG$400,'Dog data'!BY$1,FALSE),"")</f>
        <v>9.1</v>
      </c>
      <c r="U134">
        <f>IFERROR(VLOOKUP($A134,'Dog data'!$D$2:$DG$400,'Dog data'!BZ$1,FALSE),"")</f>
        <v>25.4</v>
      </c>
      <c r="V134">
        <f>IFERROR(VLOOKUP($A134,'Dog data'!$D$2:$DG$400,'Dog data'!CA$1,FALSE),"")</f>
        <v>66.3</v>
      </c>
      <c r="W134">
        <f>IFERROR(VLOOKUP($A134,'Dog data'!$D$2:$DG$400,'Dog data'!CB$1,FALSE),"")</f>
        <v>23.8</v>
      </c>
      <c r="X134">
        <f>IFERROR(VLOOKUP($A134,'Dog data'!$D$2:$DG$400,'Dog data'!CC$1,FALSE),"")</f>
        <v>35.799999999999997</v>
      </c>
      <c r="Y134">
        <f>IFERROR(VLOOKUP($A134,'Dog data'!$D$2:$DG$400,'Dog data'!CD$1,FALSE),"")</f>
        <v>16.100000000000001</v>
      </c>
      <c r="Z134">
        <f>IFERROR(VLOOKUP($A134,'Dog data'!$D$2:$DG$400,'Dog data'!CE$1,FALSE),"")</f>
        <v>212</v>
      </c>
      <c r="AA134" t="str">
        <f>IFERROR(VLOOKUP($A134,'Dog data'!$D$2:$DG$400,'Dog data'!CF$1,FALSE),"")</f>
        <v>.</v>
      </c>
      <c r="AB134">
        <f>IFERROR(VLOOKUP($A134,'Dog data'!$D$2:$DG$400,'Dog data'!CG$1,FALSE),"")</f>
        <v>49</v>
      </c>
      <c r="AC134" t="str">
        <f>IFERROR(VLOOKUP($A134,'Dog data'!$D$2:$DG$400,'Dog data'!CH$1,FALSE),"")</f>
        <v>.</v>
      </c>
      <c r="AD134">
        <f>IFERROR(VLOOKUP($A134,'Dog data'!$D$2:$DG$400,'Dog data'!CI$1,FALSE),"")</f>
        <v>40</v>
      </c>
      <c r="AE134">
        <f>IFERROR(VLOOKUP($A134,'Dog data'!$D$2:$DG$400,'Dog data'!CJ$1,FALSE),"")</f>
        <v>4</v>
      </c>
      <c r="AF134">
        <f>IFERROR(VLOOKUP($A134,'Dog data'!$D$2:$DG$400,'Dog data'!CK$1,FALSE),"")</f>
        <v>7</v>
      </c>
      <c r="AG134" t="str">
        <f>IFERROR(VLOOKUP($A134,'Dog data'!$D$2:$DG$400,'Dog data'!CL$1,FALSE),"")</f>
        <v>.</v>
      </c>
      <c r="AH134" t="str">
        <f>IFERROR(VLOOKUP($A134,'Dog data'!$D$2:$DG$400,'Dog data'!CM$1,FALSE),"")</f>
        <v>.</v>
      </c>
      <c r="AI134" s="85" t="str">
        <f>IFERROR(VLOOKUP($A134,'Dog data'!$D$2:$DH$400,'Dog data'!DH$1,FALSE),"")</f>
        <v>CA034</v>
      </c>
      <c r="AJ134" s="85" t="str">
        <f>IFERROR(VLOOKUP($AI134,data!$C$3:$L$500,data!E$1,FALSE),"")</f>
        <v/>
      </c>
      <c r="AK134" s="85" t="str">
        <f>IFERROR(VLOOKUP($AI134,data!$C$3:$L$500,data!F$1,FALSE),"")</f>
        <v/>
      </c>
      <c r="AL134" s="85" t="str">
        <f>IFERROR(VLOOKUP($AI134,data!$C$3:$L$500,data!G$1,FALSE),"")</f>
        <v/>
      </c>
      <c r="AM134" s="85" t="str">
        <f>IFERROR(VLOOKUP($AI134,data!$C$3:$L$500,data!H$1,FALSE),"")</f>
        <v/>
      </c>
      <c r="AN134" s="85" t="str">
        <f>IFERROR(IFERROR(VLOOKUP($AI134,data!$C$3:$L$500,data!I$1,FALSE),VLOOKUP($AI134,Sheet1!$E$3:$M$21,Sheet1!K$1,FALSE)),"")</f>
        <v/>
      </c>
      <c r="AO134" s="85" t="str">
        <f>IFERROR(IFERROR(VLOOKUP($AI134,data!$C$3:$L$500,data!J$1,FALSE),VLOOKUP($AI134,Sheet1!$E$3:$M$21,Sheet1!L$1,FALSE)),"")</f>
        <v/>
      </c>
      <c r="AP134" s="85" t="str">
        <f>IFERROR(VLOOKUP($AI134,data!$C$3:$L$500,data!K$1,FALSE),"")</f>
        <v/>
      </c>
      <c r="AQ134" s="85" t="str">
        <f>IFERROR(VLOOKUP($AI134,data!$C$3:$L$500,data!L$1,FALSE),"")</f>
        <v/>
      </c>
    </row>
    <row r="135" spans="1:43" x14ac:dyDescent="0.2">
      <c r="A135" s="31" t="s">
        <v>1243</v>
      </c>
      <c r="B135" t="str">
        <f>VLOOKUP($A135,Dirofilaria!$A$6:$B$253,2,FALSE)</f>
        <v>Neg</v>
      </c>
      <c r="C135">
        <f>IF(B135=0,"",IF(B135="Neg",0,1))</f>
        <v>0</v>
      </c>
      <c r="D135" t="s">
        <v>4910</v>
      </c>
      <c r="E135">
        <f>IFERROR(VLOOKUP($A135,'Dog data'!$D$2:$DG$400,'Dog data'!R$1,FALSE),"")</f>
        <v>1</v>
      </c>
      <c r="F135" t="str">
        <f>IFERROR(VLOOKUP($A135,'Dog data'!$D$2:$DG$400,'Dog data'!T$1,FALSE),"")</f>
        <v>F</v>
      </c>
      <c r="G135" t="str">
        <f>IFERROR(VLOOKUP($A135,'Dog data'!$D$2:$DG$400,'Dog data'!Y$1,FALSE),"")</f>
        <v>Alert</v>
      </c>
      <c r="H135">
        <f>IFERROR(VLOOKUP($A135,'Dog data'!$D$2:$DG$400,'Dog data'!Z$1,FALSE),"")</f>
        <v>120</v>
      </c>
      <c r="I135" t="str">
        <f>IFERROR(VLOOKUP($A135,'Dog data'!$D$2:$DG$400,'Dog data'!AA$1,FALSE),"")</f>
        <v>Normal</v>
      </c>
      <c r="J135">
        <f>IFERROR(VLOOKUP($A135,'Dog data'!$D$2:$DG$400,'Dog data'!AE$1,FALSE),"")</f>
        <v>39.1</v>
      </c>
      <c r="K135">
        <f>IFERROR(VLOOKUP($A135,'Dog data'!$D$2:$DG$400,'Dog data'!AF$1,FALSE),"")</f>
        <v>3</v>
      </c>
      <c r="L135">
        <f>IFERROR(VLOOKUP($A135,'Dog data'!$D$2:$DG$400,'Dog data'!BQ$1,FALSE),"")</f>
        <v>16</v>
      </c>
      <c r="M135">
        <f>IFERROR(VLOOKUP($A135,'Dog data'!$D$2:$DG$400,'Dog data'!BR$1,FALSE),"")</f>
        <v>10.1</v>
      </c>
      <c r="N135">
        <f>IFERROR(VLOOKUP($A135,'Dog data'!$D$2:$DG$400,'Dog data'!BS$1,FALSE),"")</f>
        <v>63.3</v>
      </c>
      <c r="O135">
        <f>IFERROR(VLOOKUP($A135,'Dog data'!$D$2:$DG$400,'Dog data'!BT$1,FALSE),"")</f>
        <v>3.5</v>
      </c>
      <c r="P135">
        <f>IFERROR(VLOOKUP($A135,'Dog data'!$D$2:$DG$400,'Dog data'!BU$1,FALSE),"")</f>
        <v>21.6</v>
      </c>
      <c r="Q135">
        <f>IFERROR(VLOOKUP($A135,'Dog data'!$D$2:$DG$400,'Dog data'!BV$1,FALSE),"")</f>
        <v>2.4</v>
      </c>
      <c r="R135">
        <f>IFERROR(VLOOKUP($A135,'Dog data'!$D$2:$DG$400,'Dog data'!BW$1,FALSE),"")</f>
        <v>15.1</v>
      </c>
      <c r="S135">
        <f>IFERROR(VLOOKUP($A135,'Dog data'!$D$2:$DG$400,'Dog data'!BX$1,FALSE),"")</f>
        <v>6.04</v>
      </c>
      <c r="T135">
        <f>IFERROR(VLOOKUP($A135,'Dog data'!$D$2:$DG$400,'Dog data'!BY$1,FALSE),"")</f>
        <v>12.4</v>
      </c>
      <c r="U135">
        <f>IFERROR(VLOOKUP($A135,'Dog data'!$D$2:$DG$400,'Dog data'!BZ$1,FALSE),"")</f>
        <v>35.4</v>
      </c>
      <c r="V135">
        <f>IFERROR(VLOOKUP($A135,'Dog data'!$D$2:$DG$400,'Dog data'!CA$1,FALSE),"")</f>
        <v>58.6</v>
      </c>
      <c r="W135">
        <f>IFERROR(VLOOKUP($A135,'Dog data'!$D$2:$DG$400,'Dog data'!CB$1,FALSE),"")</f>
        <v>20.5</v>
      </c>
      <c r="X135">
        <f>IFERROR(VLOOKUP($A135,'Dog data'!$D$2:$DG$400,'Dog data'!CC$1,FALSE),"")</f>
        <v>35</v>
      </c>
      <c r="Y135">
        <f>IFERROR(VLOOKUP($A135,'Dog data'!$D$2:$DG$400,'Dog data'!CD$1,FALSE),"")</f>
        <v>17.100000000000001</v>
      </c>
      <c r="Z135">
        <f>IFERROR(VLOOKUP($A135,'Dog data'!$D$2:$DG$400,'Dog data'!CE$1,FALSE),"")</f>
        <v>343</v>
      </c>
      <c r="AA135" t="str">
        <f>IFERROR(VLOOKUP($A135,'Dog data'!$D$2:$DG$400,'Dog data'!CF$1,FALSE),"")</f>
        <v>.</v>
      </c>
      <c r="AB135">
        <f>IFERROR(VLOOKUP($A135,'Dog data'!$D$2:$DG$400,'Dog data'!CG$1,FALSE),"")</f>
        <v>66</v>
      </c>
      <c r="AC135" t="str">
        <f>IFERROR(VLOOKUP($A135,'Dog data'!$D$2:$DG$400,'Dog data'!CH$1,FALSE),"")</f>
        <v>.</v>
      </c>
      <c r="AD135">
        <f>IFERROR(VLOOKUP($A135,'Dog data'!$D$2:$DG$400,'Dog data'!CI$1,FALSE),"")</f>
        <v>21</v>
      </c>
      <c r="AE135">
        <f>IFERROR(VLOOKUP($A135,'Dog data'!$D$2:$DG$400,'Dog data'!CJ$1,FALSE),"")</f>
        <v>4</v>
      </c>
      <c r="AF135">
        <f>IFERROR(VLOOKUP($A135,'Dog data'!$D$2:$DG$400,'Dog data'!CK$1,FALSE),"")</f>
        <v>7</v>
      </c>
      <c r="AG135">
        <f>IFERROR(VLOOKUP($A135,'Dog data'!$D$2:$DG$400,'Dog data'!CL$1,FALSE),"")</f>
        <v>2</v>
      </c>
      <c r="AH135" t="str">
        <f>IFERROR(VLOOKUP($A135,'Dog data'!$D$2:$DG$400,'Dog data'!CM$1,FALSE),"")</f>
        <v>.</v>
      </c>
      <c r="AI135" s="85" t="str">
        <f>IFERROR(VLOOKUP($A135,'Dog data'!$D$2:$DH$400,'Dog data'!DH$1,FALSE),"")</f>
        <v>CA034</v>
      </c>
      <c r="AJ135" s="85" t="str">
        <f>IFERROR(VLOOKUP($AI135,data!$C$3:$L$500,data!E$1,FALSE),"")</f>
        <v/>
      </c>
      <c r="AK135" s="85" t="str">
        <f>IFERROR(VLOOKUP($AI135,data!$C$3:$L$500,data!F$1,FALSE),"")</f>
        <v/>
      </c>
      <c r="AL135" s="85" t="str">
        <f>IFERROR(VLOOKUP($AI135,data!$C$3:$L$500,data!G$1,FALSE),"")</f>
        <v/>
      </c>
      <c r="AM135" s="85" t="str">
        <f>IFERROR(VLOOKUP($AI135,data!$C$3:$L$500,data!H$1,FALSE),"")</f>
        <v/>
      </c>
      <c r="AN135" s="85" t="str">
        <f>IFERROR(IFERROR(VLOOKUP($AI135,data!$C$3:$L$500,data!I$1,FALSE),VLOOKUP($AI135,Sheet1!$E$3:$M$21,Sheet1!K$1,FALSE)),"")</f>
        <v/>
      </c>
      <c r="AO135" s="85" t="str">
        <f>IFERROR(IFERROR(VLOOKUP($AI135,data!$C$3:$L$500,data!J$1,FALSE),VLOOKUP($AI135,Sheet1!$E$3:$M$21,Sheet1!L$1,FALSE)),"")</f>
        <v/>
      </c>
      <c r="AP135" s="85" t="str">
        <f>IFERROR(VLOOKUP($AI135,data!$C$3:$L$500,data!K$1,FALSE),"")</f>
        <v/>
      </c>
      <c r="AQ135" s="85" t="str">
        <f>IFERROR(VLOOKUP($AI135,data!$C$3:$L$500,data!L$1,FALSE),"")</f>
        <v/>
      </c>
    </row>
    <row r="136" spans="1:43" x14ac:dyDescent="0.2">
      <c r="A136" s="31" t="s">
        <v>839</v>
      </c>
      <c r="B136" t="str">
        <f>VLOOKUP($A136,Dirofilaria!$A$6:$B$253,2,FALSE)</f>
        <v>Neg</v>
      </c>
      <c r="C136">
        <f>IF(B136=0,"",IF(B136="Neg",0,1))</f>
        <v>0</v>
      </c>
      <c r="D136" t="s">
        <v>4911</v>
      </c>
      <c r="E136">
        <f>IFERROR(VLOOKUP($A136,'Dog data'!$D$2:$DG$400,'Dog data'!R$1,FALSE),"")</f>
        <v>2</v>
      </c>
      <c r="F136" t="str">
        <f>IFERROR(VLOOKUP($A136,'Dog data'!$D$2:$DG$400,'Dog data'!T$1,FALSE),"")</f>
        <v>NA</v>
      </c>
      <c r="G136" t="str">
        <f>IFERROR(VLOOKUP($A136,'Dog data'!$D$2:$DG$400,'Dog data'!Y$1,FALSE),"")</f>
        <v>Normal</v>
      </c>
      <c r="H136" t="str">
        <f>IFERROR(VLOOKUP($A136,'Dog data'!$D$2:$DG$400,'Dog data'!Z$1,FALSE),"")</f>
        <v>Normal</v>
      </c>
      <c r="I136" t="str">
        <f>IFERROR(VLOOKUP($A136,'Dog data'!$D$2:$DG$400,'Dog data'!AA$1,FALSE),"")</f>
        <v>Normal</v>
      </c>
      <c r="J136" t="str">
        <f>IFERROR(VLOOKUP($A136,'Dog data'!$D$2:$DG$400,'Dog data'!AE$1,FALSE),"")</f>
        <v>Normal</v>
      </c>
      <c r="K136">
        <f>IFERROR(VLOOKUP($A136,'Dog data'!$D$2:$DG$400,'Dog data'!AF$1,FALSE),"")</f>
        <v>3</v>
      </c>
      <c r="L136">
        <f>IFERROR(VLOOKUP($A136,'Dog data'!$D$2:$DG$400,'Dog data'!BQ$1,FALSE),"")</f>
        <v>15.4</v>
      </c>
      <c r="M136">
        <f>IFERROR(VLOOKUP($A136,'Dog data'!$D$2:$DG$400,'Dog data'!BR$1,FALSE),"")</f>
        <v>8.8000000000000007</v>
      </c>
      <c r="N136">
        <f>IFERROR(VLOOKUP($A136,'Dog data'!$D$2:$DG$400,'Dog data'!BS$1,FALSE),"")</f>
        <v>57.3</v>
      </c>
      <c r="O136">
        <f>IFERROR(VLOOKUP($A136,'Dog data'!$D$2:$DG$400,'Dog data'!BT$1,FALSE),"")</f>
        <v>3.6</v>
      </c>
      <c r="P136">
        <f>IFERROR(VLOOKUP($A136,'Dog data'!$D$2:$DG$400,'Dog data'!BU$1,FALSE),"")</f>
        <v>23.1</v>
      </c>
      <c r="Q136">
        <f>IFERROR(VLOOKUP($A136,'Dog data'!$D$2:$DG$400,'Dog data'!BV$1,FALSE),"")</f>
        <v>3</v>
      </c>
      <c r="R136">
        <f>IFERROR(VLOOKUP($A136,'Dog data'!$D$2:$DG$400,'Dog data'!BW$1,FALSE),"")</f>
        <v>19.600000000000001</v>
      </c>
      <c r="S136">
        <f>IFERROR(VLOOKUP($A136,'Dog data'!$D$2:$DG$400,'Dog data'!BX$1,FALSE),"")</f>
        <v>6.58</v>
      </c>
      <c r="T136">
        <f>IFERROR(VLOOKUP($A136,'Dog data'!$D$2:$DG$400,'Dog data'!BY$1,FALSE),"")</f>
        <v>15</v>
      </c>
      <c r="U136">
        <f>IFERROR(VLOOKUP($A136,'Dog data'!$D$2:$DG$400,'Dog data'!BZ$1,FALSE),"")</f>
        <v>41.7</v>
      </c>
      <c r="V136">
        <f>IFERROR(VLOOKUP($A136,'Dog data'!$D$2:$DG$400,'Dog data'!CA$1,FALSE),"")</f>
        <v>63.3</v>
      </c>
      <c r="W136">
        <f>IFERROR(VLOOKUP($A136,'Dog data'!$D$2:$DG$400,'Dog data'!CB$1,FALSE),"")</f>
        <v>22.8</v>
      </c>
      <c r="X136">
        <f>IFERROR(VLOOKUP($A136,'Dog data'!$D$2:$DG$400,'Dog data'!CC$1,FALSE),"")</f>
        <v>36</v>
      </c>
      <c r="Y136">
        <f>IFERROR(VLOOKUP($A136,'Dog data'!$D$2:$DG$400,'Dog data'!CD$1,FALSE),"")</f>
        <v>14.5</v>
      </c>
      <c r="Z136">
        <f>IFERROR(VLOOKUP($A136,'Dog data'!$D$2:$DG$400,'Dog data'!CE$1,FALSE),"")</f>
        <v>144</v>
      </c>
      <c r="AA136" t="str">
        <f>IFERROR(VLOOKUP($A136,'Dog data'!$D$2:$DG$400,'Dog data'!CF$1,FALSE),"")</f>
        <v>.</v>
      </c>
      <c r="AB136">
        <f>IFERROR(VLOOKUP($A136,'Dog data'!$D$2:$DG$400,'Dog data'!CG$1,FALSE),"")</f>
        <v>67</v>
      </c>
      <c r="AC136" t="str">
        <f>IFERROR(VLOOKUP($A136,'Dog data'!$D$2:$DG$400,'Dog data'!CH$1,FALSE),"")</f>
        <v>.</v>
      </c>
      <c r="AD136">
        <f>IFERROR(VLOOKUP($A136,'Dog data'!$D$2:$DG$400,'Dog data'!CI$1,FALSE),"")</f>
        <v>22</v>
      </c>
      <c r="AE136">
        <f>IFERROR(VLOOKUP($A136,'Dog data'!$D$2:$DG$400,'Dog data'!CJ$1,FALSE),"")</f>
        <v>1</v>
      </c>
      <c r="AF136">
        <f>IFERROR(VLOOKUP($A136,'Dog data'!$D$2:$DG$400,'Dog data'!CK$1,FALSE),"")</f>
        <v>10</v>
      </c>
      <c r="AG136" t="str">
        <f>IFERROR(VLOOKUP($A136,'Dog data'!$D$2:$DG$400,'Dog data'!CL$1,FALSE),"")</f>
        <v>.</v>
      </c>
      <c r="AH136" t="str">
        <f>IFERROR(VLOOKUP($A136,'Dog data'!$D$2:$DG$400,'Dog data'!CM$1,FALSE),"")</f>
        <v>.</v>
      </c>
      <c r="AI136" s="85" t="str">
        <f>IFERROR(VLOOKUP($A136,'Dog data'!$D$2:$DH$400,'Dog data'!DH$1,FALSE),"")</f>
        <v>BB022</v>
      </c>
      <c r="AJ136" s="85" t="str">
        <f>IFERROR(VLOOKUP($AI136,data!$C$3:$L$500,data!E$1,FALSE),"")</f>
        <v>Bajo Bonito</v>
      </c>
      <c r="AK136" s="85" t="str">
        <f>IFERROR(VLOOKUP($AI136,data!$C$3:$L$500,data!F$1,FALSE),"")</f>
        <v>8.719161 -80.058136 251.49897371749813 96</v>
      </c>
      <c r="AL136" s="85">
        <f>IFERROR(VLOOKUP($AI136,data!$C$3:$L$500,data!G$1,FALSE),"")</f>
        <v>8.7191609999999997</v>
      </c>
      <c r="AM136" s="85">
        <f>IFERROR(VLOOKUP($AI136,data!$C$3:$L$500,data!H$1,FALSE),"")</f>
        <v>-80.058136000000005</v>
      </c>
      <c r="AN136" s="85">
        <f>IFERROR(IFERROR(VLOOKUP($AI136,data!$C$3:$L$500,data!I$1,FALSE),VLOOKUP($AI136,Sheet1!$E$3:$M$21,Sheet1!K$1,FALSE)),"")</f>
        <v>0</v>
      </c>
      <c r="AO136" s="85">
        <f>IFERROR(IFERROR(VLOOKUP($AI136,data!$C$3:$L$500,data!J$1,FALSE),VLOOKUP($AI136,Sheet1!$E$3:$M$21,Sheet1!L$1,FALSE)),"")</f>
        <v>0</v>
      </c>
      <c r="AP136" s="85">
        <f>IFERROR(VLOOKUP($AI136,data!$C$3:$L$500,data!K$1,FALSE),"")</f>
        <v>-80.058136000000005</v>
      </c>
      <c r="AQ136" s="85">
        <f>IFERROR(VLOOKUP($AI136,data!$C$3:$L$500,data!L$1,FALSE),"")</f>
        <v>251.49897371700001</v>
      </c>
    </row>
    <row r="137" spans="1:43" x14ac:dyDescent="0.2">
      <c r="A137" s="31" t="s">
        <v>842</v>
      </c>
      <c r="B137" t="str">
        <f>VLOOKUP($A137,Dirofilaria!$A$6:$B$253,2,FALSE)</f>
        <v>Neg</v>
      </c>
      <c r="C137">
        <f>IF(B137=0,"",IF(B137="Neg",0,1))</f>
        <v>0</v>
      </c>
      <c r="D137" t="s">
        <v>4911</v>
      </c>
      <c r="E137" t="str">
        <f>IFERROR(VLOOKUP($A137,'Dog data'!$D$2:$DG$400,'Dog data'!R$1,FALSE),"")</f>
        <v>.</v>
      </c>
      <c r="F137" t="str">
        <f>IFERROR(VLOOKUP($A137,'Dog data'!$D$2:$DG$400,'Dog data'!T$1,FALSE),"")</f>
        <v>F</v>
      </c>
      <c r="G137">
        <f>IFERROR(VLOOKUP($A137,'Dog data'!$D$2:$DG$400,'Dog data'!Y$1,FALSE),"")</f>
        <v>0</v>
      </c>
      <c r="H137">
        <f>IFERROR(VLOOKUP($A137,'Dog data'!$D$2:$DG$400,'Dog data'!Z$1,FALSE),"")</f>
        <v>64</v>
      </c>
      <c r="I137">
        <f>IFERROR(VLOOKUP($A137,'Dog data'!$D$2:$DG$400,'Dog data'!AA$1,FALSE),"")</f>
        <v>0</v>
      </c>
      <c r="J137">
        <f>IFERROR(VLOOKUP($A137,'Dog data'!$D$2:$DG$400,'Dog data'!AE$1,FALSE),"")</f>
        <v>37.799999999999997</v>
      </c>
      <c r="K137">
        <f>IFERROR(VLOOKUP($A137,'Dog data'!$D$2:$DG$400,'Dog data'!AF$1,FALSE),"")</f>
        <v>2.5</v>
      </c>
      <c r="L137">
        <f>IFERROR(VLOOKUP($A137,'Dog data'!$D$2:$DG$400,'Dog data'!BQ$1,FALSE),"")</f>
        <v>18.5</v>
      </c>
      <c r="M137">
        <f>IFERROR(VLOOKUP($A137,'Dog data'!$D$2:$DG$400,'Dog data'!BR$1,FALSE),"")</f>
        <v>11.2</v>
      </c>
      <c r="N137">
        <f>IFERROR(VLOOKUP($A137,'Dog data'!$D$2:$DG$400,'Dog data'!BS$1,FALSE),"")</f>
        <v>60.5</v>
      </c>
      <c r="O137">
        <f>IFERROR(VLOOKUP($A137,'Dog data'!$D$2:$DG$400,'Dog data'!BT$1,FALSE),"")</f>
        <v>3.8</v>
      </c>
      <c r="P137">
        <f>IFERROR(VLOOKUP($A137,'Dog data'!$D$2:$DG$400,'Dog data'!BU$1,FALSE),"")</f>
        <v>20.8</v>
      </c>
      <c r="Q137">
        <f>IFERROR(VLOOKUP($A137,'Dog data'!$D$2:$DG$400,'Dog data'!BV$1,FALSE),"")</f>
        <v>3.5</v>
      </c>
      <c r="R137">
        <f>IFERROR(VLOOKUP($A137,'Dog data'!$D$2:$DG$400,'Dog data'!BW$1,FALSE),"")</f>
        <v>18.7</v>
      </c>
      <c r="S137">
        <f>IFERROR(VLOOKUP($A137,'Dog data'!$D$2:$DG$400,'Dog data'!BX$1,FALSE),"")</f>
        <v>5.27</v>
      </c>
      <c r="T137">
        <f>IFERROR(VLOOKUP($A137,'Dog data'!$D$2:$DG$400,'Dog data'!BY$1,FALSE),"")</f>
        <v>10.8</v>
      </c>
      <c r="U137">
        <f>IFERROR(VLOOKUP($A137,'Dog data'!$D$2:$DG$400,'Dog data'!BZ$1,FALSE),"")</f>
        <v>30.6</v>
      </c>
      <c r="V137">
        <f>IFERROR(VLOOKUP($A137,'Dog data'!$D$2:$DG$400,'Dog data'!CA$1,FALSE),"")</f>
        <v>58.1</v>
      </c>
      <c r="W137">
        <f>IFERROR(VLOOKUP($A137,'Dog data'!$D$2:$DG$400,'Dog data'!CB$1,FALSE),"")</f>
        <v>20.5</v>
      </c>
      <c r="X137">
        <f>IFERROR(VLOOKUP($A137,'Dog data'!$D$2:$DG$400,'Dog data'!CC$1,FALSE),"")</f>
        <v>35.299999999999997</v>
      </c>
      <c r="Y137">
        <f>IFERROR(VLOOKUP($A137,'Dog data'!$D$2:$DG$400,'Dog data'!CD$1,FALSE),"")</f>
        <v>18.2</v>
      </c>
      <c r="Z137">
        <f>IFERROR(VLOOKUP($A137,'Dog data'!$D$2:$DG$400,'Dog data'!CE$1,FALSE),"")</f>
        <v>166</v>
      </c>
      <c r="AA137" t="str">
        <f>IFERROR(VLOOKUP($A137,'Dog data'!$D$2:$DG$400,'Dog data'!CF$1,FALSE),"")</f>
        <v>.</v>
      </c>
      <c r="AB137">
        <f>IFERROR(VLOOKUP($A137,'Dog data'!$D$2:$DG$400,'Dog data'!CG$1,FALSE),"")</f>
        <v>70</v>
      </c>
      <c r="AC137" t="str">
        <f>IFERROR(VLOOKUP($A137,'Dog data'!$D$2:$DG$400,'Dog data'!CH$1,FALSE),"")</f>
        <v>.</v>
      </c>
      <c r="AD137">
        <f>IFERROR(VLOOKUP($A137,'Dog data'!$D$2:$DG$400,'Dog data'!CI$1,FALSE),"")</f>
        <v>17</v>
      </c>
      <c r="AE137" t="str">
        <f>IFERROR(VLOOKUP($A137,'Dog data'!$D$2:$DG$400,'Dog data'!CJ$1,FALSE),"")</f>
        <v>.</v>
      </c>
      <c r="AF137">
        <f>IFERROR(VLOOKUP($A137,'Dog data'!$D$2:$DG$400,'Dog data'!CK$1,FALSE),"")</f>
        <v>13</v>
      </c>
      <c r="AG137" t="str">
        <f>IFERROR(VLOOKUP($A137,'Dog data'!$D$2:$DG$400,'Dog data'!CL$1,FALSE),"")</f>
        <v>.</v>
      </c>
      <c r="AH137" t="str">
        <f>IFERROR(VLOOKUP($A137,'Dog data'!$D$2:$DG$400,'Dog data'!CM$1,FALSE),"")</f>
        <v>.</v>
      </c>
      <c r="AI137" s="85" t="str">
        <f>IFERROR(VLOOKUP($A137,'Dog data'!$D$2:$DH$400,'Dog data'!DH$1,FALSE),"")</f>
        <v>BB022</v>
      </c>
      <c r="AJ137" s="85" t="str">
        <f>IFERROR(VLOOKUP($AI137,data!$C$3:$L$500,data!E$1,FALSE),"")</f>
        <v>Bajo Bonito</v>
      </c>
      <c r="AK137" s="85" t="str">
        <f>IFERROR(VLOOKUP($AI137,data!$C$3:$L$500,data!F$1,FALSE),"")</f>
        <v>8.719161 -80.058136 251.49897371749813 96</v>
      </c>
      <c r="AL137" s="85">
        <f>IFERROR(VLOOKUP($AI137,data!$C$3:$L$500,data!G$1,FALSE),"")</f>
        <v>8.7191609999999997</v>
      </c>
      <c r="AM137" s="85">
        <f>IFERROR(VLOOKUP($AI137,data!$C$3:$L$500,data!H$1,FALSE),"")</f>
        <v>-80.058136000000005</v>
      </c>
      <c r="AN137" s="85">
        <f>IFERROR(IFERROR(VLOOKUP($AI137,data!$C$3:$L$500,data!I$1,FALSE),VLOOKUP($AI137,Sheet1!$E$3:$M$21,Sheet1!K$1,FALSE)),"")</f>
        <v>0</v>
      </c>
      <c r="AO137" s="85">
        <f>IFERROR(IFERROR(VLOOKUP($AI137,data!$C$3:$L$500,data!J$1,FALSE),VLOOKUP($AI137,Sheet1!$E$3:$M$21,Sheet1!L$1,FALSE)),"")</f>
        <v>0</v>
      </c>
      <c r="AP137" s="85">
        <f>IFERROR(VLOOKUP($AI137,data!$C$3:$L$500,data!K$1,FALSE),"")</f>
        <v>-80.058136000000005</v>
      </c>
      <c r="AQ137" s="85">
        <f>IFERROR(VLOOKUP($AI137,data!$C$3:$L$500,data!L$1,FALSE),"")</f>
        <v>251.49897371700001</v>
      </c>
    </row>
    <row r="138" spans="1:43" x14ac:dyDescent="0.2">
      <c r="A138" s="31" t="s">
        <v>846</v>
      </c>
      <c r="B138" t="str">
        <f>VLOOKUP($A138,Dirofilaria!$A$6:$B$253,2,FALSE)</f>
        <v>Neg</v>
      </c>
      <c r="C138">
        <f>IF(B138=0,"",IF(B138="Neg",0,1))</f>
        <v>0</v>
      </c>
      <c r="D138" t="s">
        <v>4911</v>
      </c>
      <c r="E138">
        <f>IFERROR(VLOOKUP($A138,'Dog data'!$D$2:$DG$400,'Dog data'!R$1,FALSE),"")</f>
        <v>0.5</v>
      </c>
      <c r="F138" t="str">
        <f>IFERROR(VLOOKUP($A138,'Dog data'!$D$2:$DG$400,'Dog data'!T$1,FALSE),"")</f>
        <v>M</v>
      </c>
      <c r="G138" t="str">
        <f>IFERROR(VLOOKUP($A138,'Dog data'!$D$2:$DG$400,'Dog data'!Y$1,FALSE),"")</f>
        <v>.</v>
      </c>
      <c r="H138">
        <f>IFERROR(VLOOKUP($A138,'Dog data'!$D$2:$DG$400,'Dog data'!Z$1,FALSE),"")</f>
        <v>88</v>
      </c>
      <c r="I138">
        <f>IFERROR(VLOOKUP($A138,'Dog data'!$D$2:$DG$400,'Dog data'!AA$1,FALSE),"")</f>
        <v>0</v>
      </c>
      <c r="J138" t="str">
        <f>IFERROR(VLOOKUP($A138,'Dog data'!$D$2:$DG$400,'Dog data'!AE$1,FALSE),"")</f>
        <v>.</v>
      </c>
      <c r="K138" t="str">
        <f>IFERROR(VLOOKUP($A138,'Dog data'!$D$2:$DG$400,'Dog data'!AF$1,FALSE),"")</f>
        <v>.</v>
      </c>
      <c r="L138" t="str">
        <f>IFERROR(VLOOKUP($A138,'Dog data'!$D$2:$DG$400,'Dog data'!BQ$1,FALSE),"")</f>
        <v>.</v>
      </c>
      <c r="M138" t="str">
        <f>IFERROR(VLOOKUP($A138,'Dog data'!$D$2:$DG$400,'Dog data'!BR$1,FALSE),"")</f>
        <v>.</v>
      </c>
      <c r="N138" t="str">
        <f>IFERROR(VLOOKUP($A138,'Dog data'!$D$2:$DG$400,'Dog data'!BS$1,FALSE),"")</f>
        <v>.</v>
      </c>
      <c r="O138" t="str">
        <f>IFERROR(VLOOKUP($A138,'Dog data'!$D$2:$DG$400,'Dog data'!BT$1,FALSE),"")</f>
        <v>.</v>
      </c>
      <c r="P138" t="str">
        <f>IFERROR(VLOOKUP($A138,'Dog data'!$D$2:$DG$400,'Dog data'!BU$1,FALSE),"")</f>
        <v>.</v>
      </c>
      <c r="Q138" t="str">
        <f>IFERROR(VLOOKUP($A138,'Dog data'!$D$2:$DG$400,'Dog data'!BV$1,FALSE),"")</f>
        <v>.</v>
      </c>
      <c r="R138" t="str">
        <f>IFERROR(VLOOKUP($A138,'Dog data'!$D$2:$DG$400,'Dog data'!BW$1,FALSE),"")</f>
        <v>.</v>
      </c>
      <c r="S138" t="str">
        <f>IFERROR(VLOOKUP($A138,'Dog data'!$D$2:$DG$400,'Dog data'!BX$1,FALSE),"")</f>
        <v>.</v>
      </c>
      <c r="T138" t="str">
        <f>IFERROR(VLOOKUP($A138,'Dog data'!$D$2:$DG$400,'Dog data'!BY$1,FALSE),"")</f>
        <v>.</v>
      </c>
      <c r="U138" t="str">
        <f>IFERROR(VLOOKUP($A138,'Dog data'!$D$2:$DG$400,'Dog data'!BZ$1,FALSE),"")</f>
        <v>.</v>
      </c>
      <c r="V138" t="str">
        <f>IFERROR(VLOOKUP($A138,'Dog data'!$D$2:$DG$400,'Dog data'!CA$1,FALSE),"")</f>
        <v>.</v>
      </c>
      <c r="W138" t="str">
        <f>IFERROR(VLOOKUP($A138,'Dog data'!$D$2:$DG$400,'Dog data'!CB$1,FALSE),"")</f>
        <v>.</v>
      </c>
      <c r="X138" t="str">
        <f>IFERROR(VLOOKUP($A138,'Dog data'!$D$2:$DG$400,'Dog data'!CC$1,FALSE),"")</f>
        <v>.</v>
      </c>
      <c r="Y138" t="str">
        <f>IFERROR(VLOOKUP($A138,'Dog data'!$D$2:$DG$400,'Dog data'!CD$1,FALSE),"")</f>
        <v>.</v>
      </c>
      <c r="Z138" t="str">
        <f>IFERROR(VLOOKUP($A138,'Dog data'!$D$2:$DG$400,'Dog data'!CE$1,FALSE),"")</f>
        <v>.</v>
      </c>
      <c r="AA138" t="str">
        <f>IFERROR(VLOOKUP($A138,'Dog data'!$D$2:$DG$400,'Dog data'!CF$1,FALSE),"")</f>
        <v>.</v>
      </c>
      <c r="AB138" t="str">
        <f>IFERROR(VLOOKUP($A138,'Dog data'!$D$2:$DG$400,'Dog data'!CG$1,FALSE),"")</f>
        <v>.</v>
      </c>
      <c r="AC138" t="str">
        <f>IFERROR(VLOOKUP($A138,'Dog data'!$D$2:$DG$400,'Dog data'!CH$1,FALSE),"")</f>
        <v>.</v>
      </c>
      <c r="AD138" t="str">
        <f>IFERROR(VLOOKUP($A138,'Dog data'!$D$2:$DG$400,'Dog data'!CI$1,FALSE),"")</f>
        <v>.</v>
      </c>
      <c r="AE138" t="str">
        <f>IFERROR(VLOOKUP($A138,'Dog data'!$D$2:$DG$400,'Dog data'!CJ$1,FALSE),"")</f>
        <v>.</v>
      </c>
      <c r="AF138" t="str">
        <f>IFERROR(VLOOKUP($A138,'Dog data'!$D$2:$DG$400,'Dog data'!CK$1,FALSE),"")</f>
        <v>.</v>
      </c>
      <c r="AG138" t="str">
        <f>IFERROR(VLOOKUP($A138,'Dog data'!$D$2:$DG$400,'Dog data'!CL$1,FALSE),"")</f>
        <v>.</v>
      </c>
      <c r="AH138" t="str">
        <f>IFERROR(VLOOKUP($A138,'Dog data'!$D$2:$DG$400,'Dog data'!CM$1,FALSE),"")</f>
        <v>.</v>
      </c>
      <c r="AI138" s="85" t="str">
        <f>IFERROR(VLOOKUP($A138,'Dog data'!$D$2:$DH$400,'Dog data'!DH$1,FALSE),"")</f>
        <v>BB022</v>
      </c>
      <c r="AJ138" s="85" t="str">
        <f>IFERROR(VLOOKUP($AI138,data!$C$3:$L$500,data!E$1,FALSE),"")</f>
        <v>Bajo Bonito</v>
      </c>
      <c r="AK138" s="85" t="str">
        <f>IFERROR(VLOOKUP($AI138,data!$C$3:$L$500,data!F$1,FALSE),"")</f>
        <v>8.719161 -80.058136 251.49897371749813 96</v>
      </c>
      <c r="AL138" s="85">
        <f>IFERROR(VLOOKUP($AI138,data!$C$3:$L$500,data!G$1,FALSE),"")</f>
        <v>8.7191609999999997</v>
      </c>
      <c r="AM138" s="85">
        <f>IFERROR(VLOOKUP($AI138,data!$C$3:$L$500,data!H$1,FALSE),"")</f>
        <v>-80.058136000000005</v>
      </c>
      <c r="AN138" s="85">
        <f>IFERROR(IFERROR(VLOOKUP($AI138,data!$C$3:$L$500,data!I$1,FALSE),VLOOKUP($AI138,Sheet1!$E$3:$M$21,Sheet1!K$1,FALSE)),"")</f>
        <v>0</v>
      </c>
      <c r="AO138" s="85">
        <f>IFERROR(IFERROR(VLOOKUP($AI138,data!$C$3:$L$500,data!J$1,FALSE),VLOOKUP($AI138,Sheet1!$E$3:$M$21,Sheet1!L$1,FALSE)),"")</f>
        <v>0</v>
      </c>
      <c r="AP138" s="85">
        <f>IFERROR(VLOOKUP($AI138,data!$C$3:$L$500,data!K$1,FALSE),"")</f>
        <v>-80.058136000000005</v>
      </c>
      <c r="AQ138" s="85">
        <f>IFERROR(VLOOKUP($AI138,data!$C$3:$L$500,data!L$1,FALSE),"")</f>
        <v>251.49897371700001</v>
      </c>
    </row>
    <row r="139" spans="1:43" x14ac:dyDescent="0.2">
      <c r="A139" s="31" t="s">
        <v>858</v>
      </c>
      <c r="B139" t="str">
        <f>VLOOKUP($A139,Dirofilaria!$A$6:$B$253,2,FALSE)</f>
        <v>Neg</v>
      </c>
      <c r="C139">
        <f>IF(B139=0,"",IF(B139="Neg",0,1))</f>
        <v>0</v>
      </c>
      <c r="D139" t="s">
        <v>4911</v>
      </c>
      <c r="E139">
        <f>IFERROR(VLOOKUP($A139,'Dog data'!$D$2:$DG$400,'Dog data'!R$1,FALSE),"")</f>
        <v>0.16600000000000001</v>
      </c>
      <c r="F139" t="str">
        <f>IFERROR(VLOOKUP($A139,'Dog data'!$D$2:$DG$400,'Dog data'!T$1,FALSE),"")</f>
        <v>M</v>
      </c>
      <c r="G139" t="str">
        <f>IFERROR(VLOOKUP($A139,'Dog data'!$D$2:$DG$400,'Dog data'!Y$1,FALSE),"")</f>
        <v>Normal</v>
      </c>
      <c r="H139">
        <f>IFERROR(VLOOKUP($A139,'Dog data'!$D$2:$DG$400,'Dog data'!Z$1,FALSE),"")</f>
        <v>140</v>
      </c>
      <c r="I139" t="str">
        <f>IFERROR(VLOOKUP($A139,'Dog data'!$D$2:$DG$400,'Dog data'!AA$1,FALSE),"")</f>
        <v>Normal</v>
      </c>
      <c r="J139" t="str">
        <f>IFERROR(VLOOKUP($A139,'Dog data'!$D$2:$DG$400,'Dog data'!AE$1,FALSE),"")</f>
        <v>.</v>
      </c>
      <c r="K139">
        <f>IFERROR(VLOOKUP($A139,'Dog data'!$D$2:$DG$400,'Dog data'!AF$1,FALSE),"")</f>
        <v>2.5</v>
      </c>
      <c r="L139">
        <f>IFERROR(VLOOKUP($A139,'Dog data'!$D$2:$DG$400,'Dog data'!BQ$1,FALSE),"")</f>
        <v>23.2</v>
      </c>
      <c r="M139">
        <f>IFERROR(VLOOKUP($A139,'Dog data'!$D$2:$DG$400,'Dog data'!BR$1,FALSE),"")</f>
        <v>13.8</v>
      </c>
      <c r="N139">
        <f>IFERROR(VLOOKUP($A139,'Dog data'!$D$2:$DG$400,'Dog data'!BS$1,FALSE),"")</f>
        <v>59.5</v>
      </c>
      <c r="O139">
        <f>IFERROR(VLOOKUP($A139,'Dog data'!$D$2:$DG$400,'Dog data'!BT$1,FALSE),"")</f>
        <v>4.8</v>
      </c>
      <c r="P139">
        <f>IFERROR(VLOOKUP($A139,'Dog data'!$D$2:$DG$400,'Dog data'!BU$1,FALSE),"")</f>
        <v>20.5</v>
      </c>
      <c r="Q139">
        <f>IFERROR(VLOOKUP($A139,'Dog data'!$D$2:$DG$400,'Dog data'!BV$1,FALSE),"")</f>
        <v>4.5999999999999996</v>
      </c>
      <c r="R139">
        <f>IFERROR(VLOOKUP($A139,'Dog data'!$D$2:$DG$400,'Dog data'!BW$1,FALSE),"")</f>
        <v>20</v>
      </c>
      <c r="S139">
        <f>IFERROR(VLOOKUP($A139,'Dog data'!$D$2:$DG$400,'Dog data'!BX$1,FALSE),"")</f>
        <v>4.96</v>
      </c>
      <c r="T139">
        <f>IFERROR(VLOOKUP($A139,'Dog data'!$D$2:$DG$400,'Dog data'!BY$1,FALSE),"")</f>
        <v>10.7</v>
      </c>
      <c r="U139">
        <f>IFERROR(VLOOKUP($A139,'Dog data'!$D$2:$DG$400,'Dog data'!BZ$1,FALSE),"")</f>
        <v>30.7</v>
      </c>
      <c r="V139">
        <f>IFERROR(VLOOKUP($A139,'Dog data'!$D$2:$DG$400,'Dog data'!CA$1,FALSE),"")</f>
        <v>61.8</v>
      </c>
      <c r="W139">
        <f>IFERROR(VLOOKUP($A139,'Dog data'!$D$2:$DG$400,'Dog data'!CB$1,FALSE),"")</f>
        <v>21.6</v>
      </c>
      <c r="X139">
        <f>IFERROR(VLOOKUP($A139,'Dog data'!$D$2:$DG$400,'Dog data'!CC$1,FALSE),"")</f>
        <v>34.9</v>
      </c>
      <c r="Y139">
        <f>IFERROR(VLOOKUP($A139,'Dog data'!$D$2:$DG$400,'Dog data'!CD$1,FALSE),"")</f>
        <v>18.3</v>
      </c>
      <c r="Z139">
        <f>IFERROR(VLOOKUP($A139,'Dog data'!$D$2:$DG$400,'Dog data'!CE$1,FALSE),"")</f>
        <v>358</v>
      </c>
      <c r="AA139" t="str">
        <f>IFERROR(VLOOKUP($A139,'Dog data'!$D$2:$DG$400,'Dog data'!CF$1,FALSE),"")</f>
        <v>.</v>
      </c>
      <c r="AB139">
        <f>IFERROR(VLOOKUP($A139,'Dog data'!$D$2:$DG$400,'Dog data'!CG$1,FALSE),"")</f>
        <v>58</v>
      </c>
      <c r="AC139" t="str">
        <f>IFERROR(VLOOKUP($A139,'Dog data'!$D$2:$DG$400,'Dog data'!CH$1,FALSE),"")</f>
        <v>.</v>
      </c>
      <c r="AD139">
        <f>IFERROR(VLOOKUP($A139,'Dog data'!$D$2:$DG$400,'Dog data'!CI$1,FALSE),"")</f>
        <v>19</v>
      </c>
      <c r="AE139">
        <f>IFERROR(VLOOKUP($A139,'Dog data'!$D$2:$DG$400,'Dog data'!CJ$1,FALSE),"")</f>
        <v>23</v>
      </c>
      <c r="AF139" t="str">
        <f>IFERROR(VLOOKUP($A139,'Dog data'!$D$2:$DG$400,'Dog data'!CK$1,FALSE),"")</f>
        <v>.</v>
      </c>
      <c r="AG139" t="str">
        <f>IFERROR(VLOOKUP($A139,'Dog data'!$D$2:$DG$400,'Dog data'!CL$1,FALSE),"")</f>
        <v>.</v>
      </c>
      <c r="AH139" t="str">
        <f>IFERROR(VLOOKUP($A139,'Dog data'!$D$2:$DG$400,'Dog data'!CM$1,FALSE),"")</f>
        <v>.</v>
      </c>
      <c r="AI139" s="85" t="str">
        <f>IFERROR(VLOOKUP($A139,'Dog data'!$D$2:$DH$400,'Dog data'!DH$1,FALSE),"")</f>
        <v>BB023</v>
      </c>
      <c r="AJ139" s="85" t="str">
        <f>IFERROR(VLOOKUP($AI139,data!$C$3:$L$500,data!E$1,FALSE),"")</f>
        <v/>
      </c>
      <c r="AK139" s="85" t="str">
        <f>IFERROR(VLOOKUP($AI139,data!$C$3:$L$500,data!F$1,FALSE),"")</f>
        <v/>
      </c>
      <c r="AL139" s="85" t="str">
        <f>IFERROR(VLOOKUP($AI139,data!$C$3:$L$500,data!G$1,FALSE),"")</f>
        <v/>
      </c>
      <c r="AM139" s="85" t="str">
        <f>IFERROR(VLOOKUP($AI139,data!$C$3:$L$500,data!H$1,FALSE),"")</f>
        <v/>
      </c>
      <c r="AN139" s="85" t="str">
        <f>IFERROR(IFERROR(VLOOKUP($AI139,data!$C$3:$L$500,data!I$1,FALSE),VLOOKUP($AI139,Sheet1!$E$3:$M$21,Sheet1!K$1,FALSE)),"")</f>
        <v/>
      </c>
      <c r="AO139" s="85" t="str">
        <f>IFERROR(IFERROR(VLOOKUP($AI139,data!$C$3:$L$500,data!J$1,FALSE),VLOOKUP($AI139,Sheet1!$E$3:$M$21,Sheet1!L$1,FALSE)),"")</f>
        <v/>
      </c>
      <c r="AP139" s="85" t="str">
        <f>IFERROR(VLOOKUP($AI139,data!$C$3:$L$500,data!K$1,FALSE),"")</f>
        <v/>
      </c>
      <c r="AQ139" s="85" t="str">
        <f>IFERROR(VLOOKUP($AI139,data!$C$3:$L$500,data!L$1,FALSE),"")</f>
        <v/>
      </c>
    </row>
    <row r="140" spans="1:43" x14ac:dyDescent="0.2">
      <c r="A140" s="31" t="s">
        <v>862</v>
      </c>
      <c r="B140" t="str">
        <f>VLOOKUP($A140,Dirofilaria!$A$6:$B$253,2,FALSE)</f>
        <v>Neg</v>
      </c>
      <c r="C140">
        <f>IF(B140=0,"",IF(B140="Neg",0,1))</f>
        <v>0</v>
      </c>
      <c r="D140" t="s">
        <v>4911</v>
      </c>
      <c r="E140">
        <f>IFERROR(VLOOKUP($A140,'Dog data'!$D$2:$DG$400,'Dog data'!R$1,FALSE),"")</f>
        <v>0.75</v>
      </c>
      <c r="F140" t="str">
        <f>IFERROR(VLOOKUP($A140,'Dog data'!$D$2:$DG$400,'Dog data'!T$1,FALSE),"")</f>
        <v>M</v>
      </c>
      <c r="G140" t="str">
        <f>IFERROR(VLOOKUP($A140,'Dog data'!$D$2:$DG$400,'Dog data'!Y$1,FALSE),"")</f>
        <v>Normal</v>
      </c>
      <c r="H140">
        <f>IFERROR(VLOOKUP($A140,'Dog data'!$D$2:$DG$400,'Dog data'!Z$1,FALSE),"")</f>
        <v>92</v>
      </c>
      <c r="I140" t="str">
        <f>IFERROR(VLOOKUP($A140,'Dog data'!$D$2:$DG$400,'Dog data'!AA$1,FALSE),"")</f>
        <v>Normal</v>
      </c>
      <c r="J140">
        <f>IFERROR(VLOOKUP($A140,'Dog data'!$D$2:$DG$400,'Dog data'!AE$1,FALSE),"")</f>
        <v>38.299999999999997</v>
      </c>
      <c r="K140">
        <f>IFERROR(VLOOKUP($A140,'Dog data'!$D$2:$DG$400,'Dog data'!AF$1,FALSE),"")</f>
        <v>2.5</v>
      </c>
      <c r="L140" t="str">
        <f>IFERROR(VLOOKUP($A140,'Dog data'!$D$2:$DG$400,'Dog data'!BQ$1,FALSE),"")</f>
        <v>.</v>
      </c>
      <c r="M140" t="str">
        <f>IFERROR(VLOOKUP($A140,'Dog data'!$D$2:$DG$400,'Dog data'!BR$1,FALSE),"")</f>
        <v>.</v>
      </c>
      <c r="N140" t="str">
        <f>IFERROR(VLOOKUP($A140,'Dog data'!$D$2:$DG$400,'Dog data'!BS$1,FALSE),"")</f>
        <v>.</v>
      </c>
      <c r="O140" t="str">
        <f>IFERROR(VLOOKUP($A140,'Dog data'!$D$2:$DG$400,'Dog data'!BT$1,FALSE),"")</f>
        <v>.</v>
      </c>
      <c r="P140" t="str">
        <f>IFERROR(VLOOKUP($A140,'Dog data'!$D$2:$DG$400,'Dog data'!BU$1,FALSE),"")</f>
        <v>.</v>
      </c>
      <c r="Q140" t="str">
        <f>IFERROR(VLOOKUP($A140,'Dog data'!$D$2:$DG$400,'Dog data'!BV$1,FALSE),"")</f>
        <v>.</v>
      </c>
      <c r="R140" t="str">
        <f>IFERROR(VLOOKUP($A140,'Dog data'!$D$2:$DG$400,'Dog data'!BW$1,FALSE),"")</f>
        <v>.</v>
      </c>
      <c r="S140" t="str">
        <f>IFERROR(VLOOKUP($A140,'Dog data'!$D$2:$DG$400,'Dog data'!BX$1,FALSE),"")</f>
        <v>.</v>
      </c>
      <c r="T140" t="str">
        <f>IFERROR(VLOOKUP($A140,'Dog data'!$D$2:$DG$400,'Dog data'!BY$1,FALSE),"")</f>
        <v>.</v>
      </c>
      <c r="U140" t="str">
        <f>IFERROR(VLOOKUP($A140,'Dog data'!$D$2:$DG$400,'Dog data'!BZ$1,FALSE),"")</f>
        <v>.</v>
      </c>
      <c r="V140" t="str">
        <f>IFERROR(VLOOKUP($A140,'Dog data'!$D$2:$DG$400,'Dog data'!CA$1,FALSE),"")</f>
        <v>.</v>
      </c>
      <c r="W140" t="str">
        <f>IFERROR(VLOOKUP($A140,'Dog data'!$D$2:$DG$400,'Dog data'!CB$1,FALSE),"")</f>
        <v>.</v>
      </c>
      <c r="X140" t="str">
        <f>IFERROR(VLOOKUP($A140,'Dog data'!$D$2:$DG$400,'Dog data'!CC$1,FALSE),"")</f>
        <v>.</v>
      </c>
      <c r="Y140" t="str">
        <f>IFERROR(VLOOKUP($A140,'Dog data'!$D$2:$DG$400,'Dog data'!CD$1,FALSE),"")</f>
        <v>.</v>
      </c>
      <c r="Z140" t="str">
        <f>IFERROR(VLOOKUP($A140,'Dog data'!$D$2:$DG$400,'Dog data'!CE$1,FALSE),"")</f>
        <v>.</v>
      </c>
      <c r="AA140" t="str">
        <f>IFERROR(VLOOKUP($A140,'Dog data'!$D$2:$DG$400,'Dog data'!CF$1,FALSE),"")</f>
        <v>.</v>
      </c>
      <c r="AB140" t="str">
        <f>IFERROR(VLOOKUP($A140,'Dog data'!$D$2:$DG$400,'Dog data'!CG$1,FALSE),"")</f>
        <v>.</v>
      </c>
      <c r="AC140" t="str">
        <f>IFERROR(VLOOKUP($A140,'Dog data'!$D$2:$DG$400,'Dog data'!CH$1,FALSE),"")</f>
        <v>.</v>
      </c>
      <c r="AD140" t="str">
        <f>IFERROR(VLOOKUP($A140,'Dog data'!$D$2:$DG$400,'Dog data'!CI$1,FALSE),"")</f>
        <v>.</v>
      </c>
      <c r="AE140" t="str">
        <f>IFERROR(VLOOKUP($A140,'Dog data'!$D$2:$DG$400,'Dog data'!CJ$1,FALSE),"")</f>
        <v>.</v>
      </c>
      <c r="AF140" t="str">
        <f>IFERROR(VLOOKUP($A140,'Dog data'!$D$2:$DG$400,'Dog data'!CK$1,FALSE),"")</f>
        <v>.</v>
      </c>
      <c r="AG140" t="str">
        <f>IFERROR(VLOOKUP($A140,'Dog data'!$D$2:$DG$400,'Dog data'!CL$1,FALSE),"")</f>
        <v>.</v>
      </c>
      <c r="AH140" t="str">
        <f>IFERROR(VLOOKUP($A140,'Dog data'!$D$2:$DG$400,'Dog data'!CM$1,FALSE),"")</f>
        <v>.</v>
      </c>
      <c r="AI140" s="85" t="str">
        <f>IFERROR(VLOOKUP($A140,'Dog data'!$D$2:$DH$400,'Dog data'!DH$1,FALSE),"")</f>
        <v>BB023</v>
      </c>
      <c r="AJ140" s="85" t="str">
        <f>IFERROR(VLOOKUP($AI140,data!$C$3:$L$500,data!E$1,FALSE),"")</f>
        <v/>
      </c>
      <c r="AK140" s="85" t="str">
        <f>IFERROR(VLOOKUP($AI140,data!$C$3:$L$500,data!F$1,FALSE),"")</f>
        <v/>
      </c>
      <c r="AL140" s="85" t="str">
        <f>IFERROR(VLOOKUP($AI140,data!$C$3:$L$500,data!G$1,FALSE),"")</f>
        <v/>
      </c>
      <c r="AM140" s="85" t="str">
        <f>IFERROR(VLOOKUP($AI140,data!$C$3:$L$500,data!H$1,FALSE),"")</f>
        <v/>
      </c>
      <c r="AN140" s="85" t="str">
        <f>IFERROR(IFERROR(VLOOKUP($AI140,data!$C$3:$L$500,data!I$1,FALSE),VLOOKUP($AI140,Sheet1!$E$3:$M$21,Sheet1!K$1,FALSE)),"")</f>
        <v/>
      </c>
      <c r="AO140" s="85" t="str">
        <f>IFERROR(IFERROR(VLOOKUP($AI140,data!$C$3:$L$500,data!J$1,FALSE),VLOOKUP($AI140,Sheet1!$E$3:$M$21,Sheet1!L$1,FALSE)),"")</f>
        <v/>
      </c>
      <c r="AP140" s="85" t="str">
        <f>IFERROR(VLOOKUP($AI140,data!$C$3:$L$500,data!K$1,FALSE),"")</f>
        <v/>
      </c>
      <c r="AQ140" s="85" t="str">
        <f>IFERROR(VLOOKUP($AI140,data!$C$3:$L$500,data!L$1,FALSE),"")</f>
        <v/>
      </c>
    </row>
    <row r="141" spans="1:43" x14ac:dyDescent="0.2">
      <c r="A141" s="31" t="s">
        <v>855</v>
      </c>
      <c r="B141" t="str">
        <f>VLOOKUP($A141,Dirofilaria!$A$6:$B$253,2,FALSE)</f>
        <v>Neg</v>
      </c>
      <c r="C141">
        <f>IF(B141=0,"",IF(B141="Neg",0,1))</f>
        <v>0</v>
      </c>
      <c r="D141" t="s">
        <v>4911</v>
      </c>
      <c r="E141">
        <f>IFERROR(VLOOKUP($A141,'Dog data'!$D$2:$DG$400,'Dog data'!R$1,FALSE),"")</f>
        <v>0.5</v>
      </c>
      <c r="F141" t="str">
        <f>IFERROR(VLOOKUP($A141,'Dog data'!$D$2:$DG$400,'Dog data'!T$1,FALSE),"")</f>
        <v>M</v>
      </c>
      <c r="G141" t="str">
        <f>IFERROR(VLOOKUP($A141,'Dog data'!$D$2:$DG$400,'Dog data'!Y$1,FALSE),"")</f>
        <v>Normal</v>
      </c>
      <c r="H141">
        <f>IFERROR(VLOOKUP($A141,'Dog data'!$D$2:$DG$400,'Dog data'!Z$1,FALSE),"")</f>
        <v>100.8</v>
      </c>
      <c r="I141" t="str">
        <f>IFERROR(VLOOKUP($A141,'Dog data'!$D$2:$DG$400,'Dog data'!AA$1,FALSE),"")</f>
        <v>Normal</v>
      </c>
      <c r="J141">
        <f>IFERROR(VLOOKUP($A141,'Dog data'!$D$2:$DG$400,'Dog data'!AE$1,FALSE),"")</f>
        <v>100.8</v>
      </c>
      <c r="K141">
        <f>IFERROR(VLOOKUP($A141,'Dog data'!$D$2:$DG$400,'Dog data'!AF$1,FALSE),"")</f>
        <v>2.5</v>
      </c>
      <c r="L141" t="str">
        <f>IFERROR(VLOOKUP($A141,'Dog data'!$D$2:$DG$400,'Dog data'!BQ$1,FALSE),"")</f>
        <v>.</v>
      </c>
      <c r="M141" t="str">
        <f>IFERROR(VLOOKUP($A141,'Dog data'!$D$2:$DG$400,'Dog data'!BR$1,FALSE),"")</f>
        <v>.</v>
      </c>
      <c r="N141" t="str">
        <f>IFERROR(VLOOKUP($A141,'Dog data'!$D$2:$DG$400,'Dog data'!BS$1,FALSE),"")</f>
        <v>.</v>
      </c>
      <c r="O141" t="str">
        <f>IFERROR(VLOOKUP($A141,'Dog data'!$D$2:$DG$400,'Dog data'!BT$1,FALSE),"")</f>
        <v>.</v>
      </c>
      <c r="P141" t="str">
        <f>IFERROR(VLOOKUP($A141,'Dog data'!$D$2:$DG$400,'Dog data'!BU$1,FALSE),"")</f>
        <v>.</v>
      </c>
      <c r="Q141" t="str">
        <f>IFERROR(VLOOKUP($A141,'Dog data'!$D$2:$DG$400,'Dog data'!BV$1,FALSE),"")</f>
        <v>.</v>
      </c>
      <c r="R141" t="str">
        <f>IFERROR(VLOOKUP($A141,'Dog data'!$D$2:$DG$400,'Dog data'!BW$1,FALSE),"")</f>
        <v>.</v>
      </c>
      <c r="S141" t="str">
        <f>IFERROR(VLOOKUP($A141,'Dog data'!$D$2:$DG$400,'Dog data'!BX$1,FALSE),"")</f>
        <v>.</v>
      </c>
      <c r="T141" t="str">
        <f>IFERROR(VLOOKUP($A141,'Dog data'!$D$2:$DG$400,'Dog data'!BY$1,FALSE),"")</f>
        <v>.</v>
      </c>
      <c r="U141" t="str">
        <f>IFERROR(VLOOKUP($A141,'Dog data'!$D$2:$DG$400,'Dog data'!BZ$1,FALSE),"")</f>
        <v>.</v>
      </c>
      <c r="V141" t="str">
        <f>IFERROR(VLOOKUP($A141,'Dog data'!$D$2:$DG$400,'Dog data'!CA$1,FALSE),"")</f>
        <v>.</v>
      </c>
      <c r="W141" t="str">
        <f>IFERROR(VLOOKUP($A141,'Dog data'!$D$2:$DG$400,'Dog data'!CB$1,FALSE),"")</f>
        <v>.</v>
      </c>
      <c r="X141" t="str">
        <f>IFERROR(VLOOKUP($A141,'Dog data'!$D$2:$DG$400,'Dog data'!CC$1,FALSE),"")</f>
        <v>.</v>
      </c>
      <c r="Y141" t="str">
        <f>IFERROR(VLOOKUP($A141,'Dog data'!$D$2:$DG$400,'Dog data'!CD$1,FALSE),"")</f>
        <v>.</v>
      </c>
      <c r="Z141" t="str">
        <f>IFERROR(VLOOKUP($A141,'Dog data'!$D$2:$DG$400,'Dog data'!CE$1,FALSE),"")</f>
        <v>.</v>
      </c>
      <c r="AA141" t="str">
        <f>IFERROR(VLOOKUP($A141,'Dog data'!$D$2:$DG$400,'Dog data'!CF$1,FALSE),"")</f>
        <v>.</v>
      </c>
      <c r="AB141" t="str">
        <f>IFERROR(VLOOKUP($A141,'Dog data'!$D$2:$DG$400,'Dog data'!CG$1,FALSE),"")</f>
        <v>.</v>
      </c>
      <c r="AC141" t="str">
        <f>IFERROR(VLOOKUP($A141,'Dog data'!$D$2:$DG$400,'Dog data'!CH$1,FALSE),"")</f>
        <v>.</v>
      </c>
      <c r="AD141" t="str">
        <f>IFERROR(VLOOKUP($A141,'Dog data'!$D$2:$DG$400,'Dog data'!CI$1,FALSE),"")</f>
        <v>.</v>
      </c>
      <c r="AE141" t="str">
        <f>IFERROR(VLOOKUP($A141,'Dog data'!$D$2:$DG$400,'Dog data'!CJ$1,FALSE),"")</f>
        <v>.</v>
      </c>
      <c r="AF141" t="str">
        <f>IFERROR(VLOOKUP($A141,'Dog data'!$D$2:$DG$400,'Dog data'!CK$1,FALSE),"")</f>
        <v>.</v>
      </c>
      <c r="AG141" t="str">
        <f>IFERROR(VLOOKUP($A141,'Dog data'!$D$2:$DG$400,'Dog data'!CL$1,FALSE),"")</f>
        <v>.</v>
      </c>
      <c r="AH141" t="str">
        <f>IFERROR(VLOOKUP($A141,'Dog data'!$D$2:$DG$400,'Dog data'!CM$1,FALSE),"")</f>
        <v>.</v>
      </c>
      <c r="AI141" s="85" t="str">
        <f>IFERROR(VLOOKUP($A141,'Dog data'!$D$2:$DH$400,'Dog data'!DH$1,FALSE),"")</f>
        <v>BB023</v>
      </c>
      <c r="AJ141" s="85" t="str">
        <f>IFERROR(VLOOKUP($AI141,data!$C$3:$L$500,data!E$1,FALSE),"")</f>
        <v/>
      </c>
      <c r="AK141" s="85" t="str">
        <f>IFERROR(VLOOKUP($AI141,data!$C$3:$L$500,data!F$1,FALSE),"")</f>
        <v/>
      </c>
      <c r="AL141" s="85" t="str">
        <f>IFERROR(VLOOKUP($AI141,data!$C$3:$L$500,data!G$1,FALSE),"")</f>
        <v/>
      </c>
      <c r="AM141" s="85" t="str">
        <f>IFERROR(VLOOKUP($AI141,data!$C$3:$L$500,data!H$1,FALSE),"")</f>
        <v/>
      </c>
      <c r="AN141" s="85" t="str">
        <f>IFERROR(IFERROR(VLOOKUP($AI141,data!$C$3:$L$500,data!I$1,FALSE),VLOOKUP($AI141,Sheet1!$E$3:$M$21,Sheet1!K$1,FALSE)),"")</f>
        <v/>
      </c>
      <c r="AO141" s="85" t="str">
        <f>IFERROR(IFERROR(VLOOKUP($AI141,data!$C$3:$L$500,data!J$1,FALSE),VLOOKUP($AI141,Sheet1!$E$3:$M$21,Sheet1!L$1,FALSE)),"")</f>
        <v/>
      </c>
      <c r="AP141" s="85" t="str">
        <f>IFERROR(VLOOKUP($AI141,data!$C$3:$L$500,data!K$1,FALSE),"")</f>
        <v/>
      </c>
      <c r="AQ141" s="85" t="str">
        <f>IFERROR(VLOOKUP($AI141,data!$C$3:$L$500,data!L$1,FALSE),"")</f>
        <v/>
      </c>
    </row>
    <row r="142" spans="1:43" x14ac:dyDescent="0.2">
      <c r="A142" s="31" t="s">
        <v>867</v>
      </c>
      <c r="B142" t="str">
        <f>VLOOKUP($A142,Dirofilaria!$A$6:$B$253,2,FALSE)</f>
        <v>Neg</v>
      </c>
      <c r="C142">
        <f>IF(B142=0,"",IF(B142="Neg",0,1))</f>
        <v>0</v>
      </c>
      <c r="D142" t="s">
        <v>4911</v>
      </c>
      <c r="E142">
        <f>IFERROR(VLOOKUP($A142,'Dog data'!$D$2:$DG$400,'Dog data'!R$1,FALSE),"")</f>
        <v>3</v>
      </c>
      <c r="F142" t="str">
        <f>IFERROR(VLOOKUP($A142,'Dog data'!$D$2:$DG$400,'Dog data'!T$1,FALSE),"")</f>
        <v>M</v>
      </c>
      <c r="G142" t="str">
        <f>IFERROR(VLOOKUP($A142,'Dog data'!$D$2:$DG$400,'Dog data'!Y$1,FALSE),"")</f>
        <v>Normal</v>
      </c>
      <c r="H142">
        <f>IFERROR(VLOOKUP($A142,'Dog data'!$D$2:$DG$400,'Dog data'!Z$1,FALSE),"")</f>
        <v>100</v>
      </c>
      <c r="I142" t="str">
        <f>IFERROR(VLOOKUP($A142,'Dog data'!$D$2:$DG$400,'Dog data'!AA$1,FALSE),"")</f>
        <v>Normal</v>
      </c>
      <c r="J142">
        <f>IFERROR(VLOOKUP($A142,'Dog data'!$D$2:$DG$400,'Dog data'!AE$1,FALSE),"")</f>
        <v>38.299999999999997</v>
      </c>
      <c r="K142">
        <f>IFERROR(VLOOKUP($A142,'Dog data'!$D$2:$DG$400,'Dog data'!AF$1,FALSE),"")</f>
        <v>5</v>
      </c>
      <c r="L142" t="str">
        <f>IFERROR(VLOOKUP($A142,'Dog data'!$D$2:$DG$400,'Dog data'!BQ$1,FALSE),"")</f>
        <v>.</v>
      </c>
      <c r="M142" t="str">
        <f>IFERROR(VLOOKUP($A142,'Dog data'!$D$2:$DG$400,'Dog data'!BR$1,FALSE),"")</f>
        <v>.</v>
      </c>
      <c r="N142" t="str">
        <f>IFERROR(VLOOKUP($A142,'Dog data'!$D$2:$DG$400,'Dog data'!BS$1,FALSE),"")</f>
        <v>.</v>
      </c>
      <c r="O142" t="str">
        <f>IFERROR(VLOOKUP($A142,'Dog data'!$D$2:$DG$400,'Dog data'!BT$1,FALSE),"")</f>
        <v>.</v>
      </c>
      <c r="P142" t="str">
        <f>IFERROR(VLOOKUP($A142,'Dog data'!$D$2:$DG$400,'Dog data'!BU$1,FALSE),"")</f>
        <v>.</v>
      </c>
      <c r="Q142" t="str">
        <f>IFERROR(VLOOKUP($A142,'Dog data'!$D$2:$DG$400,'Dog data'!BV$1,FALSE),"")</f>
        <v>.</v>
      </c>
      <c r="R142" t="str">
        <f>IFERROR(VLOOKUP($A142,'Dog data'!$D$2:$DG$400,'Dog data'!BW$1,FALSE),"")</f>
        <v>.</v>
      </c>
      <c r="S142" t="str">
        <f>IFERROR(VLOOKUP($A142,'Dog data'!$D$2:$DG$400,'Dog data'!BX$1,FALSE),"")</f>
        <v>.</v>
      </c>
      <c r="T142" t="str">
        <f>IFERROR(VLOOKUP($A142,'Dog data'!$D$2:$DG$400,'Dog data'!BY$1,FALSE),"")</f>
        <v>.</v>
      </c>
      <c r="U142" t="str">
        <f>IFERROR(VLOOKUP($A142,'Dog data'!$D$2:$DG$400,'Dog data'!BZ$1,FALSE),"")</f>
        <v>.</v>
      </c>
      <c r="V142" t="str">
        <f>IFERROR(VLOOKUP($A142,'Dog data'!$D$2:$DG$400,'Dog data'!CA$1,FALSE),"")</f>
        <v>.</v>
      </c>
      <c r="W142" t="str">
        <f>IFERROR(VLOOKUP($A142,'Dog data'!$D$2:$DG$400,'Dog data'!CB$1,FALSE),"")</f>
        <v>.</v>
      </c>
      <c r="X142" t="str">
        <f>IFERROR(VLOOKUP($A142,'Dog data'!$D$2:$DG$400,'Dog data'!CC$1,FALSE),"")</f>
        <v>.</v>
      </c>
      <c r="Y142" t="str">
        <f>IFERROR(VLOOKUP($A142,'Dog data'!$D$2:$DG$400,'Dog data'!CD$1,FALSE),"")</f>
        <v>.</v>
      </c>
      <c r="Z142" t="str">
        <f>IFERROR(VLOOKUP($A142,'Dog data'!$D$2:$DG$400,'Dog data'!CE$1,FALSE),"")</f>
        <v>.</v>
      </c>
      <c r="AA142" t="str">
        <f>IFERROR(VLOOKUP($A142,'Dog data'!$D$2:$DG$400,'Dog data'!CF$1,FALSE),"")</f>
        <v>.</v>
      </c>
      <c r="AB142" t="str">
        <f>IFERROR(VLOOKUP($A142,'Dog data'!$D$2:$DG$400,'Dog data'!CG$1,FALSE),"")</f>
        <v>.</v>
      </c>
      <c r="AC142" t="str">
        <f>IFERROR(VLOOKUP($A142,'Dog data'!$D$2:$DG$400,'Dog data'!CH$1,FALSE),"")</f>
        <v>.</v>
      </c>
      <c r="AD142" t="str">
        <f>IFERROR(VLOOKUP($A142,'Dog data'!$D$2:$DG$400,'Dog data'!CI$1,FALSE),"")</f>
        <v>.</v>
      </c>
      <c r="AE142" t="str">
        <f>IFERROR(VLOOKUP($A142,'Dog data'!$D$2:$DG$400,'Dog data'!CJ$1,FALSE),"")</f>
        <v>.</v>
      </c>
      <c r="AF142" t="str">
        <f>IFERROR(VLOOKUP($A142,'Dog data'!$D$2:$DG$400,'Dog data'!CK$1,FALSE),"")</f>
        <v>.</v>
      </c>
      <c r="AG142" t="str">
        <f>IFERROR(VLOOKUP($A142,'Dog data'!$D$2:$DG$400,'Dog data'!CL$1,FALSE),"")</f>
        <v>.</v>
      </c>
      <c r="AH142" t="str">
        <f>IFERROR(VLOOKUP($A142,'Dog data'!$D$2:$DG$400,'Dog data'!CM$1,FALSE),"")</f>
        <v>.</v>
      </c>
      <c r="AI142" s="85" t="str">
        <f>IFERROR(VLOOKUP($A142,'Dog data'!$D$2:$DH$400,'Dog data'!DH$1,FALSE),"")</f>
        <v>BB024</v>
      </c>
      <c r="AJ142" s="85" t="str">
        <f>IFERROR(VLOOKUP($AI142,data!$C$3:$L$500,data!E$1,FALSE),"")</f>
        <v>Bajo Bonito</v>
      </c>
      <c r="AK142" s="85" t="str">
        <f>IFERROR(VLOOKUP($AI142,data!$C$3:$L$500,data!F$1,FALSE),"")</f>
        <v>8.723884 -80.05524 690.9114316675563 96</v>
      </c>
      <c r="AL142" s="85">
        <f>IFERROR(VLOOKUP($AI142,data!$C$3:$L$500,data!G$1,FALSE),"")</f>
        <v>8.723884</v>
      </c>
      <c r="AM142" s="85">
        <f>IFERROR(VLOOKUP($AI142,data!$C$3:$L$500,data!H$1,FALSE),"")</f>
        <v>-80.055239999999998</v>
      </c>
      <c r="AN142" s="85">
        <f>IFERROR(IFERROR(VLOOKUP($AI142,data!$C$3:$L$500,data!I$1,FALSE),VLOOKUP($AI142,Sheet1!$E$3:$M$21,Sheet1!K$1,FALSE)),"")</f>
        <v>0</v>
      </c>
      <c r="AO142" s="85">
        <f>IFERROR(IFERROR(VLOOKUP($AI142,data!$C$3:$L$500,data!J$1,FALSE),VLOOKUP($AI142,Sheet1!$E$3:$M$21,Sheet1!L$1,FALSE)),"")</f>
        <v>0</v>
      </c>
      <c r="AP142" s="85">
        <f>IFERROR(VLOOKUP($AI142,data!$C$3:$L$500,data!K$1,FALSE),"")</f>
        <v>-80.055239999999998</v>
      </c>
      <c r="AQ142" s="85">
        <f>IFERROR(VLOOKUP($AI142,data!$C$3:$L$500,data!L$1,FALSE),"")</f>
        <v>690.91143166799998</v>
      </c>
    </row>
    <row r="143" spans="1:43" x14ac:dyDescent="0.2">
      <c r="A143" s="31" t="s">
        <v>879</v>
      </c>
      <c r="B143" t="str">
        <f>VLOOKUP($A143,Dirofilaria!$A$6:$B$253,2,FALSE)</f>
        <v>Neg</v>
      </c>
      <c r="C143">
        <f>IF(B143=0,"",IF(B143="Neg",0,1))</f>
        <v>0</v>
      </c>
      <c r="D143" t="s">
        <v>4911</v>
      </c>
      <c r="E143">
        <f>IFERROR(VLOOKUP($A143,'Dog data'!$D$2:$DG$400,'Dog data'!R$1,FALSE),"")</f>
        <v>2</v>
      </c>
      <c r="F143" t="str">
        <f>IFERROR(VLOOKUP($A143,'Dog data'!$D$2:$DG$400,'Dog data'!T$1,FALSE),"")</f>
        <v>F</v>
      </c>
      <c r="G143" t="str">
        <f>IFERROR(VLOOKUP($A143,'Dog data'!$D$2:$DG$400,'Dog data'!Y$1,FALSE),"")</f>
        <v>Normal</v>
      </c>
      <c r="H143">
        <f>IFERROR(VLOOKUP($A143,'Dog data'!$D$2:$DG$400,'Dog data'!Z$1,FALSE),"")</f>
        <v>100</v>
      </c>
      <c r="I143" t="str">
        <f>IFERROR(VLOOKUP($A143,'Dog data'!$D$2:$DG$400,'Dog data'!AA$1,FALSE),"")</f>
        <v>Normal</v>
      </c>
      <c r="J143">
        <f>IFERROR(VLOOKUP($A143,'Dog data'!$D$2:$DG$400,'Dog data'!AE$1,FALSE),"")</f>
        <v>39</v>
      </c>
      <c r="K143">
        <f>IFERROR(VLOOKUP($A143,'Dog data'!$D$2:$DG$400,'Dog data'!AF$1,FALSE),"")</f>
        <v>3</v>
      </c>
      <c r="L143">
        <f>IFERROR(VLOOKUP($A143,'Dog data'!$D$2:$DG$400,'Dog data'!BQ$1,FALSE),"")</f>
        <v>20</v>
      </c>
      <c r="M143">
        <f>IFERROR(VLOOKUP($A143,'Dog data'!$D$2:$DG$400,'Dog data'!BR$1,FALSE),"")</f>
        <v>13.2</v>
      </c>
      <c r="N143">
        <f>IFERROR(VLOOKUP($A143,'Dog data'!$D$2:$DG$400,'Dog data'!BS$1,FALSE),"")</f>
        <v>66</v>
      </c>
      <c r="O143">
        <f>IFERROR(VLOOKUP($A143,'Dog data'!$D$2:$DG$400,'Dog data'!BT$1,FALSE),"")</f>
        <v>3.4</v>
      </c>
      <c r="P143">
        <f>IFERROR(VLOOKUP($A143,'Dog data'!$D$2:$DG$400,'Dog data'!BU$1,FALSE),"")</f>
        <v>17.100000000000001</v>
      </c>
      <c r="Q143">
        <f>IFERROR(VLOOKUP($A143,'Dog data'!$D$2:$DG$400,'Dog data'!BV$1,FALSE),"")</f>
        <v>3.4</v>
      </c>
      <c r="R143">
        <f>IFERROR(VLOOKUP($A143,'Dog data'!$D$2:$DG$400,'Dog data'!BW$1,FALSE),"")</f>
        <v>16.899999999999999</v>
      </c>
      <c r="S143">
        <f>IFERROR(VLOOKUP($A143,'Dog data'!$D$2:$DG$400,'Dog data'!BX$1,FALSE),"")</f>
        <v>4.99</v>
      </c>
      <c r="T143">
        <f>IFERROR(VLOOKUP($A143,'Dog data'!$D$2:$DG$400,'Dog data'!BY$1,FALSE),"")</f>
        <v>11</v>
      </c>
      <c r="U143">
        <f>IFERROR(VLOOKUP($A143,'Dog data'!$D$2:$DG$400,'Dog data'!BZ$1,FALSE),"")</f>
        <v>31.2</v>
      </c>
      <c r="V143">
        <f>IFERROR(VLOOKUP($A143,'Dog data'!$D$2:$DG$400,'Dog data'!CA$1,FALSE),"")</f>
        <v>62.6</v>
      </c>
      <c r="W143">
        <f>IFERROR(VLOOKUP($A143,'Dog data'!$D$2:$DG$400,'Dog data'!CB$1,FALSE),"")</f>
        <v>22</v>
      </c>
      <c r="X143">
        <f>IFERROR(VLOOKUP($A143,'Dog data'!$D$2:$DG$400,'Dog data'!CC$1,FALSE),"")</f>
        <v>35.299999999999997</v>
      </c>
      <c r="Y143">
        <f>IFERROR(VLOOKUP($A143,'Dog data'!$D$2:$DG$400,'Dog data'!CD$1,FALSE),"")</f>
        <v>16.3</v>
      </c>
      <c r="Z143">
        <f>IFERROR(VLOOKUP($A143,'Dog data'!$D$2:$DG$400,'Dog data'!CE$1,FALSE),"")</f>
        <v>381</v>
      </c>
      <c r="AA143" t="str">
        <f>IFERROR(VLOOKUP($A143,'Dog data'!$D$2:$DG$400,'Dog data'!CF$1,FALSE),"")</f>
        <v>.</v>
      </c>
      <c r="AB143">
        <f>IFERROR(VLOOKUP($A143,'Dog data'!$D$2:$DG$400,'Dog data'!CG$1,FALSE),"")</f>
        <v>70</v>
      </c>
      <c r="AC143">
        <f>IFERROR(VLOOKUP($A143,'Dog data'!$D$2:$DG$400,'Dog data'!CH$1,FALSE),"")</f>
        <v>2</v>
      </c>
      <c r="AD143">
        <f>IFERROR(VLOOKUP($A143,'Dog data'!$D$2:$DG$400,'Dog data'!CI$1,FALSE),"")</f>
        <v>17</v>
      </c>
      <c r="AE143">
        <f>IFERROR(VLOOKUP($A143,'Dog data'!$D$2:$DG$400,'Dog data'!CJ$1,FALSE),"")</f>
        <v>3</v>
      </c>
      <c r="AF143">
        <f>IFERROR(VLOOKUP($A143,'Dog data'!$D$2:$DG$400,'Dog data'!CK$1,FALSE),"")</f>
        <v>8</v>
      </c>
      <c r="AG143" t="str">
        <f>IFERROR(VLOOKUP($A143,'Dog data'!$D$2:$DG$400,'Dog data'!CL$1,FALSE),"")</f>
        <v>.</v>
      </c>
      <c r="AH143" t="str">
        <f>IFERROR(VLOOKUP($A143,'Dog data'!$D$2:$DG$400,'Dog data'!CM$1,FALSE),"")</f>
        <v>.</v>
      </c>
      <c r="AI143" s="85" t="str">
        <f>IFERROR(VLOOKUP($A143,'Dog data'!$D$2:$DH$400,'Dog data'!DH$1,FALSE),"")</f>
        <v>BB025</v>
      </c>
      <c r="AJ143" s="85" t="str">
        <f>IFERROR(VLOOKUP($AI143,data!$C$3:$L$500,data!E$1,FALSE),"")</f>
        <v>Bajo Bonito</v>
      </c>
      <c r="AK143" s="85" t="str">
        <f>IFERROR(VLOOKUP($AI143,data!$C$3:$L$500,data!F$1,FALSE),"")</f>
        <v>8.724782 -80.05422 557.5549419180334 16</v>
      </c>
      <c r="AL143" s="85">
        <f>IFERROR(VLOOKUP($AI143,data!$C$3:$L$500,data!G$1,FALSE),"")</f>
        <v>8.7247819999999994</v>
      </c>
      <c r="AM143" s="85">
        <f>IFERROR(VLOOKUP($AI143,data!$C$3:$L$500,data!H$1,FALSE),"")</f>
        <v>-80.054220000000001</v>
      </c>
      <c r="AN143" s="85">
        <f>IFERROR(IFERROR(VLOOKUP($AI143,data!$C$3:$L$500,data!I$1,FALSE),VLOOKUP($AI143,Sheet1!$E$3:$M$21,Sheet1!K$1,FALSE)),"")</f>
        <v>0</v>
      </c>
      <c r="AO143" s="85">
        <f>IFERROR(IFERROR(VLOOKUP($AI143,data!$C$3:$L$500,data!J$1,FALSE),VLOOKUP($AI143,Sheet1!$E$3:$M$21,Sheet1!L$1,FALSE)),"")</f>
        <v>0</v>
      </c>
      <c r="AP143" s="85">
        <f>IFERROR(VLOOKUP($AI143,data!$C$3:$L$500,data!K$1,FALSE),"")</f>
        <v>-80.054220000000001</v>
      </c>
      <c r="AQ143" s="85">
        <f>IFERROR(VLOOKUP($AI143,data!$C$3:$L$500,data!L$1,FALSE),"")</f>
        <v>557.55494191800005</v>
      </c>
    </row>
    <row r="144" spans="1:43" x14ac:dyDescent="0.2">
      <c r="A144" s="31" t="s">
        <v>885</v>
      </c>
      <c r="B144" t="str">
        <f>VLOOKUP($A144,Dirofilaria!$A$6:$B$253,2,FALSE)</f>
        <v>Neg</v>
      </c>
      <c r="C144">
        <f>IF(B144=0,"",IF(B144="Neg",0,1))</f>
        <v>0</v>
      </c>
      <c r="D144" t="s">
        <v>4911</v>
      </c>
      <c r="E144">
        <f>IFERROR(VLOOKUP($A144,'Dog data'!$D$2:$DG$400,'Dog data'!R$1,FALSE),"")</f>
        <v>7</v>
      </c>
      <c r="F144" t="str">
        <f>IFERROR(VLOOKUP($A144,'Dog data'!$D$2:$DG$400,'Dog data'!T$1,FALSE),"")</f>
        <v>M</v>
      </c>
      <c r="G144" t="str">
        <f>IFERROR(VLOOKUP($A144,'Dog data'!$D$2:$DG$400,'Dog data'!Y$1,FALSE),"")</f>
        <v>Normal</v>
      </c>
      <c r="H144">
        <f>IFERROR(VLOOKUP($A144,'Dog data'!$D$2:$DG$400,'Dog data'!Z$1,FALSE),"")</f>
        <v>80</v>
      </c>
      <c r="I144" t="str">
        <f>IFERROR(VLOOKUP($A144,'Dog data'!$D$2:$DG$400,'Dog data'!AA$1,FALSE),"")</f>
        <v>Normal</v>
      </c>
      <c r="J144">
        <f>IFERROR(VLOOKUP($A144,'Dog data'!$D$2:$DG$400,'Dog data'!AE$1,FALSE),"")</f>
        <v>38</v>
      </c>
      <c r="K144">
        <f>IFERROR(VLOOKUP($A144,'Dog data'!$D$2:$DG$400,'Dog data'!AF$1,FALSE),"")</f>
        <v>5</v>
      </c>
      <c r="L144" t="str">
        <f>IFERROR(VLOOKUP($A144,'Dog data'!$D$2:$DG$400,'Dog data'!BQ$1,FALSE),"")</f>
        <v>.</v>
      </c>
      <c r="M144" t="str">
        <f>IFERROR(VLOOKUP($A144,'Dog data'!$D$2:$DG$400,'Dog data'!BR$1,FALSE),"")</f>
        <v>.</v>
      </c>
      <c r="N144" t="str">
        <f>IFERROR(VLOOKUP($A144,'Dog data'!$D$2:$DG$400,'Dog data'!BS$1,FALSE),"")</f>
        <v>.</v>
      </c>
      <c r="O144" t="str">
        <f>IFERROR(VLOOKUP($A144,'Dog data'!$D$2:$DG$400,'Dog data'!BT$1,FALSE),"")</f>
        <v>.</v>
      </c>
      <c r="P144" t="str">
        <f>IFERROR(VLOOKUP($A144,'Dog data'!$D$2:$DG$400,'Dog data'!BU$1,FALSE),"")</f>
        <v>.</v>
      </c>
      <c r="Q144" t="str">
        <f>IFERROR(VLOOKUP($A144,'Dog data'!$D$2:$DG$400,'Dog data'!BV$1,FALSE),"")</f>
        <v>.</v>
      </c>
      <c r="R144" t="str">
        <f>IFERROR(VLOOKUP($A144,'Dog data'!$D$2:$DG$400,'Dog data'!BW$1,FALSE),"")</f>
        <v>.</v>
      </c>
      <c r="S144" t="str">
        <f>IFERROR(VLOOKUP($A144,'Dog data'!$D$2:$DG$400,'Dog data'!BX$1,FALSE),"")</f>
        <v>.</v>
      </c>
      <c r="T144" t="str">
        <f>IFERROR(VLOOKUP($A144,'Dog data'!$D$2:$DG$400,'Dog data'!BY$1,FALSE),"")</f>
        <v>.</v>
      </c>
      <c r="U144" t="str">
        <f>IFERROR(VLOOKUP($A144,'Dog data'!$D$2:$DG$400,'Dog data'!BZ$1,FALSE),"")</f>
        <v>.</v>
      </c>
      <c r="V144" t="str">
        <f>IFERROR(VLOOKUP($A144,'Dog data'!$D$2:$DG$400,'Dog data'!CA$1,FALSE),"")</f>
        <v>.</v>
      </c>
      <c r="W144" t="str">
        <f>IFERROR(VLOOKUP($A144,'Dog data'!$D$2:$DG$400,'Dog data'!CB$1,FALSE),"")</f>
        <v>.</v>
      </c>
      <c r="X144" t="str">
        <f>IFERROR(VLOOKUP($A144,'Dog data'!$D$2:$DG$400,'Dog data'!CC$1,FALSE),"")</f>
        <v>.</v>
      </c>
      <c r="Y144" t="str">
        <f>IFERROR(VLOOKUP($A144,'Dog data'!$D$2:$DG$400,'Dog data'!CD$1,FALSE),"")</f>
        <v>.</v>
      </c>
      <c r="Z144" t="str">
        <f>IFERROR(VLOOKUP($A144,'Dog data'!$D$2:$DG$400,'Dog data'!CE$1,FALSE),"")</f>
        <v>.</v>
      </c>
      <c r="AA144" t="str">
        <f>IFERROR(VLOOKUP($A144,'Dog data'!$D$2:$DG$400,'Dog data'!CF$1,FALSE),"")</f>
        <v>.</v>
      </c>
      <c r="AB144" t="str">
        <f>IFERROR(VLOOKUP($A144,'Dog data'!$D$2:$DG$400,'Dog data'!CG$1,FALSE),"")</f>
        <v>.</v>
      </c>
      <c r="AC144" t="str">
        <f>IFERROR(VLOOKUP($A144,'Dog data'!$D$2:$DG$400,'Dog data'!CH$1,FALSE),"")</f>
        <v>.</v>
      </c>
      <c r="AD144" t="str">
        <f>IFERROR(VLOOKUP($A144,'Dog data'!$D$2:$DG$400,'Dog data'!CI$1,FALSE),"")</f>
        <v>.</v>
      </c>
      <c r="AE144" t="str">
        <f>IFERROR(VLOOKUP($A144,'Dog data'!$D$2:$DG$400,'Dog data'!CJ$1,FALSE),"")</f>
        <v>.</v>
      </c>
      <c r="AF144" t="str">
        <f>IFERROR(VLOOKUP($A144,'Dog data'!$D$2:$DG$400,'Dog data'!CK$1,FALSE),"")</f>
        <v>.</v>
      </c>
      <c r="AG144" t="str">
        <f>IFERROR(VLOOKUP($A144,'Dog data'!$D$2:$DG$400,'Dog data'!CL$1,FALSE),"")</f>
        <v>.</v>
      </c>
      <c r="AH144" t="str">
        <f>IFERROR(VLOOKUP($A144,'Dog data'!$D$2:$DG$400,'Dog data'!CM$1,FALSE),"")</f>
        <v>.</v>
      </c>
      <c r="AI144" s="85" t="str">
        <f>IFERROR(VLOOKUP($A144,'Dog data'!$D$2:$DH$400,'Dog data'!DH$1,FALSE),"")</f>
        <v>BB026</v>
      </c>
      <c r="AJ144" s="85" t="str">
        <f>IFERROR(VLOOKUP($AI144,data!$C$3:$L$500,data!E$1,FALSE),"")</f>
        <v>Bajo Bonito</v>
      </c>
      <c r="AK144" s="85" t="str">
        <f>IFERROR(VLOOKUP($AI144,data!$C$3:$L$500,data!F$1,FALSE),"")</f>
        <v>8.727106 -80.054028 661.2258944393294 48</v>
      </c>
      <c r="AL144" s="85">
        <f>IFERROR(VLOOKUP($AI144,data!$C$3:$L$500,data!G$1,FALSE),"")</f>
        <v>8.7271059999999991</v>
      </c>
      <c r="AM144" s="85">
        <f>IFERROR(VLOOKUP($AI144,data!$C$3:$L$500,data!H$1,FALSE),"")</f>
        <v>-80.054028000000002</v>
      </c>
      <c r="AN144" s="85">
        <f>IFERROR(IFERROR(VLOOKUP($AI144,data!$C$3:$L$500,data!I$1,FALSE),VLOOKUP($AI144,Sheet1!$E$3:$M$21,Sheet1!K$1,FALSE)),"")</f>
        <v>0</v>
      </c>
      <c r="AO144" s="85">
        <f>IFERROR(IFERROR(VLOOKUP($AI144,data!$C$3:$L$500,data!J$1,FALSE),VLOOKUP($AI144,Sheet1!$E$3:$M$21,Sheet1!L$1,FALSE)),"")</f>
        <v>0</v>
      </c>
      <c r="AP144" s="85">
        <f>IFERROR(VLOOKUP($AI144,data!$C$3:$L$500,data!K$1,FALSE),"")</f>
        <v>-80.054028000000002</v>
      </c>
      <c r="AQ144" s="85">
        <f>IFERROR(VLOOKUP($AI144,data!$C$3:$L$500,data!L$1,FALSE),"")</f>
        <v>661.22589443899994</v>
      </c>
    </row>
    <row r="145" spans="1:43" x14ac:dyDescent="0.2">
      <c r="A145" s="31" t="s">
        <v>893</v>
      </c>
      <c r="B145" t="str">
        <f>VLOOKUP($A145,Dirofilaria!$A$6:$B$253,2,FALSE)</f>
        <v>Neg</v>
      </c>
      <c r="C145">
        <f>IF(B145=0,"",IF(B145="Neg",0,1))</f>
        <v>0</v>
      </c>
      <c r="D145" t="s">
        <v>4911</v>
      </c>
      <c r="E145">
        <f>IFERROR(VLOOKUP($A145,'Dog data'!$D$2:$DG$400,'Dog data'!R$1,FALSE),"")</f>
        <v>4</v>
      </c>
      <c r="F145" t="str">
        <f>IFERROR(VLOOKUP($A145,'Dog data'!$D$2:$DG$400,'Dog data'!T$1,FALSE),"")</f>
        <v>M</v>
      </c>
      <c r="G145" t="str">
        <f>IFERROR(VLOOKUP($A145,'Dog data'!$D$2:$DG$400,'Dog data'!Y$1,FALSE),"")</f>
        <v>Normal</v>
      </c>
      <c r="H145">
        <f>IFERROR(VLOOKUP($A145,'Dog data'!$D$2:$DG$400,'Dog data'!Z$1,FALSE),"")</f>
        <v>60</v>
      </c>
      <c r="I145" t="str">
        <f>IFERROR(VLOOKUP($A145,'Dog data'!$D$2:$DG$400,'Dog data'!AA$1,FALSE),"")</f>
        <v>Normal</v>
      </c>
      <c r="J145">
        <f>IFERROR(VLOOKUP($A145,'Dog data'!$D$2:$DG$400,'Dog data'!AE$1,FALSE),"")</f>
        <v>38</v>
      </c>
      <c r="K145">
        <f>IFERROR(VLOOKUP($A145,'Dog data'!$D$2:$DG$400,'Dog data'!AF$1,FALSE),"")</f>
        <v>3</v>
      </c>
      <c r="L145">
        <f>IFERROR(VLOOKUP($A145,'Dog data'!$D$2:$DG$400,'Dog data'!BQ$1,FALSE),"")</f>
        <v>14</v>
      </c>
      <c r="M145">
        <f>IFERROR(VLOOKUP($A145,'Dog data'!$D$2:$DG$400,'Dog data'!BR$1,FALSE),"")</f>
        <v>8.3000000000000007</v>
      </c>
      <c r="N145">
        <f>IFERROR(VLOOKUP($A145,'Dog data'!$D$2:$DG$400,'Dog data'!BS$1,FALSE),"")</f>
        <v>59.4</v>
      </c>
      <c r="O145">
        <f>IFERROR(VLOOKUP($A145,'Dog data'!$D$2:$DG$400,'Dog data'!BT$1,FALSE),"")</f>
        <v>3.2</v>
      </c>
      <c r="P145">
        <f>IFERROR(VLOOKUP($A145,'Dog data'!$D$2:$DG$400,'Dog data'!BU$1,FALSE),"")</f>
        <v>23.1</v>
      </c>
      <c r="Q145">
        <f>IFERROR(VLOOKUP($A145,'Dog data'!$D$2:$DG$400,'Dog data'!BV$1,FALSE),"")</f>
        <v>2.4</v>
      </c>
      <c r="R145">
        <f>IFERROR(VLOOKUP($A145,'Dog data'!$D$2:$DG$400,'Dog data'!BW$1,FALSE),"")</f>
        <v>17.5</v>
      </c>
      <c r="S145">
        <f>IFERROR(VLOOKUP($A145,'Dog data'!$D$2:$DG$400,'Dog data'!BX$1,FALSE),"")</f>
        <v>4.8600000000000003</v>
      </c>
      <c r="T145">
        <f>IFERROR(VLOOKUP($A145,'Dog data'!$D$2:$DG$400,'Dog data'!BY$1,FALSE),"")</f>
        <v>10.9</v>
      </c>
      <c r="U145">
        <f>IFERROR(VLOOKUP($A145,'Dog data'!$D$2:$DG$400,'Dog data'!BZ$1,FALSE),"")</f>
        <v>31.1</v>
      </c>
      <c r="V145">
        <f>IFERROR(VLOOKUP($A145,'Dog data'!$D$2:$DG$400,'Dog data'!CA$1,FALSE),"")</f>
        <v>63.9</v>
      </c>
      <c r="W145">
        <f>IFERROR(VLOOKUP($A145,'Dog data'!$D$2:$DG$400,'Dog data'!CB$1,FALSE),"")</f>
        <v>22.4</v>
      </c>
      <c r="X145">
        <f>IFERROR(VLOOKUP($A145,'Dog data'!$D$2:$DG$400,'Dog data'!CC$1,FALSE),"")</f>
        <v>35</v>
      </c>
      <c r="Y145">
        <f>IFERROR(VLOOKUP($A145,'Dog data'!$D$2:$DG$400,'Dog data'!CD$1,FALSE),"")</f>
        <v>14.1</v>
      </c>
      <c r="Z145">
        <f>IFERROR(VLOOKUP($A145,'Dog data'!$D$2:$DG$400,'Dog data'!CE$1,FALSE),"")</f>
        <v>83</v>
      </c>
      <c r="AA145" t="str">
        <f>IFERROR(VLOOKUP($A145,'Dog data'!$D$2:$DG$400,'Dog data'!CF$1,FALSE),"")</f>
        <v>.</v>
      </c>
      <c r="AB145">
        <f>IFERROR(VLOOKUP($A145,'Dog data'!$D$2:$DG$400,'Dog data'!CG$1,FALSE),"")</f>
        <v>55</v>
      </c>
      <c r="AC145" t="str">
        <f>IFERROR(VLOOKUP($A145,'Dog data'!$D$2:$DG$400,'Dog data'!CH$1,FALSE),"")</f>
        <v>.</v>
      </c>
      <c r="AD145">
        <f>IFERROR(VLOOKUP($A145,'Dog data'!$D$2:$DG$400,'Dog data'!CI$1,FALSE),"")</f>
        <v>35</v>
      </c>
      <c r="AE145">
        <f>IFERROR(VLOOKUP($A145,'Dog data'!$D$2:$DG$400,'Dog data'!CJ$1,FALSE),"")</f>
        <v>4</v>
      </c>
      <c r="AF145">
        <f>IFERROR(VLOOKUP($A145,'Dog data'!$D$2:$DG$400,'Dog data'!CK$1,FALSE),"")</f>
        <v>6</v>
      </c>
      <c r="AG145" t="str">
        <f>IFERROR(VLOOKUP($A145,'Dog data'!$D$2:$DG$400,'Dog data'!CL$1,FALSE),"")</f>
        <v>.</v>
      </c>
      <c r="AH145" t="str">
        <f>IFERROR(VLOOKUP($A145,'Dog data'!$D$2:$DG$400,'Dog data'!CM$1,FALSE),"")</f>
        <v>.</v>
      </c>
      <c r="AI145" s="85" t="str">
        <f>IFERROR(VLOOKUP($A145,'Dog data'!$D$2:$DH$400,'Dog data'!DH$1,FALSE),"")</f>
        <v>BB026</v>
      </c>
      <c r="AJ145" s="85" t="str">
        <f>IFERROR(VLOOKUP($AI145,data!$C$3:$L$500,data!E$1,FALSE),"")</f>
        <v>Bajo Bonito</v>
      </c>
      <c r="AK145" s="85" t="str">
        <f>IFERROR(VLOOKUP($AI145,data!$C$3:$L$500,data!F$1,FALSE),"")</f>
        <v>8.727106 -80.054028 661.2258944393294 48</v>
      </c>
      <c r="AL145" s="85">
        <f>IFERROR(VLOOKUP($AI145,data!$C$3:$L$500,data!G$1,FALSE),"")</f>
        <v>8.7271059999999991</v>
      </c>
      <c r="AM145" s="85">
        <f>IFERROR(VLOOKUP($AI145,data!$C$3:$L$500,data!H$1,FALSE),"")</f>
        <v>-80.054028000000002</v>
      </c>
      <c r="AN145" s="85">
        <f>IFERROR(IFERROR(VLOOKUP($AI145,data!$C$3:$L$500,data!I$1,FALSE),VLOOKUP($AI145,Sheet1!$E$3:$M$21,Sheet1!K$1,FALSE)),"")</f>
        <v>0</v>
      </c>
      <c r="AO145" s="85">
        <f>IFERROR(IFERROR(VLOOKUP($AI145,data!$C$3:$L$500,data!J$1,FALSE),VLOOKUP($AI145,Sheet1!$E$3:$M$21,Sheet1!L$1,FALSE)),"")</f>
        <v>0</v>
      </c>
      <c r="AP145" s="85">
        <f>IFERROR(VLOOKUP($AI145,data!$C$3:$L$500,data!K$1,FALSE),"")</f>
        <v>-80.054028000000002</v>
      </c>
      <c r="AQ145" s="85">
        <f>IFERROR(VLOOKUP($AI145,data!$C$3:$L$500,data!L$1,FALSE),"")</f>
        <v>661.22589443899994</v>
      </c>
    </row>
    <row r="146" spans="1:43" x14ac:dyDescent="0.2">
      <c r="A146" s="31" t="s">
        <v>677</v>
      </c>
      <c r="B146" t="str">
        <f>VLOOKUP($A146,Dirofilaria!$A$6:$B$253,2,FALSE)</f>
        <v>Neg</v>
      </c>
      <c r="C146">
        <f>IF(B146=0,"",IF(B146="Neg",0,1))</f>
        <v>0</v>
      </c>
      <c r="D146" t="s">
        <v>4911</v>
      </c>
      <c r="E146" t="str">
        <f>IFERROR(VLOOKUP($A146,'Dog data'!$D$2:$DG$400,'Dog data'!R$1,FALSE),"")</f>
        <v>.</v>
      </c>
      <c r="F146" t="str">
        <f>IFERROR(VLOOKUP($A146,'Dog data'!$D$2:$DG$400,'Dog data'!T$1,FALSE),"")</f>
        <v>.</v>
      </c>
      <c r="G146" t="str">
        <f>IFERROR(VLOOKUP($A146,'Dog data'!$D$2:$DG$400,'Dog data'!Y$1,FALSE),"")</f>
        <v>.</v>
      </c>
      <c r="H146" t="str">
        <f>IFERROR(VLOOKUP($A146,'Dog data'!$D$2:$DG$400,'Dog data'!Z$1,FALSE),"")</f>
        <v>.</v>
      </c>
      <c r="I146" t="str">
        <f>IFERROR(VLOOKUP($A146,'Dog data'!$D$2:$DG$400,'Dog data'!AA$1,FALSE),"")</f>
        <v>.</v>
      </c>
      <c r="J146" t="str">
        <f>IFERROR(VLOOKUP($A146,'Dog data'!$D$2:$DG$400,'Dog data'!AE$1,FALSE),"")</f>
        <v>.</v>
      </c>
      <c r="K146" t="str">
        <f>IFERROR(VLOOKUP($A146,'Dog data'!$D$2:$DG$400,'Dog data'!AF$1,FALSE),"")</f>
        <v>.</v>
      </c>
      <c r="L146">
        <f>IFERROR(VLOOKUP($A146,'Dog data'!$D$2:$DG$400,'Dog data'!BQ$1,FALSE),"")</f>
        <v>32</v>
      </c>
      <c r="M146">
        <f>IFERROR(VLOOKUP($A146,'Dog data'!$D$2:$DG$400,'Dog data'!BR$1,FALSE),"")</f>
        <v>14.6</v>
      </c>
      <c r="N146">
        <f>IFERROR(VLOOKUP($A146,'Dog data'!$D$2:$DG$400,'Dog data'!BS$1,FALSE),"")</f>
        <v>45.7</v>
      </c>
      <c r="O146">
        <f>IFERROR(VLOOKUP($A146,'Dog data'!$D$2:$DG$400,'Dog data'!BT$1,FALSE),"")</f>
        <v>10.6</v>
      </c>
      <c r="P146">
        <f>IFERROR(VLOOKUP($A146,'Dog data'!$D$2:$DG$400,'Dog data'!BU$1,FALSE),"")</f>
        <v>33.1</v>
      </c>
      <c r="Q146">
        <f>IFERROR(VLOOKUP($A146,'Dog data'!$D$2:$DG$400,'Dog data'!BV$1,FALSE),"")</f>
        <v>6.8</v>
      </c>
      <c r="R146">
        <f>IFERROR(VLOOKUP($A146,'Dog data'!$D$2:$DG$400,'Dog data'!BW$1,FALSE),"")</f>
        <v>21.2</v>
      </c>
      <c r="S146" t="str">
        <f>IFERROR(VLOOKUP($A146,'Dog data'!$D$2:$DG$400,'Dog data'!BX$1,FALSE),"")</f>
        <v>HIGH</v>
      </c>
      <c r="T146">
        <f>IFERROR(VLOOKUP($A146,'Dog data'!$D$2:$DG$400,'Dog data'!BY$1,FALSE),"")</f>
        <v>16.5</v>
      </c>
      <c r="U146" t="str">
        <f>IFERROR(VLOOKUP($A146,'Dog data'!$D$2:$DG$400,'Dog data'!BZ$1,FALSE),"")</f>
        <v>.</v>
      </c>
      <c r="V146">
        <f>IFERROR(VLOOKUP($A146,'Dog data'!$D$2:$DG$400,'Dog data'!CA$1,FALSE),"")</f>
        <v>60.8</v>
      </c>
      <c r="W146" t="str">
        <f>IFERROR(VLOOKUP($A146,'Dog data'!$D$2:$DG$400,'Dog data'!CB$1,FALSE),"")</f>
        <v>.</v>
      </c>
      <c r="X146" t="str">
        <f>IFERROR(VLOOKUP($A146,'Dog data'!$D$2:$DG$400,'Dog data'!CC$1,FALSE),"")</f>
        <v>.</v>
      </c>
      <c r="Y146">
        <f>IFERROR(VLOOKUP($A146,'Dog data'!$D$2:$DG$400,'Dog data'!CD$1,FALSE),"")</f>
        <v>16.5</v>
      </c>
      <c r="Z146" t="str">
        <f>IFERROR(VLOOKUP($A146,'Dog data'!$D$2:$DG$400,'Dog data'!CE$1,FALSE),"")</f>
        <v>HIGH</v>
      </c>
      <c r="AA146" t="str">
        <f>IFERROR(VLOOKUP($A146,'Dog data'!$D$2:$DG$400,'Dog data'!CF$1,FALSE),"")</f>
        <v>.</v>
      </c>
      <c r="AB146">
        <f>IFERROR(VLOOKUP($A146,'Dog data'!$D$2:$DG$400,'Dog data'!CG$1,FALSE),"")</f>
        <v>77</v>
      </c>
      <c r="AC146" t="str">
        <f>IFERROR(VLOOKUP($A146,'Dog data'!$D$2:$DG$400,'Dog data'!CH$1,FALSE),"")</f>
        <v>.</v>
      </c>
      <c r="AD146">
        <f>IFERROR(VLOOKUP($A146,'Dog data'!$D$2:$DG$400,'Dog data'!CI$1,FALSE),"")</f>
        <v>12</v>
      </c>
      <c r="AE146">
        <f>IFERROR(VLOOKUP($A146,'Dog data'!$D$2:$DG$400,'Dog data'!CJ$1,FALSE),"")</f>
        <v>4</v>
      </c>
      <c r="AF146">
        <f>IFERROR(VLOOKUP($A146,'Dog data'!$D$2:$DG$400,'Dog data'!CK$1,FALSE),"")</f>
        <v>5</v>
      </c>
      <c r="AG146" t="str">
        <f>IFERROR(VLOOKUP($A146,'Dog data'!$D$2:$DG$400,'Dog data'!CL$1,FALSE),"")</f>
        <v>.</v>
      </c>
      <c r="AH146">
        <f>IFERROR(VLOOKUP($A146,'Dog data'!$D$2:$DG$400,'Dog data'!CM$1,FALSE),"")</f>
        <v>2</v>
      </c>
      <c r="AI146" s="85" t="str">
        <f>IFERROR(VLOOKUP($A146,'Dog data'!$D$2:$DH$400,'Dog data'!DH$1,FALSE),"")</f>
        <v>BB011</v>
      </c>
      <c r="AJ146" s="85" t="str">
        <f>IFERROR(VLOOKUP($AI146,data!$C$3:$L$500,data!E$1,FALSE),"")</f>
        <v>Bajo Bonito</v>
      </c>
      <c r="AK146" s="85" t="str">
        <f>IFERROR(VLOOKUP($AI146,data!$C$3:$L$500,data!F$1,FALSE),"")</f>
        <v>8.725535 -80.055199 489.0735093279525 48</v>
      </c>
      <c r="AL146" s="85">
        <f>IFERROR(VLOOKUP($AI146,data!$C$3:$L$500,data!G$1,FALSE),"")</f>
        <v>8.7255350000000007</v>
      </c>
      <c r="AM146" s="85">
        <f>IFERROR(VLOOKUP($AI146,data!$C$3:$L$500,data!H$1,FALSE),"")</f>
        <v>-80.055199000000002</v>
      </c>
      <c r="AN146" s="85">
        <f>IFERROR(IFERROR(VLOOKUP($AI146,data!$C$3:$L$500,data!I$1,FALSE),VLOOKUP($AI146,Sheet1!$E$3:$M$21,Sheet1!K$1,FALSE)),"")</f>
        <v>0</v>
      </c>
      <c r="AO146" s="85">
        <f>IFERROR(IFERROR(VLOOKUP($AI146,data!$C$3:$L$500,data!J$1,FALSE),VLOOKUP($AI146,Sheet1!$E$3:$M$21,Sheet1!L$1,FALSE)),"")</f>
        <v>0</v>
      </c>
      <c r="AP146" s="85">
        <f>IFERROR(VLOOKUP($AI146,data!$C$3:$L$500,data!K$1,FALSE),"")</f>
        <v>-80.055199000000002</v>
      </c>
      <c r="AQ146" s="85">
        <f>IFERROR(VLOOKUP($AI146,data!$C$3:$L$500,data!L$1,FALSE),"")</f>
        <v>489.073509328</v>
      </c>
    </row>
    <row r="147" spans="1:43" ht="17" thickBot="1" x14ac:dyDescent="0.25">
      <c r="A147" s="33" t="s">
        <v>169</v>
      </c>
      <c r="B147" t="str">
        <f>VLOOKUP($A147,Dirofilaria!$A$6:$B$253,2,FALSE)</f>
        <v>Neg</v>
      </c>
      <c r="C147">
        <f>IF(B147=0,"",IF(B147="Neg",0,1))</f>
        <v>0</v>
      </c>
      <c r="D147" t="s">
        <v>4911</v>
      </c>
      <c r="E147">
        <f>IFERROR(VLOOKUP($A147,'Dog data'!$D$2:$DG$400,'Dog data'!R$1,FALSE),"")</f>
        <v>3</v>
      </c>
      <c r="F147" t="str">
        <f>IFERROR(VLOOKUP($A147,'Dog data'!$D$2:$DG$400,'Dog data'!T$1,FALSE),"")</f>
        <v>F</v>
      </c>
      <c r="G147" t="str">
        <f>IFERROR(VLOOKUP($A147,'Dog data'!$D$2:$DG$400,'Dog data'!Y$1,FALSE),"")</f>
        <v>BAR</v>
      </c>
      <c r="H147">
        <f>IFERROR(VLOOKUP($A147,'Dog data'!$D$2:$DG$400,'Dog data'!Z$1,FALSE),"")</f>
        <v>90</v>
      </c>
      <c r="I147" t="str">
        <f>IFERROR(VLOOKUP($A147,'Dog data'!$D$2:$DG$400,'Dog data'!AA$1,FALSE),"")</f>
        <v>Normal</v>
      </c>
      <c r="J147">
        <f>IFERROR(VLOOKUP($A147,'Dog data'!$D$2:$DG$400,'Dog data'!AE$1,FALSE),"")</f>
        <v>101.1</v>
      </c>
      <c r="K147">
        <f>IFERROR(VLOOKUP($A147,'Dog data'!$D$2:$DG$400,'Dog data'!AF$1,FALSE),"")</f>
        <v>2</v>
      </c>
      <c r="L147" t="str">
        <f>IFERROR(VLOOKUP($A147,'Dog data'!$D$2:$DG$400,'Dog data'!BQ$1,FALSE),"")</f>
        <v>.</v>
      </c>
      <c r="M147" t="str">
        <f>IFERROR(VLOOKUP($A147,'Dog data'!$D$2:$DG$400,'Dog data'!BR$1,FALSE),"")</f>
        <v>.</v>
      </c>
      <c r="N147" t="str">
        <f>IFERROR(VLOOKUP($A147,'Dog data'!$D$2:$DG$400,'Dog data'!BS$1,FALSE),"")</f>
        <v>.</v>
      </c>
      <c r="O147" t="str">
        <f>IFERROR(VLOOKUP($A147,'Dog data'!$D$2:$DG$400,'Dog data'!BT$1,FALSE),"")</f>
        <v>.</v>
      </c>
      <c r="P147" t="str">
        <f>IFERROR(VLOOKUP($A147,'Dog data'!$D$2:$DG$400,'Dog data'!BU$1,FALSE),"")</f>
        <v>.</v>
      </c>
      <c r="Q147" t="str">
        <f>IFERROR(VLOOKUP($A147,'Dog data'!$D$2:$DG$400,'Dog data'!BV$1,FALSE),"")</f>
        <v>.</v>
      </c>
      <c r="R147" t="str">
        <f>IFERROR(VLOOKUP($A147,'Dog data'!$D$2:$DG$400,'Dog data'!BW$1,FALSE),"")</f>
        <v>.</v>
      </c>
      <c r="S147" t="str">
        <f>IFERROR(VLOOKUP($A147,'Dog data'!$D$2:$DG$400,'Dog data'!BX$1,FALSE),"")</f>
        <v>.</v>
      </c>
      <c r="T147" t="str">
        <f>IFERROR(VLOOKUP($A147,'Dog data'!$D$2:$DG$400,'Dog data'!BY$1,FALSE),"")</f>
        <v>.</v>
      </c>
      <c r="U147" t="str">
        <f>IFERROR(VLOOKUP($A147,'Dog data'!$D$2:$DG$400,'Dog data'!BZ$1,FALSE),"")</f>
        <v>.</v>
      </c>
      <c r="V147" t="str">
        <f>IFERROR(VLOOKUP($A147,'Dog data'!$D$2:$DG$400,'Dog data'!CA$1,FALSE),"")</f>
        <v>.</v>
      </c>
      <c r="W147" t="str">
        <f>IFERROR(VLOOKUP($A147,'Dog data'!$D$2:$DG$400,'Dog data'!CB$1,FALSE),"")</f>
        <v>.</v>
      </c>
      <c r="X147" t="str">
        <f>IFERROR(VLOOKUP($A147,'Dog data'!$D$2:$DG$400,'Dog data'!CC$1,FALSE),"")</f>
        <v>.</v>
      </c>
      <c r="Y147" t="str">
        <f>IFERROR(VLOOKUP($A147,'Dog data'!$D$2:$DG$400,'Dog data'!CD$1,FALSE),"")</f>
        <v>.</v>
      </c>
      <c r="Z147" t="str">
        <f>IFERROR(VLOOKUP($A147,'Dog data'!$D$2:$DG$400,'Dog data'!CE$1,FALSE),"")</f>
        <v>.</v>
      </c>
      <c r="AA147" t="str">
        <f>IFERROR(VLOOKUP($A147,'Dog data'!$D$2:$DG$400,'Dog data'!CF$1,FALSE),"")</f>
        <v>.</v>
      </c>
      <c r="AB147" t="str">
        <f>IFERROR(VLOOKUP($A147,'Dog data'!$D$2:$DG$400,'Dog data'!CG$1,FALSE),"")</f>
        <v>.</v>
      </c>
      <c r="AC147" t="str">
        <f>IFERROR(VLOOKUP($A147,'Dog data'!$D$2:$DG$400,'Dog data'!CH$1,FALSE),"")</f>
        <v>.</v>
      </c>
      <c r="AD147" t="str">
        <f>IFERROR(VLOOKUP($A147,'Dog data'!$D$2:$DG$400,'Dog data'!CI$1,FALSE),"")</f>
        <v>.</v>
      </c>
      <c r="AE147" t="str">
        <f>IFERROR(VLOOKUP($A147,'Dog data'!$D$2:$DG$400,'Dog data'!CJ$1,FALSE),"")</f>
        <v>.</v>
      </c>
      <c r="AF147" t="str">
        <f>IFERROR(VLOOKUP($A147,'Dog data'!$D$2:$DG$400,'Dog data'!CK$1,FALSE),"")</f>
        <v>.</v>
      </c>
      <c r="AG147" t="str">
        <f>IFERROR(VLOOKUP($A147,'Dog data'!$D$2:$DG$400,'Dog data'!CL$1,FALSE),"")</f>
        <v>.</v>
      </c>
      <c r="AH147" t="str">
        <f>IFERROR(VLOOKUP($A147,'Dog data'!$D$2:$DG$400,'Dog data'!CM$1,FALSE),"")</f>
        <v>.</v>
      </c>
      <c r="AI147" s="85" t="str">
        <f>IFERROR(VLOOKUP($A147,'Dog data'!$D$2:$DH$400,'Dog data'!DH$1,FALSE),"")</f>
        <v>AP002</v>
      </c>
      <c r="AJ147" s="85" t="str">
        <f>IFERROR(VLOOKUP($AI147,data!$C$3:$L$500,data!E$1,FALSE),"")</f>
        <v>Altos de Pacora</v>
      </c>
      <c r="AK147" s="85">
        <f>IFERROR(VLOOKUP($AI147,data!$C$3:$L$500,data!F$1,FALSE),"")</f>
        <v>0</v>
      </c>
      <c r="AL147" s="85">
        <f>IFERROR(VLOOKUP($AI147,data!$C$3:$L$500,data!G$1,FALSE),"")</f>
        <v>9.2448333333333306</v>
      </c>
      <c r="AM147" s="85">
        <f>IFERROR(VLOOKUP($AI147,data!$C$3:$L$500,data!H$1,FALSE),"")</f>
        <v>-79.348716666666604</v>
      </c>
      <c r="AN147" s="85">
        <f>IFERROR(IFERROR(VLOOKUP($AI147,data!$C$3:$L$500,data!I$1,FALSE),VLOOKUP($AI147,Sheet1!$E$3:$M$21,Sheet1!K$1,FALSE)),"")</f>
        <v>9.2449037090000008</v>
      </c>
      <c r="AO147" s="85">
        <f>IFERROR(IFERROR(VLOOKUP($AI147,data!$C$3:$L$500,data!J$1,FALSE),VLOOKUP($AI147,Sheet1!$E$3:$M$21,Sheet1!L$1,FALSE)),"")</f>
        <v>-79.348658290000003</v>
      </c>
      <c r="AP147" s="85">
        <f>IFERROR(VLOOKUP($AI147,data!$C$3:$L$500,data!K$1,FALSE),"")</f>
        <v>-79.348716666666604</v>
      </c>
      <c r="AQ147" s="85">
        <f>IFERROR(VLOOKUP($AI147,data!$C$3:$L$500,data!L$1,FALSE),"")</f>
        <v>0</v>
      </c>
    </row>
    <row r="148" spans="1:43" ht="17" thickBot="1" x14ac:dyDescent="0.25">
      <c r="A148" s="33" t="s">
        <v>171</v>
      </c>
      <c r="B148" t="str">
        <f>VLOOKUP($A148,Dirofilaria!$A$6:$B$253,2,FALSE)</f>
        <v>Neg</v>
      </c>
      <c r="C148">
        <f>IF(B148=0,"",IF(B148="Neg",0,1))</f>
        <v>0</v>
      </c>
      <c r="D148" t="s">
        <v>4911</v>
      </c>
      <c r="E148">
        <f>IFERROR(VLOOKUP($A148,'Dog data'!$D$2:$DG$400,'Dog data'!R$1,FALSE),"")</f>
        <v>6</v>
      </c>
      <c r="F148" t="str">
        <f>IFERROR(VLOOKUP($A148,'Dog data'!$D$2:$DG$400,'Dog data'!T$1,FALSE),"")</f>
        <v>M</v>
      </c>
      <c r="G148" t="str">
        <f>IFERROR(VLOOKUP($A148,'Dog data'!$D$2:$DG$400,'Dog data'!Y$1,FALSE),"")</f>
        <v>slightly depressed</v>
      </c>
      <c r="H148">
        <f>IFERROR(VLOOKUP($A148,'Dog data'!$D$2:$DG$400,'Dog data'!Z$1,FALSE),"")</f>
        <v>104</v>
      </c>
      <c r="I148" t="str">
        <f>IFERROR(VLOOKUP($A148,'Dog data'!$D$2:$DG$400,'Dog data'!AA$1,FALSE),"")</f>
        <v>Normal</v>
      </c>
      <c r="J148">
        <f>IFERROR(VLOOKUP($A148,'Dog data'!$D$2:$DG$400,'Dog data'!AE$1,FALSE),"")</f>
        <v>102</v>
      </c>
      <c r="K148">
        <f>IFERROR(VLOOKUP($A148,'Dog data'!$D$2:$DG$400,'Dog data'!AF$1,FALSE),"")</f>
        <v>3</v>
      </c>
      <c r="L148">
        <f>IFERROR(VLOOKUP($A148,'Dog data'!$D$2:$DG$400,'Dog data'!BQ$1,FALSE),"")</f>
        <v>10.35</v>
      </c>
      <c r="M148">
        <f>IFERROR(VLOOKUP($A148,'Dog data'!$D$2:$DG$400,'Dog data'!BR$1,FALSE),"")</f>
        <v>2.91</v>
      </c>
      <c r="N148">
        <f>IFERROR(VLOOKUP($A148,'Dog data'!$D$2:$DG$400,'Dog data'!BS$1,FALSE),"")</f>
        <v>28.1</v>
      </c>
      <c r="O148">
        <f>IFERROR(VLOOKUP($A148,'Dog data'!$D$2:$DG$400,'Dog data'!BT$1,FALSE),"")</f>
        <v>1.51</v>
      </c>
      <c r="P148">
        <f>IFERROR(VLOOKUP($A148,'Dog data'!$D$2:$DG$400,'Dog data'!BU$1,FALSE),"")</f>
        <v>14.6</v>
      </c>
      <c r="Q148">
        <f>IFERROR(VLOOKUP($A148,'Dog data'!$D$2:$DG$400,'Dog data'!BV$1,FALSE),"")</f>
        <v>5.93</v>
      </c>
      <c r="R148">
        <f>IFERROR(VLOOKUP($A148,'Dog data'!$D$2:$DG$400,'Dog data'!BW$1,FALSE),"")</f>
        <v>57.3</v>
      </c>
      <c r="S148">
        <f>IFERROR(VLOOKUP($A148,'Dog data'!$D$2:$DG$400,'Dog data'!BX$1,FALSE),"")</f>
        <v>4.43</v>
      </c>
      <c r="T148">
        <f>IFERROR(VLOOKUP($A148,'Dog data'!$D$2:$DG$400,'Dog data'!BY$1,FALSE),"")</f>
        <v>9.4</v>
      </c>
      <c r="U148">
        <f>IFERROR(VLOOKUP($A148,'Dog data'!$D$2:$DG$400,'Dog data'!BZ$1,FALSE),"")</f>
        <v>24.75</v>
      </c>
      <c r="V148">
        <f>IFERROR(VLOOKUP($A148,'Dog data'!$D$2:$DG$400,'Dog data'!CA$1,FALSE),"")</f>
        <v>56</v>
      </c>
      <c r="W148">
        <f>IFERROR(VLOOKUP($A148,'Dog data'!$D$2:$DG$400,'Dog data'!CB$1,FALSE),"")</f>
        <v>21.3</v>
      </c>
      <c r="X148">
        <f>IFERROR(VLOOKUP($A148,'Dog data'!$D$2:$DG$400,'Dog data'!CC$1,FALSE),"")</f>
        <v>38.1</v>
      </c>
      <c r="Y148">
        <f>IFERROR(VLOOKUP($A148,'Dog data'!$D$2:$DG$400,'Dog data'!CD$1,FALSE),"")</f>
        <v>18.899999999999999</v>
      </c>
      <c r="Z148">
        <f>IFERROR(VLOOKUP($A148,'Dog data'!$D$2:$DG$400,'Dog data'!CE$1,FALSE),"")</f>
        <v>107</v>
      </c>
      <c r="AA148">
        <f>IFERROR(VLOOKUP($A148,'Dog data'!$D$2:$DG$400,'Dog data'!CF$1,FALSE),"")</f>
        <v>14.6</v>
      </c>
      <c r="AB148">
        <f>IFERROR(VLOOKUP($A148,'Dog data'!$D$2:$DG$400,'Dog data'!CG$1,FALSE),"")</f>
        <v>63</v>
      </c>
      <c r="AC148">
        <f>IFERROR(VLOOKUP($A148,'Dog data'!$D$2:$DG$400,'Dog data'!CH$1,FALSE),"")</f>
        <v>0</v>
      </c>
      <c r="AD148">
        <f>IFERROR(VLOOKUP($A148,'Dog data'!$D$2:$DG$400,'Dog data'!CI$1,FALSE),"")</f>
        <v>30</v>
      </c>
      <c r="AE148">
        <f>IFERROR(VLOOKUP($A148,'Dog data'!$D$2:$DG$400,'Dog data'!CJ$1,FALSE),"")</f>
        <v>2</v>
      </c>
      <c r="AF148">
        <f>IFERROR(VLOOKUP($A148,'Dog data'!$D$2:$DG$400,'Dog data'!CK$1,FALSE),"")</f>
        <v>5</v>
      </c>
      <c r="AG148" t="str">
        <f>IFERROR(VLOOKUP($A148,'Dog data'!$D$2:$DG$400,'Dog data'!CL$1,FALSE),"")</f>
        <v>.</v>
      </c>
      <c r="AH148" t="str">
        <f>IFERROR(VLOOKUP($A148,'Dog data'!$D$2:$DG$400,'Dog data'!CM$1,FALSE),"")</f>
        <v>.</v>
      </c>
      <c r="AI148" s="85" t="str">
        <f>IFERROR(VLOOKUP($A148,'Dog data'!$D$2:$DH$400,'Dog data'!DH$1,FALSE),"")</f>
        <v>AP003</v>
      </c>
      <c r="AJ148" s="85" t="str">
        <f>IFERROR(VLOOKUP($AI148,data!$C$3:$L$500,data!E$1,FALSE),"")</f>
        <v>Altos de Pacora</v>
      </c>
      <c r="AK148" s="85" t="str">
        <f>IFERROR(VLOOKUP($AI148,data!$C$3:$L$500,data!F$1,FALSE),"")</f>
        <v>9.246297 -79.350399 833.7999877929688 96</v>
      </c>
      <c r="AL148" s="85">
        <f>IFERROR(VLOOKUP($AI148,data!$C$3:$L$500,data!G$1,FALSE),"")</f>
        <v>9.2462970000000002</v>
      </c>
      <c r="AM148" s="85">
        <f>IFERROR(VLOOKUP($AI148,data!$C$3:$L$500,data!H$1,FALSE),"")</f>
        <v>-79.350398999999996</v>
      </c>
      <c r="AN148" s="85">
        <f>IFERROR(IFERROR(VLOOKUP($AI148,data!$C$3:$L$500,data!I$1,FALSE),VLOOKUP($AI148,Sheet1!$E$3:$M$21,Sheet1!K$1,FALSE)),"")</f>
        <v>9.2463866859999992</v>
      </c>
      <c r="AO148" s="85">
        <f>IFERROR(IFERROR(VLOOKUP($AI148,data!$C$3:$L$500,data!J$1,FALSE),VLOOKUP($AI148,Sheet1!$E$3:$M$21,Sheet1!L$1,FALSE)),"")</f>
        <v>-79.350412689999999</v>
      </c>
      <c r="AP148" s="85">
        <f>IFERROR(VLOOKUP($AI148,data!$C$3:$L$500,data!K$1,FALSE),"")</f>
        <v>-79.350398999999996</v>
      </c>
      <c r="AQ148" s="85">
        <f>IFERROR(VLOOKUP($AI148,data!$C$3:$L$500,data!L$1,FALSE),"")</f>
        <v>833.79998779300001</v>
      </c>
    </row>
    <row r="149" spans="1:43" ht="17" thickBot="1" x14ac:dyDescent="0.25">
      <c r="A149" s="33" t="s">
        <v>172</v>
      </c>
      <c r="B149" t="str">
        <f>VLOOKUP($A149,Dirofilaria!$A$6:$B$253,2,FALSE)</f>
        <v>Neg</v>
      </c>
      <c r="C149">
        <f>IF(B149=0,"",IF(B149="Neg",0,1))</f>
        <v>0</v>
      </c>
      <c r="D149" t="s">
        <v>4911</v>
      </c>
      <c r="E149">
        <f>IFERROR(VLOOKUP($A149,'Dog data'!$D$2:$DG$400,'Dog data'!R$1,FALSE),"")</f>
        <v>0</v>
      </c>
      <c r="F149" t="str">
        <f>IFERROR(VLOOKUP($A149,'Dog data'!$D$2:$DG$400,'Dog data'!T$1,FALSE),"")</f>
        <v>M</v>
      </c>
      <c r="G149" t="str">
        <f>IFERROR(VLOOKUP($A149,'Dog data'!$D$2:$DG$400,'Dog data'!Y$1,FALSE),"")</f>
        <v>BAR</v>
      </c>
      <c r="H149">
        <f>IFERROR(VLOOKUP($A149,'Dog data'!$D$2:$DG$400,'Dog data'!Z$1,FALSE),"")</f>
        <v>96</v>
      </c>
      <c r="I149" t="str">
        <f>IFERROR(VLOOKUP($A149,'Dog data'!$D$2:$DG$400,'Dog data'!AA$1,FALSE),"")</f>
        <v>Normal</v>
      </c>
      <c r="J149">
        <f>IFERROR(VLOOKUP($A149,'Dog data'!$D$2:$DG$400,'Dog data'!AE$1,FALSE),"")</f>
        <v>101.5</v>
      </c>
      <c r="K149">
        <f>IFERROR(VLOOKUP($A149,'Dog data'!$D$2:$DG$400,'Dog data'!AF$1,FALSE),"")</f>
        <v>5.5</v>
      </c>
      <c r="L149">
        <f>IFERROR(VLOOKUP($A149,'Dog data'!$D$2:$DG$400,'Dog data'!BQ$1,FALSE),"")</f>
        <v>9.86</v>
      </c>
      <c r="M149">
        <f>IFERROR(VLOOKUP($A149,'Dog data'!$D$2:$DG$400,'Dog data'!BR$1,FALSE),"")</f>
        <v>2.63</v>
      </c>
      <c r="N149">
        <f>IFERROR(VLOOKUP($A149,'Dog data'!$D$2:$DG$400,'Dog data'!BS$1,FALSE),"")</f>
        <v>26.7</v>
      </c>
      <c r="O149">
        <f>IFERROR(VLOOKUP($A149,'Dog data'!$D$2:$DG$400,'Dog data'!BT$1,FALSE),"")</f>
        <v>1.55</v>
      </c>
      <c r="P149">
        <f>IFERROR(VLOOKUP($A149,'Dog data'!$D$2:$DG$400,'Dog data'!BU$1,FALSE),"")</f>
        <v>15.7</v>
      </c>
      <c r="Q149">
        <f>IFERROR(VLOOKUP($A149,'Dog data'!$D$2:$DG$400,'Dog data'!BV$1,FALSE),"")</f>
        <v>5.68</v>
      </c>
      <c r="R149">
        <f>IFERROR(VLOOKUP($A149,'Dog data'!$D$2:$DG$400,'Dog data'!BW$1,FALSE),"")</f>
        <v>57.6</v>
      </c>
      <c r="S149">
        <f>IFERROR(VLOOKUP($A149,'Dog data'!$D$2:$DG$400,'Dog data'!BX$1,FALSE),"")</f>
        <v>5.34</v>
      </c>
      <c r="T149">
        <f>IFERROR(VLOOKUP($A149,'Dog data'!$D$2:$DG$400,'Dog data'!BY$1,FALSE),"")</f>
        <v>11.8</v>
      </c>
      <c r="U149">
        <f>IFERROR(VLOOKUP($A149,'Dog data'!$D$2:$DG$400,'Dog data'!BZ$1,FALSE),"")</f>
        <v>33.630000000000003</v>
      </c>
      <c r="V149">
        <f>IFERROR(VLOOKUP($A149,'Dog data'!$D$2:$DG$400,'Dog data'!CA$1,FALSE),"")</f>
        <v>63</v>
      </c>
      <c r="W149">
        <f>IFERROR(VLOOKUP($A149,'Dog data'!$D$2:$DG$400,'Dog data'!CB$1,FALSE),"")</f>
        <v>22.2</v>
      </c>
      <c r="X149">
        <f>IFERROR(VLOOKUP($A149,'Dog data'!$D$2:$DG$400,'Dog data'!CC$1,FALSE),"")</f>
        <v>35.200000000000003</v>
      </c>
      <c r="Y149">
        <f>IFERROR(VLOOKUP($A149,'Dog data'!$D$2:$DG$400,'Dog data'!CD$1,FALSE),"")</f>
        <v>16.5</v>
      </c>
      <c r="Z149">
        <f>IFERROR(VLOOKUP($A149,'Dog data'!$D$2:$DG$400,'Dog data'!CE$1,FALSE),"")</f>
        <v>58</v>
      </c>
      <c r="AA149">
        <f>IFERROR(VLOOKUP($A149,'Dog data'!$D$2:$DG$400,'Dog data'!CF$1,FALSE),"")</f>
        <v>13.4</v>
      </c>
      <c r="AB149">
        <f>IFERROR(VLOOKUP($A149,'Dog data'!$D$2:$DG$400,'Dog data'!CG$1,FALSE),"")</f>
        <v>44</v>
      </c>
      <c r="AC149">
        <f>IFERROR(VLOOKUP($A149,'Dog data'!$D$2:$DG$400,'Dog data'!CH$1,FALSE),"")</f>
        <v>0</v>
      </c>
      <c r="AD149">
        <f>IFERROR(VLOOKUP($A149,'Dog data'!$D$2:$DG$400,'Dog data'!CI$1,FALSE),"")</f>
        <v>52</v>
      </c>
      <c r="AE149">
        <f>IFERROR(VLOOKUP($A149,'Dog data'!$D$2:$DG$400,'Dog data'!CJ$1,FALSE),"")</f>
        <v>2</v>
      </c>
      <c r="AF149">
        <f>IFERROR(VLOOKUP($A149,'Dog data'!$D$2:$DG$400,'Dog data'!CK$1,FALSE),"")</f>
        <v>0</v>
      </c>
      <c r="AG149" t="str">
        <f>IFERROR(VLOOKUP($A149,'Dog data'!$D$2:$DG$400,'Dog data'!CL$1,FALSE),"")</f>
        <v>.</v>
      </c>
      <c r="AH149">
        <f>IFERROR(VLOOKUP($A149,'Dog data'!$D$2:$DG$400,'Dog data'!CM$1,FALSE),"")</f>
        <v>2</v>
      </c>
      <c r="AI149" s="85" t="str">
        <f>IFERROR(VLOOKUP($A149,'Dog data'!$D$2:$DH$400,'Dog data'!DH$1,FALSE),"")</f>
        <v>AP003</v>
      </c>
      <c r="AJ149" s="85" t="str">
        <f>IFERROR(VLOOKUP($AI149,data!$C$3:$L$500,data!E$1,FALSE),"")</f>
        <v>Altos de Pacora</v>
      </c>
      <c r="AK149" s="85" t="str">
        <f>IFERROR(VLOOKUP($AI149,data!$C$3:$L$500,data!F$1,FALSE),"")</f>
        <v>9.246297 -79.350399 833.7999877929688 96</v>
      </c>
      <c r="AL149" s="85">
        <f>IFERROR(VLOOKUP($AI149,data!$C$3:$L$500,data!G$1,FALSE),"")</f>
        <v>9.2462970000000002</v>
      </c>
      <c r="AM149" s="85">
        <f>IFERROR(VLOOKUP($AI149,data!$C$3:$L$500,data!H$1,FALSE),"")</f>
        <v>-79.350398999999996</v>
      </c>
      <c r="AN149" s="85">
        <f>IFERROR(IFERROR(VLOOKUP($AI149,data!$C$3:$L$500,data!I$1,FALSE),VLOOKUP($AI149,Sheet1!$E$3:$M$21,Sheet1!K$1,FALSE)),"")</f>
        <v>9.2463866859999992</v>
      </c>
      <c r="AO149" s="85">
        <f>IFERROR(IFERROR(VLOOKUP($AI149,data!$C$3:$L$500,data!J$1,FALSE),VLOOKUP($AI149,Sheet1!$E$3:$M$21,Sheet1!L$1,FALSE)),"")</f>
        <v>-79.350412689999999</v>
      </c>
      <c r="AP149" s="85">
        <f>IFERROR(VLOOKUP($AI149,data!$C$3:$L$500,data!K$1,FALSE),"")</f>
        <v>-79.350398999999996</v>
      </c>
      <c r="AQ149" s="85">
        <f>IFERROR(VLOOKUP($AI149,data!$C$3:$L$500,data!L$1,FALSE),"")</f>
        <v>833.79998779300001</v>
      </c>
    </row>
    <row r="150" spans="1:43" ht="17" thickBot="1" x14ac:dyDescent="0.25">
      <c r="A150" s="33" t="s">
        <v>173</v>
      </c>
      <c r="B150" t="str">
        <f>VLOOKUP($A150,Dirofilaria!$A$6:$B$253,2,FALSE)</f>
        <v>Neg</v>
      </c>
      <c r="C150">
        <f>IF(B150=0,"",IF(B150="Neg",0,1))</f>
        <v>0</v>
      </c>
      <c r="D150" t="s">
        <v>4911</v>
      </c>
      <c r="E150">
        <f>IFERROR(VLOOKUP($A150,'Dog data'!$D$2:$DG$400,'Dog data'!R$1,FALSE),"")</f>
        <v>6</v>
      </c>
      <c r="F150" t="str">
        <f>IFERROR(VLOOKUP($A150,'Dog data'!$D$2:$DG$400,'Dog data'!T$1,FALSE),"")</f>
        <v>M</v>
      </c>
      <c r="G150" t="str">
        <f>IFERROR(VLOOKUP($A150,'Dog data'!$D$2:$DG$400,'Dog data'!Y$1,FALSE),"")</f>
        <v>QAR</v>
      </c>
      <c r="H150">
        <f>IFERROR(VLOOKUP($A150,'Dog data'!$D$2:$DG$400,'Dog data'!Z$1,FALSE),"")</f>
        <v>76</v>
      </c>
      <c r="I150" t="str">
        <f>IFERROR(VLOOKUP($A150,'Dog data'!$D$2:$DG$400,'Dog data'!AA$1,FALSE),"")</f>
        <v>Normal</v>
      </c>
      <c r="J150">
        <f>IFERROR(VLOOKUP($A150,'Dog data'!$D$2:$DG$400,'Dog data'!AE$1,FALSE),"")</f>
        <v>101.8</v>
      </c>
      <c r="K150">
        <f>IFERROR(VLOOKUP($A150,'Dog data'!$D$2:$DG$400,'Dog data'!AF$1,FALSE),"")</f>
        <v>6.5</v>
      </c>
      <c r="L150">
        <f>IFERROR(VLOOKUP($A150,'Dog data'!$D$2:$DG$400,'Dog data'!BQ$1,FALSE),"")</f>
        <v>27.11</v>
      </c>
      <c r="M150">
        <f>IFERROR(VLOOKUP($A150,'Dog data'!$D$2:$DG$400,'Dog data'!BR$1,FALSE),"")</f>
        <v>24.55</v>
      </c>
      <c r="N150">
        <f>IFERROR(VLOOKUP($A150,'Dog data'!$D$2:$DG$400,'Dog data'!BS$1,FALSE),"")</f>
        <v>90.6</v>
      </c>
      <c r="O150">
        <f>IFERROR(VLOOKUP($A150,'Dog data'!$D$2:$DG$400,'Dog data'!BT$1,FALSE),"")</f>
        <v>1.67</v>
      </c>
      <c r="P150">
        <f>IFERROR(VLOOKUP($A150,'Dog data'!$D$2:$DG$400,'Dog data'!BU$1,FALSE),"")</f>
        <v>6.2</v>
      </c>
      <c r="Q150">
        <f>IFERROR(VLOOKUP($A150,'Dog data'!$D$2:$DG$400,'Dog data'!BV$1,FALSE),"")</f>
        <v>0.89</v>
      </c>
      <c r="R150">
        <f>IFERROR(VLOOKUP($A150,'Dog data'!$D$2:$DG$400,'Dog data'!BW$1,FALSE),"")</f>
        <v>3.3</v>
      </c>
      <c r="S150">
        <f>IFERROR(VLOOKUP($A150,'Dog data'!$D$2:$DG$400,'Dog data'!BX$1,FALSE),"")</f>
        <v>6.75</v>
      </c>
      <c r="T150">
        <f>IFERROR(VLOOKUP($A150,'Dog data'!$D$2:$DG$400,'Dog data'!BY$1,FALSE),"")</f>
        <v>16.2</v>
      </c>
      <c r="U150">
        <f>IFERROR(VLOOKUP($A150,'Dog data'!$D$2:$DG$400,'Dog data'!BZ$1,FALSE),"")</f>
        <v>45.4</v>
      </c>
      <c r="V150">
        <f>IFERROR(VLOOKUP($A150,'Dog data'!$D$2:$DG$400,'Dog data'!CA$1,FALSE),"")</f>
        <v>67</v>
      </c>
      <c r="W150">
        <f>IFERROR(VLOOKUP($A150,'Dog data'!$D$2:$DG$400,'Dog data'!CB$1,FALSE),"")</f>
        <v>23.9</v>
      </c>
      <c r="X150">
        <f>IFERROR(VLOOKUP($A150,'Dog data'!$D$2:$DG$400,'Dog data'!CC$1,FALSE),"")</f>
        <v>35.6</v>
      </c>
      <c r="Y150">
        <f>IFERROR(VLOOKUP($A150,'Dog data'!$D$2:$DG$400,'Dog data'!CD$1,FALSE),"")</f>
        <v>16.3</v>
      </c>
      <c r="Z150">
        <f>IFERROR(VLOOKUP($A150,'Dog data'!$D$2:$DG$400,'Dog data'!CE$1,FALSE),"")</f>
        <v>47</v>
      </c>
      <c r="AA150">
        <f>IFERROR(VLOOKUP($A150,'Dog data'!$D$2:$DG$400,'Dog data'!CF$1,FALSE),"")</f>
        <v>12.4</v>
      </c>
      <c r="AB150">
        <f>IFERROR(VLOOKUP($A150,'Dog data'!$D$2:$DG$400,'Dog data'!CG$1,FALSE),"")</f>
        <v>20</v>
      </c>
      <c r="AC150">
        <f>IFERROR(VLOOKUP($A150,'Dog data'!$D$2:$DG$400,'Dog data'!CH$1,FALSE),"")</f>
        <v>0</v>
      </c>
      <c r="AD150">
        <f>IFERROR(VLOOKUP($A150,'Dog data'!$D$2:$DG$400,'Dog data'!CI$1,FALSE),"")</f>
        <v>74</v>
      </c>
      <c r="AE150">
        <f>IFERROR(VLOOKUP($A150,'Dog data'!$D$2:$DG$400,'Dog data'!CJ$1,FALSE),"")</f>
        <v>6</v>
      </c>
      <c r="AF150">
        <f>IFERROR(VLOOKUP($A150,'Dog data'!$D$2:$DG$400,'Dog data'!CK$1,FALSE),"")</f>
        <v>0</v>
      </c>
      <c r="AG150" t="str">
        <f>IFERROR(VLOOKUP($A150,'Dog data'!$D$2:$DG$400,'Dog data'!CL$1,FALSE),"")</f>
        <v>.</v>
      </c>
      <c r="AH150" t="str">
        <f>IFERROR(VLOOKUP($A150,'Dog data'!$D$2:$DG$400,'Dog data'!CM$1,FALSE),"")</f>
        <v>.</v>
      </c>
      <c r="AI150" s="85" t="str">
        <f>IFERROR(VLOOKUP($A150,'Dog data'!$D$2:$DH$400,'Dog data'!DH$1,FALSE),"")</f>
        <v>AP004</v>
      </c>
      <c r="AJ150" s="85" t="str">
        <f>IFERROR(VLOOKUP($AI150,data!$C$3:$L$500,data!E$1,FALSE),"")</f>
        <v>Altos de Pacora</v>
      </c>
      <c r="AK150" s="85">
        <f>IFERROR(VLOOKUP($AI150,data!$C$3:$L$500,data!F$1,FALSE),"")</f>
        <v>0</v>
      </c>
      <c r="AL150" s="85">
        <f>IFERROR(VLOOKUP($AI150,data!$C$3:$L$500,data!G$1,FALSE),"")</f>
        <v>9.2965999999999998</v>
      </c>
      <c r="AM150" s="85">
        <f>IFERROR(VLOOKUP($AI150,data!$C$3:$L$500,data!H$1,FALSE),"")</f>
        <v>-79.351050000000001</v>
      </c>
      <c r="AN150" s="85">
        <f>IFERROR(IFERROR(VLOOKUP($AI150,data!$C$3:$L$500,data!I$1,FALSE),VLOOKUP($AI150,Sheet1!$E$3:$M$21,Sheet1!K$1,FALSE)),"")</f>
        <v>9.2466059999999999</v>
      </c>
      <c r="AO150" s="85">
        <f>IFERROR(IFERROR(VLOOKUP($AI150,data!$C$3:$L$500,data!J$1,FALSE),VLOOKUP($AI150,Sheet1!$E$3:$M$21,Sheet1!L$1,FALSE)),"")</f>
        <v>-79.351044999999999</v>
      </c>
      <c r="AP150" s="85">
        <f>IFERROR(VLOOKUP($AI150,data!$C$3:$L$500,data!K$1,FALSE),"")</f>
        <v>-79.351050000000001</v>
      </c>
      <c r="AQ150" s="85">
        <f>IFERROR(VLOOKUP($AI150,data!$C$3:$L$500,data!L$1,FALSE),"")</f>
        <v>0</v>
      </c>
    </row>
    <row r="151" spans="1:43" ht="17" thickBot="1" x14ac:dyDescent="0.25">
      <c r="A151" s="33" t="s">
        <v>174</v>
      </c>
      <c r="B151" t="str">
        <f>VLOOKUP($A151,Dirofilaria!$A$6:$B$253,2,FALSE)</f>
        <v>Neg</v>
      </c>
      <c r="C151">
        <f>IF(B151=0,"",IF(B151="Neg",0,1))</f>
        <v>0</v>
      </c>
      <c r="D151" t="s">
        <v>4911</v>
      </c>
      <c r="E151">
        <f>IFERROR(VLOOKUP($A151,'Dog data'!$D$2:$DG$400,'Dog data'!R$1,FALSE),"")</f>
        <v>4</v>
      </c>
      <c r="F151" t="str">
        <f>IFERROR(VLOOKUP($A151,'Dog data'!$D$2:$DG$400,'Dog data'!T$1,FALSE),"")</f>
        <v>F</v>
      </c>
      <c r="G151" t="str">
        <f>IFERROR(VLOOKUP($A151,'Dog data'!$D$2:$DG$400,'Dog data'!Y$1,FALSE),"")</f>
        <v>QAR</v>
      </c>
      <c r="H151">
        <f>IFERROR(VLOOKUP($A151,'Dog data'!$D$2:$DG$400,'Dog data'!Z$1,FALSE),"")</f>
        <v>114</v>
      </c>
      <c r="I151" t="str">
        <f>IFERROR(VLOOKUP($A151,'Dog data'!$D$2:$DG$400,'Dog data'!AA$1,FALSE),"")</f>
        <v>Normal</v>
      </c>
      <c r="J151">
        <f>IFERROR(VLOOKUP($A151,'Dog data'!$D$2:$DG$400,'Dog data'!AE$1,FALSE),"")</f>
        <v>101.8</v>
      </c>
      <c r="K151">
        <f>IFERROR(VLOOKUP($A151,'Dog data'!$D$2:$DG$400,'Dog data'!AF$1,FALSE),"")</f>
        <v>5</v>
      </c>
      <c r="L151">
        <f>IFERROR(VLOOKUP($A151,'Dog data'!$D$2:$DG$400,'Dog data'!BQ$1,FALSE),"")</f>
        <v>2.0699999999999998</v>
      </c>
      <c r="M151">
        <f>IFERROR(VLOOKUP($A151,'Dog data'!$D$2:$DG$400,'Dog data'!BR$1,FALSE),"")</f>
        <v>0.36</v>
      </c>
      <c r="N151">
        <f>IFERROR(VLOOKUP($A151,'Dog data'!$D$2:$DG$400,'Dog data'!BS$1,FALSE),"")</f>
        <v>17.5</v>
      </c>
      <c r="O151">
        <f>IFERROR(VLOOKUP($A151,'Dog data'!$D$2:$DG$400,'Dog data'!BT$1,FALSE),"")</f>
        <v>0.02</v>
      </c>
      <c r="P151">
        <f>IFERROR(VLOOKUP($A151,'Dog data'!$D$2:$DG$400,'Dog data'!BU$1,FALSE),"")</f>
        <v>0.8</v>
      </c>
      <c r="Q151">
        <f>IFERROR(VLOOKUP($A151,'Dog data'!$D$2:$DG$400,'Dog data'!BV$1,FALSE),"")</f>
        <v>1.69</v>
      </c>
      <c r="R151">
        <f>IFERROR(VLOOKUP($A151,'Dog data'!$D$2:$DG$400,'Dog data'!BW$1,FALSE),"")</f>
        <v>81.7</v>
      </c>
      <c r="S151">
        <f>IFERROR(VLOOKUP($A151,'Dog data'!$D$2:$DG$400,'Dog data'!BX$1,FALSE),"")</f>
        <v>4.3</v>
      </c>
      <c r="T151">
        <f>IFERROR(VLOOKUP($A151,'Dog data'!$D$2:$DG$400,'Dog data'!BY$1,FALSE),"")</f>
        <v>9.6</v>
      </c>
      <c r="U151">
        <f>IFERROR(VLOOKUP($A151,'Dog data'!$D$2:$DG$400,'Dog data'!BZ$1,FALSE),"")</f>
        <v>27.59</v>
      </c>
      <c r="V151">
        <f>IFERROR(VLOOKUP($A151,'Dog data'!$D$2:$DG$400,'Dog data'!CA$1,FALSE),"")</f>
        <v>64</v>
      </c>
      <c r="W151">
        <f>IFERROR(VLOOKUP($A151,'Dog data'!$D$2:$DG$400,'Dog data'!CB$1,FALSE),"")</f>
        <v>22.3</v>
      </c>
      <c r="X151">
        <f>IFERROR(VLOOKUP($A151,'Dog data'!$D$2:$DG$400,'Dog data'!CC$1,FALSE),"")</f>
        <v>34.700000000000003</v>
      </c>
      <c r="Y151">
        <f>IFERROR(VLOOKUP($A151,'Dog data'!$D$2:$DG$400,'Dog data'!CD$1,FALSE),"")</f>
        <v>16.899999999999999</v>
      </c>
      <c r="Z151">
        <f>IFERROR(VLOOKUP($A151,'Dog data'!$D$2:$DG$400,'Dog data'!CE$1,FALSE),"")</f>
        <v>8</v>
      </c>
      <c r="AA151">
        <f>IFERROR(VLOOKUP($A151,'Dog data'!$D$2:$DG$400,'Dog data'!CF$1,FALSE),"")</f>
        <v>13</v>
      </c>
      <c r="AB151">
        <f>IFERROR(VLOOKUP($A151,'Dog data'!$D$2:$DG$400,'Dog data'!CG$1,FALSE),"")</f>
        <v>75</v>
      </c>
      <c r="AC151">
        <f>IFERROR(VLOOKUP($A151,'Dog data'!$D$2:$DG$400,'Dog data'!CH$1,FALSE),"")</f>
        <v>0</v>
      </c>
      <c r="AD151">
        <f>IFERROR(VLOOKUP($A151,'Dog data'!$D$2:$DG$400,'Dog data'!CI$1,FALSE),"")</f>
        <v>18</v>
      </c>
      <c r="AE151">
        <f>IFERROR(VLOOKUP($A151,'Dog data'!$D$2:$DG$400,'Dog data'!CJ$1,FALSE),"")</f>
        <v>5</v>
      </c>
      <c r="AF151">
        <f>IFERROR(VLOOKUP($A151,'Dog data'!$D$2:$DG$400,'Dog data'!CK$1,FALSE),"")</f>
        <v>1</v>
      </c>
      <c r="AG151" t="str">
        <f>IFERROR(VLOOKUP($A151,'Dog data'!$D$2:$DG$400,'Dog data'!CL$1,FALSE),"")</f>
        <v>.</v>
      </c>
      <c r="AH151">
        <f>IFERROR(VLOOKUP($A151,'Dog data'!$D$2:$DG$400,'Dog data'!CM$1,FALSE),"")</f>
        <v>1</v>
      </c>
      <c r="AI151" s="85" t="str">
        <f>IFERROR(VLOOKUP($A151,'Dog data'!$D$2:$DH$400,'Dog data'!DH$1,FALSE),"")</f>
        <v>AP004</v>
      </c>
      <c r="AJ151" s="85" t="str">
        <f>IFERROR(VLOOKUP($AI151,data!$C$3:$L$500,data!E$1,FALSE),"")</f>
        <v>Altos de Pacora</v>
      </c>
      <c r="AK151" s="85">
        <f>IFERROR(VLOOKUP($AI151,data!$C$3:$L$500,data!F$1,FALSE),"")</f>
        <v>0</v>
      </c>
      <c r="AL151" s="85">
        <f>IFERROR(VLOOKUP($AI151,data!$C$3:$L$500,data!G$1,FALSE),"")</f>
        <v>9.2965999999999998</v>
      </c>
      <c r="AM151" s="85">
        <f>IFERROR(VLOOKUP($AI151,data!$C$3:$L$500,data!H$1,FALSE),"")</f>
        <v>-79.351050000000001</v>
      </c>
      <c r="AN151" s="85">
        <f>IFERROR(IFERROR(VLOOKUP($AI151,data!$C$3:$L$500,data!I$1,FALSE),VLOOKUP($AI151,Sheet1!$E$3:$M$21,Sheet1!K$1,FALSE)),"")</f>
        <v>9.2466059999999999</v>
      </c>
      <c r="AO151" s="85">
        <f>IFERROR(IFERROR(VLOOKUP($AI151,data!$C$3:$L$500,data!J$1,FALSE),VLOOKUP($AI151,Sheet1!$E$3:$M$21,Sheet1!L$1,FALSE)),"")</f>
        <v>-79.351044999999999</v>
      </c>
      <c r="AP151" s="85">
        <f>IFERROR(VLOOKUP($AI151,data!$C$3:$L$500,data!K$1,FALSE),"")</f>
        <v>-79.351050000000001</v>
      </c>
      <c r="AQ151" s="85">
        <f>IFERROR(VLOOKUP($AI151,data!$C$3:$L$500,data!L$1,FALSE),"")</f>
        <v>0</v>
      </c>
    </row>
    <row r="152" spans="1:43" ht="17" thickBot="1" x14ac:dyDescent="0.25">
      <c r="A152" s="33" t="s">
        <v>175</v>
      </c>
      <c r="B152" t="str">
        <f>VLOOKUP($A152,Dirofilaria!$A$6:$B$253,2,FALSE)</f>
        <v>Neg</v>
      </c>
      <c r="C152">
        <f>IF(B152=0,"",IF(B152="Neg",0,1))</f>
        <v>0</v>
      </c>
      <c r="D152" t="s">
        <v>4911</v>
      </c>
      <c r="E152">
        <f>IFERROR(VLOOKUP($A152,'Dog data'!$D$2:$DG$400,'Dog data'!R$1,FALSE),"")</f>
        <v>99</v>
      </c>
      <c r="F152" t="str">
        <f>IFERROR(VLOOKUP($A152,'Dog data'!$D$2:$DG$400,'Dog data'!T$1,FALSE),"")</f>
        <v>M</v>
      </c>
      <c r="G152" t="str">
        <f>IFERROR(VLOOKUP($A152,'Dog data'!$D$2:$DG$400,'Dog data'!Y$1,FALSE),"")</f>
        <v>QAR</v>
      </c>
      <c r="H152">
        <f>IFERROR(VLOOKUP($A152,'Dog data'!$D$2:$DG$400,'Dog data'!Z$1,FALSE),"")</f>
        <v>120</v>
      </c>
      <c r="I152" t="str">
        <f>IFERROR(VLOOKUP($A152,'Dog data'!$D$2:$DG$400,'Dog data'!AA$1,FALSE),"")</f>
        <v>Normal</v>
      </c>
      <c r="J152">
        <f>IFERROR(VLOOKUP($A152,'Dog data'!$D$2:$DG$400,'Dog data'!AE$1,FALSE),"")</f>
        <v>103.1</v>
      </c>
      <c r="K152">
        <f>IFERROR(VLOOKUP($A152,'Dog data'!$D$2:$DG$400,'Dog data'!AF$1,FALSE),"")</f>
        <v>4</v>
      </c>
      <c r="L152">
        <f>IFERROR(VLOOKUP($A152,'Dog data'!$D$2:$DG$400,'Dog data'!BQ$1,FALSE),"")</f>
        <v>19.68</v>
      </c>
      <c r="M152">
        <f>IFERROR(VLOOKUP($A152,'Dog data'!$D$2:$DG$400,'Dog data'!BR$1,FALSE),"")</f>
        <v>11.41</v>
      </c>
      <c r="N152">
        <f>IFERROR(VLOOKUP($A152,'Dog data'!$D$2:$DG$400,'Dog data'!BS$1,FALSE),"")</f>
        <v>58</v>
      </c>
      <c r="O152">
        <f>IFERROR(VLOOKUP($A152,'Dog data'!$D$2:$DG$400,'Dog data'!BT$1,FALSE),"")</f>
        <v>2.76</v>
      </c>
      <c r="P152">
        <f>IFERROR(VLOOKUP($A152,'Dog data'!$D$2:$DG$400,'Dog data'!BU$1,FALSE),"")</f>
        <v>14</v>
      </c>
      <c r="Q152">
        <f>IFERROR(VLOOKUP($A152,'Dog data'!$D$2:$DG$400,'Dog data'!BV$1,FALSE),"")</f>
        <v>5.51</v>
      </c>
      <c r="R152">
        <f>IFERROR(VLOOKUP($A152,'Dog data'!$D$2:$DG$400,'Dog data'!BW$1,FALSE),"")</f>
        <v>28</v>
      </c>
      <c r="S152">
        <f>IFERROR(VLOOKUP($A152,'Dog data'!$D$2:$DG$400,'Dog data'!BX$1,FALSE),"")</f>
        <v>7.36</v>
      </c>
      <c r="T152">
        <f>IFERROR(VLOOKUP($A152,'Dog data'!$D$2:$DG$400,'Dog data'!BY$1,FALSE),"")</f>
        <v>18</v>
      </c>
      <c r="U152">
        <f>IFERROR(VLOOKUP($A152,'Dog data'!$D$2:$DG$400,'Dog data'!BZ$1,FALSE),"")</f>
        <v>50.14</v>
      </c>
      <c r="V152">
        <f>IFERROR(VLOOKUP($A152,'Dog data'!$D$2:$DG$400,'Dog data'!CA$1,FALSE),"")</f>
        <v>58</v>
      </c>
      <c r="W152">
        <f>IFERROR(VLOOKUP($A152,'Dog data'!$D$2:$DG$400,'Dog data'!CB$1,FALSE),"")</f>
        <v>24.5</v>
      </c>
      <c r="X152">
        <f>IFERROR(VLOOKUP($A152,'Dog data'!$D$2:$DG$400,'Dog data'!CC$1,FALSE),"")</f>
        <v>35.9</v>
      </c>
      <c r="Y152">
        <f>IFERROR(VLOOKUP($A152,'Dog data'!$D$2:$DG$400,'Dog data'!CD$1,FALSE),"")</f>
        <v>15.4</v>
      </c>
      <c r="Z152">
        <f>IFERROR(VLOOKUP($A152,'Dog data'!$D$2:$DG$400,'Dog data'!CE$1,FALSE),"")</f>
        <v>79</v>
      </c>
      <c r="AA152">
        <f>IFERROR(VLOOKUP($A152,'Dog data'!$D$2:$DG$400,'Dog data'!CF$1,FALSE),"")</f>
        <v>10.1</v>
      </c>
      <c r="AB152">
        <f>IFERROR(VLOOKUP($A152,'Dog data'!$D$2:$DG$400,'Dog data'!CG$1,FALSE),"")</f>
        <v>28</v>
      </c>
      <c r="AC152">
        <f>IFERROR(VLOOKUP($A152,'Dog data'!$D$2:$DG$400,'Dog data'!CH$1,FALSE),"")</f>
        <v>0</v>
      </c>
      <c r="AD152">
        <f>IFERROR(VLOOKUP($A152,'Dog data'!$D$2:$DG$400,'Dog data'!CI$1,FALSE),"")</f>
        <v>65</v>
      </c>
      <c r="AE152">
        <f>IFERROR(VLOOKUP($A152,'Dog data'!$D$2:$DG$400,'Dog data'!CJ$1,FALSE),"")</f>
        <v>7</v>
      </c>
      <c r="AF152">
        <f>IFERROR(VLOOKUP($A152,'Dog data'!$D$2:$DG$400,'Dog data'!CK$1,FALSE),"")</f>
        <v>0</v>
      </c>
      <c r="AG152" t="str">
        <f>IFERROR(VLOOKUP($A152,'Dog data'!$D$2:$DG$400,'Dog data'!CL$1,FALSE),"")</f>
        <v>.</v>
      </c>
      <c r="AH152" t="str">
        <f>IFERROR(VLOOKUP($A152,'Dog data'!$D$2:$DG$400,'Dog data'!CM$1,FALSE),"")</f>
        <v>.</v>
      </c>
      <c r="AI152" s="85" t="str">
        <f>IFERROR(VLOOKUP($A152,'Dog data'!$D$2:$DH$400,'Dog data'!DH$1,FALSE),"")</f>
        <v>AP004</v>
      </c>
      <c r="AJ152" s="85" t="str">
        <f>IFERROR(VLOOKUP($AI152,data!$C$3:$L$500,data!E$1,FALSE),"")</f>
        <v>Altos de Pacora</v>
      </c>
      <c r="AK152" s="85">
        <f>IFERROR(VLOOKUP($AI152,data!$C$3:$L$500,data!F$1,FALSE),"")</f>
        <v>0</v>
      </c>
      <c r="AL152" s="85">
        <f>IFERROR(VLOOKUP($AI152,data!$C$3:$L$500,data!G$1,FALSE),"")</f>
        <v>9.2965999999999998</v>
      </c>
      <c r="AM152" s="85">
        <f>IFERROR(VLOOKUP($AI152,data!$C$3:$L$500,data!H$1,FALSE),"")</f>
        <v>-79.351050000000001</v>
      </c>
      <c r="AN152" s="85">
        <f>IFERROR(IFERROR(VLOOKUP($AI152,data!$C$3:$L$500,data!I$1,FALSE),VLOOKUP($AI152,Sheet1!$E$3:$M$21,Sheet1!K$1,FALSE)),"")</f>
        <v>9.2466059999999999</v>
      </c>
      <c r="AO152" s="85">
        <f>IFERROR(IFERROR(VLOOKUP($AI152,data!$C$3:$L$500,data!J$1,FALSE),VLOOKUP($AI152,Sheet1!$E$3:$M$21,Sheet1!L$1,FALSE)),"")</f>
        <v>-79.351044999999999</v>
      </c>
      <c r="AP152" s="85">
        <f>IFERROR(VLOOKUP($AI152,data!$C$3:$L$500,data!K$1,FALSE),"")</f>
        <v>-79.351050000000001</v>
      </c>
      <c r="AQ152" s="85">
        <f>IFERROR(VLOOKUP($AI152,data!$C$3:$L$500,data!L$1,FALSE),"")</f>
        <v>0</v>
      </c>
    </row>
    <row r="153" spans="1:43" ht="17" thickBot="1" x14ac:dyDescent="0.25">
      <c r="A153" s="33" t="s">
        <v>176</v>
      </c>
      <c r="B153" t="str">
        <f>VLOOKUP($A153,Dirofilaria!$A$6:$B$253,2,FALSE)</f>
        <v>Neg</v>
      </c>
      <c r="C153">
        <f>IF(B153=0,"",IF(B153="Neg",0,1))</f>
        <v>0</v>
      </c>
      <c r="D153" t="s">
        <v>4911</v>
      </c>
      <c r="E153">
        <f>IFERROR(VLOOKUP($A153,'Dog data'!$D$2:$DG$400,'Dog data'!R$1,FALSE),"")</f>
        <v>8</v>
      </c>
      <c r="F153" t="str">
        <f>IFERROR(VLOOKUP($A153,'Dog data'!$D$2:$DG$400,'Dog data'!T$1,FALSE),"")</f>
        <v>M</v>
      </c>
      <c r="G153" t="str">
        <f>IFERROR(VLOOKUP($A153,'Dog data'!$D$2:$DG$400,'Dog data'!Y$1,FALSE),"")</f>
        <v>BAR</v>
      </c>
      <c r="H153">
        <f>IFERROR(VLOOKUP($A153,'Dog data'!$D$2:$DG$400,'Dog data'!Z$1,FALSE),"")</f>
        <v>120</v>
      </c>
      <c r="I153" t="str">
        <f>IFERROR(VLOOKUP($A153,'Dog data'!$D$2:$DG$400,'Dog data'!AA$1,FALSE),"")</f>
        <v>Normal</v>
      </c>
      <c r="J153">
        <f>IFERROR(VLOOKUP($A153,'Dog data'!$D$2:$DG$400,'Dog data'!AE$1,FALSE),"")</f>
        <v>102.2</v>
      </c>
      <c r="K153">
        <f>IFERROR(VLOOKUP($A153,'Dog data'!$D$2:$DG$400,'Dog data'!AF$1,FALSE),"")</f>
        <v>2.5</v>
      </c>
      <c r="L153">
        <f>IFERROR(VLOOKUP($A153,'Dog data'!$D$2:$DG$400,'Dog data'!BQ$1,FALSE),"")</f>
        <v>17.329999999999998</v>
      </c>
      <c r="M153">
        <f>IFERROR(VLOOKUP($A153,'Dog data'!$D$2:$DG$400,'Dog data'!BR$1,FALSE),"")</f>
        <v>13.63</v>
      </c>
      <c r="N153">
        <f>IFERROR(VLOOKUP($A153,'Dog data'!$D$2:$DG$400,'Dog data'!BS$1,FALSE),"")</f>
        <v>78.7</v>
      </c>
      <c r="O153">
        <f>IFERROR(VLOOKUP($A153,'Dog data'!$D$2:$DG$400,'Dog data'!BT$1,FALSE),"")</f>
        <v>1.75</v>
      </c>
      <c r="P153">
        <f>IFERROR(VLOOKUP($A153,'Dog data'!$D$2:$DG$400,'Dog data'!BU$1,FALSE),"")</f>
        <v>10.1</v>
      </c>
      <c r="Q153">
        <f>IFERROR(VLOOKUP($A153,'Dog data'!$D$2:$DG$400,'Dog data'!BV$1,FALSE),"")</f>
        <v>1.95</v>
      </c>
      <c r="R153">
        <f>IFERROR(VLOOKUP($A153,'Dog data'!$D$2:$DG$400,'Dog data'!BW$1,FALSE),"")</f>
        <v>11.3</v>
      </c>
      <c r="S153">
        <f>IFERROR(VLOOKUP($A153,'Dog data'!$D$2:$DG$400,'Dog data'!BX$1,FALSE),"")</f>
        <v>2.98</v>
      </c>
      <c r="T153">
        <f>IFERROR(VLOOKUP($A153,'Dog data'!$D$2:$DG$400,'Dog data'!BY$1,FALSE),"")</f>
        <v>6.4</v>
      </c>
      <c r="U153">
        <f>IFERROR(VLOOKUP($A153,'Dog data'!$D$2:$DG$400,'Dog data'!BZ$1,FALSE),"")</f>
        <v>17.739999999999998</v>
      </c>
      <c r="V153">
        <f>IFERROR(VLOOKUP($A153,'Dog data'!$D$2:$DG$400,'Dog data'!CA$1,FALSE),"")</f>
        <v>60</v>
      </c>
      <c r="W153">
        <f>IFERROR(VLOOKUP($A153,'Dog data'!$D$2:$DG$400,'Dog data'!CB$1,FALSE),"")</f>
        <v>21.6</v>
      </c>
      <c r="X153">
        <f>IFERROR(VLOOKUP($A153,'Dog data'!$D$2:$DG$400,'Dog data'!CC$1,FALSE),"")</f>
        <v>36.299999999999997</v>
      </c>
      <c r="Y153">
        <f>IFERROR(VLOOKUP($A153,'Dog data'!$D$2:$DG$400,'Dog data'!CD$1,FALSE),"")</f>
        <v>17.3</v>
      </c>
      <c r="Z153">
        <f>IFERROR(VLOOKUP($A153,'Dog data'!$D$2:$DG$400,'Dog data'!CE$1,FALSE),"")</f>
        <v>28</v>
      </c>
      <c r="AA153">
        <f>IFERROR(VLOOKUP($A153,'Dog data'!$D$2:$DG$400,'Dog data'!CF$1,FALSE),"")</f>
        <v>13.3</v>
      </c>
      <c r="AB153">
        <f>IFERROR(VLOOKUP($A153,'Dog data'!$D$2:$DG$400,'Dog data'!CG$1,FALSE),"")</f>
        <v>60</v>
      </c>
      <c r="AC153">
        <f>IFERROR(VLOOKUP($A153,'Dog data'!$D$2:$DG$400,'Dog data'!CH$1,FALSE),"")</f>
        <v>0</v>
      </c>
      <c r="AD153">
        <f>IFERROR(VLOOKUP($A153,'Dog data'!$D$2:$DG$400,'Dog data'!CI$1,FALSE),"")</f>
        <v>32</v>
      </c>
      <c r="AE153">
        <f>IFERROR(VLOOKUP($A153,'Dog data'!$D$2:$DG$400,'Dog data'!CJ$1,FALSE),"")</f>
        <v>8</v>
      </c>
      <c r="AF153">
        <f>IFERROR(VLOOKUP($A153,'Dog data'!$D$2:$DG$400,'Dog data'!CK$1,FALSE),"")</f>
        <v>0</v>
      </c>
      <c r="AG153" t="str">
        <f>IFERROR(VLOOKUP($A153,'Dog data'!$D$2:$DG$400,'Dog data'!CL$1,FALSE),"")</f>
        <v>.</v>
      </c>
      <c r="AH153" t="str">
        <f>IFERROR(VLOOKUP($A153,'Dog data'!$D$2:$DG$400,'Dog data'!CM$1,FALSE),"")</f>
        <v>.</v>
      </c>
      <c r="AI153" s="85" t="str">
        <f>IFERROR(VLOOKUP($A153,'Dog data'!$D$2:$DH$400,'Dog data'!DH$1,FALSE),"")</f>
        <v>AP005</v>
      </c>
      <c r="AJ153" s="85" t="str">
        <f>IFERROR(VLOOKUP($AI153,data!$C$3:$L$500,data!E$1,FALSE),"")</f>
        <v>Altos de Pacora</v>
      </c>
      <c r="AK153" s="85" t="str">
        <f>IFERROR(VLOOKUP($AI153,data!$C$3:$L$500,data!F$1,FALSE),"")</f>
        <v>9.252337 -79.352476 851.5 96</v>
      </c>
      <c r="AL153" s="85">
        <f>IFERROR(VLOOKUP($AI153,data!$C$3:$L$500,data!G$1,FALSE),"")</f>
        <v>9.2523370000000007</v>
      </c>
      <c r="AM153" s="85">
        <f>IFERROR(VLOOKUP($AI153,data!$C$3:$L$500,data!H$1,FALSE),"")</f>
        <v>-79.352475999999996</v>
      </c>
      <c r="AN153" s="85">
        <f>IFERROR(IFERROR(VLOOKUP($AI153,data!$C$3:$L$500,data!I$1,FALSE),VLOOKUP($AI153,Sheet1!$E$3:$M$21,Sheet1!K$1,FALSE)),"")</f>
        <v>9.2525879999999994</v>
      </c>
      <c r="AO153" s="85">
        <f>IFERROR(IFERROR(VLOOKUP($AI153,data!$C$3:$L$500,data!J$1,FALSE),VLOOKUP($AI153,Sheet1!$E$3:$M$21,Sheet1!L$1,FALSE)),"")</f>
        <v>-79.352099999999993</v>
      </c>
      <c r="AP153" s="85">
        <f>IFERROR(VLOOKUP($AI153,data!$C$3:$L$500,data!K$1,FALSE),"")</f>
        <v>-79.352475999999996</v>
      </c>
      <c r="AQ153" s="85">
        <f>IFERROR(VLOOKUP($AI153,data!$C$3:$L$500,data!L$1,FALSE),"")</f>
        <v>851.5</v>
      </c>
    </row>
    <row r="154" spans="1:43" ht="17" thickBot="1" x14ac:dyDescent="0.25">
      <c r="A154" s="33" t="s">
        <v>177</v>
      </c>
      <c r="B154" t="str">
        <f>VLOOKUP($A154,Dirofilaria!$A$6:$B$253,2,FALSE)</f>
        <v>Neg</v>
      </c>
      <c r="C154">
        <f>IF(B154=0,"",IF(B154="Neg",0,1))</f>
        <v>0</v>
      </c>
      <c r="D154" t="s">
        <v>4911</v>
      </c>
      <c r="E154">
        <f>IFERROR(VLOOKUP($A154,'Dog data'!$D$2:$DG$400,'Dog data'!R$1,FALSE),"")</f>
        <v>8</v>
      </c>
      <c r="F154" t="str">
        <f>IFERROR(VLOOKUP($A154,'Dog data'!$D$2:$DG$400,'Dog data'!T$1,FALSE),"")</f>
        <v>F</v>
      </c>
      <c r="G154" t="str">
        <f>IFERROR(VLOOKUP($A154,'Dog data'!$D$2:$DG$400,'Dog data'!Y$1,FALSE),"")</f>
        <v>BAR</v>
      </c>
      <c r="H154">
        <f>IFERROR(VLOOKUP($A154,'Dog data'!$D$2:$DG$400,'Dog data'!Z$1,FALSE),"")</f>
        <v>100</v>
      </c>
      <c r="I154" t="str">
        <f>IFERROR(VLOOKUP($A154,'Dog data'!$D$2:$DG$400,'Dog data'!AA$1,FALSE),"")</f>
        <v>Normal</v>
      </c>
      <c r="J154">
        <f>IFERROR(VLOOKUP($A154,'Dog data'!$D$2:$DG$400,'Dog data'!AE$1,FALSE),"")</f>
        <v>102.1</v>
      </c>
      <c r="K154">
        <f>IFERROR(VLOOKUP($A154,'Dog data'!$D$2:$DG$400,'Dog data'!AF$1,FALSE),"")</f>
        <v>1</v>
      </c>
      <c r="L154">
        <f>IFERROR(VLOOKUP($A154,'Dog data'!$D$2:$DG$400,'Dog data'!BQ$1,FALSE),"")</f>
        <v>13.77</v>
      </c>
      <c r="M154">
        <f>IFERROR(VLOOKUP($A154,'Dog data'!$D$2:$DG$400,'Dog data'!BR$1,FALSE),"")</f>
        <v>10.37</v>
      </c>
      <c r="N154">
        <f>IFERROR(VLOOKUP($A154,'Dog data'!$D$2:$DG$400,'Dog data'!BS$1,FALSE),"")</f>
        <v>75.3</v>
      </c>
      <c r="O154">
        <f>IFERROR(VLOOKUP($A154,'Dog data'!$D$2:$DG$400,'Dog data'!BT$1,FALSE),"")</f>
        <v>1.42</v>
      </c>
      <c r="P154">
        <f>IFERROR(VLOOKUP($A154,'Dog data'!$D$2:$DG$400,'Dog data'!BU$1,FALSE),"")</f>
        <v>10.3</v>
      </c>
      <c r="Q154">
        <f>IFERROR(VLOOKUP($A154,'Dog data'!$D$2:$DG$400,'Dog data'!BV$1,FALSE),"")</f>
        <v>1.98</v>
      </c>
      <c r="R154">
        <f>IFERROR(VLOOKUP($A154,'Dog data'!$D$2:$DG$400,'Dog data'!BW$1,FALSE),"")</f>
        <v>14.4</v>
      </c>
      <c r="S154">
        <f>IFERROR(VLOOKUP($A154,'Dog data'!$D$2:$DG$400,'Dog data'!BX$1,FALSE),"")</f>
        <v>5.44</v>
      </c>
      <c r="T154">
        <f>IFERROR(VLOOKUP($A154,'Dog data'!$D$2:$DG$400,'Dog data'!BY$1,FALSE),"")</f>
        <v>12</v>
      </c>
      <c r="U154">
        <f>IFERROR(VLOOKUP($A154,'Dog data'!$D$2:$DG$400,'Dog data'!BZ$1,FALSE),"")</f>
        <v>33.869999999999997</v>
      </c>
      <c r="V154">
        <f>IFERROR(VLOOKUP($A154,'Dog data'!$D$2:$DG$400,'Dog data'!CA$1,FALSE),"")</f>
        <v>62</v>
      </c>
      <c r="W154">
        <f>IFERROR(VLOOKUP($A154,'Dog data'!$D$2:$DG$400,'Dog data'!CB$1,FALSE),"")</f>
        <v>22.1</v>
      </c>
      <c r="X154">
        <f>IFERROR(VLOOKUP($A154,'Dog data'!$D$2:$DG$400,'Dog data'!CC$1,FALSE),"")</f>
        <v>35.5</v>
      </c>
      <c r="Y154">
        <f>IFERROR(VLOOKUP($A154,'Dog data'!$D$2:$DG$400,'Dog data'!CD$1,FALSE),"")</f>
        <v>16</v>
      </c>
      <c r="Z154">
        <f>IFERROR(VLOOKUP($A154,'Dog data'!$D$2:$DG$400,'Dog data'!CE$1,FALSE),"")</f>
        <v>146</v>
      </c>
      <c r="AA154">
        <f>IFERROR(VLOOKUP($A154,'Dog data'!$D$2:$DG$400,'Dog data'!CF$1,FALSE),"")</f>
        <v>9</v>
      </c>
      <c r="AB154">
        <f>IFERROR(VLOOKUP($A154,'Dog data'!$D$2:$DG$400,'Dog data'!CG$1,FALSE),"")</f>
        <v>20</v>
      </c>
      <c r="AC154">
        <f>IFERROR(VLOOKUP($A154,'Dog data'!$D$2:$DG$400,'Dog data'!CH$1,FALSE),"")</f>
        <v>0</v>
      </c>
      <c r="AD154">
        <f>IFERROR(VLOOKUP($A154,'Dog data'!$D$2:$DG$400,'Dog data'!CI$1,FALSE),"")</f>
        <v>75</v>
      </c>
      <c r="AE154">
        <f>IFERROR(VLOOKUP($A154,'Dog data'!$D$2:$DG$400,'Dog data'!CJ$1,FALSE),"")</f>
        <v>5</v>
      </c>
      <c r="AF154">
        <f>IFERROR(VLOOKUP($A154,'Dog data'!$D$2:$DG$400,'Dog data'!CK$1,FALSE),"")</f>
        <v>0</v>
      </c>
      <c r="AG154" t="str">
        <f>IFERROR(VLOOKUP($A154,'Dog data'!$D$2:$DG$400,'Dog data'!CL$1,FALSE),"")</f>
        <v>.</v>
      </c>
      <c r="AH154" t="str">
        <f>IFERROR(VLOOKUP($A154,'Dog data'!$D$2:$DG$400,'Dog data'!CM$1,FALSE),"")</f>
        <v>.</v>
      </c>
      <c r="AI154" s="85" t="str">
        <f>IFERROR(VLOOKUP($A154,'Dog data'!$D$2:$DH$400,'Dog data'!DH$1,FALSE),"")</f>
        <v>AP005</v>
      </c>
      <c r="AJ154" s="85" t="str">
        <f>IFERROR(VLOOKUP($AI154,data!$C$3:$L$500,data!E$1,FALSE),"")</f>
        <v>Altos de Pacora</v>
      </c>
      <c r="AK154" s="85" t="str">
        <f>IFERROR(VLOOKUP($AI154,data!$C$3:$L$500,data!F$1,FALSE),"")</f>
        <v>9.252337 -79.352476 851.5 96</v>
      </c>
      <c r="AL154" s="85">
        <f>IFERROR(VLOOKUP($AI154,data!$C$3:$L$500,data!G$1,FALSE),"")</f>
        <v>9.2523370000000007</v>
      </c>
      <c r="AM154" s="85">
        <f>IFERROR(VLOOKUP($AI154,data!$C$3:$L$500,data!H$1,FALSE),"")</f>
        <v>-79.352475999999996</v>
      </c>
      <c r="AN154" s="85">
        <f>IFERROR(IFERROR(VLOOKUP($AI154,data!$C$3:$L$500,data!I$1,FALSE),VLOOKUP($AI154,Sheet1!$E$3:$M$21,Sheet1!K$1,FALSE)),"")</f>
        <v>9.2525879999999994</v>
      </c>
      <c r="AO154" s="85">
        <f>IFERROR(IFERROR(VLOOKUP($AI154,data!$C$3:$L$500,data!J$1,FALSE),VLOOKUP($AI154,Sheet1!$E$3:$M$21,Sheet1!L$1,FALSE)),"")</f>
        <v>-79.352099999999993</v>
      </c>
      <c r="AP154" s="85">
        <f>IFERROR(VLOOKUP($AI154,data!$C$3:$L$500,data!K$1,FALSE),"")</f>
        <v>-79.352475999999996</v>
      </c>
      <c r="AQ154" s="85">
        <f>IFERROR(VLOOKUP($AI154,data!$C$3:$L$500,data!L$1,FALSE),"")</f>
        <v>851.5</v>
      </c>
    </row>
    <row r="155" spans="1:43" ht="17" thickBot="1" x14ac:dyDescent="0.25">
      <c r="A155" s="33" t="s">
        <v>178</v>
      </c>
      <c r="B155" t="str">
        <f>VLOOKUP($A155,Dirofilaria!$A$6:$B$253,2,FALSE)</f>
        <v>Neg</v>
      </c>
      <c r="C155">
        <f>IF(B155=0,"",IF(B155="Neg",0,1))</f>
        <v>0</v>
      </c>
      <c r="D155" t="s">
        <v>4911</v>
      </c>
      <c r="E155">
        <f>IFERROR(VLOOKUP($A155,'Dog data'!$D$2:$DG$400,'Dog data'!R$1,FALSE),"")</f>
        <v>1.5</v>
      </c>
      <c r="F155" t="str">
        <f>IFERROR(VLOOKUP($A155,'Dog data'!$D$2:$DG$400,'Dog data'!T$1,FALSE),"")</f>
        <v>M</v>
      </c>
      <c r="G155" t="str">
        <f>IFERROR(VLOOKUP($A155,'Dog data'!$D$2:$DG$400,'Dog data'!Y$1,FALSE),"")</f>
        <v>QAR</v>
      </c>
      <c r="H155">
        <f>IFERROR(VLOOKUP($A155,'Dog data'!$D$2:$DG$400,'Dog data'!Z$1,FALSE),"")</f>
        <v>80</v>
      </c>
      <c r="I155" t="str">
        <f>IFERROR(VLOOKUP($A155,'Dog data'!$D$2:$DG$400,'Dog data'!AA$1,FALSE),"")</f>
        <v>Normal</v>
      </c>
      <c r="J155">
        <f>IFERROR(VLOOKUP($A155,'Dog data'!$D$2:$DG$400,'Dog data'!AE$1,FALSE),"")</f>
        <v>101.4</v>
      </c>
      <c r="K155">
        <f>IFERROR(VLOOKUP($A155,'Dog data'!$D$2:$DG$400,'Dog data'!AF$1,FALSE),"")</f>
        <v>3</v>
      </c>
      <c r="L155">
        <f>IFERROR(VLOOKUP($A155,'Dog data'!$D$2:$DG$400,'Dog data'!BQ$1,FALSE),"")</f>
        <v>17.010000000000002</v>
      </c>
      <c r="M155">
        <f>IFERROR(VLOOKUP($A155,'Dog data'!$D$2:$DG$400,'Dog data'!BR$1,FALSE),"")</f>
        <v>11.7</v>
      </c>
      <c r="N155">
        <f>IFERROR(VLOOKUP($A155,'Dog data'!$D$2:$DG$400,'Dog data'!BS$1,FALSE),"")</f>
        <v>68.8</v>
      </c>
      <c r="O155">
        <f>IFERROR(VLOOKUP($A155,'Dog data'!$D$2:$DG$400,'Dog data'!BT$1,FALSE),"")</f>
        <v>3.17</v>
      </c>
      <c r="P155">
        <f>IFERROR(VLOOKUP($A155,'Dog data'!$D$2:$DG$400,'Dog data'!BU$1,FALSE),"")</f>
        <v>18.600000000000001</v>
      </c>
      <c r="Q155">
        <f>IFERROR(VLOOKUP($A155,'Dog data'!$D$2:$DG$400,'Dog data'!BV$1,FALSE),"")</f>
        <v>2.14</v>
      </c>
      <c r="R155">
        <f>IFERROR(VLOOKUP($A155,'Dog data'!$D$2:$DG$400,'Dog data'!BW$1,FALSE),"")</f>
        <v>12.6</v>
      </c>
      <c r="S155">
        <f>IFERROR(VLOOKUP($A155,'Dog data'!$D$2:$DG$400,'Dog data'!BX$1,FALSE),"")</f>
        <v>4.88</v>
      </c>
      <c r="T155">
        <f>IFERROR(VLOOKUP($A155,'Dog data'!$D$2:$DG$400,'Dog data'!BY$1,FALSE),"")</f>
        <v>11.4</v>
      </c>
      <c r="U155">
        <f>IFERROR(VLOOKUP($A155,'Dog data'!$D$2:$DG$400,'Dog data'!BZ$1,FALSE),"")</f>
        <v>31.85</v>
      </c>
      <c r="V155">
        <f>IFERROR(VLOOKUP($A155,'Dog data'!$D$2:$DG$400,'Dog data'!CA$1,FALSE),"")</f>
        <v>65</v>
      </c>
      <c r="W155">
        <f>IFERROR(VLOOKUP($A155,'Dog data'!$D$2:$DG$400,'Dog data'!CB$1,FALSE),"")</f>
        <v>23.4</v>
      </c>
      <c r="X155">
        <f>IFERROR(VLOOKUP($A155,'Dog data'!$D$2:$DG$400,'Dog data'!CC$1,FALSE),"")</f>
        <v>35.799999999999997</v>
      </c>
      <c r="Y155">
        <f>IFERROR(VLOOKUP($A155,'Dog data'!$D$2:$DG$400,'Dog data'!CD$1,FALSE),"")</f>
        <v>15</v>
      </c>
      <c r="Z155">
        <f>IFERROR(VLOOKUP($A155,'Dog data'!$D$2:$DG$400,'Dog data'!CE$1,FALSE),"")</f>
        <v>28</v>
      </c>
      <c r="AA155">
        <f>IFERROR(VLOOKUP($A155,'Dog data'!$D$2:$DG$400,'Dog data'!CF$1,FALSE),"")</f>
        <v>11.4</v>
      </c>
      <c r="AB155">
        <f>IFERROR(VLOOKUP($A155,'Dog data'!$D$2:$DG$400,'Dog data'!CG$1,FALSE),"")</f>
        <v>61</v>
      </c>
      <c r="AC155">
        <f>IFERROR(VLOOKUP($A155,'Dog data'!$D$2:$DG$400,'Dog data'!CH$1,FALSE),"")</f>
        <v>0</v>
      </c>
      <c r="AD155">
        <f>IFERROR(VLOOKUP($A155,'Dog data'!$D$2:$DG$400,'Dog data'!CI$1,FALSE),"")</f>
        <v>30</v>
      </c>
      <c r="AE155">
        <f>IFERROR(VLOOKUP($A155,'Dog data'!$D$2:$DG$400,'Dog data'!CJ$1,FALSE),"")</f>
        <v>5</v>
      </c>
      <c r="AF155">
        <f>IFERROR(VLOOKUP($A155,'Dog data'!$D$2:$DG$400,'Dog data'!CK$1,FALSE),"")</f>
        <v>4</v>
      </c>
      <c r="AG155" t="str">
        <f>IFERROR(VLOOKUP($A155,'Dog data'!$D$2:$DG$400,'Dog data'!CL$1,FALSE),"")</f>
        <v>.</v>
      </c>
      <c r="AH155" t="str">
        <f>IFERROR(VLOOKUP($A155,'Dog data'!$D$2:$DG$400,'Dog data'!CM$1,FALSE),"")</f>
        <v>.</v>
      </c>
      <c r="AI155" s="85" t="str">
        <f>IFERROR(VLOOKUP($A155,'Dog data'!$D$2:$DH$400,'Dog data'!DH$1,FALSE),"")</f>
        <v>AP006</v>
      </c>
      <c r="AJ155" s="85" t="str">
        <f>IFERROR(VLOOKUP($AI155,data!$C$3:$L$500,data!E$1,FALSE),"")</f>
        <v>Altos de Pacora</v>
      </c>
      <c r="AK155" s="85">
        <f>IFERROR(VLOOKUP($AI155,data!$C$3:$L$500,data!F$1,FALSE),"")</f>
        <v>0</v>
      </c>
      <c r="AL155" s="85">
        <f>IFERROR(VLOOKUP($AI155,data!$C$3:$L$500,data!G$1,FALSE),"")</f>
        <v>9.2538</v>
      </c>
      <c r="AM155" s="85">
        <f>IFERROR(VLOOKUP($AI155,data!$C$3:$L$500,data!H$1,FALSE),"")</f>
        <v>-79.351699999999994</v>
      </c>
      <c r="AN155" s="85">
        <f>IFERROR(IFERROR(VLOOKUP($AI155,data!$C$3:$L$500,data!I$1,FALSE),VLOOKUP($AI155,Sheet1!$E$3:$M$21,Sheet1!K$1,FALSE)),"")</f>
        <v>9.2538049999999998</v>
      </c>
      <c r="AO155" s="85">
        <f>IFERROR(IFERROR(VLOOKUP($AI155,data!$C$3:$L$500,data!J$1,FALSE),VLOOKUP($AI155,Sheet1!$E$3:$M$21,Sheet1!L$1,FALSE)),"")</f>
        <v>-79.351693999999995</v>
      </c>
      <c r="AP155" s="85">
        <f>IFERROR(VLOOKUP($AI155,data!$C$3:$L$500,data!K$1,FALSE),"")</f>
        <v>-79.351699999999994</v>
      </c>
      <c r="AQ155" s="85">
        <f>IFERROR(VLOOKUP($AI155,data!$C$3:$L$500,data!L$1,FALSE),"")</f>
        <v>0</v>
      </c>
    </row>
    <row r="156" spans="1:43" ht="17" thickBot="1" x14ac:dyDescent="0.25">
      <c r="A156" s="33" t="s">
        <v>179</v>
      </c>
      <c r="B156" t="str">
        <f>VLOOKUP($A156,Dirofilaria!$A$6:$B$253,2,FALSE)</f>
        <v>Neg</v>
      </c>
      <c r="C156">
        <f>IF(B156=0,"",IF(B156="Neg",0,1))</f>
        <v>0</v>
      </c>
      <c r="D156" t="s">
        <v>4911</v>
      </c>
      <c r="E156">
        <f>IFERROR(VLOOKUP($A156,'Dog data'!$D$2:$DG$400,'Dog data'!R$1,FALSE),"")</f>
        <v>3</v>
      </c>
      <c r="F156" t="str">
        <f>IFERROR(VLOOKUP($A156,'Dog data'!$D$2:$DG$400,'Dog data'!T$1,FALSE),"")</f>
        <v>F</v>
      </c>
      <c r="G156" t="str">
        <f>IFERROR(VLOOKUP($A156,'Dog data'!$D$2:$DG$400,'Dog data'!Y$1,FALSE),"")</f>
        <v>QAR</v>
      </c>
      <c r="H156">
        <f>IFERROR(VLOOKUP($A156,'Dog data'!$D$2:$DG$400,'Dog data'!Z$1,FALSE),"")</f>
        <v>132</v>
      </c>
      <c r="I156" t="str">
        <f>IFERROR(VLOOKUP($A156,'Dog data'!$D$2:$DG$400,'Dog data'!AA$1,FALSE),"")</f>
        <v>Normal</v>
      </c>
      <c r="J156">
        <f>IFERROR(VLOOKUP($A156,'Dog data'!$D$2:$DG$400,'Dog data'!AE$1,FALSE),"")</f>
        <v>104.1</v>
      </c>
      <c r="K156">
        <f>IFERROR(VLOOKUP($A156,'Dog data'!$D$2:$DG$400,'Dog data'!AF$1,FALSE),"")</f>
        <v>3</v>
      </c>
      <c r="L156">
        <f>IFERROR(VLOOKUP($A156,'Dog data'!$D$2:$DG$400,'Dog data'!BQ$1,FALSE),"")</f>
        <v>9.6999999999999993</v>
      </c>
      <c r="M156">
        <f>IFERROR(VLOOKUP($A156,'Dog data'!$D$2:$DG$400,'Dog data'!BR$1,FALSE),"")</f>
        <v>1.87</v>
      </c>
      <c r="N156">
        <f>IFERROR(VLOOKUP($A156,'Dog data'!$D$2:$DG$400,'Dog data'!BS$1,FALSE),"")</f>
        <v>19.3</v>
      </c>
      <c r="O156">
        <f>IFERROR(VLOOKUP($A156,'Dog data'!$D$2:$DG$400,'Dog data'!BT$1,FALSE),"")</f>
        <v>2.11</v>
      </c>
      <c r="P156">
        <f>IFERROR(VLOOKUP($A156,'Dog data'!$D$2:$DG$400,'Dog data'!BU$1,FALSE),"")</f>
        <v>21.7</v>
      </c>
      <c r="Q156">
        <f>IFERROR(VLOOKUP($A156,'Dog data'!$D$2:$DG$400,'Dog data'!BV$1,FALSE),"")</f>
        <v>5.72</v>
      </c>
      <c r="R156">
        <f>IFERROR(VLOOKUP($A156,'Dog data'!$D$2:$DG$400,'Dog data'!BW$1,FALSE),"")</f>
        <v>59</v>
      </c>
      <c r="S156">
        <f>IFERROR(VLOOKUP($A156,'Dog data'!$D$2:$DG$400,'Dog data'!BX$1,FALSE),"")</f>
        <v>6.22</v>
      </c>
      <c r="T156">
        <f>IFERROR(VLOOKUP($A156,'Dog data'!$D$2:$DG$400,'Dog data'!BY$1,FALSE),"")</f>
        <v>14</v>
      </c>
      <c r="U156">
        <f>IFERROR(VLOOKUP($A156,'Dog data'!$D$2:$DG$400,'Dog data'!BZ$1,FALSE),"")</f>
        <v>39.130000000000003</v>
      </c>
      <c r="V156">
        <f>IFERROR(VLOOKUP($A156,'Dog data'!$D$2:$DG$400,'Dog data'!CA$1,FALSE),"")</f>
        <v>63</v>
      </c>
      <c r="W156">
        <f>IFERROR(VLOOKUP($A156,'Dog data'!$D$2:$DG$400,'Dog data'!CB$1,FALSE),"")</f>
        <v>22.5</v>
      </c>
      <c r="X156">
        <f>IFERROR(VLOOKUP($A156,'Dog data'!$D$2:$DG$400,'Dog data'!CC$1,FALSE),"")</f>
        <v>35.799999999999997</v>
      </c>
      <c r="Y156">
        <f>IFERROR(VLOOKUP($A156,'Dog data'!$D$2:$DG$400,'Dog data'!CD$1,FALSE),"")</f>
        <v>16.5</v>
      </c>
      <c r="Z156">
        <f>IFERROR(VLOOKUP($A156,'Dog data'!$D$2:$DG$400,'Dog data'!CE$1,FALSE),"")</f>
        <v>43</v>
      </c>
      <c r="AA156">
        <f>IFERROR(VLOOKUP($A156,'Dog data'!$D$2:$DG$400,'Dog data'!CF$1,FALSE),"")</f>
        <v>14</v>
      </c>
      <c r="AB156">
        <f>IFERROR(VLOOKUP($A156,'Dog data'!$D$2:$DG$400,'Dog data'!CG$1,FALSE),"")</f>
        <v>73</v>
      </c>
      <c r="AC156">
        <f>IFERROR(VLOOKUP($A156,'Dog data'!$D$2:$DG$400,'Dog data'!CH$1,FALSE),"")</f>
        <v>0</v>
      </c>
      <c r="AD156">
        <f>IFERROR(VLOOKUP($A156,'Dog data'!$D$2:$DG$400,'Dog data'!CI$1,FALSE),"")</f>
        <v>20</v>
      </c>
      <c r="AE156">
        <f>IFERROR(VLOOKUP($A156,'Dog data'!$D$2:$DG$400,'Dog data'!CJ$1,FALSE),"")</f>
        <v>2</v>
      </c>
      <c r="AF156">
        <f>IFERROR(VLOOKUP($A156,'Dog data'!$D$2:$DG$400,'Dog data'!CK$1,FALSE),"")</f>
        <v>5</v>
      </c>
      <c r="AG156" t="str">
        <f>IFERROR(VLOOKUP($A156,'Dog data'!$D$2:$DG$400,'Dog data'!CL$1,FALSE),"")</f>
        <v>.</v>
      </c>
      <c r="AH156" t="str">
        <f>IFERROR(VLOOKUP($A156,'Dog data'!$D$2:$DG$400,'Dog data'!CM$1,FALSE),"")</f>
        <v>.</v>
      </c>
      <c r="AI156" s="85" t="str">
        <f>IFERROR(VLOOKUP($A156,'Dog data'!$D$2:$DH$400,'Dog data'!DH$1,FALSE),"")</f>
        <v>AP006</v>
      </c>
      <c r="AJ156" s="85" t="str">
        <f>IFERROR(VLOOKUP($AI156,data!$C$3:$L$500,data!E$1,FALSE),"")</f>
        <v>Altos de Pacora</v>
      </c>
      <c r="AK156" s="85">
        <f>IFERROR(VLOOKUP($AI156,data!$C$3:$L$500,data!F$1,FALSE),"")</f>
        <v>0</v>
      </c>
      <c r="AL156" s="85">
        <f>IFERROR(VLOOKUP($AI156,data!$C$3:$L$500,data!G$1,FALSE),"")</f>
        <v>9.2538</v>
      </c>
      <c r="AM156" s="85">
        <f>IFERROR(VLOOKUP($AI156,data!$C$3:$L$500,data!H$1,FALSE),"")</f>
        <v>-79.351699999999994</v>
      </c>
      <c r="AN156" s="85">
        <f>IFERROR(IFERROR(VLOOKUP($AI156,data!$C$3:$L$500,data!I$1,FALSE),VLOOKUP($AI156,Sheet1!$E$3:$M$21,Sheet1!K$1,FALSE)),"")</f>
        <v>9.2538049999999998</v>
      </c>
      <c r="AO156" s="85">
        <f>IFERROR(IFERROR(VLOOKUP($AI156,data!$C$3:$L$500,data!J$1,FALSE),VLOOKUP($AI156,Sheet1!$E$3:$M$21,Sheet1!L$1,FALSE)),"")</f>
        <v>-79.351693999999995</v>
      </c>
      <c r="AP156" s="85">
        <f>IFERROR(VLOOKUP($AI156,data!$C$3:$L$500,data!K$1,FALSE),"")</f>
        <v>-79.351699999999994</v>
      </c>
      <c r="AQ156" s="85">
        <f>IFERROR(VLOOKUP($AI156,data!$C$3:$L$500,data!L$1,FALSE),"")</f>
        <v>0</v>
      </c>
    </row>
    <row r="157" spans="1:43" ht="17" thickBot="1" x14ac:dyDescent="0.25">
      <c r="A157" s="33" t="s">
        <v>180</v>
      </c>
      <c r="B157" t="str">
        <f>VLOOKUP($A157,Dirofilaria!$A$6:$B$253,2,FALSE)</f>
        <v>Neg</v>
      </c>
      <c r="C157">
        <f>IF(B157=0,"",IF(B157="Neg",0,1))</f>
        <v>0</v>
      </c>
      <c r="D157" t="s">
        <v>4911</v>
      </c>
      <c r="E157">
        <f>IFERROR(VLOOKUP($A157,'Dog data'!$D$2:$DG$400,'Dog data'!R$1,FALSE),"")</f>
        <v>3</v>
      </c>
      <c r="F157" t="str">
        <f>IFERROR(VLOOKUP($A157,'Dog data'!$D$2:$DG$400,'Dog data'!T$1,FALSE),"")</f>
        <v>M</v>
      </c>
      <c r="G157" t="str">
        <f>IFERROR(VLOOKUP($A157,'Dog data'!$D$2:$DG$400,'Dog data'!Y$1,FALSE),"")</f>
        <v>depressed</v>
      </c>
      <c r="H157">
        <f>IFERROR(VLOOKUP($A157,'Dog data'!$D$2:$DG$400,'Dog data'!Z$1,FALSE),"")</f>
        <v>120</v>
      </c>
      <c r="I157" t="str">
        <f>IFERROR(VLOOKUP($A157,'Dog data'!$D$2:$DG$400,'Dog data'!AA$1,FALSE),"")</f>
        <v>Normal</v>
      </c>
      <c r="J157">
        <f>IFERROR(VLOOKUP($A157,'Dog data'!$D$2:$DG$400,'Dog data'!AE$1,FALSE),"")</f>
        <v>102</v>
      </c>
      <c r="K157">
        <f>IFERROR(VLOOKUP($A157,'Dog data'!$D$2:$DG$400,'Dog data'!AF$1,FALSE),"")</f>
        <v>1.5</v>
      </c>
      <c r="L157">
        <f>IFERROR(VLOOKUP($A157,'Dog data'!$D$2:$DG$400,'Dog data'!BQ$1,FALSE),"")</f>
        <v>18.420000000000002</v>
      </c>
      <c r="M157">
        <f>IFERROR(VLOOKUP($A157,'Dog data'!$D$2:$DG$400,'Dog data'!BR$1,FALSE),"")</f>
        <v>12.84</v>
      </c>
      <c r="N157">
        <f>IFERROR(VLOOKUP($A157,'Dog data'!$D$2:$DG$400,'Dog data'!BS$1,FALSE),"")</f>
        <v>69.7</v>
      </c>
      <c r="O157">
        <f>IFERROR(VLOOKUP($A157,'Dog data'!$D$2:$DG$400,'Dog data'!BT$1,FALSE),"")</f>
        <v>3.73</v>
      </c>
      <c r="P157">
        <f>IFERROR(VLOOKUP($A157,'Dog data'!$D$2:$DG$400,'Dog data'!BU$1,FALSE),"")</f>
        <v>69.7</v>
      </c>
      <c r="Q157">
        <f>IFERROR(VLOOKUP($A157,'Dog data'!$D$2:$DG$400,'Dog data'!BV$1,FALSE),"")</f>
        <v>1.85</v>
      </c>
      <c r="R157">
        <f>IFERROR(VLOOKUP($A157,'Dog data'!$D$2:$DG$400,'Dog data'!BW$1,FALSE),"")</f>
        <v>10</v>
      </c>
      <c r="S157">
        <f>IFERROR(VLOOKUP($A157,'Dog data'!$D$2:$DG$400,'Dog data'!BX$1,FALSE),"")</f>
        <v>6</v>
      </c>
      <c r="T157">
        <f>IFERROR(VLOOKUP($A157,'Dog data'!$D$2:$DG$400,'Dog data'!BY$1,FALSE),"")</f>
        <v>13.5</v>
      </c>
      <c r="U157">
        <f>IFERROR(VLOOKUP($A157,'Dog data'!$D$2:$DG$400,'Dog data'!BZ$1,FALSE),"")</f>
        <v>37.630000000000003</v>
      </c>
      <c r="V157">
        <f>IFERROR(VLOOKUP($A157,'Dog data'!$D$2:$DG$400,'Dog data'!CA$1,FALSE),"")</f>
        <v>63</v>
      </c>
      <c r="W157">
        <f>IFERROR(VLOOKUP($A157,'Dog data'!$D$2:$DG$400,'Dog data'!CB$1,FALSE),"")</f>
        <v>22.5</v>
      </c>
      <c r="X157">
        <f>IFERROR(VLOOKUP($A157,'Dog data'!$D$2:$DG$400,'Dog data'!CC$1,FALSE),"")</f>
        <v>35.799999999999997</v>
      </c>
      <c r="Y157">
        <f>IFERROR(VLOOKUP($A157,'Dog data'!$D$2:$DG$400,'Dog data'!CD$1,FALSE),"")</f>
        <v>16</v>
      </c>
      <c r="Z157">
        <f>IFERROR(VLOOKUP($A157,'Dog data'!$D$2:$DG$400,'Dog data'!CE$1,FALSE),"")</f>
        <v>92</v>
      </c>
      <c r="AA157">
        <f>IFERROR(VLOOKUP($A157,'Dog data'!$D$2:$DG$400,'Dog data'!CF$1,FALSE),"")</f>
        <v>10.3</v>
      </c>
      <c r="AB157">
        <f>IFERROR(VLOOKUP($A157,'Dog data'!$D$2:$DG$400,'Dog data'!CG$1,FALSE),"")</f>
        <v>70</v>
      </c>
      <c r="AC157">
        <f>IFERROR(VLOOKUP($A157,'Dog data'!$D$2:$DG$400,'Dog data'!CH$1,FALSE),"")</f>
        <v>0</v>
      </c>
      <c r="AD157">
        <f>IFERROR(VLOOKUP($A157,'Dog data'!$D$2:$DG$400,'Dog data'!CI$1,FALSE),"")</f>
        <v>20</v>
      </c>
      <c r="AE157">
        <f>IFERROR(VLOOKUP($A157,'Dog data'!$D$2:$DG$400,'Dog data'!CJ$1,FALSE),"")</f>
        <v>4</v>
      </c>
      <c r="AF157">
        <f>IFERROR(VLOOKUP($A157,'Dog data'!$D$2:$DG$400,'Dog data'!CK$1,FALSE),"")</f>
        <v>6</v>
      </c>
      <c r="AG157" t="str">
        <f>IFERROR(VLOOKUP($A157,'Dog data'!$D$2:$DG$400,'Dog data'!CL$1,FALSE),"")</f>
        <v>.</v>
      </c>
      <c r="AH157" t="str">
        <f>IFERROR(VLOOKUP($A157,'Dog data'!$D$2:$DG$400,'Dog data'!CM$1,FALSE),"")</f>
        <v>.</v>
      </c>
      <c r="AI157" s="85" t="str">
        <f>IFERROR(VLOOKUP($A157,'Dog data'!$D$2:$DH$400,'Dog data'!DH$1,FALSE),"")</f>
        <v>AP007</v>
      </c>
      <c r="AJ157" s="85" t="str">
        <f>IFERROR(VLOOKUP($AI157,data!$C$3:$L$500,data!E$1,FALSE),"")</f>
        <v>Altos de Pacora</v>
      </c>
      <c r="AK157" s="85" t="str">
        <f>IFERROR(VLOOKUP($AI157,data!$C$3:$L$500,data!F$1,FALSE),"")</f>
        <v>9.2516 -79.353212 801.2999877929688 15.5</v>
      </c>
      <c r="AL157" s="85">
        <f>IFERROR(VLOOKUP($AI157,data!$C$3:$L$500,data!G$1,FALSE),"")</f>
        <v>9.2515999999999998</v>
      </c>
      <c r="AM157" s="85">
        <f>IFERROR(VLOOKUP($AI157,data!$C$3:$L$500,data!H$1,FALSE),"")</f>
        <v>-79.353211999999999</v>
      </c>
      <c r="AN157" s="85">
        <f>IFERROR(IFERROR(VLOOKUP($AI157,data!$C$3:$L$500,data!I$1,FALSE),VLOOKUP($AI157,Sheet1!$E$3:$M$21,Sheet1!K$1,FALSE)),"")</f>
        <v>9.2513030000000001</v>
      </c>
      <c r="AO157" s="85">
        <f>IFERROR(IFERROR(VLOOKUP($AI157,data!$C$3:$L$500,data!J$1,FALSE),VLOOKUP($AI157,Sheet1!$E$3:$M$21,Sheet1!L$1,FALSE)),"")</f>
        <v>-79.353272000000004</v>
      </c>
      <c r="AP157" s="85">
        <f>IFERROR(VLOOKUP($AI157,data!$C$3:$L$500,data!K$1,FALSE),"")</f>
        <v>-79.353211999999999</v>
      </c>
      <c r="AQ157" s="85">
        <f>IFERROR(VLOOKUP($AI157,data!$C$3:$L$500,data!L$1,FALSE),"")</f>
        <v>801.29998779300001</v>
      </c>
    </row>
    <row r="158" spans="1:43" ht="17" thickBot="1" x14ac:dyDescent="0.25">
      <c r="A158" s="33" t="s">
        <v>181</v>
      </c>
      <c r="B158" t="str">
        <f>VLOOKUP($A158,Dirofilaria!$A$6:$B$253,2,FALSE)</f>
        <v>Neg</v>
      </c>
      <c r="C158">
        <f>IF(B158=0,"",IF(B158="Neg",0,1))</f>
        <v>0</v>
      </c>
      <c r="D158" t="s">
        <v>4911</v>
      </c>
      <c r="E158">
        <f>IFERROR(VLOOKUP($A158,'Dog data'!$D$2:$DG$400,'Dog data'!R$1,FALSE),"")</f>
        <v>99</v>
      </c>
      <c r="F158" t="str">
        <f>IFERROR(VLOOKUP($A158,'Dog data'!$D$2:$DG$400,'Dog data'!T$1,FALSE),"")</f>
        <v>F</v>
      </c>
      <c r="G158" t="str">
        <f>IFERROR(VLOOKUP($A158,'Dog data'!$D$2:$DG$400,'Dog data'!Y$1,FALSE),"")</f>
        <v>QAR</v>
      </c>
      <c r="H158">
        <f>IFERROR(VLOOKUP($A158,'Dog data'!$D$2:$DG$400,'Dog data'!Z$1,FALSE),"")</f>
        <v>132</v>
      </c>
      <c r="I158" t="str">
        <f>IFERROR(VLOOKUP($A158,'Dog data'!$D$2:$DG$400,'Dog data'!AA$1,FALSE),"")</f>
        <v>Normal</v>
      </c>
      <c r="J158">
        <f>IFERROR(VLOOKUP($A158,'Dog data'!$D$2:$DG$400,'Dog data'!AE$1,FALSE),"")</f>
        <v>104.7</v>
      </c>
      <c r="K158">
        <f>IFERROR(VLOOKUP($A158,'Dog data'!$D$2:$DG$400,'Dog data'!AF$1,FALSE),"")</f>
        <v>0.5</v>
      </c>
      <c r="L158">
        <f>IFERROR(VLOOKUP($A158,'Dog data'!$D$2:$DG$400,'Dog data'!BQ$1,FALSE),"")</f>
        <v>24.5</v>
      </c>
      <c r="M158">
        <f>IFERROR(VLOOKUP($A158,'Dog data'!$D$2:$DG$400,'Dog data'!BR$1,FALSE),"")</f>
        <v>17.190000000000001</v>
      </c>
      <c r="N158">
        <f>IFERROR(VLOOKUP($A158,'Dog data'!$D$2:$DG$400,'Dog data'!BS$1,FALSE),"")</f>
        <v>70.2</v>
      </c>
      <c r="O158">
        <f>IFERROR(VLOOKUP($A158,'Dog data'!$D$2:$DG$400,'Dog data'!BT$1,FALSE),"")</f>
        <v>4.5599999999999996</v>
      </c>
      <c r="P158">
        <f>IFERROR(VLOOKUP($A158,'Dog data'!$D$2:$DG$400,'Dog data'!BU$1,FALSE),"")</f>
        <v>18.600000000000001</v>
      </c>
      <c r="Q158">
        <f>IFERROR(VLOOKUP($A158,'Dog data'!$D$2:$DG$400,'Dog data'!BV$1,FALSE),"")</f>
        <v>2.76</v>
      </c>
      <c r="R158">
        <f>IFERROR(VLOOKUP($A158,'Dog data'!$D$2:$DG$400,'Dog data'!BW$1,FALSE),"")</f>
        <v>11.2</v>
      </c>
      <c r="S158">
        <f>IFERROR(VLOOKUP($A158,'Dog data'!$D$2:$DG$400,'Dog data'!BX$1,FALSE),"")</f>
        <v>2.67</v>
      </c>
      <c r="T158">
        <f>IFERROR(VLOOKUP($A158,'Dog data'!$D$2:$DG$400,'Dog data'!BY$1,FALSE),"")</f>
        <v>6.6</v>
      </c>
      <c r="U158">
        <f>IFERROR(VLOOKUP($A158,'Dog data'!$D$2:$DG$400,'Dog data'!BZ$1,FALSE),"")</f>
        <v>17.54</v>
      </c>
      <c r="V158">
        <f>IFERROR(VLOOKUP($A158,'Dog data'!$D$2:$DG$400,'Dog data'!CA$1,FALSE),"")</f>
        <v>66</v>
      </c>
      <c r="W158">
        <f>IFERROR(VLOOKUP($A158,'Dog data'!$D$2:$DG$400,'Dog data'!CB$1,FALSE),"")</f>
        <v>24.8</v>
      </c>
      <c r="X158">
        <f>IFERROR(VLOOKUP($A158,'Dog data'!$D$2:$DG$400,'Dog data'!CC$1,FALSE),"")</f>
        <v>37.700000000000003</v>
      </c>
      <c r="Y158">
        <f>IFERROR(VLOOKUP($A158,'Dog data'!$D$2:$DG$400,'Dog data'!CD$1,FALSE),"")</f>
        <v>15.9</v>
      </c>
      <c r="Z158">
        <f>IFERROR(VLOOKUP($A158,'Dog data'!$D$2:$DG$400,'Dog data'!CE$1,FALSE),"")</f>
        <v>46</v>
      </c>
      <c r="AA158">
        <f>IFERROR(VLOOKUP($A158,'Dog data'!$D$2:$DG$400,'Dog data'!CF$1,FALSE),"")</f>
        <v>10.8</v>
      </c>
      <c r="AB158">
        <f>IFERROR(VLOOKUP($A158,'Dog data'!$D$2:$DG$400,'Dog data'!CG$1,FALSE),"")</f>
        <v>81</v>
      </c>
      <c r="AC158">
        <f>IFERROR(VLOOKUP($A158,'Dog data'!$D$2:$DG$400,'Dog data'!CH$1,FALSE),"")</f>
        <v>0</v>
      </c>
      <c r="AD158">
        <f>IFERROR(VLOOKUP($A158,'Dog data'!$D$2:$DG$400,'Dog data'!CI$1,FALSE),"")</f>
        <v>15</v>
      </c>
      <c r="AE158">
        <f>IFERROR(VLOOKUP($A158,'Dog data'!$D$2:$DG$400,'Dog data'!CJ$1,FALSE),"")</f>
        <v>4</v>
      </c>
      <c r="AF158">
        <f>IFERROR(VLOOKUP($A158,'Dog data'!$D$2:$DG$400,'Dog data'!CK$1,FALSE),"")</f>
        <v>0</v>
      </c>
      <c r="AG158" t="str">
        <f>IFERROR(VLOOKUP($A158,'Dog data'!$D$2:$DG$400,'Dog data'!CL$1,FALSE),"")</f>
        <v>.</v>
      </c>
      <c r="AH158" t="str">
        <f>IFERROR(VLOOKUP($A158,'Dog data'!$D$2:$DG$400,'Dog data'!CM$1,FALSE),"")</f>
        <v>.</v>
      </c>
      <c r="AI158" s="85" t="str">
        <f>IFERROR(VLOOKUP($A158,'Dog data'!$D$2:$DH$400,'Dog data'!DH$1,FALSE),"")</f>
        <v>AP008</v>
      </c>
      <c r="AJ158" s="85" t="str">
        <f>IFERROR(VLOOKUP($AI158,data!$C$3:$L$500,data!E$1,FALSE),"")</f>
        <v>Altos de Pacora</v>
      </c>
      <c r="AK158" s="85">
        <f>IFERROR(VLOOKUP($AI158,data!$C$3:$L$500,data!F$1,FALSE),"")</f>
        <v>0</v>
      </c>
      <c r="AL158" s="85">
        <f>IFERROR(VLOOKUP($AI158,data!$C$3:$L$500,data!G$1,FALSE),"")</f>
        <v>9.2499000000000002</v>
      </c>
      <c r="AM158" s="85">
        <f>IFERROR(VLOOKUP($AI158,data!$C$3:$L$500,data!H$1,FALSE),"")</f>
        <v>-79.352516666666602</v>
      </c>
      <c r="AN158" s="85">
        <f>IFERROR(IFERROR(VLOOKUP($AI158,data!$C$3:$L$500,data!I$1,FALSE),VLOOKUP($AI158,Sheet1!$E$3:$M$21,Sheet1!K$1,FALSE)),"")</f>
        <v>9.2498950000000004</v>
      </c>
      <c r="AO158" s="85">
        <f>IFERROR(IFERROR(VLOOKUP($AI158,data!$C$3:$L$500,data!J$1,FALSE),VLOOKUP($AI158,Sheet1!$E$3:$M$21,Sheet1!L$1,FALSE)),"")</f>
        <v>-79.352515999999994</v>
      </c>
      <c r="AP158" s="85">
        <f>IFERROR(VLOOKUP($AI158,data!$C$3:$L$500,data!K$1,FALSE),"")</f>
        <v>-79.352516666666602</v>
      </c>
      <c r="AQ158" s="85">
        <f>IFERROR(VLOOKUP($AI158,data!$C$3:$L$500,data!L$1,FALSE),"")</f>
        <v>0</v>
      </c>
    </row>
    <row r="159" spans="1:43" ht="17" thickBot="1" x14ac:dyDescent="0.25">
      <c r="A159" s="33" t="s">
        <v>182</v>
      </c>
      <c r="B159" t="str">
        <f>VLOOKUP($A159,Dirofilaria!$A$6:$B$253,2,FALSE)</f>
        <v>Neg</v>
      </c>
      <c r="C159">
        <f>IF(B159=0,"",IF(B159="Neg",0,1))</f>
        <v>0</v>
      </c>
      <c r="D159" t="s">
        <v>4911</v>
      </c>
      <c r="E159">
        <f>IFERROR(VLOOKUP($A159,'Dog data'!$D$2:$DG$400,'Dog data'!R$1,FALSE),"")</f>
        <v>9.5</v>
      </c>
      <c r="F159" t="str">
        <f>IFERROR(VLOOKUP($A159,'Dog data'!$D$2:$DG$400,'Dog data'!T$1,FALSE),"")</f>
        <v>M</v>
      </c>
      <c r="G159" t="str">
        <f>IFERROR(VLOOKUP($A159,'Dog data'!$D$2:$DG$400,'Dog data'!Y$1,FALSE),"")</f>
        <v>depressed</v>
      </c>
      <c r="H159">
        <f>IFERROR(VLOOKUP($A159,'Dog data'!$D$2:$DG$400,'Dog data'!Z$1,FALSE),"")</f>
        <v>92</v>
      </c>
      <c r="I159" t="str">
        <f>IFERROR(VLOOKUP($A159,'Dog data'!$D$2:$DG$400,'Dog data'!AA$1,FALSE),"")</f>
        <v>slightly labored</v>
      </c>
      <c r="J159">
        <f>IFERROR(VLOOKUP($A159,'Dog data'!$D$2:$DG$400,'Dog data'!AE$1,FALSE),"")</f>
        <v>103.5</v>
      </c>
      <c r="K159">
        <f>IFERROR(VLOOKUP($A159,'Dog data'!$D$2:$DG$400,'Dog data'!AF$1,FALSE),"")</f>
        <v>1.5</v>
      </c>
      <c r="L159">
        <f>IFERROR(VLOOKUP($A159,'Dog data'!$D$2:$DG$400,'Dog data'!BQ$1,FALSE),"")</f>
        <v>14.98</v>
      </c>
      <c r="M159">
        <f>IFERROR(VLOOKUP($A159,'Dog data'!$D$2:$DG$400,'Dog data'!BR$1,FALSE),"")</f>
        <v>10.99</v>
      </c>
      <c r="N159">
        <f>IFERROR(VLOOKUP($A159,'Dog data'!$D$2:$DG$400,'Dog data'!BS$1,FALSE),"")</f>
        <v>73.3</v>
      </c>
      <c r="O159">
        <f>IFERROR(VLOOKUP($A159,'Dog data'!$D$2:$DG$400,'Dog data'!BT$1,FALSE),"")</f>
        <v>2.84</v>
      </c>
      <c r="P159">
        <f>IFERROR(VLOOKUP($A159,'Dog data'!$D$2:$DG$400,'Dog data'!BU$1,FALSE),"")</f>
        <v>18.899999999999999</v>
      </c>
      <c r="Q159">
        <f>IFERROR(VLOOKUP($A159,'Dog data'!$D$2:$DG$400,'Dog data'!BV$1,FALSE),"")</f>
        <v>1.1599999999999999</v>
      </c>
      <c r="R159">
        <f>IFERROR(VLOOKUP($A159,'Dog data'!$D$2:$DG$400,'Dog data'!BW$1,FALSE),"")</f>
        <v>7.7</v>
      </c>
      <c r="S159">
        <f>IFERROR(VLOOKUP($A159,'Dog data'!$D$2:$DG$400,'Dog data'!BX$1,FALSE),"")</f>
        <v>4.03</v>
      </c>
      <c r="T159">
        <f>IFERROR(VLOOKUP($A159,'Dog data'!$D$2:$DG$400,'Dog data'!BY$1,FALSE),"")</f>
        <v>9.9</v>
      </c>
      <c r="U159">
        <f>IFERROR(VLOOKUP($A159,'Dog data'!$D$2:$DG$400,'Dog data'!BZ$1,FALSE),"")</f>
        <v>26.99</v>
      </c>
      <c r="V159">
        <f>IFERROR(VLOOKUP($A159,'Dog data'!$D$2:$DG$400,'Dog data'!CA$1,FALSE),"")</f>
        <v>67</v>
      </c>
      <c r="W159">
        <f>IFERROR(VLOOKUP($A159,'Dog data'!$D$2:$DG$400,'Dog data'!CB$1,FALSE),"")</f>
        <v>24.7</v>
      </c>
      <c r="X159">
        <f>IFERROR(VLOOKUP($A159,'Dog data'!$D$2:$DG$400,'Dog data'!CC$1,FALSE),"")</f>
        <v>36.799999999999997</v>
      </c>
      <c r="Y159">
        <f>IFERROR(VLOOKUP($A159,'Dog data'!$D$2:$DG$400,'Dog data'!CD$1,FALSE),"")</f>
        <v>15.9</v>
      </c>
      <c r="Z159">
        <f>IFERROR(VLOOKUP($A159,'Dog data'!$D$2:$DG$400,'Dog data'!CE$1,FALSE),"")</f>
        <v>58</v>
      </c>
      <c r="AA159">
        <f>IFERROR(VLOOKUP($A159,'Dog data'!$D$2:$DG$400,'Dog data'!CF$1,FALSE),"")</f>
        <v>8.6</v>
      </c>
      <c r="AB159">
        <f>IFERROR(VLOOKUP($A159,'Dog data'!$D$2:$DG$400,'Dog data'!CG$1,FALSE),"")</f>
        <v>71</v>
      </c>
      <c r="AC159">
        <f>IFERROR(VLOOKUP($A159,'Dog data'!$D$2:$DG$400,'Dog data'!CH$1,FALSE),"")</f>
        <v>0</v>
      </c>
      <c r="AD159">
        <f>IFERROR(VLOOKUP($A159,'Dog data'!$D$2:$DG$400,'Dog data'!CI$1,FALSE),"")</f>
        <v>25</v>
      </c>
      <c r="AE159">
        <f>IFERROR(VLOOKUP($A159,'Dog data'!$D$2:$DG$400,'Dog data'!CJ$1,FALSE),"")</f>
        <v>21</v>
      </c>
      <c r="AF159">
        <f>IFERROR(VLOOKUP($A159,'Dog data'!$D$2:$DG$400,'Dog data'!CK$1,FALSE),"")</f>
        <v>0</v>
      </c>
      <c r="AG159" t="str">
        <f>IFERROR(VLOOKUP($A159,'Dog data'!$D$2:$DG$400,'Dog data'!CL$1,FALSE),"")</f>
        <v>.</v>
      </c>
      <c r="AH159" t="str">
        <f>IFERROR(VLOOKUP($A159,'Dog data'!$D$2:$DG$400,'Dog data'!CM$1,FALSE),"")</f>
        <v>.</v>
      </c>
      <c r="AI159" s="85" t="str">
        <f>IFERROR(VLOOKUP($A159,'Dog data'!$D$2:$DH$400,'Dog data'!DH$1,FALSE),"")</f>
        <v>AP008</v>
      </c>
      <c r="AJ159" s="85" t="str">
        <f>IFERROR(VLOOKUP($AI159,data!$C$3:$L$500,data!E$1,FALSE),"")</f>
        <v>Altos de Pacora</v>
      </c>
      <c r="AK159" s="85">
        <f>IFERROR(VLOOKUP($AI159,data!$C$3:$L$500,data!F$1,FALSE),"")</f>
        <v>0</v>
      </c>
      <c r="AL159" s="85">
        <f>IFERROR(VLOOKUP($AI159,data!$C$3:$L$500,data!G$1,FALSE),"")</f>
        <v>9.2499000000000002</v>
      </c>
      <c r="AM159" s="85">
        <f>IFERROR(VLOOKUP($AI159,data!$C$3:$L$500,data!H$1,FALSE),"")</f>
        <v>-79.352516666666602</v>
      </c>
      <c r="AN159" s="85">
        <f>IFERROR(IFERROR(VLOOKUP($AI159,data!$C$3:$L$500,data!I$1,FALSE),VLOOKUP($AI159,Sheet1!$E$3:$M$21,Sheet1!K$1,FALSE)),"")</f>
        <v>9.2498950000000004</v>
      </c>
      <c r="AO159" s="85">
        <f>IFERROR(IFERROR(VLOOKUP($AI159,data!$C$3:$L$500,data!J$1,FALSE),VLOOKUP($AI159,Sheet1!$E$3:$M$21,Sheet1!L$1,FALSE)),"")</f>
        <v>-79.352515999999994</v>
      </c>
      <c r="AP159" s="85">
        <f>IFERROR(VLOOKUP($AI159,data!$C$3:$L$500,data!K$1,FALSE),"")</f>
        <v>-79.352516666666602</v>
      </c>
      <c r="AQ159" s="85">
        <f>IFERROR(VLOOKUP($AI159,data!$C$3:$L$500,data!L$1,FALSE),"")</f>
        <v>0</v>
      </c>
    </row>
    <row r="160" spans="1:43" ht="17" thickBot="1" x14ac:dyDescent="0.25">
      <c r="A160" s="33" t="s">
        <v>183</v>
      </c>
      <c r="B160" t="str">
        <f>VLOOKUP($A160,Dirofilaria!$A$6:$B$253,2,FALSE)</f>
        <v>Neg</v>
      </c>
      <c r="C160">
        <f>IF(B160=0,"",IF(B160="Neg",0,1))</f>
        <v>0</v>
      </c>
      <c r="D160" t="s">
        <v>4911</v>
      </c>
      <c r="E160" t="str">
        <f>IFERROR(VLOOKUP($A160,'Dog data'!$D$2:$DG$400,'Dog data'!R$1,FALSE),"")</f>
        <v>.</v>
      </c>
      <c r="F160" t="str">
        <f>IFERROR(VLOOKUP($A160,'Dog data'!$D$2:$DG$400,'Dog data'!T$1,FALSE),"")</f>
        <v>F</v>
      </c>
      <c r="G160" t="str">
        <f>IFERROR(VLOOKUP($A160,'Dog data'!$D$2:$DG$400,'Dog data'!Y$1,FALSE),"")</f>
        <v>moderately depressed</v>
      </c>
      <c r="H160">
        <f>IFERROR(VLOOKUP($A160,'Dog data'!$D$2:$DG$400,'Dog data'!Z$1,FALSE),"")</f>
        <v>80</v>
      </c>
      <c r="I160" t="str">
        <f>IFERROR(VLOOKUP($A160,'Dog data'!$D$2:$DG$400,'Dog data'!AA$1,FALSE),"")</f>
        <v>slightly labored</v>
      </c>
      <c r="J160">
        <f>IFERROR(VLOOKUP($A160,'Dog data'!$D$2:$DG$400,'Dog data'!AE$1,FALSE),"")</f>
        <v>102.6</v>
      </c>
      <c r="K160">
        <f>IFERROR(VLOOKUP($A160,'Dog data'!$D$2:$DG$400,'Dog data'!AF$1,FALSE),"")</f>
        <v>1.5</v>
      </c>
      <c r="L160" t="str">
        <f>IFERROR(VLOOKUP($A160,'Dog data'!$D$2:$DG$400,'Dog data'!BQ$1,FALSE),"")</f>
        <v>.</v>
      </c>
      <c r="M160" t="str">
        <f>IFERROR(VLOOKUP($A160,'Dog data'!$D$2:$DG$400,'Dog data'!BR$1,FALSE),"")</f>
        <v>.</v>
      </c>
      <c r="N160" t="str">
        <f>IFERROR(VLOOKUP($A160,'Dog data'!$D$2:$DG$400,'Dog data'!BS$1,FALSE),"")</f>
        <v>.</v>
      </c>
      <c r="O160" t="str">
        <f>IFERROR(VLOOKUP($A160,'Dog data'!$D$2:$DG$400,'Dog data'!BT$1,FALSE),"")</f>
        <v>.</v>
      </c>
      <c r="P160" t="str">
        <f>IFERROR(VLOOKUP($A160,'Dog data'!$D$2:$DG$400,'Dog data'!BU$1,FALSE),"")</f>
        <v>.</v>
      </c>
      <c r="Q160" t="str">
        <f>IFERROR(VLOOKUP($A160,'Dog data'!$D$2:$DG$400,'Dog data'!BV$1,FALSE),"")</f>
        <v>.</v>
      </c>
      <c r="R160" t="str">
        <f>IFERROR(VLOOKUP($A160,'Dog data'!$D$2:$DG$400,'Dog data'!BW$1,FALSE),"")</f>
        <v>.</v>
      </c>
      <c r="S160" t="str">
        <f>IFERROR(VLOOKUP($A160,'Dog data'!$D$2:$DG$400,'Dog data'!BX$1,FALSE),"")</f>
        <v>.</v>
      </c>
      <c r="T160" t="str">
        <f>IFERROR(VLOOKUP($A160,'Dog data'!$D$2:$DG$400,'Dog data'!BY$1,FALSE),"")</f>
        <v>.</v>
      </c>
      <c r="U160" t="str">
        <f>IFERROR(VLOOKUP($A160,'Dog data'!$D$2:$DG$400,'Dog data'!BZ$1,FALSE),"")</f>
        <v>.</v>
      </c>
      <c r="V160" t="str">
        <f>IFERROR(VLOOKUP($A160,'Dog data'!$D$2:$DG$400,'Dog data'!CA$1,FALSE),"")</f>
        <v>.</v>
      </c>
      <c r="W160" t="str">
        <f>IFERROR(VLOOKUP($A160,'Dog data'!$D$2:$DG$400,'Dog data'!CB$1,FALSE),"")</f>
        <v>.</v>
      </c>
      <c r="X160" t="str">
        <f>IFERROR(VLOOKUP($A160,'Dog data'!$D$2:$DG$400,'Dog data'!CC$1,FALSE),"")</f>
        <v>.</v>
      </c>
      <c r="Y160" t="str">
        <f>IFERROR(VLOOKUP($A160,'Dog data'!$D$2:$DG$400,'Dog data'!CD$1,FALSE),"")</f>
        <v>.</v>
      </c>
      <c r="Z160" t="str">
        <f>IFERROR(VLOOKUP($A160,'Dog data'!$D$2:$DG$400,'Dog data'!CE$1,FALSE),"")</f>
        <v>.</v>
      </c>
      <c r="AA160" t="str">
        <f>IFERROR(VLOOKUP($A160,'Dog data'!$D$2:$DG$400,'Dog data'!CF$1,FALSE),"")</f>
        <v>.</v>
      </c>
      <c r="AB160" t="str">
        <f>IFERROR(VLOOKUP($A160,'Dog data'!$D$2:$DG$400,'Dog data'!CG$1,FALSE),"")</f>
        <v>.</v>
      </c>
      <c r="AC160" t="str">
        <f>IFERROR(VLOOKUP($A160,'Dog data'!$D$2:$DG$400,'Dog data'!CH$1,FALSE),"")</f>
        <v>.</v>
      </c>
      <c r="AD160" t="str">
        <f>IFERROR(VLOOKUP($A160,'Dog data'!$D$2:$DG$400,'Dog data'!CI$1,FALSE),"")</f>
        <v>.</v>
      </c>
      <c r="AE160" t="str">
        <f>IFERROR(VLOOKUP($A160,'Dog data'!$D$2:$DG$400,'Dog data'!CJ$1,FALSE),"")</f>
        <v>.</v>
      </c>
      <c r="AF160" t="str">
        <f>IFERROR(VLOOKUP($A160,'Dog data'!$D$2:$DG$400,'Dog data'!CK$1,FALSE),"")</f>
        <v>.</v>
      </c>
      <c r="AG160" t="str">
        <f>IFERROR(VLOOKUP($A160,'Dog data'!$D$2:$DG$400,'Dog data'!CL$1,FALSE),"")</f>
        <v>.</v>
      </c>
      <c r="AH160" t="str">
        <f>IFERROR(VLOOKUP($A160,'Dog data'!$D$2:$DG$400,'Dog data'!CM$1,FALSE),"")</f>
        <v>.</v>
      </c>
      <c r="AI160" s="85" t="str">
        <f>IFERROR(VLOOKUP($A160,'Dog data'!$D$2:$DH$400,'Dog data'!DH$1,FALSE),"")</f>
        <v>AP008</v>
      </c>
      <c r="AJ160" s="85" t="str">
        <f>IFERROR(VLOOKUP($AI160,data!$C$3:$L$500,data!E$1,FALSE),"")</f>
        <v>Altos de Pacora</v>
      </c>
      <c r="AK160" s="85">
        <f>IFERROR(VLOOKUP($AI160,data!$C$3:$L$500,data!F$1,FALSE),"")</f>
        <v>0</v>
      </c>
      <c r="AL160" s="85">
        <f>IFERROR(VLOOKUP($AI160,data!$C$3:$L$500,data!G$1,FALSE),"")</f>
        <v>9.2499000000000002</v>
      </c>
      <c r="AM160" s="85">
        <f>IFERROR(VLOOKUP($AI160,data!$C$3:$L$500,data!H$1,FALSE),"")</f>
        <v>-79.352516666666602</v>
      </c>
      <c r="AN160" s="85">
        <f>IFERROR(IFERROR(VLOOKUP($AI160,data!$C$3:$L$500,data!I$1,FALSE),VLOOKUP($AI160,Sheet1!$E$3:$M$21,Sheet1!K$1,FALSE)),"")</f>
        <v>9.2498950000000004</v>
      </c>
      <c r="AO160" s="85">
        <f>IFERROR(IFERROR(VLOOKUP($AI160,data!$C$3:$L$500,data!J$1,FALSE),VLOOKUP($AI160,Sheet1!$E$3:$M$21,Sheet1!L$1,FALSE)),"")</f>
        <v>-79.352515999999994</v>
      </c>
      <c r="AP160" s="85">
        <f>IFERROR(VLOOKUP($AI160,data!$C$3:$L$500,data!K$1,FALSE),"")</f>
        <v>-79.352516666666602</v>
      </c>
      <c r="AQ160" s="85">
        <f>IFERROR(VLOOKUP($AI160,data!$C$3:$L$500,data!L$1,FALSE),"")</f>
        <v>0</v>
      </c>
    </row>
    <row r="161" spans="1:43" ht="17" thickBot="1" x14ac:dyDescent="0.25">
      <c r="A161" s="33" t="s">
        <v>184</v>
      </c>
      <c r="B161" t="str">
        <f>VLOOKUP($A161,Dirofilaria!$A$6:$B$253,2,FALSE)</f>
        <v>Neg</v>
      </c>
      <c r="C161">
        <f>IF(B161=0,"",IF(B161="Neg",0,1))</f>
        <v>0</v>
      </c>
      <c r="D161" t="s">
        <v>4911</v>
      </c>
      <c r="E161" t="str">
        <f>IFERROR(VLOOKUP($A161,'Dog data'!$D$2:$DG$400,'Dog data'!R$1,FALSE),"")</f>
        <v>.</v>
      </c>
      <c r="F161" t="str">
        <f>IFERROR(VLOOKUP($A161,'Dog data'!$D$2:$DG$400,'Dog data'!T$1,FALSE),"")</f>
        <v>F</v>
      </c>
      <c r="G161" t="str">
        <f>IFERROR(VLOOKUP($A161,'Dog data'!$D$2:$DG$400,'Dog data'!Y$1,FALSE),"")</f>
        <v>QAR</v>
      </c>
      <c r="H161">
        <f>IFERROR(VLOOKUP($A161,'Dog data'!$D$2:$DG$400,'Dog data'!Z$1,FALSE),"")</f>
        <v>137</v>
      </c>
      <c r="I161" t="str">
        <f>IFERROR(VLOOKUP($A161,'Dog data'!$D$2:$DG$400,'Dog data'!AA$1,FALSE),"")</f>
        <v>Normal</v>
      </c>
      <c r="J161">
        <f>IFERROR(VLOOKUP($A161,'Dog data'!$D$2:$DG$400,'Dog data'!AE$1,FALSE),"")</f>
        <v>103.6</v>
      </c>
      <c r="K161">
        <f>IFERROR(VLOOKUP($A161,'Dog data'!$D$2:$DG$400,'Dog data'!AF$1,FALSE),"")</f>
        <v>1</v>
      </c>
      <c r="L161">
        <f>IFERROR(VLOOKUP($A161,'Dog data'!$D$2:$DG$400,'Dog data'!BQ$1,FALSE),"")</f>
        <v>19.920000000000002</v>
      </c>
      <c r="M161">
        <f>IFERROR(VLOOKUP($A161,'Dog data'!$D$2:$DG$400,'Dog data'!BR$1,FALSE),"")</f>
        <v>15.02</v>
      </c>
      <c r="N161">
        <f>IFERROR(VLOOKUP($A161,'Dog data'!$D$2:$DG$400,'Dog data'!BS$1,FALSE),"")</f>
        <v>75.400000000000006</v>
      </c>
      <c r="O161">
        <f>IFERROR(VLOOKUP($A161,'Dog data'!$D$2:$DG$400,'Dog data'!BT$1,FALSE),"")</f>
        <v>3.17</v>
      </c>
      <c r="P161">
        <f>IFERROR(VLOOKUP($A161,'Dog data'!$D$2:$DG$400,'Dog data'!BU$1,FALSE),"")</f>
        <v>15.9</v>
      </c>
      <c r="Q161">
        <f>IFERROR(VLOOKUP($A161,'Dog data'!$D$2:$DG$400,'Dog data'!BV$1,FALSE),"")</f>
        <v>1.73</v>
      </c>
      <c r="R161">
        <f>IFERROR(VLOOKUP($A161,'Dog data'!$D$2:$DG$400,'Dog data'!BW$1,FALSE),"")</f>
        <v>8.6999999999999993</v>
      </c>
      <c r="S161">
        <f>IFERROR(VLOOKUP($A161,'Dog data'!$D$2:$DG$400,'Dog data'!BX$1,FALSE),"")</f>
        <v>3.04</v>
      </c>
      <c r="T161">
        <f>IFERROR(VLOOKUP($A161,'Dog data'!$D$2:$DG$400,'Dog data'!BY$1,FALSE),"")</f>
        <v>7.1</v>
      </c>
      <c r="U161">
        <f>IFERROR(VLOOKUP($A161,'Dog data'!$D$2:$DG$400,'Dog data'!BZ$1,FALSE),"")</f>
        <v>19.920000000000002</v>
      </c>
      <c r="V161">
        <f>IFERROR(VLOOKUP($A161,'Dog data'!$D$2:$DG$400,'Dog data'!CA$1,FALSE),"")</f>
        <v>65</v>
      </c>
      <c r="W161">
        <f>IFERROR(VLOOKUP($A161,'Dog data'!$D$2:$DG$400,'Dog data'!CB$1,FALSE),"")</f>
        <v>23.3</v>
      </c>
      <c r="X161">
        <f>IFERROR(VLOOKUP($A161,'Dog data'!$D$2:$DG$400,'Dog data'!CC$1,FALSE),"")</f>
        <v>35.5</v>
      </c>
      <c r="Y161">
        <f>IFERROR(VLOOKUP($A161,'Dog data'!$D$2:$DG$400,'Dog data'!CD$1,FALSE),"")</f>
        <v>15.5</v>
      </c>
      <c r="Z161">
        <f>IFERROR(VLOOKUP($A161,'Dog data'!$D$2:$DG$400,'Dog data'!CE$1,FALSE),"")</f>
        <v>74</v>
      </c>
      <c r="AA161">
        <f>IFERROR(VLOOKUP($A161,'Dog data'!$D$2:$DG$400,'Dog data'!CF$1,FALSE),"")</f>
        <v>9.9</v>
      </c>
      <c r="AB161">
        <f>IFERROR(VLOOKUP($A161,'Dog data'!$D$2:$DG$400,'Dog data'!CG$1,FALSE),"")</f>
        <v>66</v>
      </c>
      <c r="AC161">
        <f>IFERROR(VLOOKUP($A161,'Dog data'!$D$2:$DG$400,'Dog data'!CH$1,FALSE),"")</f>
        <v>0</v>
      </c>
      <c r="AD161">
        <f>IFERROR(VLOOKUP($A161,'Dog data'!$D$2:$DG$400,'Dog data'!CI$1,FALSE),"")</f>
        <v>30</v>
      </c>
      <c r="AE161">
        <f>IFERROR(VLOOKUP($A161,'Dog data'!$D$2:$DG$400,'Dog data'!CJ$1,FALSE),"")</f>
        <v>4</v>
      </c>
      <c r="AF161">
        <f>IFERROR(VLOOKUP($A161,'Dog data'!$D$2:$DG$400,'Dog data'!CK$1,FALSE),"")</f>
        <v>0</v>
      </c>
      <c r="AG161" t="str">
        <f>IFERROR(VLOOKUP($A161,'Dog data'!$D$2:$DG$400,'Dog data'!CL$1,FALSE),"")</f>
        <v>.</v>
      </c>
      <c r="AH161" t="str">
        <f>IFERROR(VLOOKUP($A161,'Dog data'!$D$2:$DG$400,'Dog data'!CM$1,FALSE),"")</f>
        <v>.</v>
      </c>
      <c r="AI161" s="85" t="str">
        <f>IFERROR(VLOOKUP($A161,'Dog data'!$D$2:$DH$400,'Dog data'!DH$1,FALSE),"")</f>
        <v>AP008</v>
      </c>
      <c r="AJ161" s="85" t="str">
        <f>IFERROR(VLOOKUP($AI161,data!$C$3:$L$500,data!E$1,FALSE),"")</f>
        <v>Altos de Pacora</v>
      </c>
      <c r="AK161" s="85">
        <f>IFERROR(VLOOKUP($AI161,data!$C$3:$L$500,data!F$1,FALSE),"")</f>
        <v>0</v>
      </c>
      <c r="AL161" s="85">
        <f>IFERROR(VLOOKUP($AI161,data!$C$3:$L$500,data!G$1,FALSE),"")</f>
        <v>9.2499000000000002</v>
      </c>
      <c r="AM161" s="85">
        <f>IFERROR(VLOOKUP($AI161,data!$C$3:$L$500,data!H$1,FALSE),"")</f>
        <v>-79.352516666666602</v>
      </c>
      <c r="AN161" s="85">
        <f>IFERROR(IFERROR(VLOOKUP($AI161,data!$C$3:$L$500,data!I$1,FALSE),VLOOKUP($AI161,Sheet1!$E$3:$M$21,Sheet1!K$1,FALSE)),"")</f>
        <v>9.2498950000000004</v>
      </c>
      <c r="AO161" s="85">
        <f>IFERROR(IFERROR(VLOOKUP($AI161,data!$C$3:$L$500,data!J$1,FALSE),VLOOKUP($AI161,Sheet1!$E$3:$M$21,Sheet1!L$1,FALSE)),"")</f>
        <v>-79.352515999999994</v>
      </c>
      <c r="AP161" s="85">
        <f>IFERROR(VLOOKUP($AI161,data!$C$3:$L$500,data!K$1,FALSE),"")</f>
        <v>-79.352516666666602</v>
      </c>
      <c r="AQ161" s="85">
        <f>IFERROR(VLOOKUP($AI161,data!$C$3:$L$500,data!L$1,FALSE),"")</f>
        <v>0</v>
      </c>
    </row>
    <row r="162" spans="1:43" ht="17" thickBot="1" x14ac:dyDescent="0.25">
      <c r="A162" s="33" t="s">
        <v>185</v>
      </c>
      <c r="B162" t="str">
        <f>VLOOKUP($A162,Dirofilaria!$A$6:$B$253,2,FALSE)</f>
        <v>Neg</v>
      </c>
      <c r="C162">
        <f>IF(B162=0,"",IF(B162="Neg",0,1))</f>
        <v>0</v>
      </c>
      <c r="D162" t="s">
        <v>4911</v>
      </c>
      <c r="E162" t="str">
        <f>IFERROR(VLOOKUP($A162,'Dog data'!$D$2:$DG$400,'Dog data'!R$1,FALSE),"")</f>
        <v>.</v>
      </c>
      <c r="F162" t="str">
        <f>IFERROR(VLOOKUP($A162,'Dog data'!$D$2:$DG$400,'Dog data'!T$1,FALSE),"")</f>
        <v>F</v>
      </c>
      <c r="G162" t="str">
        <f>IFERROR(VLOOKUP($A162,'Dog data'!$D$2:$DG$400,'Dog data'!Y$1,FALSE),"")</f>
        <v>Slighty depressed</v>
      </c>
      <c r="H162">
        <f>IFERROR(VLOOKUP($A162,'Dog data'!$D$2:$DG$400,'Dog data'!Z$1,FALSE),"")</f>
        <v>0</v>
      </c>
      <c r="I162" t="str">
        <f>IFERROR(VLOOKUP($A162,'Dog data'!$D$2:$DG$400,'Dog data'!AA$1,FALSE),"")</f>
        <v>Normal</v>
      </c>
      <c r="J162">
        <f>IFERROR(VLOOKUP($A162,'Dog data'!$D$2:$DG$400,'Dog data'!AE$1,FALSE),"")</f>
        <v>102.9</v>
      </c>
      <c r="K162">
        <f>IFERROR(VLOOKUP($A162,'Dog data'!$D$2:$DG$400,'Dog data'!AF$1,FALSE),"")</f>
        <v>1</v>
      </c>
      <c r="L162" t="str">
        <f>IFERROR(VLOOKUP($A162,'Dog data'!$D$2:$DG$400,'Dog data'!BQ$1,FALSE),"")</f>
        <v>.</v>
      </c>
      <c r="M162" t="str">
        <f>IFERROR(VLOOKUP($A162,'Dog data'!$D$2:$DG$400,'Dog data'!BR$1,FALSE),"")</f>
        <v>.</v>
      </c>
      <c r="N162" t="str">
        <f>IFERROR(VLOOKUP($A162,'Dog data'!$D$2:$DG$400,'Dog data'!BS$1,FALSE),"")</f>
        <v>.</v>
      </c>
      <c r="O162" t="str">
        <f>IFERROR(VLOOKUP($A162,'Dog data'!$D$2:$DG$400,'Dog data'!BT$1,FALSE),"")</f>
        <v>.</v>
      </c>
      <c r="P162" t="str">
        <f>IFERROR(VLOOKUP($A162,'Dog data'!$D$2:$DG$400,'Dog data'!BU$1,FALSE),"")</f>
        <v>.</v>
      </c>
      <c r="Q162" t="str">
        <f>IFERROR(VLOOKUP($A162,'Dog data'!$D$2:$DG$400,'Dog data'!BV$1,FALSE),"")</f>
        <v>.</v>
      </c>
      <c r="R162" t="str">
        <f>IFERROR(VLOOKUP($A162,'Dog data'!$D$2:$DG$400,'Dog data'!BW$1,FALSE),"")</f>
        <v>.</v>
      </c>
      <c r="S162" t="str">
        <f>IFERROR(VLOOKUP($A162,'Dog data'!$D$2:$DG$400,'Dog data'!BX$1,FALSE),"")</f>
        <v>.</v>
      </c>
      <c r="T162" t="str">
        <f>IFERROR(VLOOKUP($A162,'Dog data'!$D$2:$DG$400,'Dog data'!BY$1,FALSE),"")</f>
        <v>.</v>
      </c>
      <c r="U162" t="str">
        <f>IFERROR(VLOOKUP($A162,'Dog data'!$D$2:$DG$400,'Dog data'!BZ$1,FALSE),"")</f>
        <v>.</v>
      </c>
      <c r="V162" t="str">
        <f>IFERROR(VLOOKUP($A162,'Dog data'!$D$2:$DG$400,'Dog data'!CA$1,FALSE),"")</f>
        <v>.</v>
      </c>
      <c r="W162" t="str">
        <f>IFERROR(VLOOKUP($A162,'Dog data'!$D$2:$DG$400,'Dog data'!CB$1,FALSE),"")</f>
        <v>.</v>
      </c>
      <c r="X162" t="str">
        <f>IFERROR(VLOOKUP($A162,'Dog data'!$D$2:$DG$400,'Dog data'!CC$1,FALSE),"")</f>
        <v>.</v>
      </c>
      <c r="Y162" t="str">
        <f>IFERROR(VLOOKUP($A162,'Dog data'!$D$2:$DG$400,'Dog data'!CD$1,FALSE),"")</f>
        <v>.</v>
      </c>
      <c r="Z162" t="str">
        <f>IFERROR(VLOOKUP($A162,'Dog data'!$D$2:$DG$400,'Dog data'!CE$1,FALSE),"")</f>
        <v>.</v>
      </c>
      <c r="AA162" t="str">
        <f>IFERROR(VLOOKUP($A162,'Dog data'!$D$2:$DG$400,'Dog data'!CF$1,FALSE),"")</f>
        <v>.</v>
      </c>
      <c r="AB162" t="str">
        <f>IFERROR(VLOOKUP($A162,'Dog data'!$D$2:$DG$400,'Dog data'!CG$1,FALSE),"")</f>
        <v>.</v>
      </c>
      <c r="AC162" t="str">
        <f>IFERROR(VLOOKUP($A162,'Dog data'!$D$2:$DG$400,'Dog data'!CH$1,FALSE),"")</f>
        <v>.</v>
      </c>
      <c r="AD162" t="str">
        <f>IFERROR(VLOOKUP($A162,'Dog data'!$D$2:$DG$400,'Dog data'!CI$1,FALSE),"")</f>
        <v>.</v>
      </c>
      <c r="AE162" t="str">
        <f>IFERROR(VLOOKUP($A162,'Dog data'!$D$2:$DG$400,'Dog data'!CJ$1,FALSE),"")</f>
        <v>.</v>
      </c>
      <c r="AF162" t="str">
        <f>IFERROR(VLOOKUP($A162,'Dog data'!$D$2:$DG$400,'Dog data'!CK$1,FALSE),"")</f>
        <v>.</v>
      </c>
      <c r="AG162" t="str">
        <f>IFERROR(VLOOKUP($A162,'Dog data'!$D$2:$DG$400,'Dog data'!CL$1,FALSE),"")</f>
        <v>.</v>
      </c>
      <c r="AH162" t="str">
        <f>IFERROR(VLOOKUP($A162,'Dog data'!$D$2:$DG$400,'Dog data'!CM$1,FALSE),"")</f>
        <v>.</v>
      </c>
      <c r="AI162" s="85" t="str">
        <f>IFERROR(VLOOKUP($A162,'Dog data'!$D$2:$DH$400,'Dog data'!DH$1,FALSE),"")</f>
        <v>AP008</v>
      </c>
      <c r="AJ162" s="85" t="str">
        <f>IFERROR(VLOOKUP($AI162,data!$C$3:$L$500,data!E$1,FALSE),"")</f>
        <v>Altos de Pacora</v>
      </c>
      <c r="AK162" s="85">
        <f>IFERROR(VLOOKUP($AI162,data!$C$3:$L$500,data!F$1,FALSE),"")</f>
        <v>0</v>
      </c>
      <c r="AL162" s="85">
        <f>IFERROR(VLOOKUP($AI162,data!$C$3:$L$500,data!G$1,FALSE),"")</f>
        <v>9.2499000000000002</v>
      </c>
      <c r="AM162" s="85">
        <f>IFERROR(VLOOKUP($AI162,data!$C$3:$L$500,data!H$1,FALSE),"")</f>
        <v>-79.352516666666602</v>
      </c>
      <c r="AN162" s="85">
        <f>IFERROR(IFERROR(VLOOKUP($AI162,data!$C$3:$L$500,data!I$1,FALSE),VLOOKUP($AI162,Sheet1!$E$3:$M$21,Sheet1!K$1,FALSE)),"")</f>
        <v>9.2498950000000004</v>
      </c>
      <c r="AO162" s="85">
        <f>IFERROR(IFERROR(VLOOKUP($AI162,data!$C$3:$L$500,data!J$1,FALSE),VLOOKUP($AI162,Sheet1!$E$3:$M$21,Sheet1!L$1,FALSE)),"")</f>
        <v>-79.352515999999994</v>
      </c>
      <c r="AP162" s="85">
        <f>IFERROR(VLOOKUP($AI162,data!$C$3:$L$500,data!K$1,FALSE),"")</f>
        <v>-79.352516666666602</v>
      </c>
      <c r="AQ162" s="85">
        <f>IFERROR(VLOOKUP($AI162,data!$C$3:$L$500,data!L$1,FALSE),"")</f>
        <v>0</v>
      </c>
    </row>
    <row r="163" spans="1:43" ht="17" thickBot="1" x14ac:dyDescent="0.25">
      <c r="A163" s="33" t="s">
        <v>186</v>
      </c>
      <c r="B163" t="str">
        <f>VLOOKUP($A163,Dirofilaria!$A$6:$B$253,2,FALSE)</f>
        <v>Neg</v>
      </c>
      <c r="C163">
        <f>IF(B163=0,"",IF(B163="Neg",0,1))</f>
        <v>0</v>
      </c>
      <c r="D163" t="s">
        <v>4911</v>
      </c>
      <c r="E163">
        <f>IFERROR(VLOOKUP($A163,'Dog data'!$D$2:$DG$400,'Dog data'!R$1,FALSE),"")</f>
        <v>1</v>
      </c>
      <c r="F163" t="str">
        <f>IFERROR(VLOOKUP($A163,'Dog data'!$D$2:$DG$400,'Dog data'!T$1,FALSE),"")</f>
        <v>M</v>
      </c>
      <c r="G163" t="str">
        <f>IFERROR(VLOOKUP($A163,'Dog data'!$D$2:$DG$400,'Dog data'!Y$1,FALSE),"")</f>
        <v>Normal</v>
      </c>
      <c r="H163">
        <f>IFERROR(VLOOKUP($A163,'Dog data'!$D$2:$DG$400,'Dog data'!Z$1,FALSE),"")</f>
        <v>72</v>
      </c>
      <c r="I163">
        <f>IFERROR(VLOOKUP($A163,'Dog data'!$D$2:$DG$400,'Dog data'!AA$1,FALSE),"")</f>
        <v>0</v>
      </c>
      <c r="J163">
        <f>IFERROR(VLOOKUP($A163,'Dog data'!$D$2:$DG$400,'Dog data'!AE$1,FALSE),"")</f>
        <v>102.2</v>
      </c>
      <c r="K163">
        <f>IFERROR(VLOOKUP($A163,'Dog data'!$D$2:$DG$400,'Dog data'!AF$1,FALSE),"")</f>
        <v>2.5</v>
      </c>
      <c r="L163">
        <f>IFERROR(VLOOKUP($A163,'Dog data'!$D$2:$DG$400,'Dog data'!BQ$1,FALSE),"")</f>
        <v>52.47</v>
      </c>
      <c r="M163">
        <f>IFERROR(VLOOKUP($A163,'Dog data'!$D$2:$DG$400,'Dog data'!BR$1,FALSE),"")</f>
        <v>17.510000000000002</v>
      </c>
      <c r="N163">
        <f>IFERROR(VLOOKUP($A163,'Dog data'!$D$2:$DG$400,'Dog data'!BS$1,FALSE),"")</f>
        <v>33.4</v>
      </c>
      <c r="O163">
        <f>IFERROR(VLOOKUP($A163,'Dog data'!$D$2:$DG$400,'Dog data'!BT$1,FALSE),"")</f>
        <v>3.57</v>
      </c>
      <c r="P163">
        <f>IFERROR(VLOOKUP($A163,'Dog data'!$D$2:$DG$400,'Dog data'!BU$1,FALSE),"")</f>
        <v>6.8</v>
      </c>
      <c r="Q163">
        <f>IFERROR(VLOOKUP($A163,'Dog data'!$D$2:$DG$400,'Dog data'!BV$1,FALSE),"")</f>
        <v>31.38</v>
      </c>
      <c r="R163">
        <f>IFERROR(VLOOKUP($A163,'Dog data'!$D$2:$DG$400,'Dog data'!BW$1,FALSE),"")</f>
        <v>59.8</v>
      </c>
      <c r="S163">
        <f>IFERROR(VLOOKUP($A163,'Dog data'!$D$2:$DG$400,'Dog data'!BX$1,FALSE),"")</f>
        <v>33.06</v>
      </c>
      <c r="T163">
        <f>IFERROR(VLOOKUP($A163,'Dog data'!$D$2:$DG$400,'Dog data'!BY$1,FALSE),"")</f>
        <v>70.400000000000006</v>
      </c>
      <c r="U163">
        <f>IFERROR(VLOOKUP($A163,'Dog data'!$D$2:$DG$400,'Dog data'!BZ$1,FALSE),"")</f>
        <v>203.82</v>
      </c>
      <c r="V163">
        <f>IFERROR(VLOOKUP($A163,'Dog data'!$D$2:$DG$400,'Dog data'!CA$1,FALSE),"")</f>
        <v>62</v>
      </c>
      <c r="W163">
        <f>IFERROR(VLOOKUP($A163,'Dog data'!$D$2:$DG$400,'Dog data'!CB$1,FALSE),"")</f>
        <v>21.3</v>
      </c>
      <c r="X163">
        <f>IFERROR(VLOOKUP($A163,'Dog data'!$D$2:$DG$400,'Dog data'!CC$1,FALSE),"")</f>
        <v>34.5</v>
      </c>
      <c r="Y163">
        <f>IFERROR(VLOOKUP($A163,'Dog data'!$D$2:$DG$400,'Dog data'!CD$1,FALSE),"")</f>
        <v>17.3</v>
      </c>
      <c r="Z163">
        <f>IFERROR(VLOOKUP($A163,'Dog data'!$D$2:$DG$400,'Dog data'!CE$1,FALSE),"")</f>
        <v>1009</v>
      </c>
      <c r="AA163">
        <f>IFERROR(VLOOKUP($A163,'Dog data'!$D$2:$DG$400,'Dog data'!CF$1,FALSE),"")</f>
        <v>10</v>
      </c>
      <c r="AB163">
        <f>IFERROR(VLOOKUP($A163,'Dog data'!$D$2:$DG$400,'Dog data'!CG$1,FALSE),"")</f>
        <v>72</v>
      </c>
      <c r="AC163">
        <f>IFERROR(VLOOKUP($A163,'Dog data'!$D$2:$DG$400,'Dog data'!CH$1,FALSE),"")</f>
        <v>20</v>
      </c>
      <c r="AD163">
        <f>IFERROR(VLOOKUP($A163,'Dog data'!$D$2:$DG$400,'Dog data'!CI$1,FALSE),"")</f>
        <v>4</v>
      </c>
      <c r="AE163">
        <f>IFERROR(VLOOKUP($A163,'Dog data'!$D$2:$DG$400,'Dog data'!CJ$1,FALSE),"")</f>
        <v>4</v>
      </c>
      <c r="AF163">
        <f>IFERROR(VLOOKUP($A163,'Dog data'!$D$2:$DG$400,'Dog data'!CK$1,FALSE),"")</f>
        <v>0</v>
      </c>
      <c r="AG163" t="str">
        <f>IFERROR(VLOOKUP($A163,'Dog data'!$D$2:$DG$400,'Dog data'!CL$1,FALSE),"")</f>
        <v>.</v>
      </c>
      <c r="AH163" t="str">
        <f>IFERROR(VLOOKUP($A163,'Dog data'!$D$2:$DG$400,'Dog data'!CM$1,FALSE),"")</f>
        <v>.</v>
      </c>
      <c r="AI163" s="85" t="str">
        <f>IFERROR(VLOOKUP($A163,'Dog data'!$D$2:$DH$400,'Dog data'!DH$1,FALSE),"")</f>
        <v>AP009</v>
      </c>
      <c r="AJ163" s="85" t="str">
        <f>IFERROR(VLOOKUP($AI163,data!$C$3:$L$500,data!E$1,FALSE),"")</f>
        <v>Altos de Pacora</v>
      </c>
      <c r="AK163" s="85" t="str">
        <f>IFERROR(VLOOKUP($AI163,data!$C$3:$L$500,data!F$1,FALSE),"")</f>
        <v>9.250336 -79.352765 673 19</v>
      </c>
      <c r="AL163" s="85">
        <f>IFERROR(VLOOKUP($AI163,data!$C$3:$L$500,data!G$1,FALSE),"")</f>
        <v>9.2503360000000008</v>
      </c>
      <c r="AM163" s="85">
        <f>IFERROR(VLOOKUP($AI163,data!$C$3:$L$500,data!H$1,FALSE),"")</f>
        <v>-79.352765000000005</v>
      </c>
      <c r="AN163" s="85">
        <f>IFERROR(IFERROR(VLOOKUP($AI163,data!$C$3:$L$500,data!I$1,FALSE),VLOOKUP($AI163,Sheet1!$E$3:$M$21,Sheet1!K$1,FALSE)),"")</f>
        <v>9.2503779999999995</v>
      </c>
      <c r="AO163" s="85">
        <f>IFERROR(IFERROR(VLOOKUP($AI163,data!$C$3:$L$500,data!J$1,FALSE),VLOOKUP($AI163,Sheet1!$E$3:$M$21,Sheet1!L$1,FALSE)),"")</f>
        <v>-79.352475999999996</v>
      </c>
      <c r="AP163" s="85">
        <f>IFERROR(VLOOKUP($AI163,data!$C$3:$L$500,data!K$1,FALSE),"")</f>
        <v>-79.352765000000005</v>
      </c>
      <c r="AQ163" s="85">
        <f>IFERROR(VLOOKUP($AI163,data!$C$3:$L$500,data!L$1,FALSE),"")</f>
        <v>673</v>
      </c>
    </row>
    <row r="164" spans="1:43" ht="17" thickBot="1" x14ac:dyDescent="0.25">
      <c r="A164" s="33" t="s">
        <v>187</v>
      </c>
      <c r="B164" t="str">
        <f>VLOOKUP($A164,Dirofilaria!$A$6:$B$253,2,FALSE)</f>
        <v>Neg</v>
      </c>
      <c r="C164">
        <f>IF(B164=0,"",IF(B164="Neg",0,1))</f>
        <v>0</v>
      </c>
      <c r="D164" t="s">
        <v>4911</v>
      </c>
      <c r="E164">
        <f>IFERROR(VLOOKUP($A164,'Dog data'!$D$2:$DG$400,'Dog data'!R$1,FALSE),"")</f>
        <v>1</v>
      </c>
      <c r="F164" t="str">
        <f>IFERROR(VLOOKUP($A164,'Dog data'!$D$2:$DG$400,'Dog data'!T$1,FALSE),"")</f>
        <v>M</v>
      </c>
      <c r="G164" t="str">
        <f>IFERROR(VLOOKUP($A164,'Dog data'!$D$2:$DG$400,'Dog data'!Y$1,FALSE),"")</f>
        <v>slightly depressed</v>
      </c>
      <c r="H164">
        <f>IFERROR(VLOOKUP($A164,'Dog data'!$D$2:$DG$400,'Dog data'!Z$1,FALSE),"")</f>
        <v>100</v>
      </c>
      <c r="I164" t="str">
        <f>IFERROR(VLOOKUP($A164,'Dog data'!$D$2:$DG$400,'Dog data'!AA$1,FALSE),"")</f>
        <v>Normal</v>
      </c>
      <c r="J164">
        <f>IFERROR(VLOOKUP($A164,'Dog data'!$D$2:$DG$400,'Dog data'!AE$1,FALSE),"")</f>
        <v>102.2</v>
      </c>
      <c r="K164">
        <f>IFERROR(VLOOKUP($A164,'Dog data'!$D$2:$DG$400,'Dog data'!AF$1,FALSE),"")</f>
        <v>1.5</v>
      </c>
      <c r="L164">
        <f>IFERROR(VLOOKUP($A164,'Dog data'!$D$2:$DG$400,'Dog data'!BQ$1,FALSE),"")</f>
        <v>16.079999999999998</v>
      </c>
      <c r="M164">
        <f>IFERROR(VLOOKUP($A164,'Dog data'!$D$2:$DG$400,'Dog data'!BR$1,FALSE),"")</f>
        <v>9.06</v>
      </c>
      <c r="N164">
        <f>IFERROR(VLOOKUP($A164,'Dog data'!$D$2:$DG$400,'Dog data'!BS$1,FALSE),"")</f>
        <v>56.3</v>
      </c>
      <c r="O164">
        <f>IFERROR(VLOOKUP($A164,'Dog data'!$D$2:$DG$400,'Dog data'!BT$1,FALSE),"")</f>
        <v>2.48</v>
      </c>
      <c r="P164">
        <f>IFERROR(VLOOKUP($A164,'Dog data'!$D$2:$DG$400,'Dog data'!BU$1,FALSE),"")</f>
        <v>15.4</v>
      </c>
      <c r="Q164">
        <f>IFERROR(VLOOKUP($A164,'Dog data'!$D$2:$DG$400,'Dog data'!BV$1,FALSE),"")</f>
        <v>4.54</v>
      </c>
      <c r="R164">
        <f>IFERROR(VLOOKUP($A164,'Dog data'!$D$2:$DG$400,'Dog data'!BW$1,FALSE),"")</f>
        <v>28.2</v>
      </c>
      <c r="S164">
        <f>IFERROR(VLOOKUP($A164,'Dog data'!$D$2:$DG$400,'Dog data'!BX$1,FALSE),"")</f>
        <v>4.34</v>
      </c>
      <c r="T164">
        <f>IFERROR(VLOOKUP($A164,'Dog data'!$D$2:$DG$400,'Dog data'!BY$1,FALSE),"")</f>
        <v>10.1</v>
      </c>
      <c r="U164">
        <f>IFERROR(VLOOKUP($A164,'Dog data'!$D$2:$DG$400,'Dog data'!BZ$1,FALSE),"")</f>
        <v>31.49</v>
      </c>
      <c r="V164">
        <f>IFERROR(VLOOKUP($A164,'Dog data'!$D$2:$DG$400,'Dog data'!CA$1,FALSE),"")</f>
        <v>73</v>
      </c>
      <c r="W164">
        <f>IFERROR(VLOOKUP($A164,'Dog data'!$D$2:$DG$400,'Dog data'!CB$1,FALSE),"")</f>
        <v>23.4</v>
      </c>
      <c r="X164">
        <f>IFERROR(VLOOKUP($A164,'Dog data'!$D$2:$DG$400,'Dog data'!CC$1,FALSE),"")</f>
        <v>32.200000000000003</v>
      </c>
      <c r="Y164">
        <f>IFERROR(VLOOKUP($A164,'Dog data'!$D$2:$DG$400,'Dog data'!CD$1,FALSE),"")</f>
        <v>18.399999999999999</v>
      </c>
      <c r="Z164">
        <f>IFERROR(VLOOKUP($A164,'Dog data'!$D$2:$DG$400,'Dog data'!CE$1,FALSE),"")</f>
        <v>33</v>
      </c>
      <c r="AA164">
        <f>IFERROR(VLOOKUP($A164,'Dog data'!$D$2:$DG$400,'Dog data'!CF$1,FALSE),"")</f>
        <v>12.5</v>
      </c>
      <c r="AB164">
        <f>IFERROR(VLOOKUP($A164,'Dog data'!$D$2:$DG$400,'Dog data'!CG$1,FALSE),"")</f>
        <v>80</v>
      </c>
      <c r="AC164">
        <f>IFERROR(VLOOKUP($A164,'Dog data'!$D$2:$DG$400,'Dog data'!CH$1,FALSE),"")</f>
        <v>0</v>
      </c>
      <c r="AD164">
        <f>IFERROR(VLOOKUP($A164,'Dog data'!$D$2:$DG$400,'Dog data'!CI$1,FALSE),"")</f>
        <v>10</v>
      </c>
      <c r="AE164">
        <f>IFERROR(VLOOKUP($A164,'Dog data'!$D$2:$DG$400,'Dog data'!CJ$1,FALSE),"")</f>
        <v>6</v>
      </c>
      <c r="AF164">
        <f>IFERROR(VLOOKUP($A164,'Dog data'!$D$2:$DG$400,'Dog data'!CK$1,FALSE),"")</f>
        <v>4</v>
      </c>
      <c r="AG164" t="str">
        <f>IFERROR(VLOOKUP($A164,'Dog data'!$D$2:$DG$400,'Dog data'!CL$1,FALSE),"")</f>
        <v>.</v>
      </c>
      <c r="AH164" t="str">
        <f>IFERROR(VLOOKUP($A164,'Dog data'!$D$2:$DG$400,'Dog data'!CM$1,FALSE),"")</f>
        <v>.</v>
      </c>
      <c r="AI164" s="85" t="str">
        <f>IFERROR(VLOOKUP($A164,'Dog data'!$D$2:$DH$400,'Dog data'!DH$1,FALSE),"")</f>
        <v>AP010</v>
      </c>
      <c r="AJ164" s="85" t="str">
        <f>IFERROR(VLOOKUP($AI164,data!$C$3:$L$500,data!E$1,FALSE),"")</f>
        <v>Altos de Pacora</v>
      </c>
      <c r="AK164" s="85">
        <f>IFERROR(VLOOKUP($AI164,data!$C$3:$L$500,data!F$1,FALSE),"")</f>
        <v>0</v>
      </c>
      <c r="AL164" s="85">
        <f>IFERROR(VLOOKUP($AI164,data!$C$3:$L$500,data!G$1,FALSE),"")</f>
        <v>0</v>
      </c>
      <c r="AM164" s="85">
        <f>IFERROR(VLOOKUP($AI164,data!$C$3:$L$500,data!H$1,FALSE),"")</f>
        <v>0</v>
      </c>
      <c r="AN164" s="85">
        <f>IFERROR(IFERROR(VLOOKUP($AI164,data!$C$3:$L$500,data!I$1,FALSE),VLOOKUP($AI164,Sheet1!$E$3:$M$21,Sheet1!K$1,FALSE)),"")</f>
        <v>9.2502339259999999</v>
      </c>
      <c r="AO164" s="85">
        <f>IFERROR(IFERROR(VLOOKUP($AI164,data!$C$3:$L$500,data!J$1,FALSE),VLOOKUP($AI164,Sheet1!$E$3:$M$21,Sheet1!L$1,FALSE)),"")</f>
        <v>-79.351987500000007</v>
      </c>
      <c r="AP164" s="85">
        <f>IFERROR(VLOOKUP($AI164,data!$C$3:$L$500,data!K$1,FALSE),"")</f>
        <v>0</v>
      </c>
      <c r="AQ164" s="85">
        <f>IFERROR(VLOOKUP($AI164,data!$C$3:$L$500,data!L$1,FALSE),"")</f>
        <v>0</v>
      </c>
    </row>
    <row r="165" spans="1:43" ht="17" thickBot="1" x14ac:dyDescent="0.25">
      <c r="A165" s="33" t="s">
        <v>188</v>
      </c>
      <c r="B165" t="str">
        <f>VLOOKUP($A165,Dirofilaria!$A$6:$B$253,2,FALSE)</f>
        <v>Neg</v>
      </c>
      <c r="C165">
        <f>IF(B165=0,"",IF(B165="Neg",0,1))</f>
        <v>0</v>
      </c>
      <c r="D165" t="s">
        <v>4911</v>
      </c>
      <c r="E165">
        <f>IFERROR(VLOOKUP($A165,'Dog data'!$D$2:$DG$400,'Dog data'!R$1,FALSE),"")</f>
        <v>2</v>
      </c>
      <c r="F165" t="str">
        <f>IFERROR(VLOOKUP($A165,'Dog data'!$D$2:$DG$400,'Dog data'!T$1,FALSE),"")</f>
        <v>M</v>
      </c>
      <c r="G165" t="str">
        <f>IFERROR(VLOOKUP($A165,'Dog data'!$D$2:$DG$400,'Dog data'!Y$1,FALSE),"")</f>
        <v>Normal</v>
      </c>
      <c r="H165">
        <f>IFERROR(VLOOKUP($A165,'Dog data'!$D$2:$DG$400,'Dog data'!Z$1,FALSE),"")</f>
        <v>92</v>
      </c>
      <c r="I165" t="str">
        <f>IFERROR(VLOOKUP($A165,'Dog data'!$D$2:$DG$400,'Dog data'!AA$1,FALSE),"")</f>
        <v>Normal</v>
      </c>
      <c r="J165">
        <f>IFERROR(VLOOKUP($A165,'Dog data'!$D$2:$DG$400,'Dog data'!AE$1,FALSE),"")</f>
        <v>101.2</v>
      </c>
      <c r="K165">
        <f>IFERROR(VLOOKUP($A165,'Dog data'!$D$2:$DG$400,'Dog data'!AF$1,FALSE),"")</f>
        <v>2.5</v>
      </c>
      <c r="L165">
        <f>IFERROR(VLOOKUP($A165,'Dog data'!$D$2:$DG$400,'Dog data'!BQ$1,FALSE),"")</f>
        <v>18.350000000000001</v>
      </c>
      <c r="M165">
        <f>IFERROR(VLOOKUP($A165,'Dog data'!$D$2:$DG$400,'Dog data'!BR$1,FALSE),"")</f>
        <v>10.36</v>
      </c>
      <c r="N165">
        <f>IFERROR(VLOOKUP($A165,'Dog data'!$D$2:$DG$400,'Dog data'!BS$1,FALSE),"")</f>
        <v>56.4</v>
      </c>
      <c r="O165">
        <f>IFERROR(VLOOKUP($A165,'Dog data'!$D$2:$DG$400,'Dog data'!BT$1,FALSE),"")</f>
        <v>1.64</v>
      </c>
      <c r="P165">
        <f>IFERROR(VLOOKUP($A165,'Dog data'!$D$2:$DG$400,'Dog data'!BU$1,FALSE),"")</f>
        <v>8.9</v>
      </c>
      <c r="Q165">
        <f>IFERROR(VLOOKUP($A165,'Dog data'!$D$2:$DG$400,'Dog data'!BV$1,FALSE),"")</f>
        <v>6.36</v>
      </c>
      <c r="R165">
        <f>IFERROR(VLOOKUP($A165,'Dog data'!$D$2:$DG$400,'Dog data'!BW$1,FALSE),"")</f>
        <v>34.6</v>
      </c>
      <c r="S165">
        <f>IFERROR(VLOOKUP($A165,'Dog data'!$D$2:$DG$400,'Dog data'!BX$1,FALSE),"")</f>
        <v>5.82</v>
      </c>
      <c r="T165">
        <f>IFERROR(VLOOKUP($A165,'Dog data'!$D$2:$DG$400,'Dog data'!BY$1,FALSE),"")</f>
        <v>12.9</v>
      </c>
      <c r="U165">
        <f>IFERROR(VLOOKUP($A165,'Dog data'!$D$2:$DG$400,'Dog data'!BZ$1,FALSE),"")</f>
        <v>41.21</v>
      </c>
      <c r="V165">
        <f>IFERROR(VLOOKUP($A165,'Dog data'!$D$2:$DG$400,'Dog data'!CA$1,FALSE),"")</f>
        <v>71</v>
      </c>
      <c r="W165">
        <f>IFERROR(VLOOKUP($A165,'Dog data'!$D$2:$DG$400,'Dog data'!CB$1,FALSE),"")</f>
        <v>22.1</v>
      </c>
      <c r="X165">
        <f>IFERROR(VLOOKUP($A165,'Dog data'!$D$2:$DG$400,'Dog data'!CC$1,FALSE),"")</f>
        <v>31.3</v>
      </c>
      <c r="Y165">
        <f>IFERROR(VLOOKUP($A165,'Dog data'!$D$2:$DG$400,'Dog data'!CD$1,FALSE),"")</f>
        <v>16.7</v>
      </c>
      <c r="Z165">
        <f>IFERROR(VLOOKUP($A165,'Dog data'!$D$2:$DG$400,'Dog data'!CE$1,FALSE),"")</f>
        <v>207</v>
      </c>
      <c r="AA165">
        <f>IFERROR(VLOOKUP($A165,'Dog data'!$D$2:$DG$400,'Dog data'!CF$1,FALSE),"")</f>
        <v>10.8</v>
      </c>
      <c r="AB165">
        <f>IFERROR(VLOOKUP($A165,'Dog data'!$D$2:$DG$400,'Dog data'!CG$1,FALSE),"")</f>
        <v>63</v>
      </c>
      <c r="AC165">
        <f>IFERROR(VLOOKUP($A165,'Dog data'!$D$2:$DG$400,'Dog data'!CH$1,FALSE),"")</f>
        <v>0</v>
      </c>
      <c r="AD165">
        <f>IFERROR(VLOOKUP($A165,'Dog data'!$D$2:$DG$400,'Dog data'!CI$1,FALSE),"")</f>
        <v>27</v>
      </c>
      <c r="AE165">
        <f>IFERROR(VLOOKUP($A165,'Dog data'!$D$2:$DG$400,'Dog data'!CJ$1,FALSE),"")</f>
        <v>6</v>
      </c>
      <c r="AF165">
        <f>IFERROR(VLOOKUP($A165,'Dog data'!$D$2:$DG$400,'Dog data'!CK$1,FALSE),"")</f>
        <v>4</v>
      </c>
      <c r="AG165" t="str">
        <f>IFERROR(VLOOKUP($A165,'Dog data'!$D$2:$DG$400,'Dog data'!CL$1,FALSE),"")</f>
        <v>.</v>
      </c>
      <c r="AH165" t="str">
        <f>IFERROR(VLOOKUP($A165,'Dog data'!$D$2:$DG$400,'Dog data'!CM$1,FALSE),"")</f>
        <v>.</v>
      </c>
      <c r="AI165" s="85" t="str">
        <f>IFERROR(VLOOKUP($A165,'Dog data'!$D$2:$DH$400,'Dog data'!DH$1,FALSE),"")</f>
        <v>AP010</v>
      </c>
      <c r="AJ165" s="85" t="str">
        <f>IFERROR(VLOOKUP($AI165,data!$C$3:$L$500,data!E$1,FALSE),"")</f>
        <v>Altos de Pacora</v>
      </c>
      <c r="AK165" s="85">
        <f>IFERROR(VLOOKUP($AI165,data!$C$3:$L$500,data!F$1,FALSE),"")</f>
        <v>0</v>
      </c>
      <c r="AL165" s="85">
        <f>IFERROR(VLOOKUP($AI165,data!$C$3:$L$500,data!G$1,FALSE),"")</f>
        <v>0</v>
      </c>
      <c r="AM165" s="85">
        <f>IFERROR(VLOOKUP($AI165,data!$C$3:$L$500,data!H$1,FALSE),"")</f>
        <v>0</v>
      </c>
      <c r="AN165" s="85">
        <f>IFERROR(IFERROR(VLOOKUP($AI165,data!$C$3:$L$500,data!I$1,FALSE),VLOOKUP($AI165,Sheet1!$E$3:$M$21,Sheet1!K$1,FALSE)),"")</f>
        <v>9.2502339259999999</v>
      </c>
      <c r="AO165" s="85">
        <f>IFERROR(IFERROR(VLOOKUP($AI165,data!$C$3:$L$500,data!J$1,FALSE),VLOOKUP($AI165,Sheet1!$E$3:$M$21,Sheet1!L$1,FALSE)),"")</f>
        <v>-79.351987500000007</v>
      </c>
      <c r="AP165" s="85">
        <f>IFERROR(VLOOKUP($AI165,data!$C$3:$L$500,data!K$1,FALSE),"")</f>
        <v>0</v>
      </c>
      <c r="AQ165" s="85">
        <f>IFERROR(VLOOKUP($AI165,data!$C$3:$L$500,data!L$1,FALSE),"")</f>
        <v>0</v>
      </c>
    </row>
    <row r="166" spans="1:43" ht="17" thickBot="1" x14ac:dyDescent="0.25">
      <c r="A166" s="33" t="s">
        <v>189</v>
      </c>
      <c r="B166" t="str">
        <f>VLOOKUP($A166,Dirofilaria!$A$6:$B$253,2,FALSE)</f>
        <v>Neg</v>
      </c>
      <c r="C166">
        <f>IF(B166=0,"",IF(B166="Neg",0,1))</f>
        <v>0</v>
      </c>
      <c r="D166" t="s">
        <v>4911</v>
      </c>
      <c r="E166">
        <f>IFERROR(VLOOKUP($A166,'Dog data'!$D$2:$DG$400,'Dog data'!R$1,FALSE),"")</f>
        <v>1</v>
      </c>
      <c r="F166" t="str">
        <f>IFERROR(VLOOKUP($A166,'Dog data'!$D$2:$DG$400,'Dog data'!T$1,FALSE),"")</f>
        <v>F</v>
      </c>
      <c r="G166" t="str">
        <f>IFERROR(VLOOKUP($A166,'Dog data'!$D$2:$DG$400,'Dog data'!Y$1,FALSE),"")</f>
        <v>slightly depressed</v>
      </c>
      <c r="H166">
        <f>IFERROR(VLOOKUP($A166,'Dog data'!$D$2:$DG$400,'Dog data'!Z$1,FALSE),"")</f>
        <v>102</v>
      </c>
      <c r="I166" t="str">
        <f>IFERROR(VLOOKUP($A166,'Dog data'!$D$2:$DG$400,'Dog data'!AA$1,FALSE),"")</f>
        <v>Normal</v>
      </c>
      <c r="J166">
        <f>IFERROR(VLOOKUP($A166,'Dog data'!$D$2:$DG$400,'Dog data'!AE$1,FALSE),"")</f>
        <v>101.6</v>
      </c>
      <c r="K166">
        <f>IFERROR(VLOOKUP($A166,'Dog data'!$D$2:$DG$400,'Dog data'!AF$1,FALSE),"")</f>
        <v>1</v>
      </c>
      <c r="L166">
        <f>IFERROR(VLOOKUP($A166,'Dog data'!$D$2:$DG$400,'Dog data'!BQ$1,FALSE),"")</f>
        <v>12.07</v>
      </c>
      <c r="M166">
        <f>IFERROR(VLOOKUP($A166,'Dog data'!$D$2:$DG$400,'Dog data'!BR$1,FALSE),"")</f>
        <v>9.39</v>
      </c>
      <c r="N166">
        <f>IFERROR(VLOOKUP($A166,'Dog data'!$D$2:$DG$400,'Dog data'!BS$1,FALSE),"")</f>
        <v>77.7</v>
      </c>
      <c r="O166">
        <f>IFERROR(VLOOKUP($A166,'Dog data'!$D$2:$DG$400,'Dog data'!BT$1,FALSE),"")</f>
        <v>1.81</v>
      </c>
      <c r="P166">
        <f>IFERROR(VLOOKUP($A166,'Dog data'!$D$2:$DG$400,'Dog data'!BU$1,FALSE),"")</f>
        <v>15</v>
      </c>
      <c r="Q166">
        <f>IFERROR(VLOOKUP($A166,'Dog data'!$D$2:$DG$400,'Dog data'!BV$1,FALSE),"")</f>
        <v>0.88</v>
      </c>
      <c r="R166">
        <f>IFERROR(VLOOKUP($A166,'Dog data'!$D$2:$DG$400,'Dog data'!BW$1,FALSE),"")</f>
        <v>7.3</v>
      </c>
      <c r="S166">
        <f>IFERROR(VLOOKUP($A166,'Dog data'!$D$2:$DG$400,'Dog data'!BX$1,FALSE),"")</f>
        <v>3.76</v>
      </c>
      <c r="T166">
        <f>IFERROR(VLOOKUP($A166,'Dog data'!$D$2:$DG$400,'Dog data'!BY$1,FALSE),"")</f>
        <v>9.4</v>
      </c>
      <c r="U166">
        <f>IFERROR(VLOOKUP($A166,'Dog data'!$D$2:$DG$400,'Dog data'!BZ$1,FALSE),"")</f>
        <v>30.51</v>
      </c>
      <c r="V166">
        <f>IFERROR(VLOOKUP($A166,'Dog data'!$D$2:$DG$400,'Dog data'!CA$1,FALSE),"")</f>
        <v>81</v>
      </c>
      <c r="W166">
        <f>IFERROR(VLOOKUP($A166,'Dog data'!$D$2:$DG$400,'Dog data'!CB$1,FALSE),"")</f>
        <v>25</v>
      </c>
      <c r="X166">
        <f>IFERROR(VLOOKUP($A166,'Dog data'!$D$2:$DG$400,'Dog data'!CC$1,FALSE),"")</f>
        <v>30.8</v>
      </c>
      <c r="Y166">
        <f>IFERROR(VLOOKUP($A166,'Dog data'!$D$2:$DG$400,'Dog data'!CD$1,FALSE),"")</f>
        <v>19.600000000000001</v>
      </c>
      <c r="Z166">
        <f>IFERROR(VLOOKUP($A166,'Dog data'!$D$2:$DG$400,'Dog data'!CE$1,FALSE),"")</f>
        <v>6</v>
      </c>
      <c r="AA166">
        <f>IFERROR(VLOOKUP($A166,'Dog data'!$D$2:$DG$400,'Dog data'!CF$1,FALSE),"")</f>
        <v>13.7</v>
      </c>
      <c r="AB166">
        <f>IFERROR(VLOOKUP($A166,'Dog data'!$D$2:$DG$400,'Dog data'!CG$1,FALSE),"")</f>
        <v>26</v>
      </c>
      <c r="AC166">
        <f>IFERROR(VLOOKUP($A166,'Dog data'!$D$2:$DG$400,'Dog data'!CH$1,FALSE),"")</f>
        <v>0</v>
      </c>
      <c r="AD166">
        <f>IFERROR(VLOOKUP($A166,'Dog data'!$D$2:$DG$400,'Dog data'!CI$1,FALSE),"")</f>
        <v>67</v>
      </c>
      <c r="AE166">
        <f>IFERROR(VLOOKUP($A166,'Dog data'!$D$2:$DG$400,'Dog data'!CJ$1,FALSE),"")</f>
        <v>4</v>
      </c>
      <c r="AF166">
        <f>IFERROR(VLOOKUP($A166,'Dog data'!$D$2:$DG$400,'Dog data'!CK$1,FALSE),"")</f>
        <v>3</v>
      </c>
      <c r="AG166" t="str">
        <f>IFERROR(VLOOKUP($A166,'Dog data'!$D$2:$DG$400,'Dog data'!CL$1,FALSE),"")</f>
        <v>.</v>
      </c>
      <c r="AH166" t="str">
        <f>IFERROR(VLOOKUP($A166,'Dog data'!$D$2:$DG$400,'Dog data'!CM$1,FALSE),"")</f>
        <v>.</v>
      </c>
      <c r="AI166" s="85" t="str">
        <f>IFERROR(VLOOKUP($A166,'Dog data'!$D$2:$DH$400,'Dog data'!DH$1,FALSE),"")</f>
        <v>AP010</v>
      </c>
      <c r="AJ166" s="85" t="str">
        <f>IFERROR(VLOOKUP($AI166,data!$C$3:$L$500,data!E$1,FALSE),"")</f>
        <v>Altos de Pacora</v>
      </c>
      <c r="AK166" s="85">
        <f>IFERROR(VLOOKUP($AI166,data!$C$3:$L$500,data!F$1,FALSE),"")</f>
        <v>0</v>
      </c>
      <c r="AL166" s="85">
        <f>IFERROR(VLOOKUP($AI166,data!$C$3:$L$500,data!G$1,FALSE),"")</f>
        <v>0</v>
      </c>
      <c r="AM166" s="85">
        <f>IFERROR(VLOOKUP($AI166,data!$C$3:$L$500,data!H$1,FALSE),"")</f>
        <v>0</v>
      </c>
      <c r="AN166" s="85">
        <f>IFERROR(IFERROR(VLOOKUP($AI166,data!$C$3:$L$500,data!I$1,FALSE),VLOOKUP($AI166,Sheet1!$E$3:$M$21,Sheet1!K$1,FALSE)),"")</f>
        <v>9.2502339259999999</v>
      </c>
      <c r="AO166" s="85">
        <f>IFERROR(IFERROR(VLOOKUP($AI166,data!$C$3:$L$500,data!J$1,FALSE),VLOOKUP($AI166,Sheet1!$E$3:$M$21,Sheet1!L$1,FALSE)),"")</f>
        <v>-79.351987500000007</v>
      </c>
      <c r="AP166" s="85">
        <f>IFERROR(VLOOKUP($AI166,data!$C$3:$L$500,data!K$1,FALSE),"")</f>
        <v>0</v>
      </c>
      <c r="AQ166" s="85">
        <f>IFERROR(VLOOKUP($AI166,data!$C$3:$L$500,data!L$1,FALSE),"")</f>
        <v>0</v>
      </c>
    </row>
    <row r="167" spans="1:43" ht="17" thickBot="1" x14ac:dyDescent="0.25">
      <c r="A167" s="33" t="s">
        <v>190</v>
      </c>
      <c r="B167" t="str">
        <f>VLOOKUP($A167,Dirofilaria!$A$6:$B$253,2,FALSE)</f>
        <v>Neg</v>
      </c>
      <c r="C167">
        <f>IF(B167=0,"",IF(B167="Neg",0,1))</f>
        <v>0</v>
      </c>
      <c r="D167" t="s">
        <v>4911</v>
      </c>
      <c r="E167">
        <f>IFERROR(VLOOKUP($A167,'Dog data'!$D$2:$DG$400,'Dog data'!R$1,FALSE),"")</f>
        <v>1</v>
      </c>
      <c r="F167" t="str">
        <f>IFERROR(VLOOKUP($A167,'Dog data'!$D$2:$DG$400,'Dog data'!T$1,FALSE),"")</f>
        <v>F</v>
      </c>
      <c r="G167" t="str">
        <f>IFERROR(VLOOKUP($A167,'Dog data'!$D$2:$DG$400,'Dog data'!Y$1,FALSE),"")</f>
        <v>Normal</v>
      </c>
      <c r="H167">
        <f>IFERROR(VLOOKUP($A167,'Dog data'!$D$2:$DG$400,'Dog data'!Z$1,FALSE),"")</f>
        <v>80</v>
      </c>
      <c r="I167">
        <f>IFERROR(VLOOKUP($A167,'Dog data'!$D$2:$DG$400,'Dog data'!AA$1,FALSE),"")</f>
        <v>40</v>
      </c>
      <c r="J167">
        <f>IFERROR(VLOOKUP($A167,'Dog data'!$D$2:$DG$400,'Dog data'!AE$1,FALSE),"")</f>
        <v>102.4</v>
      </c>
      <c r="K167">
        <f>IFERROR(VLOOKUP($A167,'Dog data'!$D$2:$DG$400,'Dog data'!AF$1,FALSE),"")</f>
        <v>3.5</v>
      </c>
      <c r="L167">
        <f>IFERROR(VLOOKUP($A167,'Dog data'!$D$2:$DG$400,'Dog data'!BQ$1,FALSE),"")</f>
        <v>16.87</v>
      </c>
      <c r="M167">
        <f>IFERROR(VLOOKUP($A167,'Dog data'!$D$2:$DG$400,'Dog data'!BR$1,FALSE),"")</f>
        <v>7.08</v>
      </c>
      <c r="N167">
        <f>IFERROR(VLOOKUP($A167,'Dog data'!$D$2:$DG$400,'Dog data'!BS$1,FALSE),"")</f>
        <v>42</v>
      </c>
      <c r="O167">
        <f>IFERROR(VLOOKUP($A167,'Dog data'!$D$2:$DG$400,'Dog data'!BT$1,FALSE),"")</f>
        <v>3.37</v>
      </c>
      <c r="P167">
        <f>IFERROR(VLOOKUP($A167,'Dog data'!$D$2:$DG$400,'Dog data'!BU$1,FALSE),"")</f>
        <v>20</v>
      </c>
      <c r="Q167">
        <f>IFERROR(VLOOKUP($A167,'Dog data'!$D$2:$DG$400,'Dog data'!BV$1,FALSE),"")</f>
        <v>6.41</v>
      </c>
      <c r="R167">
        <f>IFERROR(VLOOKUP($A167,'Dog data'!$D$2:$DG$400,'Dog data'!BW$1,FALSE),"")</f>
        <v>38</v>
      </c>
      <c r="S167">
        <f>IFERROR(VLOOKUP($A167,'Dog data'!$D$2:$DG$400,'Dog data'!BX$1,FALSE),"")</f>
        <v>5.95</v>
      </c>
      <c r="T167">
        <f>IFERROR(VLOOKUP($A167,'Dog data'!$D$2:$DG$400,'Dog data'!BY$1,FALSE),"")</f>
        <v>12.3</v>
      </c>
      <c r="U167">
        <f>IFERROR(VLOOKUP($A167,'Dog data'!$D$2:$DG$400,'Dog data'!BZ$1,FALSE),"")</f>
        <v>38</v>
      </c>
      <c r="V167">
        <f>IFERROR(VLOOKUP($A167,'Dog data'!$D$2:$DG$400,'Dog data'!CA$1,FALSE),"")</f>
        <v>64</v>
      </c>
      <c r="W167">
        <f>IFERROR(VLOOKUP($A167,'Dog data'!$D$2:$DG$400,'Dog data'!CB$1,FALSE),"")</f>
        <v>20.8</v>
      </c>
      <c r="X167">
        <f>IFERROR(VLOOKUP($A167,'Dog data'!$D$2:$DG$400,'Dog data'!CC$1,FALSE),"")</f>
        <v>32.5</v>
      </c>
      <c r="Y167">
        <f>IFERROR(VLOOKUP($A167,'Dog data'!$D$2:$DG$400,'Dog data'!CD$1,FALSE),"")</f>
        <v>19</v>
      </c>
      <c r="Z167">
        <f>IFERROR(VLOOKUP($A167,'Dog data'!$D$2:$DG$400,'Dog data'!CE$1,FALSE),"")</f>
        <v>355</v>
      </c>
      <c r="AA167">
        <f>IFERROR(VLOOKUP($A167,'Dog data'!$D$2:$DG$400,'Dog data'!CF$1,FALSE),"")</f>
        <v>8.1999999999999993</v>
      </c>
      <c r="AB167">
        <f>IFERROR(VLOOKUP($A167,'Dog data'!$D$2:$DG$400,'Dog data'!CG$1,FALSE),"")</f>
        <v>50</v>
      </c>
      <c r="AC167">
        <f>IFERROR(VLOOKUP($A167,'Dog data'!$D$2:$DG$400,'Dog data'!CH$1,FALSE),"")</f>
        <v>0</v>
      </c>
      <c r="AD167">
        <f>IFERROR(VLOOKUP($A167,'Dog data'!$D$2:$DG$400,'Dog data'!CI$1,FALSE),"")</f>
        <v>40</v>
      </c>
      <c r="AE167">
        <f>IFERROR(VLOOKUP($A167,'Dog data'!$D$2:$DG$400,'Dog data'!CJ$1,FALSE),"")</f>
        <v>10</v>
      </c>
      <c r="AF167">
        <f>IFERROR(VLOOKUP($A167,'Dog data'!$D$2:$DG$400,'Dog data'!CK$1,FALSE),"")</f>
        <v>0</v>
      </c>
      <c r="AG167" t="str">
        <f>IFERROR(VLOOKUP($A167,'Dog data'!$D$2:$DG$400,'Dog data'!CL$1,FALSE),"")</f>
        <v>.</v>
      </c>
      <c r="AH167" t="str">
        <f>IFERROR(VLOOKUP($A167,'Dog data'!$D$2:$DG$400,'Dog data'!CM$1,FALSE),"")</f>
        <v>.</v>
      </c>
      <c r="AI167" s="85" t="str">
        <f>IFERROR(VLOOKUP($A167,'Dog data'!$D$2:$DH$400,'Dog data'!DH$1,FALSE),"")</f>
        <v>AP011</v>
      </c>
      <c r="AJ167" s="85" t="str">
        <f>IFERROR(VLOOKUP($AI167,data!$C$3:$L$500,data!E$1,FALSE),"")</f>
        <v/>
      </c>
      <c r="AK167" s="85" t="str">
        <f>IFERROR(VLOOKUP($AI167,data!$C$3:$L$500,data!F$1,FALSE),"")</f>
        <v/>
      </c>
      <c r="AL167" s="85" t="str">
        <f>IFERROR(VLOOKUP($AI167,data!$C$3:$L$500,data!G$1,FALSE),"")</f>
        <v/>
      </c>
      <c r="AM167" s="85" t="str">
        <f>IFERROR(VLOOKUP($AI167,data!$C$3:$L$500,data!H$1,FALSE),"")</f>
        <v/>
      </c>
      <c r="AN167" s="85" t="str">
        <f>IFERROR(IFERROR(VLOOKUP($AI167,data!$C$3:$L$500,data!I$1,FALSE),VLOOKUP($AI167,Sheet1!$E$3:$M$21,Sheet1!K$1,FALSE)),"")</f>
        <v/>
      </c>
      <c r="AO167" s="85" t="str">
        <f>IFERROR(IFERROR(VLOOKUP($AI167,data!$C$3:$L$500,data!J$1,FALSE),VLOOKUP($AI167,Sheet1!$E$3:$M$21,Sheet1!L$1,FALSE)),"")</f>
        <v/>
      </c>
      <c r="AP167" s="85" t="str">
        <f>IFERROR(VLOOKUP($AI167,data!$C$3:$L$500,data!K$1,FALSE),"")</f>
        <v/>
      </c>
      <c r="AQ167" s="85" t="str">
        <f>IFERROR(VLOOKUP($AI167,data!$C$3:$L$500,data!L$1,FALSE),"")</f>
        <v/>
      </c>
    </row>
    <row r="168" spans="1:43" ht="17" thickBot="1" x14ac:dyDescent="0.25">
      <c r="A168" s="33" t="s">
        <v>191</v>
      </c>
      <c r="B168" t="str">
        <f>VLOOKUP($A168,Dirofilaria!$A$6:$B$253,2,FALSE)</f>
        <v>Neg</v>
      </c>
      <c r="C168">
        <f>IF(B168=0,"",IF(B168="Neg",0,1))</f>
        <v>0</v>
      </c>
      <c r="D168" t="s">
        <v>4911</v>
      </c>
      <c r="E168">
        <f>IFERROR(VLOOKUP($A168,'Dog data'!$D$2:$DG$400,'Dog data'!R$1,FALSE),"")</f>
        <v>3</v>
      </c>
      <c r="F168" t="str">
        <f>IFERROR(VLOOKUP($A168,'Dog data'!$D$2:$DG$400,'Dog data'!T$1,FALSE),"")</f>
        <v>F</v>
      </c>
      <c r="G168" t="str">
        <f>IFERROR(VLOOKUP($A168,'Dog data'!$D$2:$DG$400,'Dog data'!Y$1,FALSE),"")</f>
        <v>Normal</v>
      </c>
      <c r="H168">
        <f>IFERROR(VLOOKUP($A168,'Dog data'!$D$2:$DG$400,'Dog data'!Z$1,FALSE),"")</f>
        <v>118</v>
      </c>
      <c r="I168" t="str">
        <f>IFERROR(VLOOKUP($A168,'Dog data'!$D$2:$DG$400,'Dog data'!AA$1,FALSE),"")</f>
        <v>slightly labored</v>
      </c>
      <c r="J168">
        <f>IFERROR(VLOOKUP($A168,'Dog data'!$D$2:$DG$400,'Dog data'!AE$1,FALSE),"")</f>
        <v>102</v>
      </c>
      <c r="K168">
        <f>IFERROR(VLOOKUP($A168,'Dog data'!$D$2:$DG$400,'Dog data'!AF$1,FALSE),"")</f>
        <v>2</v>
      </c>
      <c r="L168">
        <f>IFERROR(VLOOKUP($A168,'Dog data'!$D$2:$DG$400,'Dog data'!BQ$1,FALSE),"")</f>
        <v>26.69</v>
      </c>
      <c r="M168">
        <f>IFERROR(VLOOKUP($A168,'Dog data'!$D$2:$DG$400,'Dog data'!BR$1,FALSE),"")</f>
        <v>19.28</v>
      </c>
      <c r="N168">
        <f>IFERROR(VLOOKUP($A168,'Dog data'!$D$2:$DG$400,'Dog data'!BS$1,FALSE),"")</f>
        <v>72.2</v>
      </c>
      <c r="O168">
        <f>IFERROR(VLOOKUP($A168,'Dog data'!$D$2:$DG$400,'Dog data'!BT$1,FALSE),"")</f>
        <v>2.42</v>
      </c>
      <c r="P168">
        <f>IFERROR(VLOOKUP($A168,'Dog data'!$D$2:$DG$400,'Dog data'!BU$1,FALSE),"")</f>
        <v>9.1</v>
      </c>
      <c r="Q168">
        <f>IFERROR(VLOOKUP($A168,'Dog data'!$D$2:$DG$400,'Dog data'!BV$1,FALSE),"")</f>
        <v>4.99</v>
      </c>
      <c r="R168">
        <f>IFERROR(VLOOKUP($A168,'Dog data'!$D$2:$DG$400,'Dog data'!BW$1,FALSE),"")</f>
        <v>18.7</v>
      </c>
      <c r="S168">
        <f>IFERROR(VLOOKUP($A168,'Dog data'!$D$2:$DG$400,'Dog data'!BX$1,FALSE),"")</f>
        <v>4.59</v>
      </c>
      <c r="T168">
        <f>IFERROR(VLOOKUP($A168,'Dog data'!$D$2:$DG$400,'Dog data'!BY$1,FALSE),"")</f>
        <v>10.6</v>
      </c>
      <c r="U168">
        <f>IFERROR(VLOOKUP($A168,'Dog data'!$D$2:$DG$400,'Dog data'!BZ$1,FALSE),"")</f>
        <v>32.520000000000003</v>
      </c>
      <c r="V168">
        <f>IFERROR(VLOOKUP($A168,'Dog data'!$D$2:$DG$400,'Dog data'!CA$1,FALSE),"")</f>
        <v>71</v>
      </c>
      <c r="W168">
        <f>IFERROR(VLOOKUP($A168,'Dog data'!$D$2:$DG$400,'Dog data'!CB$1,FALSE),"")</f>
        <v>23.1</v>
      </c>
      <c r="X168">
        <f>IFERROR(VLOOKUP($A168,'Dog data'!$D$2:$DG$400,'Dog data'!CC$1,FALSE),"")</f>
        <v>32.6</v>
      </c>
      <c r="Y168">
        <f>IFERROR(VLOOKUP($A168,'Dog data'!$D$2:$DG$400,'Dog data'!CD$1,FALSE),"")</f>
        <v>16.5</v>
      </c>
      <c r="Z168">
        <f>IFERROR(VLOOKUP($A168,'Dog data'!$D$2:$DG$400,'Dog data'!CE$1,FALSE),"")</f>
        <v>196</v>
      </c>
      <c r="AA168">
        <f>IFERROR(VLOOKUP($A168,'Dog data'!$D$2:$DG$400,'Dog data'!CF$1,FALSE),"")</f>
        <v>11.8</v>
      </c>
      <c r="AB168">
        <f>IFERROR(VLOOKUP($A168,'Dog data'!$D$2:$DG$400,'Dog data'!CG$1,FALSE),"")</f>
        <v>64</v>
      </c>
      <c r="AC168">
        <f>IFERROR(VLOOKUP($A168,'Dog data'!$D$2:$DG$400,'Dog data'!CH$1,FALSE),"")</f>
        <v>0</v>
      </c>
      <c r="AD168">
        <f>IFERROR(VLOOKUP($A168,'Dog data'!$D$2:$DG$400,'Dog data'!CI$1,FALSE),"")</f>
        <v>28</v>
      </c>
      <c r="AE168">
        <f>IFERROR(VLOOKUP($A168,'Dog data'!$D$2:$DG$400,'Dog data'!CJ$1,FALSE),"")</f>
        <v>4</v>
      </c>
      <c r="AF168">
        <f>IFERROR(VLOOKUP($A168,'Dog data'!$D$2:$DG$400,'Dog data'!CK$1,FALSE),"")</f>
        <v>4</v>
      </c>
      <c r="AG168" t="str">
        <f>IFERROR(VLOOKUP($A168,'Dog data'!$D$2:$DG$400,'Dog data'!CL$1,FALSE),"")</f>
        <v>.</v>
      </c>
      <c r="AH168" t="str">
        <f>IFERROR(VLOOKUP($A168,'Dog data'!$D$2:$DG$400,'Dog data'!CM$1,FALSE),"")</f>
        <v>.</v>
      </c>
      <c r="AI168" s="85" t="str">
        <f>IFERROR(VLOOKUP($A168,'Dog data'!$D$2:$DH$400,'Dog data'!DH$1,FALSE),"")</f>
        <v>AP012</v>
      </c>
      <c r="AJ168" s="85" t="str">
        <f>IFERROR(VLOOKUP($AI168,data!$C$3:$L$500,data!E$1,FALSE),"")</f>
        <v>Altos de Pacora</v>
      </c>
      <c r="AK168" s="85" t="str">
        <f>IFERROR(VLOOKUP($AI168,data!$C$3:$L$500,data!F$1,FALSE),"")</f>
        <v>9.249564 -79.352086 786.7999877929688 17.5</v>
      </c>
      <c r="AL168" s="85">
        <f>IFERROR(VLOOKUP($AI168,data!$C$3:$L$500,data!G$1,FALSE),"")</f>
        <v>9.2495639999999995</v>
      </c>
      <c r="AM168" s="85">
        <f>IFERROR(VLOOKUP($AI168,data!$C$3:$L$500,data!H$1,FALSE),"")</f>
        <v>-79.352086</v>
      </c>
      <c r="AN168" s="85">
        <f>IFERROR(IFERROR(VLOOKUP($AI168,data!$C$3:$L$500,data!I$1,FALSE),VLOOKUP($AI168,Sheet1!$E$3:$M$21,Sheet1!K$1,FALSE)),"")</f>
        <v>9.2495279999999998</v>
      </c>
      <c r="AO168" s="85">
        <f>IFERROR(IFERROR(VLOOKUP($AI168,data!$C$3:$L$500,data!J$1,FALSE),VLOOKUP($AI168,Sheet1!$E$3:$M$21,Sheet1!L$1,FALSE)),"")</f>
        <v>-79.351985999999997</v>
      </c>
      <c r="AP168" s="85">
        <f>IFERROR(VLOOKUP($AI168,data!$C$3:$L$500,data!K$1,FALSE),"")</f>
        <v>-79.352086</v>
      </c>
      <c r="AQ168" s="85">
        <f>IFERROR(VLOOKUP($AI168,data!$C$3:$L$500,data!L$1,FALSE),"")</f>
        <v>786.79998779300001</v>
      </c>
    </row>
    <row r="169" spans="1:43" ht="17" thickBot="1" x14ac:dyDescent="0.25">
      <c r="A169" s="33" t="s">
        <v>192</v>
      </c>
      <c r="B169" t="str">
        <f>VLOOKUP($A169,Dirofilaria!$A$6:$B$253,2,FALSE)</f>
        <v>Neg</v>
      </c>
      <c r="C169">
        <f>IF(B169=0,"",IF(B169="Neg",0,1))</f>
        <v>0</v>
      </c>
      <c r="D169" t="s">
        <v>4911</v>
      </c>
      <c r="E169">
        <f>IFERROR(VLOOKUP($A169,'Dog data'!$D$2:$DG$400,'Dog data'!R$1,FALSE),"")</f>
        <v>1</v>
      </c>
      <c r="F169" t="str">
        <f>IFERROR(VLOOKUP($A169,'Dog data'!$D$2:$DG$400,'Dog data'!T$1,FALSE),"")</f>
        <v>M</v>
      </c>
      <c r="G169" t="str">
        <f>IFERROR(VLOOKUP($A169,'Dog data'!$D$2:$DG$400,'Dog data'!Y$1,FALSE),"")</f>
        <v>Normal</v>
      </c>
      <c r="H169">
        <f>IFERROR(VLOOKUP($A169,'Dog data'!$D$2:$DG$400,'Dog data'!Z$1,FALSE),"")</f>
        <v>140</v>
      </c>
      <c r="I169" t="str">
        <f>IFERROR(VLOOKUP($A169,'Dog data'!$D$2:$DG$400,'Dog data'!AA$1,FALSE),"")</f>
        <v>N</v>
      </c>
      <c r="J169">
        <f>IFERROR(VLOOKUP($A169,'Dog data'!$D$2:$DG$400,'Dog data'!AE$1,FALSE),"")</f>
        <v>101</v>
      </c>
      <c r="K169">
        <f>IFERROR(VLOOKUP($A169,'Dog data'!$D$2:$DG$400,'Dog data'!AF$1,FALSE),"")</f>
        <v>0</v>
      </c>
      <c r="L169">
        <f>IFERROR(VLOOKUP($A169,'Dog data'!$D$2:$DG$400,'Dog data'!BQ$1,FALSE),"")</f>
        <v>18.399999999999999</v>
      </c>
      <c r="M169">
        <f>IFERROR(VLOOKUP($A169,'Dog data'!$D$2:$DG$400,'Dog data'!BR$1,FALSE),"")</f>
        <v>6.13</v>
      </c>
      <c r="N169">
        <f>IFERROR(VLOOKUP($A169,'Dog data'!$D$2:$DG$400,'Dog data'!BS$1,FALSE),"")</f>
        <v>33.299999999999997</v>
      </c>
      <c r="O169">
        <f>IFERROR(VLOOKUP($A169,'Dog data'!$D$2:$DG$400,'Dog data'!BT$1,FALSE),"")</f>
        <v>4.68</v>
      </c>
      <c r="P169">
        <f>IFERROR(VLOOKUP($A169,'Dog data'!$D$2:$DG$400,'Dog data'!BU$1,FALSE),"")</f>
        <v>25.4</v>
      </c>
      <c r="Q169">
        <f>IFERROR(VLOOKUP($A169,'Dog data'!$D$2:$DG$400,'Dog data'!BV$1,FALSE),"")</f>
        <v>7.59</v>
      </c>
      <c r="R169">
        <f>IFERROR(VLOOKUP($A169,'Dog data'!$D$2:$DG$400,'Dog data'!BW$1,FALSE),"")</f>
        <v>41.2</v>
      </c>
      <c r="S169">
        <f>IFERROR(VLOOKUP($A169,'Dog data'!$D$2:$DG$400,'Dog data'!BX$1,FALSE),"")</f>
        <v>6.02</v>
      </c>
      <c r="T169">
        <f>IFERROR(VLOOKUP($A169,'Dog data'!$D$2:$DG$400,'Dog data'!BY$1,FALSE),"")</f>
        <v>13.6</v>
      </c>
      <c r="U169">
        <f>IFERROR(VLOOKUP($A169,'Dog data'!$D$2:$DG$400,'Dog data'!BZ$1,FALSE),"")</f>
        <v>44.72</v>
      </c>
      <c r="V169">
        <f>IFERROR(VLOOKUP($A169,'Dog data'!$D$2:$DG$400,'Dog data'!CA$1,FALSE),"")</f>
        <v>74</v>
      </c>
      <c r="W169">
        <f>IFERROR(VLOOKUP($A169,'Dog data'!$D$2:$DG$400,'Dog data'!CB$1,FALSE),"")</f>
        <v>22.6</v>
      </c>
      <c r="X169">
        <f>IFERROR(VLOOKUP($A169,'Dog data'!$D$2:$DG$400,'Dog data'!CC$1,FALSE),"")</f>
        <v>30.4</v>
      </c>
      <c r="Y169">
        <f>IFERROR(VLOOKUP($A169,'Dog data'!$D$2:$DG$400,'Dog data'!CD$1,FALSE),"")</f>
        <v>19.100000000000001</v>
      </c>
      <c r="Z169">
        <f>IFERROR(VLOOKUP($A169,'Dog data'!$D$2:$DG$400,'Dog data'!CE$1,FALSE),"")</f>
        <v>325</v>
      </c>
      <c r="AA169">
        <f>IFERROR(VLOOKUP($A169,'Dog data'!$D$2:$DG$400,'Dog data'!CF$1,FALSE),"")</f>
        <v>8.6999999999999993</v>
      </c>
      <c r="AB169">
        <f>IFERROR(VLOOKUP($A169,'Dog data'!$D$2:$DG$400,'Dog data'!CG$1,FALSE),"")</f>
        <v>62</v>
      </c>
      <c r="AC169">
        <f>IFERROR(VLOOKUP($A169,'Dog data'!$D$2:$DG$400,'Dog data'!CH$1,FALSE),"")</f>
        <v>0</v>
      </c>
      <c r="AD169">
        <f>IFERROR(VLOOKUP($A169,'Dog data'!$D$2:$DG$400,'Dog data'!CI$1,FALSE),"")</f>
        <v>30</v>
      </c>
      <c r="AE169">
        <f>IFERROR(VLOOKUP($A169,'Dog data'!$D$2:$DG$400,'Dog data'!CJ$1,FALSE),"")</f>
        <v>5</v>
      </c>
      <c r="AF169">
        <f>IFERROR(VLOOKUP($A169,'Dog data'!$D$2:$DG$400,'Dog data'!CK$1,FALSE),"")</f>
        <v>3</v>
      </c>
      <c r="AG169" t="str">
        <f>IFERROR(VLOOKUP($A169,'Dog data'!$D$2:$DG$400,'Dog data'!CL$1,FALSE),"")</f>
        <v>.</v>
      </c>
      <c r="AH169" t="str">
        <f>IFERROR(VLOOKUP($A169,'Dog data'!$D$2:$DG$400,'Dog data'!CM$1,FALSE),"")</f>
        <v>.</v>
      </c>
      <c r="AI169" s="85" t="str">
        <f>IFERROR(VLOOKUP($A169,'Dog data'!$D$2:$DH$400,'Dog data'!DH$1,FALSE),"")</f>
        <v>AP012</v>
      </c>
      <c r="AJ169" s="85" t="str">
        <f>IFERROR(VLOOKUP($AI169,data!$C$3:$L$500,data!E$1,FALSE),"")</f>
        <v>Altos de Pacora</v>
      </c>
      <c r="AK169" s="85" t="str">
        <f>IFERROR(VLOOKUP($AI169,data!$C$3:$L$500,data!F$1,FALSE),"")</f>
        <v>9.249564 -79.352086 786.7999877929688 17.5</v>
      </c>
      <c r="AL169" s="85">
        <f>IFERROR(VLOOKUP($AI169,data!$C$3:$L$500,data!G$1,FALSE),"")</f>
        <v>9.2495639999999995</v>
      </c>
      <c r="AM169" s="85">
        <f>IFERROR(VLOOKUP($AI169,data!$C$3:$L$500,data!H$1,FALSE),"")</f>
        <v>-79.352086</v>
      </c>
      <c r="AN169" s="85">
        <f>IFERROR(IFERROR(VLOOKUP($AI169,data!$C$3:$L$500,data!I$1,FALSE),VLOOKUP($AI169,Sheet1!$E$3:$M$21,Sheet1!K$1,FALSE)),"")</f>
        <v>9.2495279999999998</v>
      </c>
      <c r="AO169" s="85">
        <f>IFERROR(IFERROR(VLOOKUP($AI169,data!$C$3:$L$500,data!J$1,FALSE),VLOOKUP($AI169,Sheet1!$E$3:$M$21,Sheet1!L$1,FALSE)),"")</f>
        <v>-79.351985999999997</v>
      </c>
      <c r="AP169" s="85">
        <f>IFERROR(VLOOKUP($AI169,data!$C$3:$L$500,data!K$1,FALSE),"")</f>
        <v>-79.352086</v>
      </c>
      <c r="AQ169" s="85">
        <f>IFERROR(VLOOKUP($AI169,data!$C$3:$L$500,data!L$1,FALSE),"")</f>
        <v>786.79998779300001</v>
      </c>
    </row>
    <row r="170" spans="1:43" ht="17" thickBot="1" x14ac:dyDescent="0.25">
      <c r="A170" s="33" t="s">
        <v>193</v>
      </c>
      <c r="B170" t="str">
        <f>VLOOKUP($A170,Dirofilaria!$A$6:$B$253,2,FALSE)</f>
        <v xml:space="preserve">Very light Pos </v>
      </c>
      <c r="C170">
        <f>IF(B170=0,"",IF(B170="Neg",0,1))</f>
        <v>1</v>
      </c>
      <c r="D170" t="s">
        <v>4911</v>
      </c>
      <c r="E170">
        <f>IFERROR(VLOOKUP($A170,'Dog data'!$D$2:$DG$400,'Dog data'!R$1,FALSE),"")</f>
        <v>5</v>
      </c>
      <c r="F170" t="str">
        <f>IFERROR(VLOOKUP($A170,'Dog data'!$D$2:$DG$400,'Dog data'!T$1,FALSE),"")</f>
        <v>M</v>
      </c>
      <c r="G170" t="str">
        <f>IFERROR(VLOOKUP($A170,'Dog data'!$D$2:$DG$400,'Dog data'!Y$1,FALSE),"")</f>
        <v>depressed</v>
      </c>
      <c r="H170">
        <f>IFERROR(VLOOKUP($A170,'Dog data'!$D$2:$DG$400,'Dog data'!Z$1,FALSE),"")</f>
        <v>85</v>
      </c>
      <c r="I170">
        <f>IFERROR(VLOOKUP($A170,'Dog data'!$D$2:$DG$400,'Dog data'!AA$1,FALSE),"")</f>
        <v>24</v>
      </c>
      <c r="J170">
        <f>IFERROR(VLOOKUP($A170,'Dog data'!$D$2:$DG$400,'Dog data'!AE$1,FALSE),"")</f>
        <v>103.2</v>
      </c>
      <c r="K170">
        <f>IFERROR(VLOOKUP($A170,'Dog data'!$D$2:$DG$400,'Dog data'!AF$1,FALSE),"")</f>
        <v>1</v>
      </c>
      <c r="L170">
        <f>IFERROR(VLOOKUP($A170,'Dog data'!$D$2:$DG$400,'Dog data'!BQ$1,FALSE),"")</f>
        <v>30.48</v>
      </c>
      <c r="M170">
        <f>IFERROR(VLOOKUP($A170,'Dog data'!$D$2:$DG$400,'Dog data'!BR$1,FALSE),"")</f>
        <v>24.64</v>
      </c>
      <c r="N170">
        <f>IFERROR(VLOOKUP($A170,'Dog data'!$D$2:$DG$400,'Dog data'!BS$1,FALSE),"")</f>
        <v>80.8</v>
      </c>
      <c r="O170">
        <f>IFERROR(VLOOKUP($A170,'Dog data'!$D$2:$DG$400,'Dog data'!BT$1,FALSE),"")</f>
        <v>1.82</v>
      </c>
      <c r="P170">
        <f>IFERROR(VLOOKUP($A170,'Dog data'!$D$2:$DG$400,'Dog data'!BU$1,FALSE),"")</f>
        <v>6</v>
      </c>
      <c r="Q170">
        <f>IFERROR(VLOOKUP($A170,'Dog data'!$D$2:$DG$400,'Dog data'!BV$1,FALSE),"")</f>
        <v>4.03</v>
      </c>
      <c r="R170">
        <f>IFERROR(VLOOKUP($A170,'Dog data'!$D$2:$DG$400,'Dog data'!BW$1,FALSE),"")</f>
        <v>13.2</v>
      </c>
      <c r="S170">
        <f>IFERROR(VLOOKUP($A170,'Dog data'!$D$2:$DG$400,'Dog data'!BX$1,FALSE),"")</f>
        <v>3.36</v>
      </c>
      <c r="T170">
        <f>IFERROR(VLOOKUP($A170,'Dog data'!$D$2:$DG$400,'Dog data'!BY$1,FALSE),"")</f>
        <v>7.8</v>
      </c>
      <c r="U170">
        <f>IFERROR(VLOOKUP($A170,'Dog data'!$D$2:$DG$400,'Dog data'!BZ$1,FALSE),"")</f>
        <v>23.36</v>
      </c>
      <c r="V170">
        <f>IFERROR(VLOOKUP($A170,'Dog data'!$D$2:$DG$400,'Dog data'!CA$1,FALSE),"")</f>
        <v>70</v>
      </c>
      <c r="W170">
        <f>IFERROR(VLOOKUP($A170,'Dog data'!$D$2:$DG$400,'Dog data'!CB$1,FALSE),"")</f>
        <v>23.2</v>
      </c>
      <c r="X170">
        <f>IFERROR(VLOOKUP($A170,'Dog data'!$D$2:$DG$400,'Dog data'!CC$1,FALSE),"")</f>
        <v>33.4</v>
      </c>
      <c r="Y170">
        <f>IFERROR(VLOOKUP($A170,'Dog data'!$D$2:$DG$400,'Dog data'!CD$1,FALSE),"")</f>
        <v>19.3</v>
      </c>
      <c r="Z170">
        <f>IFERROR(VLOOKUP($A170,'Dog data'!$D$2:$DG$400,'Dog data'!CE$1,FALSE),"")</f>
        <v>236</v>
      </c>
      <c r="AA170">
        <f>IFERROR(VLOOKUP($A170,'Dog data'!$D$2:$DG$400,'Dog data'!CF$1,FALSE),"")</f>
        <v>10.199999999999999</v>
      </c>
      <c r="AB170">
        <f>IFERROR(VLOOKUP($A170,'Dog data'!$D$2:$DG$400,'Dog data'!CG$1,FALSE),"")</f>
        <v>84</v>
      </c>
      <c r="AC170">
        <f>IFERROR(VLOOKUP($A170,'Dog data'!$D$2:$DG$400,'Dog data'!CH$1,FALSE),"")</f>
        <v>0</v>
      </c>
      <c r="AD170">
        <f>IFERROR(VLOOKUP($A170,'Dog data'!$D$2:$DG$400,'Dog data'!CI$1,FALSE),"")</f>
        <v>14</v>
      </c>
      <c r="AE170">
        <f>IFERROR(VLOOKUP($A170,'Dog data'!$D$2:$DG$400,'Dog data'!CJ$1,FALSE),"")</f>
        <v>2</v>
      </c>
      <c r="AF170">
        <f>IFERROR(VLOOKUP($A170,'Dog data'!$D$2:$DG$400,'Dog data'!CK$1,FALSE),"")</f>
        <v>0</v>
      </c>
      <c r="AG170" t="str">
        <f>IFERROR(VLOOKUP($A170,'Dog data'!$D$2:$DG$400,'Dog data'!CL$1,FALSE),"")</f>
        <v>.</v>
      </c>
      <c r="AH170" t="str">
        <f>IFERROR(VLOOKUP($A170,'Dog data'!$D$2:$DG$400,'Dog data'!CM$1,FALSE),"")</f>
        <v>.</v>
      </c>
      <c r="AI170" s="85" t="str">
        <f>IFERROR(VLOOKUP($A170,'Dog data'!$D$2:$DH$400,'Dog data'!DH$1,FALSE),"")</f>
        <v>AP013</v>
      </c>
      <c r="AJ170" s="85" t="str">
        <f>IFERROR(VLOOKUP($AI170,data!$C$3:$L$500,data!E$1,FALSE),"")</f>
        <v>Altos de Pacora</v>
      </c>
      <c r="AK170" s="85" t="str">
        <f>IFERROR(VLOOKUP($AI170,data!$C$3:$L$500,data!F$1,FALSE),"")</f>
        <v>9.245737 -79.350473 788.7000122070312 31</v>
      </c>
      <c r="AL170" s="85">
        <f>IFERROR(VLOOKUP($AI170,data!$C$3:$L$500,data!G$1,FALSE),"")</f>
        <v>9.2457370000000001</v>
      </c>
      <c r="AM170" s="85">
        <f>IFERROR(VLOOKUP($AI170,data!$C$3:$L$500,data!H$1,FALSE),"")</f>
        <v>-79.350472999999994</v>
      </c>
      <c r="AN170" s="85">
        <f>IFERROR(IFERROR(VLOOKUP($AI170,data!$C$3:$L$500,data!I$1,FALSE),VLOOKUP($AI170,Sheet1!$E$3:$M$21,Sheet1!K$1,FALSE)),"")</f>
        <v>9.2455999999999996</v>
      </c>
      <c r="AO170" s="85">
        <f>IFERROR(IFERROR(VLOOKUP($AI170,data!$C$3:$L$500,data!J$1,FALSE),VLOOKUP($AI170,Sheet1!$E$3:$M$21,Sheet1!L$1,FALSE)),"")</f>
        <v>-79.350549999999998</v>
      </c>
      <c r="AP170" s="85">
        <f>IFERROR(VLOOKUP($AI170,data!$C$3:$L$500,data!K$1,FALSE),"")</f>
        <v>-79.350472999999994</v>
      </c>
      <c r="AQ170" s="85">
        <f>IFERROR(VLOOKUP($AI170,data!$C$3:$L$500,data!L$1,FALSE),"")</f>
        <v>788.70001220699999</v>
      </c>
    </row>
    <row r="171" spans="1:43" ht="17" thickBot="1" x14ac:dyDescent="0.25">
      <c r="A171" s="33" t="s">
        <v>195</v>
      </c>
      <c r="B171" t="str">
        <f>VLOOKUP($A171,Dirofilaria!$A$6:$B$253,2,FALSE)</f>
        <v>Neg</v>
      </c>
      <c r="C171">
        <f>IF(B171=0,"",IF(B171="Neg",0,1))</f>
        <v>0</v>
      </c>
      <c r="D171" t="s">
        <v>4911</v>
      </c>
      <c r="E171">
        <f>IFERROR(VLOOKUP($A171,'Dog data'!$D$2:$DG$400,'Dog data'!R$1,FALSE),"")</f>
        <v>3.5</v>
      </c>
      <c r="F171" t="str">
        <f>IFERROR(VLOOKUP($A171,'Dog data'!$D$2:$DG$400,'Dog data'!T$1,FALSE),"")</f>
        <v>F</v>
      </c>
      <c r="G171" t="str">
        <f>IFERROR(VLOOKUP($A171,'Dog data'!$D$2:$DG$400,'Dog data'!Y$1,FALSE),"")</f>
        <v>Normal</v>
      </c>
      <c r="H171">
        <f>IFERROR(VLOOKUP($A171,'Dog data'!$D$2:$DG$400,'Dog data'!Z$1,FALSE),"")</f>
        <v>80</v>
      </c>
      <c r="I171">
        <f>IFERROR(VLOOKUP($A171,'Dog data'!$D$2:$DG$400,'Dog data'!AA$1,FALSE),"")</f>
        <v>24</v>
      </c>
      <c r="J171">
        <f>IFERROR(VLOOKUP($A171,'Dog data'!$D$2:$DG$400,'Dog data'!AE$1,FALSE),"")</f>
        <v>102.8</v>
      </c>
      <c r="K171">
        <f>IFERROR(VLOOKUP($A171,'Dog data'!$D$2:$DG$400,'Dog data'!AF$1,FALSE),"")</f>
        <v>6</v>
      </c>
      <c r="L171">
        <f>IFERROR(VLOOKUP($A171,'Dog data'!$D$2:$DG$400,'Dog data'!BQ$1,FALSE),"")</f>
        <v>6.84</v>
      </c>
      <c r="M171">
        <f>IFERROR(VLOOKUP($A171,'Dog data'!$D$2:$DG$400,'Dog data'!BR$1,FALSE),"")</f>
        <v>1.26</v>
      </c>
      <c r="N171">
        <f>IFERROR(VLOOKUP($A171,'Dog data'!$D$2:$DG$400,'Dog data'!BS$1,FALSE),"")</f>
        <v>18.399999999999999</v>
      </c>
      <c r="O171">
        <f>IFERROR(VLOOKUP($A171,'Dog data'!$D$2:$DG$400,'Dog data'!BT$1,FALSE),"")</f>
        <v>0.74</v>
      </c>
      <c r="P171">
        <f>IFERROR(VLOOKUP($A171,'Dog data'!$D$2:$DG$400,'Dog data'!BU$1,FALSE),"")</f>
        <v>10.8</v>
      </c>
      <c r="Q171">
        <f>IFERROR(VLOOKUP($A171,'Dog data'!$D$2:$DG$400,'Dog data'!BV$1,FALSE),"")</f>
        <v>4.8499999999999996</v>
      </c>
      <c r="R171">
        <f>IFERROR(VLOOKUP($A171,'Dog data'!$D$2:$DG$400,'Dog data'!BW$1,FALSE),"")</f>
        <v>70.900000000000006</v>
      </c>
      <c r="S171">
        <f>IFERROR(VLOOKUP($A171,'Dog data'!$D$2:$DG$400,'Dog data'!BX$1,FALSE),"")</f>
        <v>5.9</v>
      </c>
      <c r="T171">
        <f>IFERROR(VLOOKUP($A171,'Dog data'!$D$2:$DG$400,'Dog data'!BY$1,FALSE),"")</f>
        <v>13.5</v>
      </c>
      <c r="U171">
        <f>IFERROR(VLOOKUP($A171,'Dog data'!$D$2:$DG$400,'Dog data'!BZ$1,FALSE),"")</f>
        <v>38.68</v>
      </c>
      <c r="V171">
        <f>IFERROR(VLOOKUP($A171,'Dog data'!$D$2:$DG$400,'Dog data'!CA$1,FALSE),"")</f>
        <v>66</v>
      </c>
      <c r="W171">
        <f>IFERROR(VLOOKUP($A171,'Dog data'!$D$2:$DG$400,'Dog data'!CB$1,FALSE),"")</f>
        <v>22.9</v>
      </c>
      <c r="X171">
        <f>IFERROR(VLOOKUP($A171,'Dog data'!$D$2:$DG$400,'Dog data'!CC$1,FALSE),"")</f>
        <v>35</v>
      </c>
      <c r="Y171">
        <f>IFERROR(VLOOKUP($A171,'Dog data'!$D$2:$DG$400,'Dog data'!CD$1,FALSE),"")</f>
        <v>15.9</v>
      </c>
      <c r="Z171">
        <f>IFERROR(VLOOKUP($A171,'Dog data'!$D$2:$DG$400,'Dog data'!CE$1,FALSE),"")</f>
        <v>77</v>
      </c>
      <c r="AA171">
        <f>IFERROR(VLOOKUP($A171,'Dog data'!$D$2:$DG$400,'Dog data'!CF$1,FALSE),"")</f>
        <v>10.1</v>
      </c>
      <c r="AB171">
        <f>IFERROR(VLOOKUP($A171,'Dog data'!$D$2:$DG$400,'Dog data'!CG$1,FALSE),"")</f>
        <v>78</v>
      </c>
      <c r="AC171">
        <f>IFERROR(VLOOKUP($A171,'Dog data'!$D$2:$DG$400,'Dog data'!CH$1,FALSE),"")</f>
        <v>0</v>
      </c>
      <c r="AD171">
        <f>IFERROR(VLOOKUP($A171,'Dog data'!$D$2:$DG$400,'Dog data'!CI$1,FALSE),"")</f>
        <v>20</v>
      </c>
      <c r="AE171">
        <f>IFERROR(VLOOKUP($A171,'Dog data'!$D$2:$DG$400,'Dog data'!CJ$1,FALSE),"")</f>
        <v>2</v>
      </c>
      <c r="AF171">
        <f>IFERROR(VLOOKUP($A171,'Dog data'!$D$2:$DG$400,'Dog data'!CK$1,FALSE),"")</f>
        <v>0</v>
      </c>
      <c r="AG171" t="str">
        <f>IFERROR(VLOOKUP($A171,'Dog data'!$D$2:$DG$400,'Dog data'!CL$1,FALSE),"")</f>
        <v>.</v>
      </c>
      <c r="AH171" t="str">
        <f>IFERROR(VLOOKUP($A171,'Dog data'!$D$2:$DG$400,'Dog data'!CM$1,FALSE),"")</f>
        <v>.</v>
      </c>
      <c r="AI171" s="85" t="str">
        <f>IFERROR(VLOOKUP($A171,'Dog data'!$D$2:$DH$400,'Dog data'!DH$1,FALSE),"")</f>
        <v>AP014</v>
      </c>
      <c r="AJ171" s="85" t="str">
        <f>IFERROR(VLOOKUP($AI171,data!$C$3:$L$500,data!E$1,FALSE),"")</f>
        <v>Altos de Pacora</v>
      </c>
      <c r="AK171" s="85" t="str">
        <f>IFERROR(VLOOKUP($AI171,data!$C$3:$L$500,data!F$1,FALSE),"")</f>
        <v>9.245278 -79.350083 853.5999755859375 28.5</v>
      </c>
      <c r="AL171" s="85">
        <f>IFERROR(VLOOKUP($AI171,data!$C$3:$L$500,data!G$1,FALSE),"")</f>
        <v>9.2452780000000008</v>
      </c>
      <c r="AM171" s="85">
        <f>IFERROR(VLOOKUP($AI171,data!$C$3:$L$500,data!H$1,FALSE),"")</f>
        <v>-79.350082999999998</v>
      </c>
      <c r="AN171" s="85">
        <f>IFERROR(IFERROR(VLOOKUP($AI171,data!$C$3:$L$500,data!I$1,FALSE),VLOOKUP($AI171,Sheet1!$E$3:$M$21,Sheet1!K$1,FALSE)),"")</f>
        <v>9.2452220000000001</v>
      </c>
      <c r="AO171" s="85">
        <f>IFERROR(IFERROR(VLOOKUP($AI171,data!$C$3:$L$500,data!J$1,FALSE),VLOOKUP($AI171,Sheet1!$E$3:$M$21,Sheet1!L$1,FALSE)),"")</f>
        <v>-79.349778999999998</v>
      </c>
      <c r="AP171" s="85">
        <f>IFERROR(VLOOKUP($AI171,data!$C$3:$L$500,data!K$1,FALSE),"")</f>
        <v>-79.350082999999998</v>
      </c>
      <c r="AQ171" s="85">
        <f>IFERROR(VLOOKUP($AI171,data!$C$3:$L$500,data!L$1,FALSE),"")</f>
        <v>853.59997558600003</v>
      </c>
    </row>
    <row r="172" spans="1:43" ht="17" thickBot="1" x14ac:dyDescent="0.25">
      <c r="A172" s="33" t="s">
        <v>196</v>
      </c>
      <c r="B172" t="str">
        <f>VLOOKUP($A172,Dirofilaria!$A$6:$B$253,2,FALSE)</f>
        <v>Neg</v>
      </c>
      <c r="C172">
        <f>IF(B172=0,"",IF(B172="Neg",0,1))</f>
        <v>0</v>
      </c>
      <c r="D172" t="s">
        <v>4911</v>
      </c>
      <c r="E172">
        <f>IFERROR(VLOOKUP($A172,'Dog data'!$D$2:$DG$400,'Dog data'!R$1,FALSE),"")</f>
        <v>0</v>
      </c>
      <c r="F172" t="str">
        <f>IFERROR(VLOOKUP($A172,'Dog data'!$D$2:$DG$400,'Dog data'!T$1,FALSE),"")</f>
        <v>M</v>
      </c>
      <c r="G172" t="str">
        <f>IFERROR(VLOOKUP($A172,'Dog data'!$D$2:$DG$400,'Dog data'!Y$1,FALSE),"")</f>
        <v>slightly depressed</v>
      </c>
      <c r="H172">
        <f>IFERROR(VLOOKUP($A172,'Dog data'!$D$2:$DG$400,'Dog data'!Z$1,FALSE),"")</f>
        <v>160</v>
      </c>
      <c r="I172" t="str">
        <f>IFERROR(VLOOKUP($A172,'Dog data'!$D$2:$DG$400,'Dog data'!AA$1,FALSE),"")</f>
        <v>Normal</v>
      </c>
      <c r="J172">
        <f>IFERROR(VLOOKUP($A172,'Dog data'!$D$2:$DG$400,'Dog data'!AE$1,FALSE),"")</f>
        <v>100.8</v>
      </c>
      <c r="K172">
        <f>IFERROR(VLOOKUP($A172,'Dog data'!$D$2:$DG$400,'Dog data'!AF$1,FALSE),"")</f>
        <v>2</v>
      </c>
      <c r="L172">
        <f>IFERROR(VLOOKUP($A172,'Dog data'!$D$2:$DG$400,'Dog data'!BQ$1,FALSE),"")</f>
        <v>3.89</v>
      </c>
      <c r="M172">
        <f>IFERROR(VLOOKUP($A172,'Dog data'!$D$2:$DG$400,'Dog data'!BR$1,FALSE),"")</f>
        <v>0.16</v>
      </c>
      <c r="N172">
        <f>IFERROR(VLOOKUP($A172,'Dog data'!$D$2:$DG$400,'Dog data'!BS$1,FALSE),"")</f>
        <v>4.0999999999999996</v>
      </c>
      <c r="O172">
        <f>IFERROR(VLOOKUP($A172,'Dog data'!$D$2:$DG$400,'Dog data'!BT$1,FALSE),"")</f>
        <v>0.15</v>
      </c>
      <c r="P172">
        <f>IFERROR(VLOOKUP($A172,'Dog data'!$D$2:$DG$400,'Dog data'!BU$1,FALSE),"")</f>
        <v>3.9</v>
      </c>
      <c r="Q172">
        <f>IFERROR(VLOOKUP($A172,'Dog data'!$D$2:$DG$400,'Dog data'!BV$1,FALSE),"")</f>
        <v>3.58</v>
      </c>
      <c r="R172">
        <f>IFERROR(VLOOKUP($A172,'Dog data'!$D$2:$DG$400,'Dog data'!BW$1,FALSE),"")</f>
        <v>92</v>
      </c>
      <c r="S172">
        <f>IFERROR(VLOOKUP($A172,'Dog data'!$D$2:$DG$400,'Dog data'!BX$1,FALSE),"")</f>
        <v>0.89</v>
      </c>
      <c r="T172">
        <f>IFERROR(VLOOKUP($A172,'Dog data'!$D$2:$DG$400,'Dog data'!BY$1,FALSE),"")</f>
        <v>2.4</v>
      </c>
      <c r="U172">
        <f>IFERROR(VLOOKUP($A172,'Dog data'!$D$2:$DG$400,'Dog data'!BZ$1,FALSE),"")</f>
        <v>6.29</v>
      </c>
      <c r="V172">
        <f>IFERROR(VLOOKUP($A172,'Dog data'!$D$2:$DG$400,'Dog data'!CA$1,FALSE),"")</f>
        <v>71</v>
      </c>
      <c r="W172">
        <f>IFERROR(VLOOKUP($A172,'Dog data'!$D$2:$DG$400,'Dog data'!CB$1,FALSE),"")</f>
        <v>27.1</v>
      </c>
      <c r="X172">
        <f>IFERROR(VLOOKUP($A172,'Dog data'!$D$2:$DG$400,'Dog data'!CC$1,FALSE),"")</f>
        <v>38.299999999999997</v>
      </c>
      <c r="Y172">
        <f>IFERROR(VLOOKUP($A172,'Dog data'!$D$2:$DG$400,'Dog data'!CD$1,FALSE),"")</f>
        <v>20</v>
      </c>
      <c r="Z172">
        <f>IFERROR(VLOOKUP($A172,'Dog data'!$D$2:$DG$400,'Dog data'!CE$1,FALSE),"")</f>
        <v>6</v>
      </c>
      <c r="AA172">
        <f>IFERROR(VLOOKUP($A172,'Dog data'!$D$2:$DG$400,'Dog data'!CF$1,FALSE),"")</f>
        <v>12.8</v>
      </c>
      <c r="AB172">
        <f>IFERROR(VLOOKUP($A172,'Dog data'!$D$2:$DG$400,'Dog data'!CG$1,FALSE),"")</f>
        <v>95</v>
      </c>
      <c r="AC172">
        <f>IFERROR(VLOOKUP($A172,'Dog data'!$D$2:$DG$400,'Dog data'!CH$1,FALSE),"")</f>
        <v>2</v>
      </c>
      <c r="AD172">
        <f>IFERROR(VLOOKUP($A172,'Dog data'!$D$2:$DG$400,'Dog data'!CI$1,FALSE),"")</f>
        <v>2</v>
      </c>
      <c r="AE172">
        <f>IFERROR(VLOOKUP($A172,'Dog data'!$D$2:$DG$400,'Dog data'!CJ$1,FALSE),"")</f>
        <v>1</v>
      </c>
      <c r="AF172">
        <f>IFERROR(VLOOKUP($A172,'Dog data'!$D$2:$DG$400,'Dog data'!CK$1,FALSE),"")</f>
        <v>0</v>
      </c>
      <c r="AG172" t="str">
        <f>IFERROR(VLOOKUP($A172,'Dog data'!$D$2:$DG$400,'Dog data'!CL$1,FALSE),"")</f>
        <v>.</v>
      </c>
      <c r="AH172" t="str">
        <f>IFERROR(VLOOKUP($A172,'Dog data'!$D$2:$DG$400,'Dog data'!CM$1,FALSE),"")</f>
        <v>.</v>
      </c>
      <c r="AI172" s="85" t="str">
        <f>IFERROR(VLOOKUP($A172,'Dog data'!$D$2:$DH$400,'Dog data'!DH$1,FALSE),"")</f>
        <v>AP015</v>
      </c>
      <c r="AJ172" s="85" t="str">
        <f>IFERROR(VLOOKUP($AI172,data!$C$3:$L$500,data!E$1,FALSE),"")</f>
        <v>Altos de Pacora</v>
      </c>
      <c r="AK172" s="85" t="str">
        <f>IFERROR(VLOOKUP($AI172,data!$C$3:$L$500,data!F$1,FALSE),"")</f>
        <v>9.243886 -79.349042 841.2000122070312 31</v>
      </c>
      <c r="AL172" s="85">
        <f>IFERROR(VLOOKUP($AI172,data!$C$3:$L$500,data!G$1,FALSE),"")</f>
        <v>9.2438859999999998</v>
      </c>
      <c r="AM172" s="85">
        <f>IFERROR(VLOOKUP($AI172,data!$C$3:$L$500,data!H$1,FALSE),"")</f>
        <v>-79.349041999999997</v>
      </c>
      <c r="AN172" s="85">
        <f>IFERROR(IFERROR(VLOOKUP($AI172,data!$C$3:$L$500,data!I$1,FALSE),VLOOKUP($AI172,Sheet1!$E$3:$M$21,Sheet1!K$1,FALSE)),"")</f>
        <v>9.2443369999999998</v>
      </c>
      <c r="AO172" s="85">
        <f>IFERROR(IFERROR(VLOOKUP($AI172,data!$C$3:$L$500,data!J$1,FALSE),VLOOKUP($AI172,Sheet1!$E$3:$M$21,Sheet1!L$1,FALSE)),"")</f>
        <v>-79.349389000000002</v>
      </c>
      <c r="AP172" s="85">
        <f>IFERROR(VLOOKUP($AI172,data!$C$3:$L$500,data!K$1,FALSE),"")</f>
        <v>-79.349041999999997</v>
      </c>
      <c r="AQ172" s="85">
        <f>IFERROR(VLOOKUP($AI172,data!$C$3:$L$500,data!L$1,FALSE),"")</f>
        <v>841.20001220699999</v>
      </c>
    </row>
    <row r="173" spans="1:43" ht="17" thickBot="1" x14ac:dyDescent="0.25">
      <c r="A173" s="33" t="s">
        <v>197</v>
      </c>
      <c r="B173" t="str">
        <f>VLOOKUP($A173,Dirofilaria!$A$6:$B$253,2,FALSE)</f>
        <v>Neg</v>
      </c>
      <c r="C173">
        <f>IF(B173=0,"",IF(B173="Neg",0,1))</f>
        <v>0</v>
      </c>
      <c r="D173" t="s">
        <v>4911</v>
      </c>
      <c r="E173">
        <f>IFERROR(VLOOKUP($A173,'Dog data'!$D$2:$DG$400,'Dog data'!R$1,FALSE),"")</f>
        <v>3</v>
      </c>
      <c r="F173" t="str">
        <f>IFERROR(VLOOKUP($A173,'Dog data'!$D$2:$DG$400,'Dog data'!T$1,FALSE),"")</f>
        <v>M</v>
      </c>
      <c r="G173" t="str">
        <f>IFERROR(VLOOKUP($A173,'Dog data'!$D$2:$DG$400,'Dog data'!Y$1,FALSE),"")</f>
        <v>QAR</v>
      </c>
      <c r="H173">
        <f>IFERROR(VLOOKUP($A173,'Dog data'!$D$2:$DG$400,'Dog data'!Z$1,FALSE),"")</f>
        <v>92</v>
      </c>
      <c r="I173" t="str">
        <f>IFERROR(VLOOKUP($A173,'Dog data'!$D$2:$DG$400,'Dog data'!AA$1,FALSE),"")</f>
        <v>Normal</v>
      </c>
      <c r="J173">
        <f>IFERROR(VLOOKUP($A173,'Dog data'!$D$2:$DG$400,'Dog data'!AE$1,FALSE),"")</f>
        <v>100.6</v>
      </c>
      <c r="K173">
        <f>IFERROR(VLOOKUP($A173,'Dog data'!$D$2:$DG$400,'Dog data'!AF$1,FALSE),"")</f>
        <v>3</v>
      </c>
      <c r="L173">
        <f>IFERROR(VLOOKUP($A173,'Dog data'!$D$2:$DG$400,'Dog data'!BQ$1,FALSE),"")</f>
        <v>16.77</v>
      </c>
      <c r="M173">
        <f>IFERROR(VLOOKUP($A173,'Dog data'!$D$2:$DG$400,'Dog data'!BR$1,FALSE),"")</f>
        <v>2.86</v>
      </c>
      <c r="N173">
        <f>IFERROR(VLOOKUP($A173,'Dog data'!$D$2:$DG$400,'Dog data'!BS$1,FALSE),"")</f>
        <v>17.100000000000001</v>
      </c>
      <c r="O173">
        <f>IFERROR(VLOOKUP($A173,'Dog data'!$D$2:$DG$400,'Dog data'!BT$1,FALSE),"")</f>
        <v>2.17</v>
      </c>
      <c r="P173">
        <f>IFERROR(VLOOKUP($A173,'Dog data'!$D$2:$DG$400,'Dog data'!BU$1,FALSE),"")</f>
        <v>13</v>
      </c>
      <c r="Q173">
        <f>IFERROR(VLOOKUP($A173,'Dog data'!$D$2:$DG$400,'Dog data'!BV$1,FALSE),"")</f>
        <v>11.73</v>
      </c>
      <c r="R173">
        <f>IFERROR(VLOOKUP($A173,'Dog data'!$D$2:$DG$400,'Dog data'!BW$1,FALSE),"")</f>
        <v>70</v>
      </c>
      <c r="S173">
        <f>IFERROR(VLOOKUP($A173,'Dog data'!$D$2:$DG$400,'Dog data'!BX$1,FALSE),"")</f>
        <v>5.57</v>
      </c>
      <c r="T173">
        <f>IFERROR(VLOOKUP($A173,'Dog data'!$D$2:$DG$400,'Dog data'!BY$1,FALSE),"")</f>
        <v>12.2</v>
      </c>
      <c r="U173">
        <f>IFERROR(VLOOKUP($A173,'Dog data'!$D$2:$DG$400,'Dog data'!BZ$1,FALSE),"")</f>
        <v>34.22</v>
      </c>
      <c r="V173">
        <f>IFERROR(VLOOKUP($A173,'Dog data'!$D$2:$DG$400,'Dog data'!CA$1,FALSE),"")</f>
        <v>61</v>
      </c>
      <c r="W173">
        <f>IFERROR(VLOOKUP($A173,'Dog data'!$D$2:$DG$400,'Dog data'!CB$1,FALSE),"")</f>
        <v>21.9</v>
      </c>
      <c r="X173">
        <f>IFERROR(VLOOKUP($A173,'Dog data'!$D$2:$DG$400,'Dog data'!CC$1,FALSE),"")</f>
        <v>35.6</v>
      </c>
      <c r="Y173">
        <f>IFERROR(VLOOKUP($A173,'Dog data'!$D$2:$DG$400,'Dog data'!CD$1,FALSE),"")</f>
        <v>16.5</v>
      </c>
      <c r="Z173">
        <f>IFERROR(VLOOKUP($A173,'Dog data'!$D$2:$DG$400,'Dog data'!CE$1,FALSE),"")</f>
        <v>157</v>
      </c>
      <c r="AA173">
        <f>IFERROR(VLOOKUP($A173,'Dog data'!$D$2:$DG$400,'Dog data'!CF$1,FALSE),"")</f>
        <v>10</v>
      </c>
      <c r="AB173">
        <f>IFERROR(VLOOKUP($A173,'Dog data'!$D$2:$DG$400,'Dog data'!CG$1,FALSE),"")</f>
        <v>58</v>
      </c>
      <c r="AC173">
        <f>IFERROR(VLOOKUP($A173,'Dog data'!$D$2:$DG$400,'Dog data'!CH$1,FALSE),"")</f>
        <v>0</v>
      </c>
      <c r="AD173">
        <f>IFERROR(VLOOKUP($A173,'Dog data'!$D$2:$DG$400,'Dog data'!CI$1,FALSE),"")</f>
        <v>26</v>
      </c>
      <c r="AE173">
        <f>IFERROR(VLOOKUP($A173,'Dog data'!$D$2:$DG$400,'Dog data'!CJ$1,FALSE),"")</f>
        <v>4</v>
      </c>
      <c r="AF173">
        <f>IFERROR(VLOOKUP($A173,'Dog data'!$D$2:$DG$400,'Dog data'!CK$1,FALSE),"")</f>
        <v>12</v>
      </c>
      <c r="AG173" t="str">
        <f>IFERROR(VLOOKUP($A173,'Dog data'!$D$2:$DG$400,'Dog data'!CL$1,FALSE),"")</f>
        <v>.</v>
      </c>
      <c r="AH173" t="str">
        <f>IFERROR(VLOOKUP($A173,'Dog data'!$D$2:$DG$400,'Dog data'!CM$1,FALSE),"")</f>
        <v>.</v>
      </c>
      <c r="AI173" s="85" t="str">
        <f>IFERROR(VLOOKUP($A173,'Dog data'!$D$2:$DH$400,'Dog data'!DH$1,FALSE),"")</f>
        <v>AP015</v>
      </c>
      <c r="AJ173" s="85" t="str">
        <f>IFERROR(VLOOKUP($AI173,data!$C$3:$L$500,data!E$1,FALSE),"")</f>
        <v>Altos de Pacora</v>
      </c>
      <c r="AK173" s="85" t="str">
        <f>IFERROR(VLOOKUP($AI173,data!$C$3:$L$500,data!F$1,FALSE),"")</f>
        <v>9.243886 -79.349042 841.2000122070312 31</v>
      </c>
      <c r="AL173" s="85">
        <f>IFERROR(VLOOKUP($AI173,data!$C$3:$L$500,data!G$1,FALSE),"")</f>
        <v>9.2438859999999998</v>
      </c>
      <c r="AM173" s="85">
        <f>IFERROR(VLOOKUP($AI173,data!$C$3:$L$500,data!H$1,FALSE),"")</f>
        <v>-79.349041999999997</v>
      </c>
      <c r="AN173" s="85">
        <f>IFERROR(IFERROR(VLOOKUP($AI173,data!$C$3:$L$500,data!I$1,FALSE),VLOOKUP($AI173,Sheet1!$E$3:$M$21,Sheet1!K$1,FALSE)),"")</f>
        <v>9.2443369999999998</v>
      </c>
      <c r="AO173" s="85">
        <f>IFERROR(IFERROR(VLOOKUP($AI173,data!$C$3:$L$500,data!J$1,FALSE),VLOOKUP($AI173,Sheet1!$E$3:$M$21,Sheet1!L$1,FALSE)),"")</f>
        <v>-79.349389000000002</v>
      </c>
      <c r="AP173" s="85">
        <f>IFERROR(VLOOKUP($AI173,data!$C$3:$L$500,data!K$1,FALSE),"")</f>
        <v>-79.349041999999997</v>
      </c>
      <c r="AQ173" s="85">
        <f>IFERROR(VLOOKUP($AI173,data!$C$3:$L$500,data!L$1,FALSE),"")</f>
        <v>841.20001220699999</v>
      </c>
    </row>
    <row r="174" spans="1:43" ht="17" thickBot="1" x14ac:dyDescent="0.25">
      <c r="A174" s="33" t="s">
        <v>198</v>
      </c>
      <c r="B174" t="str">
        <f>VLOOKUP($A174,Dirofilaria!$A$6:$B$253,2,FALSE)</f>
        <v>Neg</v>
      </c>
      <c r="C174">
        <f>IF(B174=0,"",IF(B174="Neg",0,1))</f>
        <v>0</v>
      </c>
      <c r="D174" t="s">
        <v>4911</v>
      </c>
      <c r="E174">
        <f>IFERROR(VLOOKUP($A174,'Dog data'!$D$2:$DG$400,'Dog data'!R$1,FALSE),"")</f>
        <v>2</v>
      </c>
      <c r="F174" t="str">
        <f>IFERROR(VLOOKUP($A174,'Dog data'!$D$2:$DG$400,'Dog data'!T$1,FALSE),"")</f>
        <v>M</v>
      </c>
      <c r="G174" t="str">
        <f>IFERROR(VLOOKUP($A174,'Dog data'!$D$2:$DG$400,'Dog data'!Y$1,FALSE),"")</f>
        <v>Normal</v>
      </c>
      <c r="H174">
        <f>IFERROR(VLOOKUP($A174,'Dog data'!$D$2:$DG$400,'Dog data'!Z$1,FALSE),"")</f>
        <v>72</v>
      </c>
      <c r="I174">
        <f>IFERROR(VLOOKUP($A174,'Dog data'!$D$2:$DG$400,'Dog data'!AA$1,FALSE),"")</f>
        <v>60</v>
      </c>
      <c r="J174">
        <f>IFERROR(VLOOKUP($A174,'Dog data'!$D$2:$DG$400,'Dog data'!AE$1,FALSE),"")</f>
        <v>101.7</v>
      </c>
      <c r="K174">
        <f>IFERROR(VLOOKUP($A174,'Dog data'!$D$2:$DG$400,'Dog data'!AF$1,FALSE),"")</f>
        <v>4</v>
      </c>
      <c r="L174">
        <f>IFERROR(VLOOKUP($A174,'Dog data'!$D$2:$DG$400,'Dog data'!BQ$1,FALSE),"")</f>
        <v>8.6999999999999993</v>
      </c>
      <c r="M174">
        <f>IFERROR(VLOOKUP($A174,'Dog data'!$D$2:$DG$400,'Dog data'!BR$1,FALSE),"")</f>
        <v>0.46</v>
      </c>
      <c r="N174">
        <f>IFERROR(VLOOKUP($A174,'Dog data'!$D$2:$DG$400,'Dog data'!BS$1,FALSE),"")</f>
        <v>5.3</v>
      </c>
      <c r="O174">
        <f>IFERROR(VLOOKUP($A174,'Dog data'!$D$2:$DG$400,'Dog data'!BT$1,FALSE),"")</f>
        <v>0.36</v>
      </c>
      <c r="P174">
        <f>IFERROR(VLOOKUP($A174,'Dog data'!$D$2:$DG$400,'Dog data'!BU$1,FALSE),"")</f>
        <v>4.0999999999999996</v>
      </c>
      <c r="Q174">
        <f>IFERROR(VLOOKUP($A174,'Dog data'!$D$2:$DG$400,'Dog data'!BV$1,FALSE),"")</f>
        <v>7.88</v>
      </c>
      <c r="R174">
        <f>IFERROR(VLOOKUP($A174,'Dog data'!$D$2:$DG$400,'Dog data'!BW$1,FALSE),"")</f>
        <v>90.6</v>
      </c>
      <c r="S174">
        <f>IFERROR(VLOOKUP($A174,'Dog data'!$D$2:$DG$400,'Dog data'!BX$1,FALSE),"")</f>
        <v>5.1100000000000003</v>
      </c>
      <c r="T174">
        <f>IFERROR(VLOOKUP($A174,'Dog data'!$D$2:$DG$400,'Dog data'!BY$1,FALSE),"")</f>
        <v>11.2</v>
      </c>
      <c r="U174">
        <f>IFERROR(VLOOKUP($A174,'Dog data'!$D$2:$DG$400,'Dog data'!BZ$1,FALSE),"")</f>
        <v>31.81</v>
      </c>
      <c r="V174">
        <f>IFERROR(VLOOKUP($A174,'Dog data'!$D$2:$DG$400,'Dog data'!CA$1,FALSE),"")</f>
        <v>62</v>
      </c>
      <c r="W174">
        <f>IFERROR(VLOOKUP($A174,'Dog data'!$D$2:$DG$400,'Dog data'!CB$1,FALSE),"")</f>
        <v>22</v>
      </c>
      <c r="X174">
        <f>IFERROR(VLOOKUP($A174,'Dog data'!$D$2:$DG$400,'Dog data'!CC$1,FALSE),"")</f>
        <v>35.299999999999997</v>
      </c>
      <c r="Y174">
        <f>IFERROR(VLOOKUP($A174,'Dog data'!$D$2:$DG$400,'Dog data'!CD$1,FALSE),"")</f>
        <v>15.7</v>
      </c>
      <c r="Z174">
        <f>IFERROR(VLOOKUP($A174,'Dog data'!$D$2:$DG$400,'Dog data'!CE$1,FALSE),"")</f>
        <v>113</v>
      </c>
      <c r="AA174">
        <f>IFERROR(VLOOKUP($A174,'Dog data'!$D$2:$DG$400,'Dog data'!CF$1,FALSE),"")</f>
        <v>10</v>
      </c>
      <c r="AB174">
        <f>IFERROR(VLOOKUP($A174,'Dog data'!$D$2:$DG$400,'Dog data'!CG$1,FALSE),"")</f>
        <v>83</v>
      </c>
      <c r="AC174">
        <f>IFERROR(VLOOKUP($A174,'Dog data'!$D$2:$DG$400,'Dog data'!CH$1,FALSE),"")</f>
        <v>1</v>
      </c>
      <c r="AD174">
        <f>IFERROR(VLOOKUP($A174,'Dog data'!$D$2:$DG$400,'Dog data'!CI$1,FALSE),"")</f>
        <v>14</v>
      </c>
      <c r="AE174">
        <f>IFERROR(VLOOKUP($A174,'Dog data'!$D$2:$DG$400,'Dog data'!CJ$1,FALSE),"")</f>
        <v>2</v>
      </c>
      <c r="AF174">
        <f>IFERROR(VLOOKUP($A174,'Dog data'!$D$2:$DG$400,'Dog data'!CK$1,FALSE),"")</f>
        <v>0</v>
      </c>
      <c r="AG174" t="str">
        <f>IFERROR(VLOOKUP($A174,'Dog data'!$D$2:$DG$400,'Dog data'!CL$1,FALSE),"")</f>
        <v>.</v>
      </c>
      <c r="AH174" t="str">
        <f>IFERROR(VLOOKUP($A174,'Dog data'!$D$2:$DG$400,'Dog data'!CM$1,FALSE),"")</f>
        <v>.</v>
      </c>
      <c r="AI174" s="85" t="str">
        <f>IFERROR(VLOOKUP($A174,'Dog data'!$D$2:$DH$400,'Dog data'!DH$1,FALSE),"")</f>
        <v>AP016</v>
      </c>
      <c r="AJ174" s="85" t="str">
        <f>IFERROR(VLOOKUP($AI174,data!$C$3:$L$500,data!E$1,FALSE),"")</f>
        <v>Altos de Pacora</v>
      </c>
      <c r="AK174" s="85" t="str">
        <f>IFERROR(VLOOKUP($AI174,data!$C$3:$L$500,data!F$1,FALSE),"")</f>
        <v>9.244909 -79.34992 831.9000244140625 96</v>
      </c>
      <c r="AL174" s="85">
        <f>IFERROR(VLOOKUP($AI174,data!$C$3:$L$500,data!G$1,FALSE),"")</f>
        <v>9.2449089999999998</v>
      </c>
      <c r="AM174" s="85">
        <f>IFERROR(VLOOKUP($AI174,data!$C$3:$L$500,data!H$1,FALSE),"")</f>
        <v>-79.349919999999997</v>
      </c>
      <c r="AN174" s="85">
        <f>IFERROR(IFERROR(VLOOKUP($AI174,data!$C$3:$L$500,data!I$1,FALSE),VLOOKUP($AI174,Sheet1!$E$3:$M$21,Sheet1!K$1,FALSE)),"")</f>
        <v>9.2448910000000009</v>
      </c>
      <c r="AO174" s="85">
        <f>IFERROR(IFERROR(VLOOKUP($AI174,data!$C$3:$L$500,data!J$1,FALSE),VLOOKUP($AI174,Sheet1!$E$3:$M$21,Sheet1!L$1,FALSE)),"")</f>
        <v>-79.349889000000005</v>
      </c>
      <c r="AP174" s="85">
        <f>IFERROR(VLOOKUP($AI174,data!$C$3:$L$500,data!K$1,FALSE),"")</f>
        <v>-79.349919999999997</v>
      </c>
      <c r="AQ174" s="85">
        <f>IFERROR(VLOOKUP($AI174,data!$C$3:$L$500,data!L$1,FALSE),"")</f>
        <v>831.90002441399997</v>
      </c>
    </row>
    <row r="175" spans="1:43" ht="17" thickBot="1" x14ac:dyDescent="0.25">
      <c r="A175" s="33" t="s">
        <v>199</v>
      </c>
      <c r="B175" t="str">
        <f>VLOOKUP($A175,Dirofilaria!$A$6:$B$253,2,FALSE)</f>
        <v>Neg</v>
      </c>
      <c r="C175">
        <f>IF(B175=0,"",IF(B175="Neg",0,1))</f>
        <v>0</v>
      </c>
      <c r="D175" t="s">
        <v>4911</v>
      </c>
      <c r="E175">
        <f>IFERROR(VLOOKUP($A175,'Dog data'!$D$2:$DG$400,'Dog data'!R$1,FALSE),"")</f>
        <v>1</v>
      </c>
      <c r="F175" t="str">
        <f>IFERROR(VLOOKUP($A175,'Dog data'!$D$2:$DG$400,'Dog data'!T$1,FALSE),"")</f>
        <v>M</v>
      </c>
      <c r="G175" t="str">
        <f>IFERROR(VLOOKUP($A175,'Dog data'!$D$2:$DG$400,'Dog data'!Y$1,FALSE),"")</f>
        <v>Normal</v>
      </c>
      <c r="H175">
        <f>IFERROR(VLOOKUP($A175,'Dog data'!$D$2:$DG$400,'Dog data'!Z$1,FALSE),"")</f>
        <v>52</v>
      </c>
      <c r="I175">
        <f>IFERROR(VLOOKUP($A175,'Dog data'!$D$2:$DG$400,'Dog data'!AA$1,FALSE),"")</f>
        <v>12</v>
      </c>
      <c r="J175">
        <f>IFERROR(VLOOKUP($A175,'Dog data'!$D$2:$DG$400,'Dog data'!AE$1,FALSE),"")</f>
        <v>101.2</v>
      </c>
      <c r="K175">
        <f>IFERROR(VLOOKUP($A175,'Dog data'!$D$2:$DG$400,'Dog data'!AF$1,FALSE),"")</f>
        <v>3</v>
      </c>
      <c r="L175" t="str">
        <f>IFERROR(VLOOKUP($A175,'Dog data'!$D$2:$DG$400,'Dog data'!BQ$1,FALSE),"")</f>
        <v>.</v>
      </c>
      <c r="M175" t="str">
        <f>IFERROR(VLOOKUP($A175,'Dog data'!$D$2:$DG$400,'Dog data'!BR$1,FALSE),"")</f>
        <v>.</v>
      </c>
      <c r="N175" t="str">
        <f>IFERROR(VLOOKUP($A175,'Dog data'!$D$2:$DG$400,'Dog data'!BS$1,FALSE),"")</f>
        <v>.</v>
      </c>
      <c r="O175" t="str">
        <f>IFERROR(VLOOKUP($A175,'Dog data'!$D$2:$DG$400,'Dog data'!BT$1,FALSE),"")</f>
        <v>.</v>
      </c>
      <c r="P175" t="str">
        <f>IFERROR(VLOOKUP($A175,'Dog data'!$D$2:$DG$400,'Dog data'!BU$1,FALSE),"")</f>
        <v>.</v>
      </c>
      <c r="Q175" t="str">
        <f>IFERROR(VLOOKUP($A175,'Dog data'!$D$2:$DG$400,'Dog data'!BV$1,FALSE),"")</f>
        <v>.</v>
      </c>
      <c r="R175" t="str">
        <f>IFERROR(VLOOKUP($A175,'Dog data'!$D$2:$DG$400,'Dog data'!BW$1,FALSE),"")</f>
        <v>.</v>
      </c>
      <c r="S175" t="str">
        <f>IFERROR(VLOOKUP($A175,'Dog data'!$D$2:$DG$400,'Dog data'!BX$1,FALSE),"")</f>
        <v>.</v>
      </c>
      <c r="T175" t="str">
        <f>IFERROR(VLOOKUP($A175,'Dog data'!$D$2:$DG$400,'Dog data'!BY$1,FALSE),"")</f>
        <v>.</v>
      </c>
      <c r="U175" t="str">
        <f>IFERROR(VLOOKUP($A175,'Dog data'!$D$2:$DG$400,'Dog data'!BZ$1,FALSE),"")</f>
        <v>.</v>
      </c>
      <c r="V175" t="str">
        <f>IFERROR(VLOOKUP($A175,'Dog data'!$D$2:$DG$400,'Dog data'!CA$1,FALSE),"")</f>
        <v>.</v>
      </c>
      <c r="W175" t="str">
        <f>IFERROR(VLOOKUP($A175,'Dog data'!$D$2:$DG$400,'Dog data'!CB$1,FALSE),"")</f>
        <v>.</v>
      </c>
      <c r="X175" t="str">
        <f>IFERROR(VLOOKUP($A175,'Dog data'!$D$2:$DG$400,'Dog data'!CC$1,FALSE),"")</f>
        <v>.</v>
      </c>
      <c r="Y175" t="str">
        <f>IFERROR(VLOOKUP($A175,'Dog data'!$D$2:$DG$400,'Dog data'!CD$1,FALSE),"")</f>
        <v>.</v>
      </c>
      <c r="Z175" t="str">
        <f>IFERROR(VLOOKUP($A175,'Dog data'!$D$2:$DG$400,'Dog data'!CE$1,FALSE),"")</f>
        <v>.</v>
      </c>
      <c r="AA175" t="str">
        <f>IFERROR(VLOOKUP($A175,'Dog data'!$D$2:$DG$400,'Dog data'!CF$1,FALSE),"")</f>
        <v>.</v>
      </c>
      <c r="AB175" t="str">
        <f>IFERROR(VLOOKUP($A175,'Dog data'!$D$2:$DG$400,'Dog data'!CG$1,FALSE),"")</f>
        <v>.</v>
      </c>
      <c r="AC175" t="str">
        <f>IFERROR(VLOOKUP($A175,'Dog data'!$D$2:$DG$400,'Dog data'!CH$1,FALSE),"")</f>
        <v>.</v>
      </c>
      <c r="AD175" t="str">
        <f>IFERROR(VLOOKUP($A175,'Dog data'!$D$2:$DG$400,'Dog data'!CI$1,FALSE),"")</f>
        <v>.</v>
      </c>
      <c r="AE175" t="str">
        <f>IFERROR(VLOOKUP($A175,'Dog data'!$D$2:$DG$400,'Dog data'!CJ$1,FALSE),"")</f>
        <v>.</v>
      </c>
      <c r="AF175" t="str">
        <f>IFERROR(VLOOKUP($A175,'Dog data'!$D$2:$DG$400,'Dog data'!CK$1,FALSE),"")</f>
        <v>.</v>
      </c>
      <c r="AG175" t="str">
        <f>IFERROR(VLOOKUP($A175,'Dog data'!$D$2:$DG$400,'Dog data'!CL$1,FALSE),"")</f>
        <v>.</v>
      </c>
      <c r="AH175" t="str">
        <f>IFERROR(VLOOKUP($A175,'Dog data'!$D$2:$DG$400,'Dog data'!CM$1,FALSE),"")</f>
        <v>.</v>
      </c>
      <c r="AI175" s="85" t="str">
        <f>IFERROR(VLOOKUP($A175,'Dog data'!$D$2:$DH$400,'Dog data'!DH$1,FALSE),"")</f>
        <v>AP016</v>
      </c>
      <c r="AJ175" s="85" t="str">
        <f>IFERROR(VLOOKUP($AI175,data!$C$3:$L$500,data!E$1,FALSE),"")</f>
        <v>Altos de Pacora</v>
      </c>
      <c r="AK175" s="85" t="str">
        <f>IFERROR(VLOOKUP($AI175,data!$C$3:$L$500,data!F$1,FALSE),"")</f>
        <v>9.244909 -79.34992 831.9000244140625 96</v>
      </c>
      <c r="AL175" s="85">
        <f>IFERROR(VLOOKUP($AI175,data!$C$3:$L$500,data!G$1,FALSE),"")</f>
        <v>9.2449089999999998</v>
      </c>
      <c r="AM175" s="85">
        <f>IFERROR(VLOOKUP($AI175,data!$C$3:$L$500,data!H$1,FALSE),"")</f>
        <v>-79.349919999999997</v>
      </c>
      <c r="AN175" s="85">
        <f>IFERROR(IFERROR(VLOOKUP($AI175,data!$C$3:$L$500,data!I$1,FALSE),VLOOKUP($AI175,Sheet1!$E$3:$M$21,Sheet1!K$1,FALSE)),"")</f>
        <v>9.2448910000000009</v>
      </c>
      <c r="AO175" s="85">
        <f>IFERROR(IFERROR(VLOOKUP($AI175,data!$C$3:$L$500,data!J$1,FALSE),VLOOKUP($AI175,Sheet1!$E$3:$M$21,Sheet1!L$1,FALSE)),"")</f>
        <v>-79.349889000000005</v>
      </c>
      <c r="AP175" s="85">
        <f>IFERROR(VLOOKUP($AI175,data!$C$3:$L$500,data!K$1,FALSE),"")</f>
        <v>-79.349919999999997</v>
      </c>
      <c r="AQ175" s="85">
        <f>IFERROR(VLOOKUP($AI175,data!$C$3:$L$500,data!L$1,FALSE),"")</f>
        <v>831.90002441399997</v>
      </c>
    </row>
    <row r="176" spans="1:43" ht="17" thickBot="1" x14ac:dyDescent="0.25">
      <c r="A176" s="33" t="s">
        <v>200</v>
      </c>
      <c r="B176" t="str">
        <f>VLOOKUP($A176,Dirofilaria!$A$6:$B$253,2,FALSE)</f>
        <v>Light Pos</v>
      </c>
      <c r="C176">
        <f>IF(B176=0,"",IF(B176="Neg",0,1))</f>
        <v>1</v>
      </c>
      <c r="D176" t="s">
        <v>4911</v>
      </c>
      <c r="E176">
        <f>IFERROR(VLOOKUP($A176,'Dog data'!$D$2:$DG$400,'Dog data'!R$1,FALSE),"")</f>
        <v>5</v>
      </c>
      <c r="F176" t="str">
        <f>IFERROR(VLOOKUP($A176,'Dog data'!$D$2:$DG$400,'Dog data'!T$1,FALSE),"")</f>
        <v>M</v>
      </c>
      <c r="G176" t="str">
        <f>IFERROR(VLOOKUP($A176,'Dog data'!$D$2:$DG$400,'Dog data'!Y$1,FALSE),"")</f>
        <v>depressed</v>
      </c>
      <c r="H176">
        <f>IFERROR(VLOOKUP($A176,'Dog data'!$D$2:$DG$400,'Dog data'!Z$1,FALSE),"")</f>
        <v>112</v>
      </c>
      <c r="I176">
        <f>IFERROR(VLOOKUP($A176,'Dog data'!$D$2:$DG$400,'Dog data'!AA$1,FALSE),"")</f>
        <v>72</v>
      </c>
      <c r="J176">
        <f>IFERROR(VLOOKUP($A176,'Dog data'!$D$2:$DG$400,'Dog data'!AE$1,FALSE),"")</f>
        <v>103.9</v>
      </c>
      <c r="K176">
        <f>IFERROR(VLOOKUP($A176,'Dog data'!$D$2:$DG$400,'Dog data'!AF$1,FALSE),"")</f>
        <v>1</v>
      </c>
      <c r="L176" t="str">
        <f>IFERROR(VLOOKUP($A176,'Dog data'!$D$2:$DG$400,'Dog data'!BQ$1,FALSE),"")</f>
        <v>.</v>
      </c>
      <c r="M176" t="str">
        <f>IFERROR(VLOOKUP($A176,'Dog data'!$D$2:$DG$400,'Dog data'!BR$1,FALSE),"")</f>
        <v>.</v>
      </c>
      <c r="N176" t="str">
        <f>IFERROR(VLOOKUP($A176,'Dog data'!$D$2:$DG$400,'Dog data'!BS$1,FALSE),"")</f>
        <v>.</v>
      </c>
      <c r="O176" t="str">
        <f>IFERROR(VLOOKUP($A176,'Dog data'!$D$2:$DG$400,'Dog data'!BT$1,FALSE),"")</f>
        <v>.</v>
      </c>
      <c r="P176" t="str">
        <f>IFERROR(VLOOKUP($A176,'Dog data'!$D$2:$DG$400,'Dog data'!BU$1,FALSE),"")</f>
        <v>.</v>
      </c>
      <c r="Q176" t="str">
        <f>IFERROR(VLOOKUP($A176,'Dog data'!$D$2:$DG$400,'Dog data'!BV$1,FALSE),"")</f>
        <v>.</v>
      </c>
      <c r="R176" t="str">
        <f>IFERROR(VLOOKUP($A176,'Dog data'!$D$2:$DG$400,'Dog data'!BW$1,FALSE),"")</f>
        <v>.</v>
      </c>
      <c r="S176" t="str">
        <f>IFERROR(VLOOKUP($A176,'Dog data'!$D$2:$DG$400,'Dog data'!BX$1,FALSE),"")</f>
        <v>.</v>
      </c>
      <c r="T176" t="str">
        <f>IFERROR(VLOOKUP($A176,'Dog data'!$D$2:$DG$400,'Dog data'!BY$1,FALSE),"")</f>
        <v>.</v>
      </c>
      <c r="U176" t="str">
        <f>IFERROR(VLOOKUP($A176,'Dog data'!$D$2:$DG$400,'Dog data'!BZ$1,FALSE),"")</f>
        <v>.</v>
      </c>
      <c r="V176" t="str">
        <f>IFERROR(VLOOKUP($A176,'Dog data'!$D$2:$DG$400,'Dog data'!CA$1,FALSE),"")</f>
        <v>.</v>
      </c>
      <c r="W176" t="str">
        <f>IFERROR(VLOOKUP($A176,'Dog data'!$D$2:$DG$400,'Dog data'!CB$1,FALSE),"")</f>
        <v>.</v>
      </c>
      <c r="X176" t="str">
        <f>IFERROR(VLOOKUP($A176,'Dog data'!$D$2:$DG$400,'Dog data'!CC$1,FALSE),"")</f>
        <v>.</v>
      </c>
      <c r="Y176" t="str">
        <f>IFERROR(VLOOKUP($A176,'Dog data'!$D$2:$DG$400,'Dog data'!CD$1,FALSE),"")</f>
        <v>.</v>
      </c>
      <c r="Z176" t="str">
        <f>IFERROR(VLOOKUP($A176,'Dog data'!$D$2:$DG$400,'Dog data'!CE$1,FALSE),"")</f>
        <v>.</v>
      </c>
      <c r="AA176" t="str">
        <f>IFERROR(VLOOKUP($A176,'Dog data'!$D$2:$DG$400,'Dog data'!CF$1,FALSE),"")</f>
        <v>.</v>
      </c>
      <c r="AB176" t="str">
        <f>IFERROR(VLOOKUP($A176,'Dog data'!$D$2:$DG$400,'Dog data'!CG$1,FALSE),"")</f>
        <v>.</v>
      </c>
      <c r="AC176" t="str">
        <f>IFERROR(VLOOKUP($A176,'Dog data'!$D$2:$DG$400,'Dog data'!CH$1,FALSE),"")</f>
        <v>.</v>
      </c>
      <c r="AD176" t="str">
        <f>IFERROR(VLOOKUP($A176,'Dog data'!$D$2:$DG$400,'Dog data'!CI$1,FALSE),"")</f>
        <v>.</v>
      </c>
      <c r="AE176" t="str">
        <f>IFERROR(VLOOKUP($A176,'Dog data'!$D$2:$DG$400,'Dog data'!CJ$1,FALSE),"")</f>
        <v>.</v>
      </c>
      <c r="AF176" t="str">
        <f>IFERROR(VLOOKUP($A176,'Dog data'!$D$2:$DG$400,'Dog data'!CK$1,FALSE),"")</f>
        <v>.</v>
      </c>
      <c r="AG176" t="str">
        <f>IFERROR(VLOOKUP($A176,'Dog data'!$D$2:$DG$400,'Dog data'!CL$1,FALSE),"")</f>
        <v>.</v>
      </c>
      <c r="AH176" t="str">
        <f>IFERROR(VLOOKUP($A176,'Dog data'!$D$2:$DG$400,'Dog data'!CM$1,FALSE),"")</f>
        <v>.</v>
      </c>
      <c r="AI176" s="85" t="str">
        <f>IFERROR(VLOOKUP($A176,'Dog data'!$D$2:$DH$400,'Dog data'!DH$1,FALSE),"")</f>
        <v>AP016</v>
      </c>
      <c r="AJ176" s="85" t="str">
        <f>IFERROR(VLOOKUP($AI176,data!$C$3:$L$500,data!E$1,FALSE),"")</f>
        <v>Altos de Pacora</v>
      </c>
      <c r="AK176" s="85" t="str">
        <f>IFERROR(VLOOKUP($AI176,data!$C$3:$L$500,data!F$1,FALSE),"")</f>
        <v>9.244909 -79.34992 831.9000244140625 96</v>
      </c>
      <c r="AL176" s="85">
        <f>IFERROR(VLOOKUP($AI176,data!$C$3:$L$500,data!G$1,FALSE),"")</f>
        <v>9.2449089999999998</v>
      </c>
      <c r="AM176" s="85">
        <f>IFERROR(VLOOKUP($AI176,data!$C$3:$L$500,data!H$1,FALSE),"")</f>
        <v>-79.349919999999997</v>
      </c>
      <c r="AN176" s="85">
        <f>IFERROR(IFERROR(VLOOKUP($AI176,data!$C$3:$L$500,data!I$1,FALSE),VLOOKUP($AI176,Sheet1!$E$3:$M$21,Sheet1!K$1,FALSE)),"")</f>
        <v>9.2448910000000009</v>
      </c>
      <c r="AO176" s="85">
        <f>IFERROR(IFERROR(VLOOKUP($AI176,data!$C$3:$L$500,data!J$1,FALSE),VLOOKUP($AI176,Sheet1!$E$3:$M$21,Sheet1!L$1,FALSE)),"")</f>
        <v>-79.349889000000005</v>
      </c>
      <c r="AP176" s="85">
        <f>IFERROR(VLOOKUP($AI176,data!$C$3:$L$500,data!K$1,FALSE),"")</f>
        <v>-79.349919999999997</v>
      </c>
      <c r="AQ176" s="85">
        <f>IFERROR(VLOOKUP($AI176,data!$C$3:$L$500,data!L$1,FALSE),"")</f>
        <v>831.90002441399997</v>
      </c>
    </row>
    <row r="177" spans="1:43" ht="17" thickBot="1" x14ac:dyDescent="0.25">
      <c r="A177" s="33" t="s">
        <v>201</v>
      </c>
      <c r="B177" t="str">
        <f>VLOOKUP($A177,Dirofilaria!$A$6:$B$253,2,FALSE)</f>
        <v>Neg</v>
      </c>
      <c r="C177">
        <f>IF(B177=0,"",IF(B177="Neg",0,1))</f>
        <v>0</v>
      </c>
      <c r="D177" t="s">
        <v>4911</v>
      </c>
      <c r="E177">
        <f>IFERROR(VLOOKUP($A177,'Dog data'!$D$2:$DG$400,'Dog data'!R$1,FALSE),"")</f>
        <v>1</v>
      </c>
      <c r="F177" t="str">
        <f>IFERROR(VLOOKUP($A177,'Dog data'!$D$2:$DG$400,'Dog data'!T$1,FALSE),"")</f>
        <v>M</v>
      </c>
      <c r="G177" t="str">
        <f>IFERROR(VLOOKUP($A177,'Dog data'!$D$2:$DG$400,'Dog data'!Y$1,FALSE),"")</f>
        <v>QAR</v>
      </c>
      <c r="H177">
        <f>IFERROR(VLOOKUP($A177,'Dog data'!$D$2:$DG$400,'Dog data'!Z$1,FALSE),"")</f>
        <v>92</v>
      </c>
      <c r="I177" t="str">
        <f>IFERROR(VLOOKUP($A177,'Dog data'!$D$2:$DG$400,'Dog data'!AA$1,FALSE),"")</f>
        <v>Normal</v>
      </c>
      <c r="J177">
        <f>IFERROR(VLOOKUP($A177,'Dog data'!$D$2:$DG$400,'Dog data'!AE$1,FALSE),"")</f>
        <v>101.4</v>
      </c>
      <c r="K177">
        <f>IFERROR(VLOOKUP($A177,'Dog data'!$D$2:$DG$400,'Dog data'!AF$1,FALSE),"")</f>
        <v>2</v>
      </c>
      <c r="L177">
        <f>IFERROR(VLOOKUP($A177,'Dog data'!$D$2:$DG$400,'Dog data'!BQ$1,FALSE),"")</f>
        <v>9.99</v>
      </c>
      <c r="M177">
        <f>IFERROR(VLOOKUP($A177,'Dog data'!$D$2:$DG$400,'Dog data'!BR$1,FALSE),"")</f>
        <v>0.9</v>
      </c>
      <c r="N177">
        <f>IFERROR(VLOOKUP($A177,'Dog data'!$D$2:$DG$400,'Dog data'!BS$1,FALSE),"")</f>
        <v>9</v>
      </c>
      <c r="O177">
        <f>IFERROR(VLOOKUP($A177,'Dog data'!$D$2:$DG$400,'Dog data'!BT$1,FALSE),"")</f>
        <v>1.31</v>
      </c>
      <c r="P177">
        <f>IFERROR(VLOOKUP($A177,'Dog data'!$D$2:$DG$400,'Dog data'!BU$1,FALSE),"")</f>
        <v>13.1</v>
      </c>
      <c r="Q177">
        <f>IFERROR(VLOOKUP($A177,'Dog data'!$D$2:$DG$400,'Dog data'!BV$1,FALSE),"")</f>
        <v>7.78</v>
      </c>
      <c r="R177">
        <f>IFERROR(VLOOKUP($A177,'Dog data'!$D$2:$DG$400,'Dog data'!BW$1,FALSE),"")</f>
        <v>77.900000000000006</v>
      </c>
      <c r="S177">
        <f>IFERROR(VLOOKUP($A177,'Dog data'!$D$2:$DG$400,'Dog data'!BX$1,FALSE),"")</f>
        <v>6.73</v>
      </c>
      <c r="T177">
        <f>IFERROR(VLOOKUP($A177,'Dog data'!$D$2:$DG$400,'Dog data'!BY$1,FALSE),"")</f>
        <v>14.6</v>
      </c>
      <c r="U177">
        <f>IFERROR(VLOOKUP($A177,'Dog data'!$D$2:$DG$400,'Dog data'!BZ$1,FALSE),"")</f>
        <v>41.94</v>
      </c>
      <c r="V177">
        <f>IFERROR(VLOOKUP($A177,'Dog data'!$D$2:$DG$400,'Dog data'!CA$1,FALSE),"")</f>
        <v>62</v>
      </c>
      <c r="W177">
        <f>IFERROR(VLOOKUP($A177,'Dog data'!$D$2:$DG$400,'Dog data'!CB$1,FALSE),"")</f>
        <v>21.7</v>
      </c>
      <c r="X177">
        <f>IFERROR(VLOOKUP($A177,'Dog data'!$D$2:$DG$400,'Dog data'!CC$1,FALSE),"")</f>
        <v>34.799999999999997</v>
      </c>
      <c r="Y177">
        <f>IFERROR(VLOOKUP($A177,'Dog data'!$D$2:$DG$400,'Dog data'!CD$1,FALSE),"")</f>
        <v>15.5</v>
      </c>
      <c r="Z177">
        <f>IFERROR(VLOOKUP($A177,'Dog data'!$D$2:$DG$400,'Dog data'!CE$1,FALSE),"")</f>
        <v>97</v>
      </c>
      <c r="AA177">
        <f>IFERROR(VLOOKUP($A177,'Dog data'!$D$2:$DG$400,'Dog data'!CF$1,FALSE),"")</f>
        <v>8.1999999999999993</v>
      </c>
      <c r="AB177">
        <f>IFERROR(VLOOKUP($A177,'Dog data'!$D$2:$DG$400,'Dog data'!CG$1,FALSE),"")</f>
        <v>72</v>
      </c>
      <c r="AC177">
        <f>IFERROR(VLOOKUP($A177,'Dog data'!$D$2:$DG$400,'Dog data'!CH$1,FALSE),"")</f>
        <v>0</v>
      </c>
      <c r="AD177">
        <f>IFERROR(VLOOKUP($A177,'Dog data'!$D$2:$DG$400,'Dog data'!CI$1,FALSE),"")</f>
        <v>25</v>
      </c>
      <c r="AE177">
        <f>IFERROR(VLOOKUP($A177,'Dog data'!$D$2:$DG$400,'Dog data'!CJ$1,FALSE),"")</f>
        <v>2</v>
      </c>
      <c r="AF177">
        <f>IFERROR(VLOOKUP($A177,'Dog data'!$D$2:$DG$400,'Dog data'!CK$1,FALSE),"")</f>
        <v>1</v>
      </c>
      <c r="AG177" t="str">
        <f>IFERROR(VLOOKUP($A177,'Dog data'!$D$2:$DG$400,'Dog data'!CL$1,FALSE),"")</f>
        <v>.</v>
      </c>
      <c r="AH177" t="str">
        <f>IFERROR(VLOOKUP($A177,'Dog data'!$D$2:$DG$400,'Dog data'!CM$1,FALSE),"")</f>
        <v>.</v>
      </c>
      <c r="AI177" s="85" t="str">
        <f>IFERROR(VLOOKUP($A177,'Dog data'!$D$2:$DH$400,'Dog data'!DH$1,FALSE),"")</f>
        <v>AP017</v>
      </c>
      <c r="AJ177" s="85" t="str">
        <f>IFERROR(VLOOKUP($AI177,data!$C$3:$L$500,data!E$1,FALSE),"")</f>
        <v>Altos de Pacora</v>
      </c>
      <c r="AK177" s="85" t="str">
        <f>IFERROR(VLOOKUP($AI177,data!$C$3:$L$500,data!F$1,FALSE),"")</f>
        <v>9.243885 -79.349617 899.9000244140625 16</v>
      </c>
      <c r="AL177" s="85">
        <f>IFERROR(VLOOKUP($AI177,data!$C$3:$L$500,data!G$1,FALSE),"")</f>
        <v>9.2438850000000006</v>
      </c>
      <c r="AM177" s="85">
        <f>IFERROR(VLOOKUP($AI177,data!$C$3:$L$500,data!H$1,FALSE),"")</f>
        <v>-79.349616999999995</v>
      </c>
      <c r="AN177" s="85">
        <f>IFERROR(IFERROR(VLOOKUP($AI177,data!$C$3:$L$500,data!I$1,FALSE),VLOOKUP($AI177,Sheet1!$E$3:$M$21,Sheet1!K$1,FALSE)),"")</f>
        <v>9.2439470000000004</v>
      </c>
      <c r="AO177" s="85">
        <f>IFERROR(IFERROR(VLOOKUP($AI177,data!$C$3:$L$500,data!J$1,FALSE),VLOOKUP($AI177,Sheet1!$E$3:$M$21,Sheet1!L$1,FALSE)),"")</f>
        <v>-79.349877000000006</v>
      </c>
      <c r="AP177" s="85">
        <f>IFERROR(VLOOKUP($AI177,data!$C$3:$L$500,data!K$1,FALSE),"")</f>
        <v>-79.349616999999995</v>
      </c>
      <c r="AQ177" s="85">
        <f>IFERROR(VLOOKUP($AI177,data!$C$3:$L$500,data!L$1,FALSE),"")</f>
        <v>899.90002441399997</v>
      </c>
    </row>
    <row r="178" spans="1:43" ht="18" thickBot="1" x14ac:dyDescent="0.25">
      <c r="A178" s="34" t="s">
        <v>202</v>
      </c>
      <c r="B178" t="str">
        <f>VLOOKUP($A178,Dirofilaria!$A$6:$B$253,2,FALSE)</f>
        <v>Light Pos</v>
      </c>
      <c r="C178">
        <f>IF(B178=0,"",IF(B178="Neg",0,1))</f>
        <v>1</v>
      </c>
      <c r="D178" t="s">
        <v>4909</v>
      </c>
      <c r="E178">
        <f>IFERROR(VLOOKUP($A178,'Dog data'!$D$2:$DG$400,'Dog data'!R$1,FALSE),"")</f>
        <v>10</v>
      </c>
      <c r="F178" t="str">
        <f>IFERROR(VLOOKUP($A178,'Dog data'!$D$2:$DG$400,'Dog data'!T$1,FALSE),"")</f>
        <v>M</v>
      </c>
      <c r="G178" t="str">
        <f>IFERROR(VLOOKUP($A178,'Dog data'!$D$2:$DG$400,'Dog data'!Y$1,FALSE),"")</f>
        <v>Normal</v>
      </c>
      <c r="H178">
        <f>IFERROR(VLOOKUP($A178,'Dog data'!$D$2:$DG$400,'Dog data'!Z$1,FALSE),"")</f>
        <v>96</v>
      </c>
      <c r="I178" t="str">
        <f>IFERROR(VLOOKUP($A178,'Dog data'!$D$2:$DG$400,'Dog data'!AA$1,FALSE),"")</f>
        <v>Normal</v>
      </c>
      <c r="J178">
        <f>IFERROR(VLOOKUP($A178,'Dog data'!$D$2:$DG$400,'Dog data'!AE$1,FALSE),"")</f>
        <v>101.8</v>
      </c>
      <c r="K178">
        <f>IFERROR(VLOOKUP($A178,'Dog data'!$D$2:$DG$400,'Dog data'!AF$1,FALSE),"")</f>
        <v>5</v>
      </c>
      <c r="L178">
        <f>IFERROR(VLOOKUP($A178,'Dog data'!$D$2:$DG$400,'Dog data'!BQ$1,FALSE),"")</f>
        <v>9.15</v>
      </c>
      <c r="M178">
        <f>IFERROR(VLOOKUP($A178,'Dog data'!$D$2:$DG$400,'Dog data'!BR$1,FALSE),"")</f>
        <v>4.17</v>
      </c>
      <c r="N178">
        <f>IFERROR(VLOOKUP($A178,'Dog data'!$D$2:$DG$400,'Dog data'!BS$1,FALSE),"")</f>
        <v>45.6</v>
      </c>
      <c r="O178">
        <f>IFERROR(VLOOKUP($A178,'Dog data'!$D$2:$DG$400,'Dog data'!BT$1,FALSE),"")</f>
        <v>1.5</v>
      </c>
      <c r="P178">
        <f>IFERROR(VLOOKUP($A178,'Dog data'!$D$2:$DG$400,'Dog data'!BU$1,FALSE),"")</f>
        <v>16.3</v>
      </c>
      <c r="Q178">
        <f>IFERROR(VLOOKUP($A178,'Dog data'!$D$2:$DG$400,'Dog data'!BV$1,FALSE),"")</f>
        <v>3.49</v>
      </c>
      <c r="R178">
        <f>IFERROR(VLOOKUP($A178,'Dog data'!$D$2:$DG$400,'Dog data'!BW$1,FALSE),"")</f>
        <v>38.1</v>
      </c>
      <c r="S178">
        <f>IFERROR(VLOOKUP($A178,'Dog data'!$D$2:$DG$400,'Dog data'!BX$1,FALSE),"")</f>
        <v>4.3899999999999997</v>
      </c>
      <c r="T178">
        <f>IFERROR(VLOOKUP($A178,'Dog data'!$D$2:$DG$400,'Dog data'!BY$1,FALSE),"")</f>
        <v>9.9</v>
      </c>
      <c r="U178">
        <f>IFERROR(VLOOKUP($A178,'Dog data'!$D$2:$DG$400,'Dog data'!BZ$1,FALSE),"")</f>
        <v>27.08</v>
      </c>
      <c r="V178">
        <f>IFERROR(VLOOKUP($A178,'Dog data'!$D$2:$DG$400,'Dog data'!CA$1,FALSE),"")</f>
        <v>62</v>
      </c>
      <c r="W178">
        <f>IFERROR(VLOOKUP($A178,'Dog data'!$D$2:$DG$400,'Dog data'!CB$1,FALSE),"")</f>
        <v>22.5</v>
      </c>
      <c r="X178">
        <f>IFERROR(VLOOKUP($A178,'Dog data'!$D$2:$DG$400,'Dog data'!CC$1,FALSE),"")</f>
        <v>36.5</v>
      </c>
      <c r="Y178">
        <f>IFERROR(VLOOKUP($A178,'Dog data'!$D$2:$DG$400,'Dog data'!CD$1,FALSE),"")</f>
        <v>16</v>
      </c>
      <c r="Z178">
        <f>IFERROR(VLOOKUP($A178,'Dog data'!$D$2:$DG$400,'Dog data'!CE$1,FALSE),"")</f>
        <v>67</v>
      </c>
      <c r="AA178">
        <f>IFERROR(VLOOKUP($A178,'Dog data'!$D$2:$DG$400,'Dog data'!CF$1,FALSE),"")</f>
        <v>8.4</v>
      </c>
      <c r="AB178">
        <f>IFERROR(VLOOKUP($A178,'Dog data'!$D$2:$DG$400,'Dog data'!CG$1,FALSE),"")</f>
        <v>56</v>
      </c>
      <c r="AC178">
        <f>IFERROR(VLOOKUP($A178,'Dog data'!$D$2:$DG$400,'Dog data'!CH$1,FALSE),"")</f>
        <v>0</v>
      </c>
      <c r="AD178">
        <f>IFERROR(VLOOKUP($A178,'Dog data'!$D$2:$DG$400,'Dog data'!CI$1,FALSE),"")</f>
        <v>30</v>
      </c>
      <c r="AE178">
        <f>IFERROR(VLOOKUP($A178,'Dog data'!$D$2:$DG$400,'Dog data'!CJ$1,FALSE),"")</f>
        <v>10</v>
      </c>
      <c r="AF178">
        <f>IFERROR(VLOOKUP($A178,'Dog data'!$D$2:$DG$400,'Dog data'!CK$1,FALSE),"")</f>
        <v>4</v>
      </c>
      <c r="AG178" t="str">
        <f>IFERROR(VLOOKUP($A178,'Dog data'!$D$2:$DG$400,'Dog data'!CL$1,FALSE),"")</f>
        <v>.</v>
      </c>
      <c r="AH178" t="str">
        <f>IFERROR(VLOOKUP($A178,'Dog data'!$D$2:$DG$400,'Dog data'!CM$1,FALSE),"")</f>
        <v>.</v>
      </c>
      <c r="AI178" s="85" t="str">
        <f>IFERROR(VLOOKUP($A178,'Dog data'!$D$2:$DH$400,'Dog data'!DH$1,FALSE),"")</f>
        <v>SC001</v>
      </c>
      <c r="AJ178" s="85" t="str">
        <f>IFERROR(VLOOKUP($AI178,data!$C$3:$L$500,data!E$1,FALSE),"")</f>
        <v>Superacion Campesino</v>
      </c>
      <c r="AK178" s="85" t="str">
        <f>IFERROR(VLOOKUP($AI178,data!$C$3:$L$500,data!F$1,FALSE),"")</f>
        <v>9.16718 -79.151743 63.29999923706055 16</v>
      </c>
      <c r="AL178" s="85">
        <f>IFERROR(VLOOKUP($AI178,data!$C$3:$L$500,data!G$1,FALSE),"")</f>
        <v>9.1671800000000001</v>
      </c>
      <c r="AM178" s="85">
        <f>IFERROR(VLOOKUP($AI178,data!$C$3:$L$500,data!H$1,FALSE),"")</f>
        <v>-79.151742999999996</v>
      </c>
      <c r="AN178" s="85">
        <f>IFERROR(IFERROR(VLOOKUP($AI178,data!$C$3:$L$500,data!I$1,FALSE),VLOOKUP($AI178,Sheet1!$E$3:$M$21,Sheet1!K$1,FALSE)),"")</f>
        <v>9.167109</v>
      </c>
      <c r="AO178" s="85">
        <f>IFERROR(IFERROR(VLOOKUP($AI178,data!$C$3:$L$500,data!J$1,FALSE),VLOOKUP($AI178,Sheet1!$E$3:$M$21,Sheet1!L$1,FALSE)),"")</f>
        <v>-79.151667000000003</v>
      </c>
      <c r="AP178" s="85">
        <f>IFERROR(VLOOKUP($AI178,data!$C$3:$L$500,data!K$1,FALSE),"")</f>
        <v>-79.151742999999996</v>
      </c>
      <c r="AQ178" s="85">
        <f>IFERROR(VLOOKUP($AI178,data!$C$3:$L$500,data!L$1,FALSE),"")</f>
        <v>63.299999237100003</v>
      </c>
    </row>
    <row r="179" spans="1:43" ht="18" thickBot="1" x14ac:dyDescent="0.25">
      <c r="A179" s="34" t="s">
        <v>203</v>
      </c>
      <c r="B179" t="str">
        <f>VLOOKUP($A179,Dirofilaria!$A$6:$B$253,2,FALSE)</f>
        <v>Neg</v>
      </c>
      <c r="C179">
        <f>IF(B179=0,"",IF(B179="Neg",0,1))</f>
        <v>0</v>
      </c>
      <c r="D179" t="s">
        <v>4909</v>
      </c>
      <c r="E179">
        <f>IFERROR(VLOOKUP($A179,'Dog data'!$D$2:$DG$400,'Dog data'!R$1,FALSE),"")</f>
        <v>5</v>
      </c>
      <c r="F179" t="str">
        <f>IFERROR(VLOOKUP($A179,'Dog data'!$D$2:$DG$400,'Dog data'!T$1,FALSE),"")</f>
        <v>M</v>
      </c>
      <c r="G179" t="str">
        <f>IFERROR(VLOOKUP($A179,'Dog data'!$D$2:$DG$400,'Dog data'!Y$1,FALSE),"")</f>
        <v>Normal</v>
      </c>
      <c r="H179">
        <f>IFERROR(VLOOKUP($A179,'Dog data'!$D$2:$DG$400,'Dog data'!Z$1,FALSE),"")</f>
        <v>104</v>
      </c>
      <c r="I179" t="str">
        <f>IFERROR(VLOOKUP($A179,'Dog data'!$D$2:$DG$400,'Dog data'!AA$1,FALSE),"")</f>
        <v>Normal</v>
      </c>
      <c r="J179">
        <f>IFERROR(VLOOKUP($A179,'Dog data'!$D$2:$DG$400,'Dog data'!AE$1,FALSE),"")</f>
        <v>103</v>
      </c>
      <c r="K179">
        <f>IFERROR(VLOOKUP($A179,'Dog data'!$D$2:$DG$400,'Dog data'!AF$1,FALSE),"")</f>
        <v>3</v>
      </c>
      <c r="L179">
        <f>IFERROR(VLOOKUP($A179,'Dog data'!$D$2:$DG$400,'Dog data'!BQ$1,FALSE),"")</f>
        <v>18.91</v>
      </c>
      <c r="M179">
        <f>IFERROR(VLOOKUP($A179,'Dog data'!$D$2:$DG$400,'Dog data'!BR$1,FALSE),"")</f>
        <v>2.2599999999999998</v>
      </c>
      <c r="N179">
        <f>IFERROR(VLOOKUP($A179,'Dog data'!$D$2:$DG$400,'Dog data'!BS$1,FALSE),"")</f>
        <v>12</v>
      </c>
      <c r="O179">
        <f>IFERROR(VLOOKUP($A179,'Dog data'!$D$2:$DG$400,'Dog data'!BT$1,FALSE),"")</f>
        <v>1.69</v>
      </c>
      <c r="P179">
        <f>IFERROR(VLOOKUP($A179,'Dog data'!$D$2:$DG$400,'Dog data'!BU$1,FALSE),"")</f>
        <v>8.9</v>
      </c>
      <c r="Q179">
        <f>IFERROR(VLOOKUP($A179,'Dog data'!$D$2:$DG$400,'Dog data'!BV$1,FALSE),"")</f>
        <v>14.96</v>
      </c>
      <c r="R179">
        <f>IFERROR(VLOOKUP($A179,'Dog data'!$D$2:$DG$400,'Dog data'!BW$1,FALSE),"")</f>
        <v>79.099999999999994</v>
      </c>
      <c r="S179">
        <f>IFERROR(VLOOKUP($A179,'Dog data'!$D$2:$DG$400,'Dog data'!BX$1,FALSE),"")</f>
        <v>5.38</v>
      </c>
      <c r="T179">
        <f>IFERROR(VLOOKUP($A179,'Dog data'!$D$2:$DG$400,'Dog data'!BY$1,FALSE),"")</f>
        <v>11.9</v>
      </c>
      <c r="U179">
        <f>IFERROR(VLOOKUP($A179,'Dog data'!$D$2:$DG$400,'Dog data'!BZ$1,FALSE),"")</f>
        <v>33.229999999999997</v>
      </c>
      <c r="V179">
        <f>IFERROR(VLOOKUP($A179,'Dog data'!$D$2:$DG$400,'Dog data'!CA$1,FALSE),"")</f>
        <v>62</v>
      </c>
      <c r="W179">
        <f>IFERROR(VLOOKUP($A179,'Dog data'!$D$2:$DG$400,'Dog data'!CB$1,FALSE),"")</f>
        <v>22.2</v>
      </c>
      <c r="X179">
        <f>IFERROR(VLOOKUP($A179,'Dog data'!$D$2:$DG$400,'Dog data'!CC$1,FALSE),"")</f>
        <v>35.9</v>
      </c>
      <c r="Y179">
        <f>IFERROR(VLOOKUP($A179,'Dog data'!$D$2:$DG$400,'Dog data'!CD$1,FALSE),"")</f>
        <v>16.5</v>
      </c>
      <c r="Z179">
        <f>IFERROR(VLOOKUP($A179,'Dog data'!$D$2:$DG$400,'Dog data'!CE$1,FALSE),"")</f>
        <v>105</v>
      </c>
      <c r="AA179">
        <f>IFERROR(VLOOKUP($A179,'Dog data'!$D$2:$DG$400,'Dog data'!CF$1,FALSE),"")</f>
        <v>10.1</v>
      </c>
      <c r="AB179">
        <f>IFERROR(VLOOKUP($A179,'Dog data'!$D$2:$DG$400,'Dog data'!CG$1,FALSE),"")</f>
        <v>66</v>
      </c>
      <c r="AC179">
        <f>IFERROR(VLOOKUP($A179,'Dog data'!$D$2:$DG$400,'Dog data'!CH$1,FALSE),"")</f>
        <v>0</v>
      </c>
      <c r="AD179">
        <f>IFERROR(VLOOKUP($A179,'Dog data'!$D$2:$DG$400,'Dog data'!CI$1,FALSE),"")</f>
        <v>30</v>
      </c>
      <c r="AE179">
        <f>IFERROR(VLOOKUP($A179,'Dog data'!$D$2:$DG$400,'Dog data'!CJ$1,FALSE),"")</f>
        <v>4</v>
      </c>
      <c r="AF179">
        <f>IFERROR(VLOOKUP($A179,'Dog data'!$D$2:$DG$400,'Dog data'!CK$1,FALSE),"")</f>
        <v>0</v>
      </c>
      <c r="AG179" t="str">
        <f>IFERROR(VLOOKUP($A179,'Dog data'!$D$2:$DG$400,'Dog data'!CL$1,FALSE),"")</f>
        <v>.</v>
      </c>
      <c r="AH179" t="str">
        <f>IFERROR(VLOOKUP($A179,'Dog data'!$D$2:$DG$400,'Dog data'!CM$1,FALSE),"")</f>
        <v>.</v>
      </c>
      <c r="AI179" s="85" t="str">
        <f>IFERROR(VLOOKUP($A179,'Dog data'!$D$2:$DH$400,'Dog data'!DH$1,FALSE),"")</f>
        <v>SC001</v>
      </c>
      <c r="AJ179" s="85" t="str">
        <f>IFERROR(VLOOKUP($AI179,data!$C$3:$L$500,data!E$1,FALSE),"")</f>
        <v>Superacion Campesino</v>
      </c>
      <c r="AK179" s="85" t="str">
        <f>IFERROR(VLOOKUP($AI179,data!$C$3:$L$500,data!F$1,FALSE),"")</f>
        <v>9.16718 -79.151743 63.29999923706055 16</v>
      </c>
      <c r="AL179" s="85">
        <f>IFERROR(VLOOKUP($AI179,data!$C$3:$L$500,data!G$1,FALSE),"")</f>
        <v>9.1671800000000001</v>
      </c>
      <c r="AM179" s="85">
        <f>IFERROR(VLOOKUP($AI179,data!$C$3:$L$500,data!H$1,FALSE),"")</f>
        <v>-79.151742999999996</v>
      </c>
      <c r="AN179" s="85">
        <f>IFERROR(IFERROR(VLOOKUP($AI179,data!$C$3:$L$500,data!I$1,FALSE),VLOOKUP($AI179,Sheet1!$E$3:$M$21,Sheet1!K$1,FALSE)),"")</f>
        <v>9.167109</v>
      </c>
      <c r="AO179" s="85">
        <f>IFERROR(IFERROR(VLOOKUP($AI179,data!$C$3:$L$500,data!J$1,FALSE),VLOOKUP($AI179,Sheet1!$E$3:$M$21,Sheet1!L$1,FALSE)),"")</f>
        <v>-79.151667000000003</v>
      </c>
      <c r="AP179" s="85">
        <f>IFERROR(VLOOKUP($AI179,data!$C$3:$L$500,data!K$1,FALSE),"")</f>
        <v>-79.151742999999996</v>
      </c>
      <c r="AQ179" s="85">
        <f>IFERROR(VLOOKUP($AI179,data!$C$3:$L$500,data!L$1,FALSE),"")</f>
        <v>63.299999237100003</v>
      </c>
    </row>
    <row r="180" spans="1:43" ht="18" thickBot="1" x14ac:dyDescent="0.25">
      <c r="A180" s="34" t="s">
        <v>204</v>
      </c>
      <c r="B180" t="str">
        <f>VLOOKUP($A180,Dirofilaria!$A$6:$B$253,2,FALSE)</f>
        <v>Neg</v>
      </c>
      <c r="C180">
        <f>IF(B180=0,"",IF(B180="Neg",0,1))</f>
        <v>0</v>
      </c>
      <c r="D180" t="s">
        <v>4909</v>
      </c>
      <c r="E180">
        <f>IFERROR(VLOOKUP($A180,'Dog data'!$D$2:$DG$400,'Dog data'!R$1,FALSE),"")</f>
        <v>3</v>
      </c>
      <c r="F180" t="str">
        <f>IFERROR(VLOOKUP($A180,'Dog data'!$D$2:$DG$400,'Dog data'!T$1,FALSE),"")</f>
        <v>F</v>
      </c>
      <c r="G180" t="str">
        <f>IFERROR(VLOOKUP($A180,'Dog data'!$D$2:$DG$400,'Dog data'!Y$1,FALSE),"")</f>
        <v>Normal</v>
      </c>
      <c r="H180">
        <f>IFERROR(VLOOKUP($A180,'Dog data'!$D$2:$DG$400,'Dog data'!Z$1,FALSE),"")</f>
        <v>80</v>
      </c>
      <c r="I180">
        <f>IFERROR(VLOOKUP($A180,'Dog data'!$D$2:$DG$400,'Dog data'!AA$1,FALSE),"")</f>
        <v>70</v>
      </c>
      <c r="J180">
        <f>IFERROR(VLOOKUP($A180,'Dog data'!$D$2:$DG$400,'Dog data'!AE$1,FALSE),"")</f>
        <v>101.6</v>
      </c>
      <c r="K180">
        <f>IFERROR(VLOOKUP($A180,'Dog data'!$D$2:$DG$400,'Dog data'!AF$1,FALSE),"")</f>
        <v>3.5</v>
      </c>
      <c r="L180">
        <f>IFERROR(VLOOKUP($A180,'Dog data'!$D$2:$DG$400,'Dog data'!BQ$1,FALSE),"")</f>
        <v>9.39</v>
      </c>
      <c r="M180">
        <f>IFERROR(VLOOKUP($A180,'Dog data'!$D$2:$DG$400,'Dog data'!BR$1,FALSE),"")</f>
        <v>2.29</v>
      </c>
      <c r="N180">
        <f>IFERROR(VLOOKUP($A180,'Dog data'!$D$2:$DG$400,'Dog data'!BS$1,FALSE),"")</f>
        <v>24.4</v>
      </c>
      <c r="O180">
        <f>IFERROR(VLOOKUP($A180,'Dog data'!$D$2:$DG$400,'Dog data'!BT$1,FALSE),"")</f>
        <v>2.78</v>
      </c>
      <c r="P180">
        <f>IFERROR(VLOOKUP($A180,'Dog data'!$D$2:$DG$400,'Dog data'!BU$1,FALSE),"")</f>
        <v>29.6</v>
      </c>
      <c r="Q180">
        <f>IFERROR(VLOOKUP($A180,'Dog data'!$D$2:$DG$400,'Dog data'!BV$1,FALSE),"")</f>
        <v>4.32</v>
      </c>
      <c r="R180">
        <f>IFERROR(VLOOKUP($A180,'Dog data'!$D$2:$DG$400,'Dog data'!BW$1,FALSE),"")</f>
        <v>46</v>
      </c>
      <c r="S180">
        <f>IFERROR(VLOOKUP($A180,'Dog data'!$D$2:$DG$400,'Dog data'!BX$1,FALSE),"")</f>
        <v>3.75</v>
      </c>
      <c r="T180">
        <f>IFERROR(VLOOKUP($A180,'Dog data'!$D$2:$DG$400,'Dog data'!BY$1,FALSE),"")</f>
        <v>8.6</v>
      </c>
      <c r="U180">
        <f>IFERROR(VLOOKUP($A180,'Dog data'!$D$2:$DG$400,'Dog data'!BZ$1,FALSE),"")</f>
        <v>24.75</v>
      </c>
      <c r="V180">
        <f>IFERROR(VLOOKUP($A180,'Dog data'!$D$2:$DG$400,'Dog data'!CA$1,FALSE),"")</f>
        <v>66</v>
      </c>
      <c r="W180">
        <f>IFERROR(VLOOKUP($A180,'Dog data'!$D$2:$DG$400,'Dog data'!CB$1,FALSE),"")</f>
        <v>22.8</v>
      </c>
      <c r="X180">
        <f>IFERROR(VLOOKUP($A180,'Dog data'!$D$2:$DG$400,'Dog data'!CC$1,FALSE),"")</f>
        <v>34.6</v>
      </c>
      <c r="Y180">
        <f>IFERROR(VLOOKUP($A180,'Dog data'!$D$2:$DG$400,'Dog data'!CD$1,FALSE),"")</f>
        <v>17.7</v>
      </c>
      <c r="Z180">
        <f>IFERROR(VLOOKUP($A180,'Dog data'!$D$2:$DG$400,'Dog data'!CE$1,FALSE),"")</f>
        <v>149</v>
      </c>
      <c r="AA180">
        <f>IFERROR(VLOOKUP($A180,'Dog data'!$D$2:$DG$400,'Dog data'!CF$1,FALSE),"")</f>
        <v>11.6</v>
      </c>
      <c r="AB180">
        <f>IFERROR(VLOOKUP($A180,'Dog data'!$D$2:$DG$400,'Dog data'!CG$1,FALSE),"")</f>
        <v>64</v>
      </c>
      <c r="AC180">
        <f>IFERROR(VLOOKUP($A180,'Dog data'!$D$2:$DG$400,'Dog data'!CH$1,FALSE),"")</f>
        <v>0</v>
      </c>
      <c r="AD180">
        <f>IFERROR(VLOOKUP($A180,'Dog data'!$D$2:$DG$400,'Dog data'!CI$1,FALSE),"")</f>
        <v>31</v>
      </c>
      <c r="AE180">
        <f>IFERROR(VLOOKUP($A180,'Dog data'!$D$2:$DG$400,'Dog data'!CJ$1,FALSE),"")</f>
        <v>4</v>
      </c>
      <c r="AF180">
        <f>IFERROR(VLOOKUP($A180,'Dog data'!$D$2:$DG$400,'Dog data'!CK$1,FALSE),"")</f>
        <v>1</v>
      </c>
      <c r="AG180" t="str">
        <f>IFERROR(VLOOKUP($A180,'Dog data'!$D$2:$DG$400,'Dog data'!CL$1,FALSE),"")</f>
        <v>.</v>
      </c>
      <c r="AH180" t="str">
        <f>IFERROR(VLOOKUP($A180,'Dog data'!$D$2:$DG$400,'Dog data'!CM$1,FALSE),"")</f>
        <v>.</v>
      </c>
      <c r="AI180" s="85" t="str">
        <f>IFERROR(VLOOKUP($A180,'Dog data'!$D$2:$DH$400,'Dog data'!DH$1,FALSE),"")</f>
        <v>SC002</v>
      </c>
      <c r="AJ180" s="85" t="str">
        <f>IFERROR(VLOOKUP($AI180,data!$C$3:$L$500,data!E$1,FALSE),"")</f>
        <v>Superacion Campesino</v>
      </c>
      <c r="AK180" s="85" t="str">
        <f>IFERROR(VLOOKUP($AI180,data!$C$3:$L$500,data!F$1,FALSE),"")</f>
        <v>9.166585 -79.151337 53.20000076293945 10.5</v>
      </c>
      <c r="AL180" s="85">
        <f>IFERROR(VLOOKUP($AI180,data!$C$3:$L$500,data!G$1,FALSE),"")</f>
        <v>9.1665849999999995</v>
      </c>
      <c r="AM180" s="85">
        <f>IFERROR(VLOOKUP($AI180,data!$C$3:$L$500,data!H$1,FALSE),"")</f>
        <v>-79.151336999999998</v>
      </c>
      <c r="AN180" s="85">
        <f>IFERROR(IFERROR(VLOOKUP($AI180,data!$C$3:$L$500,data!I$1,FALSE),VLOOKUP($AI180,Sheet1!$E$3:$M$21,Sheet1!K$1,FALSE)),"")</f>
        <v>9.1668690000000002</v>
      </c>
      <c r="AO180" s="85">
        <f>IFERROR(IFERROR(VLOOKUP($AI180,data!$C$3:$L$500,data!J$1,FALSE),VLOOKUP($AI180,Sheet1!$E$3:$M$21,Sheet1!L$1,FALSE)),"")</f>
        <v>-79.151364999999998</v>
      </c>
      <c r="AP180" s="85">
        <f>IFERROR(VLOOKUP($AI180,data!$C$3:$L$500,data!K$1,FALSE),"")</f>
        <v>-79.151336999999998</v>
      </c>
      <c r="AQ180" s="85">
        <f>IFERROR(VLOOKUP($AI180,data!$C$3:$L$500,data!L$1,FALSE),"")</f>
        <v>53.200000762899997</v>
      </c>
    </row>
    <row r="181" spans="1:43" ht="18" thickBot="1" x14ac:dyDescent="0.25">
      <c r="A181" s="34" t="s">
        <v>205</v>
      </c>
      <c r="B181" t="str">
        <f>VLOOKUP($A181,Dirofilaria!$A$6:$B$253,2,FALSE)</f>
        <v>Neg</v>
      </c>
      <c r="C181">
        <f>IF(B181=0,"",IF(B181="Neg",0,1))</f>
        <v>0</v>
      </c>
      <c r="D181" t="s">
        <v>4909</v>
      </c>
      <c r="E181">
        <f>IFERROR(VLOOKUP($A181,'Dog data'!$D$2:$DG$400,'Dog data'!R$1,FALSE),"")</f>
        <v>99</v>
      </c>
      <c r="F181" t="str">
        <f>IFERROR(VLOOKUP($A181,'Dog data'!$D$2:$DG$400,'Dog data'!T$1,FALSE),"")</f>
        <v>M</v>
      </c>
      <c r="G181" t="str">
        <f>IFERROR(VLOOKUP($A181,'Dog data'!$D$2:$DG$400,'Dog data'!Y$1,FALSE),"")</f>
        <v>Normal</v>
      </c>
      <c r="H181">
        <f>IFERROR(VLOOKUP($A181,'Dog data'!$D$2:$DG$400,'Dog data'!Z$1,FALSE),"")</f>
        <v>84</v>
      </c>
      <c r="I181" t="str">
        <f>IFERROR(VLOOKUP($A181,'Dog data'!$D$2:$DG$400,'Dog data'!AA$1,FALSE),"")</f>
        <v>Normal</v>
      </c>
      <c r="J181">
        <f>IFERROR(VLOOKUP($A181,'Dog data'!$D$2:$DG$400,'Dog data'!AE$1,FALSE),"")</f>
        <v>101.9</v>
      </c>
      <c r="K181">
        <f>IFERROR(VLOOKUP($A181,'Dog data'!$D$2:$DG$400,'Dog data'!AF$1,FALSE),"")</f>
        <v>4</v>
      </c>
      <c r="L181">
        <f>IFERROR(VLOOKUP($A181,'Dog data'!$D$2:$DG$400,'Dog data'!BQ$1,FALSE),"")</f>
        <v>17.64</v>
      </c>
      <c r="M181">
        <f>IFERROR(VLOOKUP($A181,'Dog data'!$D$2:$DG$400,'Dog data'!BR$1,FALSE),"")</f>
        <v>5.25</v>
      </c>
      <c r="N181">
        <f>IFERROR(VLOOKUP($A181,'Dog data'!$D$2:$DG$400,'Dog data'!BS$1,FALSE),"")</f>
        <v>29.7</v>
      </c>
      <c r="O181">
        <f>IFERROR(VLOOKUP($A181,'Dog data'!$D$2:$DG$400,'Dog data'!BT$1,FALSE),"")</f>
        <v>2.04</v>
      </c>
      <c r="P181">
        <f>IFERROR(VLOOKUP($A181,'Dog data'!$D$2:$DG$400,'Dog data'!BU$1,FALSE),"")</f>
        <v>11.5</v>
      </c>
      <c r="Q181">
        <f>IFERROR(VLOOKUP($A181,'Dog data'!$D$2:$DG$400,'Dog data'!BV$1,FALSE),"")</f>
        <v>10.36</v>
      </c>
      <c r="R181">
        <f>IFERROR(VLOOKUP($A181,'Dog data'!$D$2:$DG$400,'Dog data'!BW$1,FALSE),"")</f>
        <v>58.7</v>
      </c>
      <c r="S181">
        <f>IFERROR(VLOOKUP($A181,'Dog data'!$D$2:$DG$400,'Dog data'!BX$1,FALSE),"")</f>
        <v>5.28</v>
      </c>
      <c r="T181">
        <f>IFERROR(VLOOKUP($A181,'Dog data'!$D$2:$DG$400,'Dog data'!BY$1,FALSE),"")</f>
        <v>11.9</v>
      </c>
      <c r="U181">
        <f>IFERROR(VLOOKUP($A181,'Dog data'!$D$2:$DG$400,'Dog data'!BZ$1,FALSE),"")</f>
        <v>31.53</v>
      </c>
      <c r="V181">
        <f>IFERROR(VLOOKUP($A181,'Dog data'!$D$2:$DG$400,'Dog data'!CA$1,FALSE),"")</f>
        <v>60</v>
      </c>
      <c r="W181">
        <f>IFERROR(VLOOKUP($A181,'Dog data'!$D$2:$DG$400,'Dog data'!CB$1,FALSE),"")</f>
        <v>22.5</v>
      </c>
      <c r="X181">
        <f>IFERROR(VLOOKUP($A181,'Dog data'!$D$2:$DG$400,'Dog data'!CC$1,FALSE),"")</f>
        <v>37.700000000000003</v>
      </c>
      <c r="Y181">
        <f>IFERROR(VLOOKUP($A181,'Dog data'!$D$2:$DG$400,'Dog data'!CD$1,FALSE),"")</f>
        <v>16.3</v>
      </c>
      <c r="Z181">
        <f>IFERROR(VLOOKUP($A181,'Dog data'!$D$2:$DG$400,'Dog data'!CE$1,FALSE),"")</f>
        <v>129</v>
      </c>
      <c r="AA181">
        <f>IFERROR(VLOOKUP($A181,'Dog data'!$D$2:$DG$400,'Dog data'!CF$1,FALSE),"")</f>
        <v>8.3000000000000007</v>
      </c>
      <c r="AB181">
        <f>IFERROR(VLOOKUP($A181,'Dog data'!$D$2:$DG$400,'Dog data'!CG$1,FALSE),"")</f>
        <v>54</v>
      </c>
      <c r="AC181">
        <f>IFERROR(VLOOKUP($A181,'Dog data'!$D$2:$DG$400,'Dog data'!CH$1,FALSE),"")</f>
        <v>0</v>
      </c>
      <c r="AD181">
        <f>IFERROR(VLOOKUP($A181,'Dog data'!$D$2:$DG$400,'Dog data'!CI$1,FALSE),"")</f>
        <v>30</v>
      </c>
      <c r="AE181">
        <f>IFERROR(VLOOKUP($A181,'Dog data'!$D$2:$DG$400,'Dog data'!CJ$1,FALSE),"")</f>
        <v>5</v>
      </c>
      <c r="AF181">
        <f>IFERROR(VLOOKUP($A181,'Dog data'!$D$2:$DG$400,'Dog data'!CK$1,FALSE),"")</f>
        <v>11</v>
      </c>
      <c r="AG181" t="str">
        <f>IFERROR(VLOOKUP($A181,'Dog data'!$D$2:$DG$400,'Dog data'!CL$1,FALSE),"")</f>
        <v>.</v>
      </c>
      <c r="AH181" t="str">
        <f>IFERROR(VLOOKUP($A181,'Dog data'!$D$2:$DG$400,'Dog data'!CM$1,FALSE),"")</f>
        <v>.</v>
      </c>
      <c r="AI181" s="85" t="str">
        <f>IFERROR(VLOOKUP($A181,'Dog data'!$D$2:$DH$400,'Dog data'!DH$1,FALSE),"")</f>
        <v>SC002</v>
      </c>
      <c r="AJ181" s="85" t="str">
        <f>IFERROR(VLOOKUP($AI181,data!$C$3:$L$500,data!E$1,FALSE),"")</f>
        <v>Superacion Campesino</v>
      </c>
      <c r="AK181" s="85" t="str">
        <f>IFERROR(VLOOKUP($AI181,data!$C$3:$L$500,data!F$1,FALSE),"")</f>
        <v>9.166585 -79.151337 53.20000076293945 10.5</v>
      </c>
      <c r="AL181" s="85">
        <f>IFERROR(VLOOKUP($AI181,data!$C$3:$L$500,data!G$1,FALSE),"")</f>
        <v>9.1665849999999995</v>
      </c>
      <c r="AM181" s="85">
        <f>IFERROR(VLOOKUP($AI181,data!$C$3:$L$500,data!H$1,FALSE),"")</f>
        <v>-79.151336999999998</v>
      </c>
      <c r="AN181" s="85">
        <f>IFERROR(IFERROR(VLOOKUP($AI181,data!$C$3:$L$500,data!I$1,FALSE),VLOOKUP($AI181,Sheet1!$E$3:$M$21,Sheet1!K$1,FALSE)),"")</f>
        <v>9.1668690000000002</v>
      </c>
      <c r="AO181" s="85">
        <f>IFERROR(IFERROR(VLOOKUP($AI181,data!$C$3:$L$500,data!J$1,FALSE),VLOOKUP($AI181,Sheet1!$E$3:$M$21,Sheet1!L$1,FALSE)),"")</f>
        <v>-79.151364999999998</v>
      </c>
      <c r="AP181" s="85">
        <f>IFERROR(VLOOKUP($AI181,data!$C$3:$L$500,data!K$1,FALSE),"")</f>
        <v>-79.151336999999998</v>
      </c>
      <c r="AQ181" s="85">
        <f>IFERROR(VLOOKUP($AI181,data!$C$3:$L$500,data!L$1,FALSE),"")</f>
        <v>53.200000762899997</v>
      </c>
    </row>
    <row r="182" spans="1:43" ht="18" thickBot="1" x14ac:dyDescent="0.25">
      <c r="A182" s="34" t="s">
        <v>206</v>
      </c>
      <c r="B182" t="str">
        <f>VLOOKUP($A182,Dirofilaria!$A$6:$B$253,2,FALSE)</f>
        <v>Neg</v>
      </c>
      <c r="C182">
        <f>IF(B182=0,"",IF(B182="Neg",0,1))</f>
        <v>0</v>
      </c>
      <c r="D182" t="s">
        <v>4909</v>
      </c>
      <c r="E182">
        <f>IFERROR(VLOOKUP($A182,'Dog data'!$D$2:$DG$400,'Dog data'!R$1,FALSE),"")</f>
        <v>4</v>
      </c>
      <c r="F182" t="str">
        <f>IFERROR(VLOOKUP($A182,'Dog data'!$D$2:$DG$400,'Dog data'!T$1,FALSE),"")</f>
        <v>M</v>
      </c>
      <c r="G182" t="str">
        <f>IFERROR(VLOOKUP($A182,'Dog data'!$D$2:$DG$400,'Dog data'!Y$1,FALSE),"")</f>
        <v>Normal</v>
      </c>
      <c r="H182">
        <f>IFERROR(VLOOKUP($A182,'Dog data'!$D$2:$DG$400,'Dog data'!Z$1,FALSE),"")</f>
        <v>0</v>
      </c>
      <c r="I182" t="str">
        <f>IFERROR(VLOOKUP($A182,'Dog data'!$D$2:$DG$400,'Dog data'!AA$1,FALSE),"")</f>
        <v>Normal</v>
      </c>
      <c r="J182">
        <f>IFERROR(VLOOKUP($A182,'Dog data'!$D$2:$DG$400,'Dog data'!AE$1,FALSE),"")</f>
        <v>101.8</v>
      </c>
      <c r="K182">
        <f>IFERROR(VLOOKUP($A182,'Dog data'!$D$2:$DG$400,'Dog data'!AF$1,FALSE),"")</f>
        <v>3.5</v>
      </c>
      <c r="L182">
        <f>IFERROR(VLOOKUP($A182,'Dog data'!$D$2:$DG$400,'Dog data'!BQ$1,FALSE),"")</f>
        <v>9.64</v>
      </c>
      <c r="M182">
        <f>IFERROR(VLOOKUP($A182,'Dog data'!$D$2:$DG$400,'Dog data'!BR$1,FALSE),"")</f>
        <v>0.99</v>
      </c>
      <c r="N182">
        <f>IFERROR(VLOOKUP($A182,'Dog data'!$D$2:$DG$400,'Dog data'!BS$1,FALSE),"")</f>
        <v>10.199999999999999</v>
      </c>
      <c r="O182">
        <f>IFERROR(VLOOKUP($A182,'Dog data'!$D$2:$DG$400,'Dog data'!BT$1,FALSE),"")</f>
        <v>0.25</v>
      </c>
      <c r="P182">
        <f>IFERROR(VLOOKUP($A182,'Dog data'!$D$2:$DG$400,'Dog data'!BU$1,FALSE),"")</f>
        <v>2.6</v>
      </c>
      <c r="Q182">
        <f>IFERROR(VLOOKUP($A182,'Dog data'!$D$2:$DG$400,'Dog data'!BV$1,FALSE),"")</f>
        <v>8.41</v>
      </c>
      <c r="R182">
        <f>IFERROR(VLOOKUP($A182,'Dog data'!$D$2:$DG$400,'Dog data'!BW$1,FALSE),"")</f>
        <v>87.2</v>
      </c>
      <c r="S182">
        <f>IFERROR(VLOOKUP($A182,'Dog data'!$D$2:$DG$400,'Dog data'!BX$1,FALSE),"")</f>
        <v>5.45</v>
      </c>
      <c r="T182">
        <f>IFERROR(VLOOKUP($A182,'Dog data'!$D$2:$DG$400,'Dog data'!BY$1,FALSE),"")</f>
        <v>11.9</v>
      </c>
      <c r="U182">
        <f>IFERROR(VLOOKUP($A182,'Dog data'!$D$2:$DG$400,'Dog data'!BZ$1,FALSE),"")</f>
        <v>33.32</v>
      </c>
      <c r="V182">
        <f>IFERROR(VLOOKUP($A182,'Dog data'!$D$2:$DG$400,'Dog data'!CA$1,FALSE),"")</f>
        <v>61</v>
      </c>
      <c r="W182">
        <f>IFERROR(VLOOKUP($A182,'Dog data'!$D$2:$DG$400,'Dog data'!CB$1,FALSE),"")</f>
        <v>21.8</v>
      </c>
      <c r="X182">
        <f>IFERROR(VLOOKUP($A182,'Dog data'!$D$2:$DG$400,'Dog data'!CC$1,FALSE),"")</f>
        <v>35.700000000000003</v>
      </c>
      <c r="Y182">
        <f>IFERROR(VLOOKUP($A182,'Dog data'!$D$2:$DG$400,'Dog data'!CD$1,FALSE),"")</f>
        <v>16.3</v>
      </c>
      <c r="Z182">
        <f>IFERROR(VLOOKUP($A182,'Dog data'!$D$2:$DG$400,'Dog data'!CE$1,FALSE),"")</f>
        <v>12</v>
      </c>
      <c r="AA182">
        <f>IFERROR(VLOOKUP($A182,'Dog data'!$D$2:$DG$400,'Dog data'!CF$1,FALSE),"")</f>
        <v>13.4</v>
      </c>
      <c r="AB182">
        <f>IFERROR(VLOOKUP($A182,'Dog data'!$D$2:$DG$400,'Dog data'!CG$1,FALSE),"")</f>
        <v>76</v>
      </c>
      <c r="AC182">
        <f>IFERROR(VLOOKUP($A182,'Dog data'!$D$2:$DG$400,'Dog data'!CH$1,FALSE),"")</f>
        <v>2</v>
      </c>
      <c r="AD182">
        <f>IFERROR(VLOOKUP($A182,'Dog data'!$D$2:$DG$400,'Dog data'!CI$1,FALSE),"")</f>
        <v>12</v>
      </c>
      <c r="AE182">
        <f>IFERROR(VLOOKUP($A182,'Dog data'!$D$2:$DG$400,'Dog data'!CJ$1,FALSE),"")</f>
        <v>2</v>
      </c>
      <c r="AF182">
        <f>IFERROR(VLOOKUP($A182,'Dog data'!$D$2:$DG$400,'Dog data'!CK$1,FALSE),"")</f>
        <v>8</v>
      </c>
      <c r="AG182" t="str">
        <f>IFERROR(VLOOKUP($A182,'Dog data'!$D$2:$DG$400,'Dog data'!CL$1,FALSE),"")</f>
        <v>.</v>
      </c>
      <c r="AH182" t="str">
        <f>IFERROR(VLOOKUP($A182,'Dog data'!$D$2:$DG$400,'Dog data'!CM$1,FALSE),"")</f>
        <v>.</v>
      </c>
      <c r="AI182" s="85" t="str">
        <f>IFERROR(VLOOKUP($A182,'Dog data'!$D$2:$DH$400,'Dog data'!DH$1,FALSE),"")</f>
        <v>SC003</v>
      </c>
      <c r="AJ182" s="85" t="str">
        <f>IFERROR(VLOOKUP($AI182,data!$C$3:$L$500,data!E$1,FALSE),"")</f>
        <v>Superacion Campesino</v>
      </c>
      <c r="AK182" s="85" t="str">
        <f>IFERROR(VLOOKUP($AI182,data!$C$3:$L$500,data!F$1,FALSE),"")</f>
        <v>9.16483 -79.149944 50.70000076293945 10.5</v>
      </c>
      <c r="AL182" s="85">
        <f>IFERROR(VLOOKUP($AI182,data!$C$3:$L$500,data!G$1,FALSE),"")</f>
        <v>9.1648300000000003</v>
      </c>
      <c r="AM182" s="85">
        <f>IFERROR(VLOOKUP($AI182,data!$C$3:$L$500,data!H$1,FALSE),"")</f>
        <v>-79.149944000000005</v>
      </c>
      <c r="AN182" s="85">
        <f>IFERROR(IFERROR(VLOOKUP($AI182,data!$C$3:$L$500,data!I$1,FALSE),VLOOKUP($AI182,Sheet1!$E$3:$M$21,Sheet1!K$1,FALSE)),"")</f>
        <v>9.1646359999999998</v>
      </c>
      <c r="AO182" s="85">
        <f>IFERROR(IFERROR(VLOOKUP($AI182,data!$C$3:$L$500,data!J$1,FALSE),VLOOKUP($AI182,Sheet1!$E$3:$M$21,Sheet1!L$1,FALSE)),"")</f>
        <v>-79.149801999999994</v>
      </c>
      <c r="AP182" s="85">
        <f>IFERROR(VLOOKUP($AI182,data!$C$3:$L$500,data!K$1,FALSE),"")</f>
        <v>-79.149944000000005</v>
      </c>
      <c r="AQ182" s="85">
        <f>IFERROR(VLOOKUP($AI182,data!$C$3:$L$500,data!L$1,FALSE),"")</f>
        <v>50.700000762899997</v>
      </c>
    </row>
    <row r="183" spans="1:43" ht="18" thickBot="1" x14ac:dyDescent="0.25">
      <c r="A183" s="34" t="s">
        <v>207</v>
      </c>
      <c r="B183" t="str">
        <f>VLOOKUP($A183,Dirofilaria!$A$6:$B$253,2,FALSE)</f>
        <v xml:space="preserve">Light Pos </v>
      </c>
      <c r="C183">
        <f>IF(B183=0,"",IF(B183="Neg",0,1))</f>
        <v>1</v>
      </c>
      <c r="D183" t="s">
        <v>4909</v>
      </c>
      <c r="E183">
        <f>IFERROR(VLOOKUP($A183,'Dog data'!$D$2:$DG$400,'Dog data'!R$1,FALSE),"")</f>
        <v>7</v>
      </c>
      <c r="F183" t="str">
        <f>IFERROR(VLOOKUP($A183,'Dog data'!$D$2:$DG$400,'Dog data'!T$1,FALSE),"")</f>
        <v>M</v>
      </c>
      <c r="G183" t="str">
        <f>IFERROR(VLOOKUP($A183,'Dog data'!$D$2:$DG$400,'Dog data'!Y$1,FALSE),"")</f>
        <v>Normal</v>
      </c>
      <c r="H183">
        <f>IFERROR(VLOOKUP($A183,'Dog data'!$D$2:$DG$400,'Dog data'!Z$1,FALSE),"")</f>
        <v>68</v>
      </c>
      <c r="I183" t="str">
        <f>IFERROR(VLOOKUP($A183,'Dog data'!$D$2:$DG$400,'Dog data'!AA$1,FALSE),"")</f>
        <v>Normal</v>
      </c>
      <c r="J183">
        <f>IFERROR(VLOOKUP($A183,'Dog data'!$D$2:$DG$400,'Dog data'!AE$1,FALSE),"")</f>
        <v>101.4</v>
      </c>
      <c r="K183">
        <f>IFERROR(VLOOKUP($A183,'Dog data'!$D$2:$DG$400,'Dog data'!AF$1,FALSE),"")</f>
        <v>3.5</v>
      </c>
      <c r="L183">
        <f>IFERROR(VLOOKUP($A183,'Dog data'!$D$2:$DG$400,'Dog data'!BQ$1,FALSE),"")</f>
        <v>9.92</v>
      </c>
      <c r="M183">
        <f>IFERROR(VLOOKUP($A183,'Dog data'!$D$2:$DG$400,'Dog data'!BR$1,FALSE),"")</f>
        <v>3.86</v>
      </c>
      <c r="N183">
        <f>IFERROR(VLOOKUP($A183,'Dog data'!$D$2:$DG$400,'Dog data'!BS$1,FALSE),"")</f>
        <v>38.9</v>
      </c>
      <c r="O183">
        <f>IFERROR(VLOOKUP($A183,'Dog data'!$D$2:$DG$400,'Dog data'!BT$1,FALSE),"")</f>
        <v>2.36</v>
      </c>
      <c r="P183">
        <f>IFERROR(VLOOKUP($A183,'Dog data'!$D$2:$DG$400,'Dog data'!BU$1,FALSE),"")</f>
        <v>23.8</v>
      </c>
      <c r="Q183">
        <f>IFERROR(VLOOKUP($A183,'Dog data'!$D$2:$DG$400,'Dog data'!BV$1,FALSE),"")</f>
        <v>3.7</v>
      </c>
      <c r="R183">
        <f>IFERROR(VLOOKUP($A183,'Dog data'!$D$2:$DG$400,'Dog data'!BW$1,FALSE),"")</f>
        <v>37.299999999999997</v>
      </c>
      <c r="S183">
        <f>IFERROR(VLOOKUP($A183,'Dog data'!$D$2:$DG$400,'Dog data'!BX$1,FALSE),"")</f>
        <v>4.38</v>
      </c>
      <c r="T183">
        <f>IFERROR(VLOOKUP($A183,'Dog data'!$D$2:$DG$400,'Dog data'!BY$1,FALSE),"")</f>
        <v>10.199999999999999</v>
      </c>
      <c r="U183">
        <f>IFERROR(VLOOKUP($A183,'Dog data'!$D$2:$DG$400,'Dog data'!BZ$1,FALSE),"")</f>
        <v>29.19</v>
      </c>
      <c r="V183">
        <f>IFERROR(VLOOKUP($A183,'Dog data'!$D$2:$DG$400,'Dog data'!CA$1,FALSE),"")</f>
        <v>67</v>
      </c>
      <c r="W183">
        <f>IFERROR(VLOOKUP($A183,'Dog data'!$D$2:$DG$400,'Dog data'!CB$1,FALSE),"")</f>
        <v>23.3</v>
      </c>
      <c r="X183">
        <f>IFERROR(VLOOKUP($A183,'Dog data'!$D$2:$DG$400,'Dog data'!CC$1,FALSE),"")</f>
        <v>34.9</v>
      </c>
      <c r="Y183">
        <f>IFERROR(VLOOKUP($A183,'Dog data'!$D$2:$DG$400,'Dog data'!CD$1,FALSE),"")</f>
        <v>15.5</v>
      </c>
      <c r="Z183">
        <f>IFERROR(VLOOKUP($A183,'Dog data'!$D$2:$DG$400,'Dog data'!CE$1,FALSE),"")</f>
        <v>4</v>
      </c>
      <c r="AA183">
        <f>IFERROR(VLOOKUP($A183,'Dog data'!$D$2:$DG$400,'Dog data'!CF$1,FALSE),"")</f>
        <v>9.6999999999999993</v>
      </c>
      <c r="AB183">
        <f>IFERROR(VLOOKUP($A183,'Dog data'!$D$2:$DG$400,'Dog data'!CG$1,FALSE),"")</f>
        <v>42</v>
      </c>
      <c r="AC183">
        <f>IFERROR(VLOOKUP($A183,'Dog data'!$D$2:$DG$400,'Dog data'!CH$1,FALSE),"")</f>
        <v>0</v>
      </c>
      <c r="AD183">
        <f>IFERROR(VLOOKUP($A183,'Dog data'!$D$2:$DG$400,'Dog data'!CI$1,FALSE),"")</f>
        <v>44</v>
      </c>
      <c r="AE183">
        <f>IFERROR(VLOOKUP($A183,'Dog data'!$D$2:$DG$400,'Dog data'!CJ$1,FALSE),"")</f>
        <v>10</v>
      </c>
      <c r="AF183">
        <f>IFERROR(VLOOKUP($A183,'Dog data'!$D$2:$DG$400,'Dog data'!CK$1,FALSE),"")</f>
        <v>4</v>
      </c>
      <c r="AG183" t="str">
        <f>IFERROR(VLOOKUP($A183,'Dog data'!$D$2:$DG$400,'Dog data'!CL$1,FALSE),"")</f>
        <v>.</v>
      </c>
      <c r="AH183" t="str">
        <f>IFERROR(VLOOKUP($A183,'Dog data'!$D$2:$DG$400,'Dog data'!CM$1,FALSE),"")</f>
        <v>.</v>
      </c>
      <c r="AI183" s="85" t="str">
        <f>IFERROR(VLOOKUP($A183,'Dog data'!$D$2:$DH$400,'Dog data'!DH$1,FALSE),"")</f>
        <v>SC004</v>
      </c>
      <c r="AJ183" s="85" t="str">
        <f>IFERROR(VLOOKUP($AI183,data!$C$3:$L$500,data!E$1,FALSE),"")</f>
        <v>Superacion Campesino</v>
      </c>
      <c r="AK183" s="85" t="str">
        <f>IFERROR(VLOOKUP($AI183,data!$C$3:$L$500,data!F$1,FALSE),"")</f>
        <v>9.164683 -79.150276 20.799999237060547 12.5</v>
      </c>
      <c r="AL183" s="85">
        <f>IFERROR(VLOOKUP($AI183,data!$C$3:$L$500,data!G$1,FALSE),"")</f>
        <v>9.1646830000000001</v>
      </c>
      <c r="AM183" s="85">
        <f>IFERROR(VLOOKUP($AI183,data!$C$3:$L$500,data!H$1,FALSE),"")</f>
        <v>-79.150276000000005</v>
      </c>
      <c r="AN183" s="85">
        <f>IFERROR(IFERROR(VLOOKUP($AI183,data!$C$3:$L$500,data!I$1,FALSE),VLOOKUP($AI183,Sheet1!$E$3:$M$21,Sheet1!K$1,FALSE)),"")</f>
        <v>9.1647970000000001</v>
      </c>
      <c r="AO183" s="85">
        <f>IFERROR(IFERROR(VLOOKUP($AI183,data!$C$3:$L$500,data!J$1,FALSE),VLOOKUP($AI183,Sheet1!$E$3:$M$21,Sheet1!L$1,FALSE)),"")</f>
        <v>-79.150278</v>
      </c>
      <c r="AP183" s="85">
        <f>IFERROR(VLOOKUP($AI183,data!$C$3:$L$500,data!K$1,FALSE),"")</f>
        <v>-79.150276000000005</v>
      </c>
      <c r="AQ183" s="85">
        <f>IFERROR(VLOOKUP($AI183,data!$C$3:$L$500,data!L$1,FALSE),"")</f>
        <v>20.7999992371</v>
      </c>
    </row>
    <row r="184" spans="1:43" ht="18" thickBot="1" x14ac:dyDescent="0.25">
      <c r="A184" s="34" t="s">
        <v>208</v>
      </c>
      <c r="B184" t="str">
        <f>VLOOKUP($A184,Dirofilaria!$A$6:$B$253,2,FALSE)</f>
        <v>Neg</v>
      </c>
      <c r="C184">
        <f>IF(B184=0,"",IF(B184="Neg",0,1))</f>
        <v>0</v>
      </c>
      <c r="D184" t="s">
        <v>4909</v>
      </c>
      <c r="E184">
        <f>IFERROR(VLOOKUP($A184,'Dog data'!$D$2:$DG$400,'Dog data'!R$1,FALSE),"")</f>
        <v>10</v>
      </c>
      <c r="F184" t="str">
        <f>IFERROR(VLOOKUP($A184,'Dog data'!$D$2:$DG$400,'Dog data'!T$1,FALSE),"")</f>
        <v>M</v>
      </c>
      <c r="G184" t="str">
        <f>IFERROR(VLOOKUP($A184,'Dog data'!$D$2:$DG$400,'Dog data'!Y$1,FALSE),"")</f>
        <v>Normal</v>
      </c>
      <c r="H184">
        <f>IFERROR(VLOOKUP($A184,'Dog data'!$D$2:$DG$400,'Dog data'!Z$1,FALSE),"")</f>
        <v>100</v>
      </c>
      <c r="I184" t="str">
        <f>IFERROR(VLOOKUP($A184,'Dog data'!$D$2:$DG$400,'Dog data'!AA$1,FALSE),"")</f>
        <v>Normal</v>
      </c>
      <c r="J184">
        <f>IFERROR(VLOOKUP($A184,'Dog data'!$D$2:$DG$400,'Dog data'!AE$1,FALSE),"")</f>
        <v>102.9</v>
      </c>
      <c r="K184">
        <f>IFERROR(VLOOKUP($A184,'Dog data'!$D$2:$DG$400,'Dog data'!AF$1,FALSE),"")</f>
        <v>6</v>
      </c>
      <c r="L184">
        <f>IFERROR(VLOOKUP($A184,'Dog data'!$D$2:$DG$400,'Dog data'!BQ$1,FALSE),"")</f>
        <v>9.5</v>
      </c>
      <c r="M184">
        <f>IFERROR(VLOOKUP($A184,'Dog data'!$D$2:$DG$400,'Dog data'!BR$1,FALSE),"")</f>
        <v>1.1100000000000001</v>
      </c>
      <c r="N184">
        <f>IFERROR(VLOOKUP($A184,'Dog data'!$D$2:$DG$400,'Dog data'!BS$1,FALSE),"")</f>
        <v>11.7</v>
      </c>
      <c r="O184">
        <f>IFERROR(VLOOKUP($A184,'Dog data'!$D$2:$DG$400,'Dog data'!BT$1,FALSE),"")</f>
        <v>7.31</v>
      </c>
      <c r="P184">
        <f>IFERROR(VLOOKUP($A184,'Dog data'!$D$2:$DG$400,'Dog data'!BU$1,FALSE),"")</f>
        <v>77</v>
      </c>
      <c r="Q184">
        <f>IFERROR(VLOOKUP($A184,'Dog data'!$D$2:$DG$400,'Dog data'!BV$1,FALSE),"")</f>
        <v>1.07</v>
      </c>
      <c r="R184">
        <f>IFERROR(VLOOKUP($A184,'Dog data'!$D$2:$DG$400,'Dog data'!BW$1,FALSE),"")</f>
        <v>11.3</v>
      </c>
      <c r="S184">
        <f>IFERROR(VLOOKUP($A184,'Dog data'!$D$2:$DG$400,'Dog data'!BX$1,FALSE),"")</f>
        <v>4.03</v>
      </c>
      <c r="T184">
        <f>IFERROR(VLOOKUP($A184,'Dog data'!$D$2:$DG$400,'Dog data'!BY$1,FALSE),"")</f>
        <v>9.1</v>
      </c>
      <c r="U184">
        <f>IFERROR(VLOOKUP($A184,'Dog data'!$D$2:$DG$400,'Dog data'!BZ$1,FALSE),"")</f>
        <v>24.82</v>
      </c>
      <c r="V184">
        <f>IFERROR(VLOOKUP($A184,'Dog data'!$D$2:$DG$400,'Dog data'!CA$1,FALSE),"")</f>
        <v>62</v>
      </c>
      <c r="W184">
        <f>IFERROR(VLOOKUP($A184,'Dog data'!$D$2:$DG$400,'Dog data'!CB$1,FALSE),"")</f>
        <v>22.6</v>
      </c>
      <c r="X184">
        <f>IFERROR(VLOOKUP($A184,'Dog data'!$D$2:$DG$400,'Dog data'!CC$1,FALSE),"")</f>
        <v>36.6</v>
      </c>
      <c r="Y184">
        <f>IFERROR(VLOOKUP($A184,'Dog data'!$D$2:$DG$400,'Dog data'!CD$1,FALSE),"")</f>
        <v>16.5</v>
      </c>
      <c r="Z184">
        <f>IFERROR(VLOOKUP($A184,'Dog data'!$D$2:$DG$400,'Dog data'!CE$1,FALSE),"")</f>
        <v>55</v>
      </c>
      <c r="AA184">
        <f>IFERROR(VLOOKUP($A184,'Dog data'!$D$2:$DG$400,'Dog data'!CF$1,FALSE),"")</f>
        <v>14</v>
      </c>
      <c r="AB184">
        <f>IFERROR(VLOOKUP($A184,'Dog data'!$D$2:$DG$400,'Dog data'!CG$1,FALSE),"")</f>
        <v>73</v>
      </c>
      <c r="AC184">
        <f>IFERROR(VLOOKUP($A184,'Dog data'!$D$2:$DG$400,'Dog data'!CH$1,FALSE),"")</f>
        <v>0</v>
      </c>
      <c r="AD184">
        <f>IFERROR(VLOOKUP($A184,'Dog data'!$D$2:$DG$400,'Dog data'!CI$1,FALSE),"")</f>
        <v>24</v>
      </c>
      <c r="AE184">
        <f>IFERROR(VLOOKUP($A184,'Dog data'!$D$2:$DG$400,'Dog data'!CJ$1,FALSE),"")</f>
        <v>2</v>
      </c>
      <c r="AF184">
        <f>IFERROR(VLOOKUP($A184,'Dog data'!$D$2:$DG$400,'Dog data'!CK$1,FALSE),"")</f>
        <v>1</v>
      </c>
      <c r="AG184" t="str">
        <f>IFERROR(VLOOKUP($A184,'Dog data'!$D$2:$DG$400,'Dog data'!CL$1,FALSE),"")</f>
        <v>.</v>
      </c>
      <c r="AH184" t="str">
        <f>IFERROR(VLOOKUP($A184,'Dog data'!$D$2:$DG$400,'Dog data'!CM$1,FALSE),"")</f>
        <v>.</v>
      </c>
      <c r="AI184" s="85" t="str">
        <f>IFERROR(VLOOKUP($A184,'Dog data'!$D$2:$DH$400,'Dog data'!DH$1,FALSE),"")</f>
        <v>SC005</v>
      </c>
      <c r="AJ184" s="85" t="str">
        <f>IFERROR(VLOOKUP($AI184,data!$C$3:$L$500,data!E$1,FALSE),"")</f>
        <v>Superacion Campesino</v>
      </c>
      <c r="AK184" s="85" t="str">
        <f>IFERROR(VLOOKUP($AI184,data!$C$3:$L$500,data!F$1,FALSE),"")</f>
        <v>9.165061 -79.149398 48.099998474121094 12</v>
      </c>
      <c r="AL184" s="85">
        <f>IFERROR(VLOOKUP($AI184,data!$C$3:$L$500,data!G$1,FALSE),"")</f>
        <v>9.1650609999999997</v>
      </c>
      <c r="AM184" s="85">
        <f>IFERROR(VLOOKUP($AI184,data!$C$3:$L$500,data!H$1,FALSE),"")</f>
        <v>-79.149398000000005</v>
      </c>
      <c r="AN184" s="85">
        <f>IFERROR(IFERROR(VLOOKUP($AI184,data!$C$3:$L$500,data!I$1,FALSE),VLOOKUP($AI184,Sheet1!$E$3:$M$21,Sheet1!K$1,FALSE)),"")</f>
        <v>9.1650810000000007</v>
      </c>
      <c r="AO184" s="85">
        <f>IFERROR(IFERROR(VLOOKUP($AI184,data!$C$3:$L$500,data!J$1,FALSE),VLOOKUP($AI184,Sheet1!$E$3:$M$21,Sheet1!L$1,FALSE)),"")</f>
        <v>-79.149597</v>
      </c>
      <c r="AP184" s="85">
        <f>IFERROR(VLOOKUP($AI184,data!$C$3:$L$500,data!K$1,FALSE),"")</f>
        <v>-79.149398000000005</v>
      </c>
      <c r="AQ184" s="85">
        <f>IFERROR(VLOOKUP($AI184,data!$C$3:$L$500,data!L$1,FALSE),"")</f>
        <v>48.099998474099998</v>
      </c>
    </row>
    <row r="185" spans="1:43" ht="18" thickBot="1" x14ac:dyDescent="0.25">
      <c r="A185" s="34" t="s">
        <v>209</v>
      </c>
      <c r="B185" t="str">
        <f>VLOOKUP($A185,Dirofilaria!$A$6:$B$253,2,FALSE)</f>
        <v>Neg</v>
      </c>
      <c r="C185">
        <f>IF(B185=0,"",IF(B185="Neg",0,1))</f>
        <v>0</v>
      </c>
      <c r="D185" t="s">
        <v>4909</v>
      </c>
      <c r="E185">
        <f>IFERROR(VLOOKUP($A185,'Dog data'!$D$2:$DG$400,'Dog data'!R$1,FALSE),"")</f>
        <v>4</v>
      </c>
      <c r="F185" t="str">
        <f>IFERROR(VLOOKUP($A185,'Dog data'!$D$2:$DG$400,'Dog data'!T$1,FALSE),"")</f>
        <v>M</v>
      </c>
      <c r="G185" t="str">
        <f>IFERROR(VLOOKUP($A185,'Dog data'!$D$2:$DG$400,'Dog data'!Y$1,FALSE),"")</f>
        <v>Normal</v>
      </c>
      <c r="H185">
        <f>IFERROR(VLOOKUP($A185,'Dog data'!$D$2:$DG$400,'Dog data'!Z$1,FALSE),"")</f>
        <v>80</v>
      </c>
      <c r="I185" t="str">
        <f>IFERROR(VLOOKUP($A185,'Dog data'!$D$2:$DG$400,'Dog data'!AA$1,FALSE),"")</f>
        <v>Normal</v>
      </c>
      <c r="J185">
        <f>IFERROR(VLOOKUP($A185,'Dog data'!$D$2:$DG$400,'Dog data'!AE$1,FALSE),"")</f>
        <v>103.2</v>
      </c>
      <c r="K185">
        <f>IFERROR(VLOOKUP($A185,'Dog data'!$D$2:$DG$400,'Dog data'!AF$1,FALSE),"")</f>
        <v>4</v>
      </c>
      <c r="L185">
        <f>IFERROR(VLOOKUP($A185,'Dog data'!$D$2:$DG$400,'Dog data'!BQ$1,FALSE),"")</f>
        <v>11.34</v>
      </c>
      <c r="M185">
        <f>IFERROR(VLOOKUP($A185,'Dog data'!$D$2:$DG$400,'Dog data'!BR$1,FALSE),"")</f>
        <v>1.7</v>
      </c>
      <c r="N185">
        <f>IFERROR(VLOOKUP($A185,'Dog data'!$D$2:$DG$400,'Dog data'!BS$1,FALSE),"")</f>
        <v>15</v>
      </c>
      <c r="O185">
        <f>IFERROR(VLOOKUP($A185,'Dog data'!$D$2:$DG$400,'Dog data'!BT$1,FALSE),"")</f>
        <v>1.87</v>
      </c>
      <c r="P185">
        <f>IFERROR(VLOOKUP($A185,'Dog data'!$D$2:$DG$400,'Dog data'!BU$1,FALSE),"")</f>
        <v>16.5</v>
      </c>
      <c r="Q185">
        <f>IFERROR(VLOOKUP($A185,'Dog data'!$D$2:$DG$400,'Dog data'!BV$1,FALSE),"")</f>
        <v>7.77</v>
      </c>
      <c r="R185">
        <f>IFERROR(VLOOKUP($A185,'Dog data'!$D$2:$DG$400,'Dog data'!BW$1,FALSE),"")</f>
        <v>68.5</v>
      </c>
      <c r="S185">
        <f>IFERROR(VLOOKUP($A185,'Dog data'!$D$2:$DG$400,'Dog data'!BX$1,FALSE),"")</f>
        <v>5.32</v>
      </c>
      <c r="T185">
        <f>IFERROR(VLOOKUP($A185,'Dog data'!$D$2:$DG$400,'Dog data'!BY$1,FALSE),"")</f>
        <v>11.1</v>
      </c>
      <c r="U185">
        <f>IFERROR(VLOOKUP($A185,'Dog data'!$D$2:$DG$400,'Dog data'!BZ$1,FALSE),"")</f>
        <v>29.97</v>
      </c>
      <c r="V185">
        <f>IFERROR(VLOOKUP($A185,'Dog data'!$D$2:$DG$400,'Dog data'!CA$1,FALSE),"")</f>
        <v>56</v>
      </c>
      <c r="W185">
        <f>IFERROR(VLOOKUP($A185,'Dog data'!$D$2:$DG$400,'Dog data'!CB$1,FALSE),"")</f>
        <v>20.9</v>
      </c>
      <c r="X185">
        <f>IFERROR(VLOOKUP($A185,'Dog data'!$D$2:$DG$400,'Dog data'!CC$1,FALSE),"")</f>
        <v>37.200000000000003</v>
      </c>
      <c r="Y185">
        <f>IFERROR(VLOOKUP($A185,'Dog data'!$D$2:$DG$400,'Dog data'!CD$1,FALSE),"")</f>
        <v>18.5</v>
      </c>
      <c r="Z185">
        <f>IFERROR(VLOOKUP($A185,'Dog data'!$D$2:$DG$400,'Dog data'!CE$1,FALSE),"")</f>
        <v>95</v>
      </c>
      <c r="AA185">
        <f>IFERROR(VLOOKUP($A185,'Dog data'!$D$2:$DG$400,'Dog data'!CF$1,FALSE),"")</f>
        <v>9.1999999999999993</v>
      </c>
      <c r="AB185">
        <f>IFERROR(VLOOKUP($A185,'Dog data'!$D$2:$DG$400,'Dog data'!CG$1,FALSE),"")</f>
        <v>32</v>
      </c>
      <c r="AC185">
        <f>IFERROR(VLOOKUP($A185,'Dog data'!$D$2:$DG$400,'Dog data'!CH$1,FALSE),"")</f>
        <v>0</v>
      </c>
      <c r="AD185">
        <f>IFERROR(VLOOKUP($A185,'Dog data'!$D$2:$DG$400,'Dog data'!CI$1,FALSE),"")</f>
        <v>60</v>
      </c>
      <c r="AE185">
        <f>IFERROR(VLOOKUP($A185,'Dog data'!$D$2:$DG$400,'Dog data'!CJ$1,FALSE),"")</f>
        <v>2</v>
      </c>
      <c r="AF185">
        <f>IFERROR(VLOOKUP($A185,'Dog data'!$D$2:$DG$400,'Dog data'!CK$1,FALSE),"")</f>
        <v>6</v>
      </c>
      <c r="AG185" t="str">
        <f>IFERROR(VLOOKUP($A185,'Dog data'!$D$2:$DG$400,'Dog data'!CL$1,FALSE),"")</f>
        <v>.</v>
      </c>
      <c r="AH185" t="str">
        <f>IFERROR(VLOOKUP($A185,'Dog data'!$D$2:$DG$400,'Dog data'!CM$1,FALSE),"")</f>
        <v>.</v>
      </c>
      <c r="AI185" s="85" t="str">
        <f>IFERROR(VLOOKUP($A185,'Dog data'!$D$2:$DH$400,'Dog data'!DH$1,FALSE),"")</f>
        <v>SC006</v>
      </c>
      <c r="AJ185" s="85" t="str">
        <f>IFERROR(VLOOKUP($AI185,data!$C$3:$L$500,data!E$1,FALSE),"")</f>
        <v>Superacion Campesino</v>
      </c>
      <c r="AK185" s="85" t="str">
        <f>IFERROR(VLOOKUP($AI185,data!$C$3:$L$500,data!F$1,FALSE),"")</f>
        <v>9.163783 -79.149197 27.799999237060547 15.5</v>
      </c>
      <c r="AL185" s="85">
        <f>IFERROR(VLOOKUP($AI185,data!$C$3:$L$500,data!G$1,FALSE),"")</f>
        <v>9.1637830000000005</v>
      </c>
      <c r="AM185" s="85">
        <f>IFERROR(VLOOKUP($AI185,data!$C$3:$L$500,data!H$1,FALSE),"")</f>
        <v>-79.149197000000001</v>
      </c>
      <c r="AN185" s="85">
        <f>IFERROR(IFERROR(VLOOKUP($AI185,data!$C$3:$L$500,data!I$1,FALSE),VLOOKUP($AI185,Sheet1!$E$3:$M$21,Sheet1!K$1,FALSE)),"")</f>
        <v>9.1640350000000002</v>
      </c>
      <c r="AO185" s="85">
        <f>IFERROR(IFERROR(VLOOKUP($AI185,data!$C$3:$L$500,data!J$1,FALSE),VLOOKUP($AI185,Sheet1!$E$3:$M$21,Sheet1!L$1,FALSE)),"")</f>
        <v>-79.149420000000006</v>
      </c>
      <c r="AP185" s="85">
        <f>IFERROR(VLOOKUP($AI185,data!$C$3:$L$500,data!K$1,FALSE),"")</f>
        <v>-79.149197000000001</v>
      </c>
      <c r="AQ185" s="85">
        <f>IFERROR(VLOOKUP($AI185,data!$C$3:$L$500,data!L$1,FALSE),"")</f>
        <v>27.7999992371</v>
      </c>
    </row>
    <row r="186" spans="1:43" ht="18" thickBot="1" x14ac:dyDescent="0.25">
      <c r="A186" s="34" t="s">
        <v>210</v>
      </c>
      <c r="B186" t="str">
        <f>VLOOKUP($A186,Dirofilaria!$A$6:$B$253,2,FALSE)</f>
        <v xml:space="preserve">Very light Pos </v>
      </c>
      <c r="C186">
        <f>IF(B186=0,"",IF(B186="Neg",0,1))</f>
        <v>1</v>
      </c>
      <c r="D186" t="s">
        <v>4909</v>
      </c>
      <c r="E186">
        <f>IFERROR(VLOOKUP($A186,'Dog data'!$D$2:$DG$400,'Dog data'!R$1,FALSE),"")</f>
        <v>3</v>
      </c>
      <c r="F186" t="str">
        <f>IFERROR(VLOOKUP($A186,'Dog data'!$D$2:$DG$400,'Dog data'!T$1,FALSE),"")</f>
        <v>M</v>
      </c>
      <c r="G186" t="str">
        <f>IFERROR(VLOOKUP($A186,'Dog data'!$D$2:$DG$400,'Dog data'!Y$1,FALSE),"")</f>
        <v>Normal</v>
      </c>
      <c r="H186">
        <f>IFERROR(VLOOKUP($A186,'Dog data'!$D$2:$DG$400,'Dog data'!Z$1,FALSE),"")</f>
        <v>104</v>
      </c>
      <c r="I186" t="str">
        <f>IFERROR(VLOOKUP($A186,'Dog data'!$D$2:$DG$400,'Dog data'!AA$1,FALSE),"")</f>
        <v>Normal</v>
      </c>
      <c r="J186">
        <f>IFERROR(VLOOKUP($A186,'Dog data'!$D$2:$DG$400,'Dog data'!AE$1,FALSE),"")</f>
        <v>101.9</v>
      </c>
      <c r="K186">
        <f>IFERROR(VLOOKUP($A186,'Dog data'!$D$2:$DG$400,'Dog data'!AF$1,FALSE),"")</f>
        <v>3</v>
      </c>
      <c r="L186">
        <f>IFERROR(VLOOKUP($A186,'Dog data'!$D$2:$DG$400,'Dog data'!BQ$1,FALSE),"")</f>
        <v>16.75</v>
      </c>
      <c r="M186">
        <f>IFERROR(VLOOKUP($A186,'Dog data'!$D$2:$DG$400,'Dog data'!BR$1,FALSE),"")</f>
        <v>3.31</v>
      </c>
      <c r="N186">
        <f>IFERROR(VLOOKUP($A186,'Dog data'!$D$2:$DG$400,'Dog data'!BS$1,FALSE),"")</f>
        <v>19.7</v>
      </c>
      <c r="O186">
        <f>IFERROR(VLOOKUP($A186,'Dog data'!$D$2:$DG$400,'Dog data'!BT$1,FALSE),"")</f>
        <v>0.99</v>
      </c>
      <c r="P186">
        <f>IFERROR(VLOOKUP($A186,'Dog data'!$D$2:$DG$400,'Dog data'!BU$1,FALSE),"")</f>
        <v>5.9</v>
      </c>
      <c r="Q186">
        <f>IFERROR(VLOOKUP($A186,'Dog data'!$D$2:$DG$400,'Dog data'!BV$1,FALSE),"")</f>
        <v>12.45</v>
      </c>
      <c r="R186">
        <f>IFERROR(VLOOKUP($A186,'Dog data'!$D$2:$DG$400,'Dog data'!BW$1,FALSE),"")</f>
        <v>74.3</v>
      </c>
      <c r="S186">
        <f>IFERROR(VLOOKUP($A186,'Dog data'!$D$2:$DG$400,'Dog data'!BX$1,FALSE),"")</f>
        <v>6.19</v>
      </c>
      <c r="T186">
        <f>IFERROR(VLOOKUP($A186,'Dog data'!$D$2:$DG$400,'Dog data'!BY$1,FALSE),"")</f>
        <v>13</v>
      </c>
      <c r="U186">
        <f>IFERROR(VLOOKUP($A186,'Dog data'!$D$2:$DG$400,'Dog data'!BZ$1,FALSE),"")</f>
        <v>36.090000000000003</v>
      </c>
      <c r="V186">
        <f>IFERROR(VLOOKUP($A186,'Dog data'!$D$2:$DG$400,'Dog data'!CA$1,FALSE),"")</f>
        <v>58</v>
      </c>
      <c r="W186">
        <f>IFERROR(VLOOKUP($A186,'Dog data'!$D$2:$DG$400,'Dog data'!CB$1,FALSE),"")</f>
        <v>21</v>
      </c>
      <c r="X186">
        <f>IFERROR(VLOOKUP($A186,'Dog data'!$D$2:$DG$400,'Dog data'!CC$1,FALSE),"")</f>
        <v>36</v>
      </c>
      <c r="Y186">
        <f>IFERROR(VLOOKUP($A186,'Dog data'!$D$2:$DG$400,'Dog data'!CD$1,FALSE),"")</f>
        <v>19.899999999999999</v>
      </c>
      <c r="Z186">
        <f>IFERROR(VLOOKUP($A186,'Dog data'!$D$2:$DG$400,'Dog data'!CE$1,FALSE),"")</f>
        <v>105</v>
      </c>
      <c r="AA186">
        <f>IFERROR(VLOOKUP($A186,'Dog data'!$D$2:$DG$400,'Dog data'!CF$1,FALSE),"")</f>
        <v>14.5</v>
      </c>
      <c r="AB186">
        <f>IFERROR(VLOOKUP($A186,'Dog data'!$D$2:$DG$400,'Dog data'!CG$1,FALSE),"")</f>
        <v>68</v>
      </c>
      <c r="AC186">
        <f>IFERROR(VLOOKUP($A186,'Dog data'!$D$2:$DG$400,'Dog data'!CH$1,FALSE),"")</f>
        <v>0</v>
      </c>
      <c r="AD186">
        <f>IFERROR(VLOOKUP($A186,'Dog data'!$D$2:$DG$400,'Dog data'!CI$1,FALSE),"")</f>
        <v>23</v>
      </c>
      <c r="AE186">
        <f>IFERROR(VLOOKUP($A186,'Dog data'!$D$2:$DG$400,'Dog data'!CJ$1,FALSE),"")</f>
        <v>3</v>
      </c>
      <c r="AF186">
        <f>IFERROR(VLOOKUP($A186,'Dog data'!$D$2:$DG$400,'Dog data'!CK$1,FALSE),"")</f>
        <v>4</v>
      </c>
      <c r="AG186" t="str">
        <f>IFERROR(VLOOKUP($A186,'Dog data'!$D$2:$DG$400,'Dog data'!CL$1,FALSE),"")</f>
        <v>.</v>
      </c>
      <c r="AH186">
        <f>IFERROR(VLOOKUP($A186,'Dog data'!$D$2:$DG$400,'Dog data'!CM$1,FALSE),"")</f>
        <v>2</v>
      </c>
      <c r="AI186" s="85" t="str">
        <f>IFERROR(VLOOKUP($A186,'Dog data'!$D$2:$DH$400,'Dog data'!DH$1,FALSE),"")</f>
        <v>SC007</v>
      </c>
      <c r="AJ186" s="85" t="str">
        <f>IFERROR(VLOOKUP($AI186,data!$C$3:$L$500,data!E$1,FALSE),"")</f>
        <v>Superacion Campesino</v>
      </c>
      <c r="AK186" s="85" t="str">
        <f>IFERROR(VLOOKUP($AI186,data!$C$3:$L$500,data!F$1,FALSE),"")</f>
        <v>9.164617 -79.149027 30.600000381469727 10.5</v>
      </c>
      <c r="AL186" s="85">
        <f>IFERROR(VLOOKUP($AI186,data!$C$3:$L$500,data!G$1,FALSE),"")</f>
        <v>9.1646169999999998</v>
      </c>
      <c r="AM186" s="85">
        <f>IFERROR(VLOOKUP($AI186,data!$C$3:$L$500,data!H$1,FALSE),"")</f>
        <v>-79.149027000000004</v>
      </c>
      <c r="AN186" s="85">
        <f>IFERROR(IFERROR(VLOOKUP($AI186,data!$C$3:$L$500,data!I$1,FALSE),VLOOKUP($AI186,Sheet1!$E$3:$M$21,Sheet1!K$1,FALSE)),"")</f>
        <v>9.1645230000000009</v>
      </c>
      <c r="AO186" s="85">
        <f>IFERROR(IFERROR(VLOOKUP($AI186,data!$C$3:$L$500,data!J$1,FALSE),VLOOKUP($AI186,Sheet1!$E$3:$M$21,Sheet1!L$1,FALSE)),"")</f>
        <v>-79.149055000000004</v>
      </c>
      <c r="AP186" s="85">
        <f>IFERROR(VLOOKUP($AI186,data!$C$3:$L$500,data!K$1,FALSE),"")</f>
        <v>-79.149027000000004</v>
      </c>
      <c r="AQ186" s="85">
        <f>IFERROR(VLOOKUP($AI186,data!$C$3:$L$500,data!L$1,FALSE),"")</f>
        <v>30.600000381499999</v>
      </c>
    </row>
    <row r="187" spans="1:43" ht="18" thickBot="1" x14ac:dyDescent="0.25">
      <c r="A187" s="34" t="s">
        <v>211</v>
      </c>
      <c r="B187" t="str">
        <f>VLOOKUP($A187,Dirofilaria!$A$6:$B$253,2,FALSE)</f>
        <v>Neg</v>
      </c>
      <c r="C187">
        <f>IF(B187=0,"",IF(B187="Neg",0,1))</f>
        <v>0</v>
      </c>
      <c r="D187" t="s">
        <v>4909</v>
      </c>
      <c r="E187">
        <f>IFERROR(VLOOKUP($A187,'Dog data'!$D$2:$DG$400,'Dog data'!R$1,FALSE),"")</f>
        <v>7</v>
      </c>
      <c r="F187" t="str">
        <f>IFERROR(VLOOKUP($A187,'Dog data'!$D$2:$DG$400,'Dog data'!T$1,FALSE),"")</f>
        <v>M</v>
      </c>
      <c r="G187" t="str">
        <f>IFERROR(VLOOKUP($A187,'Dog data'!$D$2:$DG$400,'Dog data'!Y$1,FALSE),"")</f>
        <v>Normal</v>
      </c>
      <c r="H187">
        <f>IFERROR(VLOOKUP($A187,'Dog data'!$D$2:$DG$400,'Dog data'!Z$1,FALSE),"")</f>
        <v>48</v>
      </c>
      <c r="I187" t="str">
        <f>IFERROR(VLOOKUP($A187,'Dog data'!$D$2:$DG$400,'Dog data'!AA$1,FALSE),"")</f>
        <v>Normal</v>
      </c>
      <c r="J187">
        <f>IFERROR(VLOOKUP($A187,'Dog data'!$D$2:$DG$400,'Dog data'!AE$1,FALSE),"")</f>
        <v>101.4</v>
      </c>
      <c r="K187">
        <f>IFERROR(VLOOKUP($A187,'Dog data'!$D$2:$DG$400,'Dog data'!AF$1,FALSE),"")</f>
        <v>1.5</v>
      </c>
      <c r="L187">
        <f>IFERROR(VLOOKUP($A187,'Dog data'!$D$2:$DG$400,'Dog data'!BQ$1,FALSE),"")</f>
        <v>13.76</v>
      </c>
      <c r="M187">
        <f>IFERROR(VLOOKUP($A187,'Dog data'!$D$2:$DG$400,'Dog data'!BR$1,FALSE),"")</f>
        <v>6.17</v>
      </c>
      <c r="N187">
        <f>IFERROR(VLOOKUP($A187,'Dog data'!$D$2:$DG$400,'Dog data'!BS$1,FALSE),"")</f>
        <v>44.9</v>
      </c>
      <c r="O187">
        <f>IFERROR(VLOOKUP($A187,'Dog data'!$D$2:$DG$400,'Dog data'!BT$1,FALSE),"")</f>
        <v>2.81</v>
      </c>
      <c r="P187">
        <f>IFERROR(VLOOKUP($A187,'Dog data'!$D$2:$DG$400,'Dog data'!BU$1,FALSE),"")</f>
        <v>20.399999999999999</v>
      </c>
      <c r="Q187">
        <f>IFERROR(VLOOKUP($A187,'Dog data'!$D$2:$DG$400,'Dog data'!BV$1,FALSE),"")</f>
        <v>4.78</v>
      </c>
      <c r="R187">
        <f>IFERROR(VLOOKUP($A187,'Dog data'!$D$2:$DG$400,'Dog data'!BW$1,FALSE),"")</f>
        <v>34.700000000000003</v>
      </c>
      <c r="S187">
        <f>IFERROR(VLOOKUP($A187,'Dog data'!$D$2:$DG$400,'Dog data'!BX$1,FALSE),"")</f>
        <v>4.68</v>
      </c>
      <c r="T187">
        <f>IFERROR(VLOOKUP($A187,'Dog data'!$D$2:$DG$400,'Dog data'!BY$1,FALSE),"")</f>
        <v>10.6</v>
      </c>
      <c r="U187">
        <f>IFERROR(VLOOKUP($A187,'Dog data'!$D$2:$DG$400,'Dog data'!BZ$1,FALSE),"")</f>
        <v>29.77</v>
      </c>
      <c r="V187">
        <f>IFERROR(VLOOKUP($A187,'Dog data'!$D$2:$DG$400,'Dog data'!CA$1,FALSE),"")</f>
        <v>64</v>
      </c>
      <c r="W187">
        <f>IFERROR(VLOOKUP($A187,'Dog data'!$D$2:$DG$400,'Dog data'!CB$1,FALSE),"")</f>
        <v>22.7</v>
      </c>
      <c r="X187">
        <f>IFERROR(VLOOKUP($A187,'Dog data'!$D$2:$DG$400,'Dog data'!CC$1,FALSE),"")</f>
        <v>35.700000000000003</v>
      </c>
      <c r="Y187">
        <f>IFERROR(VLOOKUP($A187,'Dog data'!$D$2:$DG$400,'Dog data'!CD$1,FALSE),"")</f>
        <v>16.2</v>
      </c>
      <c r="Z187">
        <f>IFERROR(VLOOKUP($A187,'Dog data'!$D$2:$DG$400,'Dog data'!CE$1,FALSE),"")</f>
        <v>75</v>
      </c>
      <c r="AA187">
        <f>IFERROR(VLOOKUP($A187,'Dog data'!$D$2:$DG$400,'Dog data'!CF$1,FALSE),"")</f>
        <v>8.8000000000000007</v>
      </c>
      <c r="AB187">
        <f>IFERROR(VLOOKUP($A187,'Dog data'!$D$2:$DG$400,'Dog data'!CG$1,FALSE),"")</f>
        <v>52</v>
      </c>
      <c r="AC187">
        <f>IFERROR(VLOOKUP($A187,'Dog data'!$D$2:$DG$400,'Dog data'!CH$1,FALSE),"")</f>
        <v>0</v>
      </c>
      <c r="AD187">
        <f>IFERROR(VLOOKUP($A187,'Dog data'!$D$2:$DG$400,'Dog data'!CI$1,FALSE),"")</f>
        <v>41</v>
      </c>
      <c r="AE187">
        <f>IFERROR(VLOOKUP($A187,'Dog data'!$D$2:$DG$400,'Dog data'!CJ$1,FALSE),"")</f>
        <v>4</v>
      </c>
      <c r="AF187">
        <f>IFERROR(VLOOKUP($A187,'Dog data'!$D$2:$DG$400,'Dog data'!CK$1,FALSE),"")</f>
        <v>3</v>
      </c>
      <c r="AG187" t="str">
        <f>IFERROR(VLOOKUP($A187,'Dog data'!$D$2:$DG$400,'Dog data'!CL$1,FALSE),"")</f>
        <v>.</v>
      </c>
      <c r="AH187" t="str">
        <f>IFERROR(VLOOKUP($A187,'Dog data'!$D$2:$DG$400,'Dog data'!CM$1,FALSE),"")</f>
        <v>.</v>
      </c>
      <c r="AI187" s="85" t="str">
        <f>IFERROR(VLOOKUP($A187,'Dog data'!$D$2:$DH$400,'Dog data'!DH$1,FALSE),"")</f>
        <v>SC008</v>
      </c>
      <c r="AJ187" s="85" t="str">
        <f>IFERROR(VLOOKUP($AI187,data!$C$3:$L$500,data!E$1,FALSE),"")</f>
        <v>Superacion Campesino</v>
      </c>
      <c r="AK187" s="85" t="str">
        <f>IFERROR(VLOOKUP($AI187,data!$C$3:$L$500,data!F$1,FALSE),"")</f>
        <v>9.164251 -79.148418 3.200000047683716 10</v>
      </c>
      <c r="AL187" s="85">
        <f>IFERROR(VLOOKUP($AI187,data!$C$3:$L$500,data!G$1,FALSE),"")</f>
        <v>9.1642510000000001</v>
      </c>
      <c r="AM187" s="85">
        <f>IFERROR(VLOOKUP($AI187,data!$C$3:$L$500,data!H$1,FALSE),"")</f>
        <v>-79.148418000000007</v>
      </c>
      <c r="AN187" s="85">
        <f>IFERROR(IFERROR(VLOOKUP($AI187,data!$C$3:$L$500,data!I$1,FALSE),VLOOKUP($AI187,Sheet1!$E$3:$M$21,Sheet1!K$1,FALSE)),"")</f>
        <v>9.1642480000000006</v>
      </c>
      <c r="AO187" s="85">
        <f>IFERROR(IFERROR(VLOOKUP($AI187,data!$C$3:$L$500,data!J$1,FALSE),VLOOKUP($AI187,Sheet1!$E$3:$M$21,Sheet1!L$1,FALSE)),"")</f>
        <v>-79.148382999999995</v>
      </c>
      <c r="AP187" s="85">
        <f>IFERROR(VLOOKUP($AI187,data!$C$3:$L$500,data!K$1,FALSE),"")</f>
        <v>-79.148418000000007</v>
      </c>
      <c r="AQ187" s="85">
        <f>IFERROR(VLOOKUP($AI187,data!$C$3:$L$500,data!L$1,FALSE),"")</f>
        <v>3.2000000476800001</v>
      </c>
    </row>
    <row r="188" spans="1:43" ht="17" thickBot="1" x14ac:dyDescent="0.25">
      <c r="A188" s="33" t="s">
        <v>212</v>
      </c>
      <c r="B188" t="str">
        <f>VLOOKUP($A188,Dirofilaria!$A$6:$B$253,2,FALSE)</f>
        <v xml:space="preserve">Very light Pos </v>
      </c>
      <c r="C188">
        <f>IF(B188=0,"",IF(B188="Neg",0,1))</f>
        <v>1</v>
      </c>
      <c r="D188" t="s">
        <v>4909</v>
      </c>
      <c r="E188">
        <f>IFERROR(VLOOKUP($A188,'Dog data'!$D$2:$DG$400,'Dog data'!R$1,FALSE),"")</f>
        <v>1</v>
      </c>
      <c r="F188" t="str">
        <f>IFERROR(VLOOKUP($A188,'Dog data'!$D$2:$DG$400,'Dog data'!T$1,FALSE),"")</f>
        <v>M</v>
      </c>
      <c r="G188" t="str">
        <f>IFERROR(VLOOKUP($A188,'Dog data'!$D$2:$DG$400,'Dog data'!Y$1,FALSE),"")</f>
        <v>Normal</v>
      </c>
      <c r="H188">
        <f>IFERROR(VLOOKUP($A188,'Dog data'!$D$2:$DG$400,'Dog data'!Z$1,FALSE),"")</f>
        <v>128</v>
      </c>
      <c r="I188" t="str">
        <f>IFERROR(VLOOKUP($A188,'Dog data'!$D$2:$DG$400,'Dog data'!AA$1,FALSE),"")</f>
        <v>Normal</v>
      </c>
      <c r="J188">
        <f>IFERROR(VLOOKUP($A188,'Dog data'!$D$2:$DG$400,'Dog data'!AE$1,FALSE),"")</f>
        <v>101.4</v>
      </c>
      <c r="K188">
        <f>IFERROR(VLOOKUP($A188,'Dog data'!$D$2:$DG$400,'Dog data'!AF$1,FALSE),"")</f>
        <v>4</v>
      </c>
      <c r="L188">
        <f>IFERROR(VLOOKUP($A188,'Dog data'!$D$2:$DG$400,'Dog data'!BQ$1,FALSE),"")</f>
        <v>6.86</v>
      </c>
      <c r="M188">
        <f>IFERROR(VLOOKUP($A188,'Dog data'!$D$2:$DG$400,'Dog data'!BR$1,FALSE),"")</f>
        <v>0</v>
      </c>
      <c r="N188">
        <f>IFERROR(VLOOKUP($A188,'Dog data'!$D$2:$DG$400,'Dog data'!BS$1,FALSE),"")</f>
        <v>0.1</v>
      </c>
      <c r="O188">
        <f>IFERROR(VLOOKUP($A188,'Dog data'!$D$2:$DG$400,'Dog data'!BT$1,FALSE),"")</f>
        <v>0.33</v>
      </c>
      <c r="P188">
        <f>IFERROR(VLOOKUP($A188,'Dog data'!$D$2:$DG$400,'Dog data'!BU$1,FALSE),"")</f>
        <v>4.9000000000000004</v>
      </c>
      <c r="Q188">
        <f>IFERROR(VLOOKUP($A188,'Dog data'!$D$2:$DG$400,'Dog data'!BV$1,FALSE),"")</f>
        <v>6.52</v>
      </c>
      <c r="R188">
        <f>IFERROR(VLOOKUP($A188,'Dog data'!$D$2:$DG$400,'Dog data'!BW$1,FALSE),"")</f>
        <v>95.1</v>
      </c>
      <c r="S188">
        <f>IFERROR(VLOOKUP($A188,'Dog data'!$D$2:$DG$400,'Dog data'!BX$1,FALSE),"")</f>
        <v>4.08</v>
      </c>
      <c r="T188">
        <f>IFERROR(VLOOKUP($A188,'Dog data'!$D$2:$DG$400,'Dog data'!BY$1,FALSE),"")</f>
        <v>9.1</v>
      </c>
      <c r="U188">
        <f>IFERROR(VLOOKUP($A188,'Dog data'!$D$2:$DG$400,'Dog data'!BZ$1,FALSE),"")</f>
        <v>25.7</v>
      </c>
      <c r="V188">
        <f>IFERROR(VLOOKUP($A188,'Dog data'!$D$2:$DG$400,'Dog data'!CA$1,FALSE),"")</f>
        <v>63</v>
      </c>
      <c r="W188">
        <f>IFERROR(VLOOKUP($A188,'Dog data'!$D$2:$DG$400,'Dog data'!CB$1,FALSE),"")</f>
        <v>22.3</v>
      </c>
      <c r="X188">
        <f>IFERROR(VLOOKUP($A188,'Dog data'!$D$2:$DG$400,'Dog data'!CC$1,FALSE),"")</f>
        <v>35.4</v>
      </c>
      <c r="Y188">
        <f>IFERROR(VLOOKUP($A188,'Dog data'!$D$2:$DG$400,'Dog data'!CD$1,FALSE),"")</f>
        <v>18.5</v>
      </c>
      <c r="Z188">
        <f>IFERROR(VLOOKUP($A188,'Dog data'!$D$2:$DG$400,'Dog data'!CE$1,FALSE),"")</f>
        <v>65</v>
      </c>
      <c r="AA188">
        <f>IFERROR(VLOOKUP($A188,'Dog data'!$D$2:$DG$400,'Dog data'!CF$1,FALSE),"")</f>
        <v>10.6</v>
      </c>
      <c r="AB188">
        <f>IFERROR(VLOOKUP($A188,'Dog data'!$D$2:$DG$400,'Dog data'!CG$1,FALSE),"")</f>
        <v>86</v>
      </c>
      <c r="AC188">
        <f>IFERROR(VLOOKUP($A188,'Dog data'!$D$2:$DG$400,'Dog data'!CH$1,FALSE),"")</f>
        <v>0</v>
      </c>
      <c r="AD188">
        <f>IFERROR(VLOOKUP($A188,'Dog data'!$D$2:$DG$400,'Dog data'!CI$1,FALSE),"")</f>
        <v>14</v>
      </c>
      <c r="AE188">
        <f>IFERROR(VLOOKUP($A188,'Dog data'!$D$2:$DG$400,'Dog data'!CJ$1,FALSE),"")</f>
        <v>0</v>
      </c>
      <c r="AF188">
        <f>IFERROR(VLOOKUP($A188,'Dog data'!$D$2:$DG$400,'Dog data'!CK$1,FALSE),"")</f>
        <v>0</v>
      </c>
      <c r="AG188" t="str">
        <f>IFERROR(VLOOKUP($A188,'Dog data'!$D$2:$DG$400,'Dog data'!CL$1,FALSE),"")</f>
        <v>.</v>
      </c>
      <c r="AH188" t="str">
        <f>IFERROR(VLOOKUP($A188,'Dog data'!$D$2:$DG$400,'Dog data'!CM$1,FALSE),"")</f>
        <v>.</v>
      </c>
      <c r="AI188" s="85" t="str">
        <f>IFERROR(VLOOKUP($A188,'Dog data'!$D$2:$DH$400,'Dog data'!DH$1,FALSE),"")</f>
        <v>SC009</v>
      </c>
      <c r="AJ188" s="85" t="str">
        <f>IFERROR(VLOOKUP($AI188,data!$C$3:$L$500,data!E$1,FALSE),"")</f>
        <v>Superacion Campesino</v>
      </c>
      <c r="AK188" s="85">
        <f>IFERROR(VLOOKUP($AI188,data!$C$3:$L$500,data!F$1,FALSE),"")</f>
        <v>0</v>
      </c>
      <c r="AL188" s="85">
        <f>IFERROR(VLOOKUP($AI188,data!$C$3:$L$500,data!G$1,FALSE),"")</f>
        <v>9.1876499999999997</v>
      </c>
      <c r="AM188" s="85">
        <f>IFERROR(VLOOKUP($AI188,data!$C$3:$L$500,data!H$1,FALSE),"")</f>
        <v>-79.169533333333305</v>
      </c>
      <c r="AN188" s="85">
        <f>IFERROR(IFERROR(VLOOKUP($AI188,data!$C$3:$L$500,data!I$1,FALSE),VLOOKUP($AI188,Sheet1!$E$3:$M$21,Sheet1!K$1,FALSE)),"")</f>
        <v>9.1876499999999997</v>
      </c>
      <c r="AO188" s="85">
        <f>IFERROR(IFERROR(VLOOKUP($AI188,data!$C$3:$L$500,data!J$1,FALSE),VLOOKUP($AI188,Sheet1!$E$3:$M$21,Sheet1!L$1,FALSE)),"")</f>
        <v>-79.169533999999999</v>
      </c>
      <c r="AP188" s="85">
        <f>IFERROR(VLOOKUP($AI188,data!$C$3:$L$500,data!K$1,FALSE),"")</f>
        <v>-79.169533333333305</v>
      </c>
      <c r="AQ188" s="85">
        <f>IFERROR(VLOOKUP($AI188,data!$C$3:$L$500,data!L$1,FALSE),"")</f>
        <v>0</v>
      </c>
    </row>
    <row r="189" spans="1:43" ht="17" thickBot="1" x14ac:dyDescent="0.25">
      <c r="A189" s="33" t="s">
        <v>213</v>
      </c>
      <c r="B189" t="str">
        <f>VLOOKUP($A189,Dirofilaria!$A$6:$B$253,2,FALSE)</f>
        <v xml:space="preserve">Very light Pos </v>
      </c>
      <c r="C189">
        <f>IF(B189=0,"",IF(B189="Neg",0,1))</f>
        <v>1</v>
      </c>
      <c r="D189" t="s">
        <v>4909</v>
      </c>
      <c r="E189">
        <f>IFERROR(VLOOKUP($A189,'Dog data'!$D$2:$DG$400,'Dog data'!R$1,FALSE),"")</f>
        <v>4</v>
      </c>
      <c r="F189" t="str">
        <f>IFERROR(VLOOKUP($A189,'Dog data'!$D$2:$DG$400,'Dog data'!T$1,FALSE),"")</f>
        <v>M</v>
      </c>
      <c r="G189" t="str">
        <f>IFERROR(VLOOKUP($A189,'Dog data'!$D$2:$DG$400,'Dog data'!Y$1,FALSE),"")</f>
        <v>Normal (nervous)</v>
      </c>
      <c r="H189">
        <f>IFERROR(VLOOKUP($A189,'Dog data'!$D$2:$DG$400,'Dog data'!Z$1,FALSE),"")</f>
        <v>100</v>
      </c>
      <c r="I189">
        <f>IFERROR(VLOOKUP($A189,'Dog data'!$D$2:$DG$400,'Dog data'!AA$1,FALSE),"")</f>
        <v>40</v>
      </c>
      <c r="J189">
        <f>IFERROR(VLOOKUP($A189,'Dog data'!$D$2:$DG$400,'Dog data'!AE$1,FALSE),"")</f>
        <v>103.2</v>
      </c>
      <c r="K189">
        <f>IFERROR(VLOOKUP($A189,'Dog data'!$D$2:$DG$400,'Dog data'!AF$1,FALSE),"")</f>
        <v>6</v>
      </c>
      <c r="L189" t="str">
        <f>IFERROR(VLOOKUP($A189,'Dog data'!$D$2:$DG$400,'Dog data'!BQ$1,FALSE),"")</f>
        <v>.</v>
      </c>
      <c r="M189" t="str">
        <f>IFERROR(VLOOKUP($A189,'Dog data'!$D$2:$DG$400,'Dog data'!BR$1,FALSE),"")</f>
        <v>.</v>
      </c>
      <c r="N189" t="str">
        <f>IFERROR(VLOOKUP($A189,'Dog data'!$D$2:$DG$400,'Dog data'!BS$1,FALSE),"")</f>
        <v>.</v>
      </c>
      <c r="O189" t="str">
        <f>IFERROR(VLOOKUP($A189,'Dog data'!$D$2:$DG$400,'Dog data'!BT$1,FALSE),"")</f>
        <v>.</v>
      </c>
      <c r="P189" t="str">
        <f>IFERROR(VLOOKUP($A189,'Dog data'!$D$2:$DG$400,'Dog data'!BU$1,FALSE),"")</f>
        <v>.</v>
      </c>
      <c r="Q189" t="str">
        <f>IFERROR(VLOOKUP($A189,'Dog data'!$D$2:$DG$400,'Dog data'!BV$1,FALSE),"")</f>
        <v>.</v>
      </c>
      <c r="R189" t="str">
        <f>IFERROR(VLOOKUP($A189,'Dog data'!$D$2:$DG$400,'Dog data'!BW$1,FALSE),"")</f>
        <v>.</v>
      </c>
      <c r="S189" t="str">
        <f>IFERROR(VLOOKUP($A189,'Dog data'!$D$2:$DG$400,'Dog data'!BX$1,FALSE),"")</f>
        <v>.</v>
      </c>
      <c r="T189" t="str">
        <f>IFERROR(VLOOKUP($A189,'Dog data'!$D$2:$DG$400,'Dog data'!BY$1,FALSE),"")</f>
        <v>.</v>
      </c>
      <c r="U189" t="str">
        <f>IFERROR(VLOOKUP($A189,'Dog data'!$D$2:$DG$400,'Dog data'!BZ$1,FALSE),"")</f>
        <v>.</v>
      </c>
      <c r="V189" t="str">
        <f>IFERROR(VLOOKUP($A189,'Dog data'!$D$2:$DG$400,'Dog data'!CA$1,FALSE),"")</f>
        <v>.</v>
      </c>
      <c r="W189" t="str">
        <f>IFERROR(VLOOKUP($A189,'Dog data'!$D$2:$DG$400,'Dog data'!CB$1,FALSE),"")</f>
        <v>.</v>
      </c>
      <c r="X189" t="str">
        <f>IFERROR(VLOOKUP($A189,'Dog data'!$D$2:$DG$400,'Dog data'!CC$1,FALSE),"")</f>
        <v>.</v>
      </c>
      <c r="Y189" t="str">
        <f>IFERROR(VLOOKUP($A189,'Dog data'!$D$2:$DG$400,'Dog data'!CD$1,FALSE),"")</f>
        <v>.</v>
      </c>
      <c r="Z189" t="str">
        <f>IFERROR(VLOOKUP($A189,'Dog data'!$D$2:$DG$400,'Dog data'!CE$1,FALSE),"")</f>
        <v>.</v>
      </c>
      <c r="AA189" t="str">
        <f>IFERROR(VLOOKUP($A189,'Dog data'!$D$2:$DG$400,'Dog data'!CF$1,FALSE),"")</f>
        <v>.</v>
      </c>
      <c r="AB189" t="str">
        <f>IFERROR(VLOOKUP($A189,'Dog data'!$D$2:$DG$400,'Dog data'!CG$1,FALSE),"")</f>
        <v>.</v>
      </c>
      <c r="AC189" t="str">
        <f>IFERROR(VLOOKUP($A189,'Dog data'!$D$2:$DG$400,'Dog data'!CH$1,FALSE),"")</f>
        <v>.</v>
      </c>
      <c r="AD189" t="str">
        <f>IFERROR(VLOOKUP($A189,'Dog data'!$D$2:$DG$400,'Dog data'!CI$1,FALSE),"")</f>
        <v>.</v>
      </c>
      <c r="AE189" t="str">
        <f>IFERROR(VLOOKUP($A189,'Dog data'!$D$2:$DG$400,'Dog data'!CJ$1,FALSE),"")</f>
        <v>.</v>
      </c>
      <c r="AF189" t="str">
        <f>IFERROR(VLOOKUP($A189,'Dog data'!$D$2:$DG$400,'Dog data'!CK$1,FALSE),"")</f>
        <v>.</v>
      </c>
      <c r="AG189" t="str">
        <f>IFERROR(VLOOKUP($A189,'Dog data'!$D$2:$DG$400,'Dog data'!CL$1,FALSE),"")</f>
        <v>.</v>
      </c>
      <c r="AH189" t="str">
        <f>IFERROR(VLOOKUP($A189,'Dog data'!$D$2:$DG$400,'Dog data'!CM$1,FALSE),"")</f>
        <v>.</v>
      </c>
      <c r="AI189" s="85" t="str">
        <f>IFERROR(VLOOKUP($A189,'Dog data'!$D$2:$DH$400,'Dog data'!DH$1,FALSE),"")</f>
        <v>SC010</v>
      </c>
      <c r="AJ189" s="85" t="str">
        <f>IFERROR(VLOOKUP($AI189,data!$C$3:$L$500,data!E$1,FALSE),"")</f>
        <v>Superacion Campesino</v>
      </c>
      <c r="AK189" s="85" t="str">
        <f>IFERROR(VLOOKUP($AI189,data!$C$3:$L$500,data!F$1,FALSE),"")</f>
        <v>9.163501 -79.149794 3.700000047683716 10.5</v>
      </c>
      <c r="AL189" s="85">
        <f>IFERROR(VLOOKUP($AI189,data!$C$3:$L$500,data!G$1,FALSE),"")</f>
        <v>9.1635010000000001</v>
      </c>
      <c r="AM189" s="85">
        <f>IFERROR(VLOOKUP($AI189,data!$C$3:$L$500,data!H$1,FALSE),"")</f>
        <v>-79.149794</v>
      </c>
      <c r="AN189" s="85">
        <f>IFERROR(IFERROR(VLOOKUP($AI189,data!$C$3:$L$500,data!I$1,FALSE),VLOOKUP($AI189,Sheet1!$E$3:$M$21,Sheet1!K$1,FALSE)),"")</f>
        <v>9.1635290000000005</v>
      </c>
      <c r="AO189" s="85">
        <f>IFERROR(IFERROR(VLOOKUP($AI189,data!$C$3:$L$500,data!J$1,FALSE),VLOOKUP($AI189,Sheet1!$E$3:$M$21,Sheet1!L$1,FALSE)),"")</f>
        <v>-79.149186999999998</v>
      </c>
      <c r="AP189" s="85">
        <f>IFERROR(VLOOKUP($AI189,data!$C$3:$L$500,data!K$1,FALSE),"")</f>
        <v>-79.149794</v>
      </c>
      <c r="AQ189" s="85">
        <f>IFERROR(VLOOKUP($AI189,data!$C$3:$L$500,data!L$1,FALSE),"")</f>
        <v>3.7000000476800001</v>
      </c>
    </row>
    <row r="190" spans="1:43" ht="17" thickBot="1" x14ac:dyDescent="0.25">
      <c r="A190" s="33" t="s">
        <v>214</v>
      </c>
      <c r="B190" t="str">
        <f>VLOOKUP($A190,Dirofilaria!$A$6:$B$253,2,FALSE)</f>
        <v>Neg</v>
      </c>
      <c r="C190">
        <f>IF(B190=0,"",IF(B190="Neg",0,1))</f>
        <v>0</v>
      </c>
      <c r="D190" t="s">
        <v>4909</v>
      </c>
      <c r="E190">
        <f>IFERROR(VLOOKUP($A190,'Dog data'!$D$2:$DG$400,'Dog data'!R$1,FALSE),"")</f>
        <v>4</v>
      </c>
      <c r="F190" t="str">
        <f>IFERROR(VLOOKUP($A190,'Dog data'!$D$2:$DG$400,'Dog data'!T$1,FALSE),"")</f>
        <v>F</v>
      </c>
      <c r="G190" t="str">
        <f>IFERROR(VLOOKUP($A190,'Dog data'!$D$2:$DG$400,'Dog data'!Y$1,FALSE),"")</f>
        <v>Normal (nervous)</v>
      </c>
      <c r="H190">
        <f>IFERROR(VLOOKUP($A190,'Dog data'!$D$2:$DG$400,'Dog data'!Z$1,FALSE),"")</f>
        <v>108</v>
      </c>
      <c r="I190">
        <f>IFERROR(VLOOKUP($A190,'Dog data'!$D$2:$DG$400,'Dog data'!AA$1,FALSE),"")</f>
        <v>96</v>
      </c>
      <c r="J190">
        <f>IFERROR(VLOOKUP($A190,'Dog data'!$D$2:$DG$400,'Dog data'!AE$1,FALSE),"")</f>
        <v>101.4</v>
      </c>
      <c r="K190">
        <f>IFERROR(VLOOKUP($A190,'Dog data'!$D$2:$DG$400,'Dog data'!AF$1,FALSE),"")</f>
        <v>6</v>
      </c>
      <c r="L190">
        <f>IFERROR(VLOOKUP($A190,'Dog data'!$D$2:$DG$400,'Dog data'!BQ$1,FALSE),"")</f>
        <v>12.68</v>
      </c>
      <c r="M190">
        <f>IFERROR(VLOOKUP($A190,'Dog data'!$D$2:$DG$400,'Dog data'!BR$1,FALSE),"")</f>
        <v>6.75</v>
      </c>
      <c r="N190">
        <f>IFERROR(VLOOKUP($A190,'Dog data'!$D$2:$DG$400,'Dog data'!BS$1,FALSE),"")</f>
        <v>53.2</v>
      </c>
      <c r="O190">
        <f>IFERROR(VLOOKUP($A190,'Dog data'!$D$2:$DG$400,'Dog data'!BT$1,FALSE),"")</f>
        <v>1.47</v>
      </c>
      <c r="P190">
        <f>IFERROR(VLOOKUP($A190,'Dog data'!$D$2:$DG$400,'Dog data'!BU$1,FALSE),"")</f>
        <v>11.6</v>
      </c>
      <c r="Q190">
        <f>IFERROR(VLOOKUP($A190,'Dog data'!$D$2:$DG$400,'Dog data'!BV$1,FALSE),"")</f>
        <v>4.46</v>
      </c>
      <c r="R190">
        <f>IFERROR(VLOOKUP($A190,'Dog data'!$D$2:$DG$400,'Dog data'!BW$1,FALSE),"")</f>
        <v>35.200000000000003</v>
      </c>
      <c r="S190">
        <f>IFERROR(VLOOKUP($A190,'Dog data'!$D$2:$DG$400,'Dog data'!BX$1,FALSE),"")</f>
        <v>6.78</v>
      </c>
      <c r="T190">
        <f>IFERROR(VLOOKUP($A190,'Dog data'!$D$2:$DG$400,'Dog data'!BY$1,FALSE),"")</f>
        <v>16.100000000000001</v>
      </c>
      <c r="U190">
        <f>IFERROR(VLOOKUP($A190,'Dog data'!$D$2:$DG$400,'Dog data'!BZ$1,FALSE),"")</f>
        <v>45.17</v>
      </c>
      <c r="V190">
        <f>IFERROR(VLOOKUP($A190,'Dog data'!$D$2:$DG$400,'Dog data'!CA$1,FALSE),"")</f>
        <v>67</v>
      </c>
      <c r="W190">
        <f>IFERROR(VLOOKUP($A190,'Dog data'!$D$2:$DG$400,'Dog data'!CB$1,FALSE),"")</f>
        <v>23.7</v>
      </c>
      <c r="X190">
        <f>IFERROR(VLOOKUP($A190,'Dog data'!$D$2:$DG$400,'Dog data'!CC$1,FALSE),"")</f>
        <v>35.6</v>
      </c>
      <c r="Y190">
        <f>IFERROR(VLOOKUP($A190,'Dog data'!$D$2:$DG$400,'Dog data'!CD$1,FALSE),"")</f>
        <v>15</v>
      </c>
      <c r="Z190">
        <f>IFERROR(VLOOKUP($A190,'Dog data'!$D$2:$DG$400,'Dog data'!CE$1,FALSE),"")</f>
        <v>66</v>
      </c>
      <c r="AA190">
        <f>IFERROR(VLOOKUP($A190,'Dog data'!$D$2:$DG$400,'Dog data'!CF$1,FALSE),"")</f>
        <v>8.8000000000000007</v>
      </c>
      <c r="AB190">
        <f>IFERROR(VLOOKUP($A190,'Dog data'!$D$2:$DG$400,'Dog data'!CG$1,FALSE),"")</f>
        <v>56</v>
      </c>
      <c r="AC190">
        <f>IFERROR(VLOOKUP($A190,'Dog data'!$D$2:$DG$400,'Dog data'!CH$1,FALSE),"")</f>
        <v>0</v>
      </c>
      <c r="AD190">
        <f>IFERROR(VLOOKUP($A190,'Dog data'!$D$2:$DG$400,'Dog data'!CI$1,FALSE),"")</f>
        <v>28</v>
      </c>
      <c r="AE190">
        <f>IFERROR(VLOOKUP($A190,'Dog data'!$D$2:$DG$400,'Dog data'!CJ$1,FALSE),"")</f>
        <v>12</v>
      </c>
      <c r="AF190">
        <f>IFERROR(VLOOKUP($A190,'Dog data'!$D$2:$DG$400,'Dog data'!CK$1,FALSE),"")</f>
        <v>4</v>
      </c>
      <c r="AG190" t="str">
        <f>IFERROR(VLOOKUP($A190,'Dog data'!$D$2:$DG$400,'Dog data'!CL$1,FALSE),"")</f>
        <v>.</v>
      </c>
      <c r="AH190" t="str">
        <f>IFERROR(VLOOKUP($A190,'Dog data'!$D$2:$DG$400,'Dog data'!CM$1,FALSE),"")</f>
        <v>.</v>
      </c>
      <c r="AI190" s="85" t="str">
        <f>IFERROR(VLOOKUP($A190,'Dog data'!$D$2:$DH$400,'Dog data'!DH$1,FALSE),"")</f>
        <v>SC010</v>
      </c>
      <c r="AJ190" s="85" t="str">
        <f>IFERROR(VLOOKUP($AI190,data!$C$3:$L$500,data!E$1,FALSE),"")</f>
        <v>Superacion Campesino</v>
      </c>
      <c r="AK190" s="85" t="str">
        <f>IFERROR(VLOOKUP($AI190,data!$C$3:$L$500,data!F$1,FALSE),"")</f>
        <v>9.163501 -79.149794 3.700000047683716 10.5</v>
      </c>
      <c r="AL190" s="85">
        <f>IFERROR(VLOOKUP($AI190,data!$C$3:$L$500,data!G$1,FALSE),"")</f>
        <v>9.1635010000000001</v>
      </c>
      <c r="AM190" s="85">
        <f>IFERROR(VLOOKUP($AI190,data!$C$3:$L$500,data!H$1,FALSE),"")</f>
        <v>-79.149794</v>
      </c>
      <c r="AN190" s="85">
        <f>IFERROR(IFERROR(VLOOKUP($AI190,data!$C$3:$L$500,data!I$1,FALSE),VLOOKUP($AI190,Sheet1!$E$3:$M$21,Sheet1!K$1,FALSE)),"")</f>
        <v>9.1635290000000005</v>
      </c>
      <c r="AO190" s="85">
        <f>IFERROR(IFERROR(VLOOKUP($AI190,data!$C$3:$L$500,data!J$1,FALSE),VLOOKUP($AI190,Sheet1!$E$3:$M$21,Sheet1!L$1,FALSE)),"")</f>
        <v>-79.149186999999998</v>
      </c>
      <c r="AP190" s="85">
        <f>IFERROR(VLOOKUP($AI190,data!$C$3:$L$500,data!K$1,FALSE),"")</f>
        <v>-79.149794</v>
      </c>
      <c r="AQ190" s="85">
        <f>IFERROR(VLOOKUP($AI190,data!$C$3:$L$500,data!L$1,FALSE),"")</f>
        <v>3.7000000476800001</v>
      </c>
    </row>
    <row r="191" spans="1:43" ht="17" thickBot="1" x14ac:dyDescent="0.25">
      <c r="A191" s="33" t="s">
        <v>215</v>
      </c>
      <c r="B191" t="str">
        <f>VLOOKUP($A191,Dirofilaria!$A$6:$B$253,2,FALSE)</f>
        <v xml:space="preserve">Very light Pos </v>
      </c>
      <c r="C191">
        <f>IF(B191=0,"",IF(B191="Neg",0,1))</f>
        <v>1</v>
      </c>
      <c r="D191" t="s">
        <v>4909</v>
      </c>
      <c r="E191">
        <f>IFERROR(VLOOKUP($A191,'Dog data'!$D$2:$DG$400,'Dog data'!R$1,FALSE),"")</f>
        <v>2</v>
      </c>
      <c r="F191" t="str">
        <f>IFERROR(VLOOKUP($A191,'Dog data'!$D$2:$DG$400,'Dog data'!T$1,FALSE),"")</f>
        <v>M</v>
      </c>
      <c r="G191" t="str">
        <f>IFERROR(VLOOKUP($A191,'Dog data'!$D$2:$DG$400,'Dog data'!Y$1,FALSE),"")</f>
        <v>scared</v>
      </c>
      <c r="H191" t="str">
        <f>IFERROR(VLOOKUP($A191,'Dog data'!$D$2:$DG$400,'Dog data'!Z$1,FALSE),"")</f>
        <v>.</v>
      </c>
      <c r="I191" t="str">
        <f>IFERROR(VLOOKUP($A191,'Dog data'!$D$2:$DG$400,'Dog data'!AA$1,FALSE),"")</f>
        <v>Normal</v>
      </c>
      <c r="J191" t="str">
        <f>IFERROR(VLOOKUP($A191,'Dog data'!$D$2:$DG$400,'Dog data'!AE$1,FALSE),"")</f>
        <v>.</v>
      </c>
      <c r="K191">
        <f>IFERROR(VLOOKUP($A191,'Dog data'!$D$2:$DG$400,'Dog data'!AF$1,FALSE),"")</f>
        <v>3.5</v>
      </c>
      <c r="L191">
        <f>IFERROR(VLOOKUP($A191,'Dog data'!$D$2:$DG$400,'Dog data'!BQ$1,FALSE),"")</f>
        <v>21.71</v>
      </c>
      <c r="M191">
        <f>IFERROR(VLOOKUP($A191,'Dog data'!$D$2:$DG$400,'Dog data'!BR$1,FALSE),"")</f>
        <v>10.74</v>
      </c>
      <c r="N191">
        <f>IFERROR(VLOOKUP($A191,'Dog data'!$D$2:$DG$400,'Dog data'!BS$1,FALSE),"")</f>
        <v>49.5</v>
      </c>
      <c r="O191">
        <f>IFERROR(VLOOKUP($A191,'Dog data'!$D$2:$DG$400,'Dog data'!BT$1,FALSE),"")</f>
        <v>1.7</v>
      </c>
      <c r="P191">
        <f>IFERROR(VLOOKUP($A191,'Dog data'!$D$2:$DG$400,'Dog data'!BU$1,FALSE),"")</f>
        <v>7.8</v>
      </c>
      <c r="Q191">
        <f>IFERROR(VLOOKUP($A191,'Dog data'!$D$2:$DG$400,'Dog data'!BV$1,FALSE),"")</f>
        <v>9.27</v>
      </c>
      <c r="R191">
        <f>IFERROR(VLOOKUP($A191,'Dog data'!$D$2:$DG$400,'Dog data'!BW$1,FALSE),"")</f>
        <v>42.7</v>
      </c>
      <c r="S191">
        <f>IFERROR(VLOOKUP($A191,'Dog data'!$D$2:$DG$400,'Dog data'!BX$1,FALSE),"")</f>
        <v>4.9000000000000004</v>
      </c>
      <c r="T191">
        <f>IFERROR(VLOOKUP($A191,'Dog data'!$D$2:$DG$400,'Dog data'!BY$1,FALSE),"")</f>
        <v>10.7</v>
      </c>
      <c r="U191">
        <f>IFERROR(VLOOKUP($A191,'Dog data'!$D$2:$DG$400,'Dog data'!BZ$1,FALSE),"")</f>
        <v>30.32</v>
      </c>
      <c r="V191">
        <f>IFERROR(VLOOKUP($A191,'Dog data'!$D$2:$DG$400,'Dog data'!CA$1,FALSE),"")</f>
        <v>62</v>
      </c>
      <c r="W191">
        <f>IFERROR(VLOOKUP($A191,'Dog data'!$D$2:$DG$400,'Dog data'!CB$1,FALSE),"")</f>
        <v>21.9</v>
      </c>
      <c r="X191">
        <f>IFERROR(VLOOKUP($A191,'Dog data'!$D$2:$DG$400,'Dog data'!CC$1,FALSE),"")</f>
        <v>35.299999999999997</v>
      </c>
      <c r="Y191">
        <f>IFERROR(VLOOKUP($A191,'Dog data'!$D$2:$DG$400,'Dog data'!CD$1,FALSE),"")</f>
        <v>17.899999999999999</v>
      </c>
      <c r="Z191">
        <f>IFERROR(VLOOKUP($A191,'Dog data'!$D$2:$DG$400,'Dog data'!CE$1,FALSE),"")</f>
        <v>61</v>
      </c>
      <c r="AA191">
        <f>IFERROR(VLOOKUP($A191,'Dog data'!$D$2:$DG$400,'Dog data'!CF$1,FALSE),"")</f>
        <v>12</v>
      </c>
      <c r="AB191">
        <f>IFERROR(VLOOKUP($A191,'Dog data'!$D$2:$DG$400,'Dog data'!CG$1,FALSE),"")</f>
        <v>37</v>
      </c>
      <c r="AC191">
        <f>IFERROR(VLOOKUP($A191,'Dog data'!$D$2:$DG$400,'Dog data'!CH$1,FALSE),"")</f>
        <v>0</v>
      </c>
      <c r="AD191">
        <f>IFERROR(VLOOKUP($A191,'Dog data'!$D$2:$DG$400,'Dog data'!CI$1,FALSE),"")</f>
        <v>54</v>
      </c>
      <c r="AE191">
        <f>IFERROR(VLOOKUP($A191,'Dog data'!$D$2:$DG$400,'Dog data'!CJ$1,FALSE),"")</f>
        <v>5</v>
      </c>
      <c r="AF191">
        <f>IFERROR(VLOOKUP($A191,'Dog data'!$D$2:$DG$400,'Dog data'!CK$1,FALSE),"")</f>
        <v>4</v>
      </c>
      <c r="AG191" t="str">
        <f>IFERROR(VLOOKUP($A191,'Dog data'!$D$2:$DG$400,'Dog data'!CL$1,FALSE),"")</f>
        <v>.</v>
      </c>
      <c r="AH191" t="str">
        <f>IFERROR(VLOOKUP($A191,'Dog data'!$D$2:$DG$400,'Dog data'!CM$1,FALSE),"")</f>
        <v>.</v>
      </c>
      <c r="AI191" s="85" t="str">
        <f>IFERROR(VLOOKUP($A191,'Dog data'!$D$2:$DH$400,'Dog data'!DH$1,FALSE),"")</f>
        <v>SC011</v>
      </c>
      <c r="AJ191" s="85" t="str">
        <f>IFERROR(VLOOKUP($AI191,data!$C$3:$L$500,data!E$1,FALSE),"")</f>
        <v>Superacion Campesino</v>
      </c>
      <c r="AK191" s="85">
        <f>IFERROR(VLOOKUP($AI191,data!$C$3:$L$500,data!F$1,FALSE),"")</f>
        <v>0</v>
      </c>
      <c r="AL191" s="85">
        <f>IFERROR(VLOOKUP($AI191,data!$C$3:$L$500,data!G$1,FALSE),"")</f>
        <v>9.1826500000000006</v>
      </c>
      <c r="AM191" s="85">
        <f>IFERROR(VLOOKUP($AI191,data!$C$3:$L$500,data!H$1,FALSE),"")</f>
        <v>-79.170816666666596</v>
      </c>
      <c r="AN191" s="85">
        <f>IFERROR(IFERROR(VLOOKUP($AI191,data!$C$3:$L$500,data!I$1,FALSE),VLOOKUP($AI191,Sheet1!$E$3:$M$21,Sheet1!K$1,FALSE)),"")</f>
        <v>9.1826509999999999</v>
      </c>
      <c r="AO191" s="85">
        <f>IFERROR(IFERROR(VLOOKUP($AI191,data!$C$3:$L$500,data!J$1,FALSE),VLOOKUP($AI191,Sheet1!$E$3:$M$21,Sheet1!L$1,FALSE)),"")</f>
        <v>-79.170809000000006</v>
      </c>
      <c r="AP191" s="85">
        <f>IFERROR(VLOOKUP($AI191,data!$C$3:$L$500,data!K$1,FALSE),"")</f>
        <v>-79.170816666666596</v>
      </c>
      <c r="AQ191" s="85">
        <f>IFERROR(VLOOKUP($AI191,data!$C$3:$L$500,data!L$1,FALSE),"")</f>
        <v>0</v>
      </c>
    </row>
    <row r="192" spans="1:43" ht="17" thickBot="1" x14ac:dyDescent="0.25">
      <c r="A192" s="33" t="s">
        <v>216</v>
      </c>
      <c r="B192" t="str">
        <f>VLOOKUP($A192,Dirofilaria!$A$6:$B$253,2,FALSE)</f>
        <v xml:space="preserve">Very light Pos </v>
      </c>
      <c r="C192">
        <f>IF(B192=0,"",IF(B192="Neg",0,1))</f>
        <v>1</v>
      </c>
      <c r="D192" t="s">
        <v>4909</v>
      </c>
      <c r="E192">
        <f>IFERROR(VLOOKUP($A192,'Dog data'!$D$2:$DG$400,'Dog data'!R$1,FALSE),"")</f>
        <v>3</v>
      </c>
      <c r="F192" t="str">
        <f>IFERROR(VLOOKUP($A192,'Dog data'!$D$2:$DG$400,'Dog data'!T$1,FALSE),"")</f>
        <v>F</v>
      </c>
      <c r="G192" t="str">
        <f>IFERROR(VLOOKUP($A192,'Dog data'!$D$2:$DG$400,'Dog data'!Y$1,FALSE),"")</f>
        <v>Normal</v>
      </c>
      <c r="H192">
        <f>IFERROR(VLOOKUP($A192,'Dog data'!$D$2:$DG$400,'Dog data'!Z$1,FALSE),"")</f>
        <v>80</v>
      </c>
      <c r="I192">
        <f>IFERROR(VLOOKUP($A192,'Dog data'!$D$2:$DG$400,'Dog data'!AA$1,FALSE),"")</f>
        <v>40</v>
      </c>
      <c r="J192">
        <f>IFERROR(VLOOKUP($A192,'Dog data'!$D$2:$DG$400,'Dog data'!AE$1,FALSE),"")</f>
        <v>102</v>
      </c>
      <c r="K192">
        <f>IFERROR(VLOOKUP($A192,'Dog data'!$D$2:$DG$400,'Dog data'!AF$1,FALSE),"")</f>
        <v>5.5</v>
      </c>
      <c r="L192">
        <f>IFERROR(VLOOKUP($A192,'Dog data'!$D$2:$DG$400,'Dog data'!BQ$1,FALSE),"")</f>
        <v>6.13</v>
      </c>
      <c r="M192">
        <f>IFERROR(VLOOKUP($A192,'Dog data'!$D$2:$DG$400,'Dog data'!BR$1,FALSE),"")</f>
        <v>3.22</v>
      </c>
      <c r="N192">
        <f>IFERROR(VLOOKUP($A192,'Dog data'!$D$2:$DG$400,'Dog data'!BS$1,FALSE),"")</f>
        <v>52.6</v>
      </c>
      <c r="O192">
        <f>IFERROR(VLOOKUP($A192,'Dog data'!$D$2:$DG$400,'Dog data'!BT$1,FALSE),"")</f>
        <v>1.41</v>
      </c>
      <c r="P192">
        <f>IFERROR(VLOOKUP($A192,'Dog data'!$D$2:$DG$400,'Dog data'!BU$1,FALSE),"")</f>
        <v>23</v>
      </c>
      <c r="Q192">
        <f>IFERROR(VLOOKUP($A192,'Dog data'!$D$2:$DG$400,'Dog data'!BV$1,FALSE),"")</f>
        <v>1.5</v>
      </c>
      <c r="R192">
        <f>IFERROR(VLOOKUP($A192,'Dog data'!$D$2:$DG$400,'Dog data'!BW$1,FALSE),"")</f>
        <v>24.4</v>
      </c>
      <c r="S192">
        <f>IFERROR(VLOOKUP($A192,'Dog data'!$D$2:$DG$400,'Dog data'!BX$1,FALSE),"")</f>
        <v>4.24</v>
      </c>
      <c r="T192">
        <f>IFERROR(VLOOKUP($A192,'Dog data'!$D$2:$DG$400,'Dog data'!BY$1,FALSE),"")</f>
        <v>8.9</v>
      </c>
      <c r="U192">
        <f>IFERROR(VLOOKUP($A192,'Dog data'!$D$2:$DG$400,'Dog data'!BZ$1,FALSE),"")</f>
        <v>25.47</v>
      </c>
      <c r="V192">
        <f>IFERROR(VLOOKUP($A192,'Dog data'!$D$2:$DG$400,'Dog data'!CA$1,FALSE),"")</f>
        <v>60</v>
      </c>
      <c r="W192">
        <f>IFERROR(VLOOKUP($A192,'Dog data'!$D$2:$DG$400,'Dog data'!CB$1,FALSE),"")</f>
        <v>21</v>
      </c>
      <c r="X192">
        <f>IFERROR(VLOOKUP($A192,'Dog data'!$D$2:$DG$400,'Dog data'!CC$1,FALSE),"")</f>
        <v>34.9</v>
      </c>
      <c r="Y192">
        <f>IFERROR(VLOOKUP($A192,'Dog data'!$D$2:$DG$400,'Dog data'!CD$1,FALSE),"")</f>
        <v>17.8</v>
      </c>
      <c r="Z192">
        <f>IFERROR(VLOOKUP($A192,'Dog data'!$D$2:$DG$400,'Dog data'!CE$1,FALSE),"")</f>
        <v>47</v>
      </c>
      <c r="AA192">
        <f>IFERROR(VLOOKUP($A192,'Dog data'!$D$2:$DG$400,'Dog data'!CF$1,FALSE),"")</f>
        <v>12.5</v>
      </c>
      <c r="AB192">
        <f>IFERROR(VLOOKUP($A192,'Dog data'!$D$2:$DG$400,'Dog data'!CG$1,FALSE),"")</f>
        <v>35</v>
      </c>
      <c r="AC192">
        <f>IFERROR(VLOOKUP($A192,'Dog data'!$D$2:$DG$400,'Dog data'!CH$1,FALSE),"")</f>
        <v>0</v>
      </c>
      <c r="AD192">
        <f>IFERROR(VLOOKUP($A192,'Dog data'!$D$2:$DG$400,'Dog data'!CI$1,FALSE),"")</f>
        <v>60</v>
      </c>
      <c r="AE192">
        <f>IFERROR(VLOOKUP($A192,'Dog data'!$D$2:$DG$400,'Dog data'!CJ$1,FALSE),"")</f>
        <v>3</v>
      </c>
      <c r="AF192">
        <f>IFERROR(VLOOKUP($A192,'Dog data'!$D$2:$DG$400,'Dog data'!CK$1,FALSE),"")</f>
        <v>2</v>
      </c>
      <c r="AG192" t="str">
        <f>IFERROR(VLOOKUP($A192,'Dog data'!$D$2:$DG$400,'Dog data'!CL$1,FALSE),"")</f>
        <v>.</v>
      </c>
      <c r="AH192" t="str">
        <f>IFERROR(VLOOKUP($A192,'Dog data'!$D$2:$DG$400,'Dog data'!CM$1,FALSE),"")</f>
        <v>.</v>
      </c>
      <c r="AI192" s="85" t="str">
        <f>IFERROR(VLOOKUP($A192,'Dog data'!$D$2:$DH$400,'Dog data'!DH$1,FALSE),"")</f>
        <v>SC012</v>
      </c>
      <c r="AJ192" s="85" t="str">
        <f>IFERROR(VLOOKUP($AI192,data!$C$3:$L$500,data!E$1,FALSE),"")</f>
        <v>Superacion Campesino</v>
      </c>
      <c r="AK192" s="85" t="str">
        <f>IFERROR(VLOOKUP($AI192,data!$C$3:$L$500,data!F$1,FALSE),"")</f>
        <v>9.164289 -79.148123 1.399999976158142 16</v>
      </c>
      <c r="AL192" s="85">
        <f>IFERROR(VLOOKUP($AI192,data!$C$3:$L$500,data!G$1,FALSE),"")</f>
        <v>9.1642890000000001</v>
      </c>
      <c r="AM192" s="85">
        <f>IFERROR(VLOOKUP($AI192,data!$C$3:$L$500,data!H$1,FALSE),"")</f>
        <v>-79.148122999999998</v>
      </c>
      <c r="AN192" s="85">
        <f>IFERROR(IFERROR(VLOOKUP($AI192,data!$C$3:$L$500,data!I$1,FALSE),VLOOKUP($AI192,Sheet1!$E$3:$M$21,Sheet1!K$1,FALSE)),"")</f>
        <v>9.1644240000000003</v>
      </c>
      <c r="AO192" s="85">
        <f>IFERROR(IFERROR(VLOOKUP($AI192,data!$C$3:$L$500,data!J$1,FALSE),VLOOKUP($AI192,Sheet1!$E$3:$M$21,Sheet1!L$1,FALSE)),"")</f>
        <v>-79.147976</v>
      </c>
      <c r="AP192" s="85">
        <f>IFERROR(VLOOKUP($AI192,data!$C$3:$L$500,data!K$1,FALSE),"")</f>
        <v>-79.148122999999998</v>
      </c>
      <c r="AQ192" s="85">
        <f>IFERROR(VLOOKUP($AI192,data!$C$3:$L$500,data!L$1,FALSE),"")</f>
        <v>1.3999999761599999</v>
      </c>
    </row>
    <row r="193" spans="1:43" ht="17" thickBot="1" x14ac:dyDescent="0.25">
      <c r="A193" s="33" t="s">
        <v>217</v>
      </c>
      <c r="B193" t="str">
        <f>VLOOKUP($A193,Dirofilaria!$A$6:$B$253,2,FALSE)</f>
        <v xml:space="preserve">Very light Pos </v>
      </c>
      <c r="C193">
        <f>IF(B193=0,"",IF(B193="Neg",0,1))</f>
        <v>1</v>
      </c>
      <c r="D193" t="s">
        <v>4909</v>
      </c>
      <c r="E193">
        <f>IFERROR(VLOOKUP($A193,'Dog data'!$D$2:$DG$400,'Dog data'!R$1,FALSE),"")</f>
        <v>1</v>
      </c>
      <c r="F193" t="str">
        <f>IFERROR(VLOOKUP($A193,'Dog data'!$D$2:$DG$400,'Dog data'!T$1,FALSE),"")</f>
        <v>F</v>
      </c>
      <c r="G193" t="str">
        <f>IFERROR(VLOOKUP($A193,'Dog data'!$D$2:$DG$400,'Dog data'!Y$1,FALSE),"")</f>
        <v>Normal</v>
      </c>
      <c r="H193">
        <f>IFERROR(VLOOKUP($A193,'Dog data'!$D$2:$DG$400,'Dog data'!Z$1,FALSE),"")</f>
        <v>76</v>
      </c>
      <c r="I193" t="str">
        <f>IFERROR(VLOOKUP($A193,'Dog data'!$D$2:$DG$400,'Dog data'!AA$1,FALSE),"")</f>
        <v>Normal</v>
      </c>
      <c r="J193">
        <f>IFERROR(VLOOKUP($A193,'Dog data'!$D$2:$DG$400,'Dog data'!AE$1,FALSE),"")</f>
        <v>100.9</v>
      </c>
      <c r="K193">
        <f>IFERROR(VLOOKUP($A193,'Dog data'!$D$2:$DG$400,'Dog data'!AF$1,FALSE),"")</f>
        <v>3</v>
      </c>
      <c r="L193">
        <f>IFERROR(VLOOKUP($A193,'Dog data'!$D$2:$DG$400,'Dog data'!BQ$1,FALSE),"")</f>
        <v>6.8</v>
      </c>
      <c r="M193">
        <f>IFERROR(VLOOKUP($A193,'Dog data'!$D$2:$DG$400,'Dog data'!BR$1,FALSE),"")</f>
        <v>2.1800000000000002</v>
      </c>
      <c r="N193">
        <f>IFERROR(VLOOKUP($A193,'Dog data'!$D$2:$DG$400,'Dog data'!BS$1,FALSE),"")</f>
        <v>32</v>
      </c>
      <c r="O193">
        <f>IFERROR(VLOOKUP($A193,'Dog data'!$D$2:$DG$400,'Dog data'!BT$1,FALSE),"")</f>
        <v>1.33</v>
      </c>
      <c r="P193">
        <f>IFERROR(VLOOKUP($A193,'Dog data'!$D$2:$DG$400,'Dog data'!BU$1,FALSE),"")</f>
        <v>19.600000000000001</v>
      </c>
      <c r="Q193">
        <f>IFERROR(VLOOKUP($A193,'Dog data'!$D$2:$DG$400,'Dog data'!BV$1,FALSE),"")</f>
        <v>3.29</v>
      </c>
      <c r="R193">
        <f>IFERROR(VLOOKUP($A193,'Dog data'!$D$2:$DG$400,'Dog data'!BW$1,FALSE),"")</f>
        <v>48.4</v>
      </c>
      <c r="S193">
        <f>IFERROR(VLOOKUP($A193,'Dog data'!$D$2:$DG$400,'Dog data'!BX$1,FALSE),"")</f>
        <v>5.1100000000000003</v>
      </c>
      <c r="T193">
        <f>IFERROR(VLOOKUP($A193,'Dog data'!$D$2:$DG$400,'Dog data'!BY$1,FALSE),"")</f>
        <v>9.6999999999999993</v>
      </c>
      <c r="U193">
        <f>IFERROR(VLOOKUP($A193,'Dog data'!$D$2:$DG$400,'Dog data'!BZ$1,FALSE),"")</f>
        <v>26.43</v>
      </c>
      <c r="V193">
        <f>IFERROR(VLOOKUP($A193,'Dog data'!$D$2:$DG$400,'Dog data'!CA$1,FALSE),"")</f>
        <v>52</v>
      </c>
      <c r="W193">
        <f>IFERROR(VLOOKUP($A193,'Dog data'!$D$2:$DG$400,'Dog data'!CB$1,FALSE),"")</f>
        <v>19</v>
      </c>
      <c r="X193">
        <f>IFERROR(VLOOKUP($A193,'Dog data'!$D$2:$DG$400,'Dog data'!CC$1,FALSE),"")</f>
        <v>36.6</v>
      </c>
      <c r="Y193">
        <f>IFERROR(VLOOKUP($A193,'Dog data'!$D$2:$DG$400,'Dog data'!CD$1,FALSE),"")</f>
        <v>19.7</v>
      </c>
      <c r="Z193">
        <f>IFERROR(VLOOKUP($A193,'Dog data'!$D$2:$DG$400,'Dog data'!CE$1,FALSE),"")</f>
        <v>130</v>
      </c>
      <c r="AA193">
        <f>IFERROR(VLOOKUP($A193,'Dog data'!$D$2:$DG$400,'Dog data'!CF$1,FALSE),"")</f>
        <v>17.3</v>
      </c>
      <c r="AB193">
        <f>IFERROR(VLOOKUP($A193,'Dog data'!$D$2:$DG$400,'Dog data'!CG$1,FALSE),"")</f>
        <v>77</v>
      </c>
      <c r="AC193">
        <f>IFERROR(VLOOKUP($A193,'Dog data'!$D$2:$DG$400,'Dog data'!CH$1,FALSE),"")</f>
        <v>0</v>
      </c>
      <c r="AD193">
        <f>IFERROR(VLOOKUP($A193,'Dog data'!$D$2:$DG$400,'Dog data'!CI$1,FALSE),"")</f>
        <v>19</v>
      </c>
      <c r="AE193">
        <f>IFERROR(VLOOKUP($A193,'Dog data'!$D$2:$DG$400,'Dog data'!CJ$1,FALSE),"")</f>
        <v>3</v>
      </c>
      <c r="AF193">
        <f>IFERROR(VLOOKUP($A193,'Dog data'!$D$2:$DG$400,'Dog data'!CK$1,FALSE),"")</f>
        <v>1</v>
      </c>
      <c r="AG193" t="str">
        <f>IFERROR(VLOOKUP($A193,'Dog data'!$D$2:$DG$400,'Dog data'!CL$1,FALSE),"")</f>
        <v>.</v>
      </c>
      <c r="AH193" t="str">
        <f>IFERROR(VLOOKUP($A193,'Dog data'!$D$2:$DG$400,'Dog data'!CM$1,FALSE),"")</f>
        <v>.</v>
      </c>
      <c r="AI193" s="85" t="str">
        <f>IFERROR(VLOOKUP($A193,'Dog data'!$D$2:$DH$400,'Dog data'!DH$1,FALSE),"")</f>
        <v>SC013</v>
      </c>
      <c r="AJ193" s="85" t="str">
        <f>IFERROR(VLOOKUP($AI193,data!$C$3:$L$500,data!E$1,FALSE),"")</f>
        <v>Superacion Campesino</v>
      </c>
      <c r="AK193" s="85">
        <f>IFERROR(VLOOKUP($AI193,data!$C$3:$L$500,data!F$1,FALSE),"")</f>
        <v>0</v>
      </c>
      <c r="AL193" s="85">
        <f>IFERROR(VLOOKUP($AI193,data!$C$3:$L$500,data!G$1,FALSE),"")</f>
        <v>9.1802333333333301</v>
      </c>
      <c r="AM193" s="85">
        <f>IFERROR(VLOOKUP($AI193,data!$C$3:$L$500,data!H$1,FALSE),"")</f>
        <v>-79.168850000000006</v>
      </c>
      <c r="AN193" s="85">
        <f>IFERROR(IFERROR(VLOOKUP($AI193,data!$C$3:$L$500,data!I$1,FALSE),VLOOKUP($AI193,Sheet1!$E$3:$M$21,Sheet1!K$1,FALSE)),"")</f>
        <v>9.1802270000000004</v>
      </c>
      <c r="AO193" s="85">
        <f>IFERROR(IFERROR(VLOOKUP($AI193,data!$C$3:$L$500,data!J$1,FALSE),VLOOKUP($AI193,Sheet1!$E$3:$M$21,Sheet1!L$1,FALSE)),"")</f>
        <v>-79.168850000000006</v>
      </c>
      <c r="AP193" s="85">
        <f>IFERROR(VLOOKUP($AI193,data!$C$3:$L$500,data!K$1,FALSE),"")</f>
        <v>-79.168850000000006</v>
      </c>
      <c r="AQ193" s="85">
        <f>IFERROR(VLOOKUP($AI193,data!$C$3:$L$500,data!L$1,FALSE),"")</f>
        <v>0</v>
      </c>
    </row>
    <row r="194" spans="1:43" ht="17" thickBot="1" x14ac:dyDescent="0.25">
      <c r="A194" s="33" t="s">
        <v>218</v>
      </c>
      <c r="B194" t="str">
        <f>VLOOKUP($A194,Dirofilaria!$A$6:$B$253,2,FALSE)</f>
        <v>Neg</v>
      </c>
      <c r="C194">
        <f>IF(B194=0,"",IF(B194="Neg",0,1))</f>
        <v>0</v>
      </c>
      <c r="D194" t="s">
        <v>4909</v>
      </c>
      <c r="E194">
        <f>IFERROR(VLOOKUP($A194,'Dog data'!$D$2:$DG$400,'Dog data'!R$1,FALSE),"")</f>
        <v>0</v>
      </c>
      <c r="F194" t="str">
        <f>IFERROR(VLOOKUP($A194,'Dog data'!$D$2:$DG$400,'Dog data'!T$1,FALSE),"")</f>
        <v>F</v>
      </c>
      <c r="G194" t="str">
        <f>IFERROR(VLOOKUP($A194,'Dog data'!$D$2:$DG$400,'Dog data'!Y$1,FALSE),"")</f>
        <v>Normal</v>
      </c>
      <c r="H194">
        <f>IFERROR(VLOOKUP($A194,'Dog data'!$D$2:$DG$400,'Dog data'!Z$1,FALSE),"")</f>
        <v>146</v>
      </c>
      <c r="I194" t="str">
        <f>IFERROR(VLOOKUP($A194,'Dog data'!$D$2:$DG$400,'Dog data'!AA$1,FALSE),"")</f>
        <v>Normal</v>
      </c>
      <c r="J194">
        <f>IFERROR(VLOOKUP($A194,'Dog data'!$D$2:$DG$400,'Dog data'!AE$1,FALSE),"")</f>
        <v>103.5</v>
      </c>
      <c r="K194">
        <f>IFERROR(VLOOKUP($A194,'Dog data'!$D$2:$DG$400,'Dog data'!AF$1,FALSE),"")</f>
        <v>2.5</v>
      </c>
      <c r="L194">
        <f>IFERROR(VLOOKUP($A194,'Dog data'!$D$2:$DG$400,'Dog data'!BQ$1,FALSE),"")</f>
        <v>7.11</v>
      </c>
      <c r="M194">
        <f>IFERROR(VLOOKUP($A194,'Dog data'!$D$2:$DG$400,'Dog data'!BR$1,FALSE),"")</f>
        <v>0.76</v>
      </c>
      <c r="N194">
        <f>IFERROR(VLOOKUP($A194,'Dog data'!$D$2:$DG$400,'Dog data'!BS$1,FALSE),"")</f>
        <v>10.6</v>
      </c>
      <c r="O194">
        <f>IFERROR(VLOOKUP($A194,'Dog data'!$D$2:$DG$400,'Dog data'!BT$1,FALSE),"")</f>
        <v>1.19</v>
      </c>
      <c r="P194">
        <f>IFERROR(VLOOKUP($A194,'Dog data'!$D$2:$DG$400,'Dog data'!BU$1,FALSE),"")</f>
        <v>16.8</v>
      </c>
      <c r="Q194">
        <f>IFERROR(VLOOKUP($A194,'Dog data'!$D$2:$DG$400,'Dog data'!BV$1,FALSE),"")</f>
        <v>5.16</v>
      </c>
      <c r="R194">
        <f>IFERROR(VLOOKUP($A194,'Dog data'!$D$2:$DG$400,'Dog data'!BW$1,FALSE),"")</f>
        <v>72.599999999999994</v>
      </c>
      <c r="S194">
        <f>IFERROR(VLOOKUP($A194,'Dog data'!$D$2:$DG$400,'Dog data'!BX$1,FALSE),"")</f>
        <v>2.66</v>
      </c>
      <c r="T194">
        <f>IFERROR(VLOOKUP($A194,'Dog data'!$D$2:$DG$400,'Dog data'!BY$1,FALSE),"")</f>
        <v>5.3</v>
      </c>
      <c r="U194">
        <f>IFERROR(VLOOKUP($A194,'Dog data'!$D$2:$DG$400,'Dog data'!BZ$1,FALSE),"")</f>
        <v>14.42</v>
      </c>
      <c r="V194">
        <f>IFERROR(VLOOKUP($A194,'Dog data'!$D$2:$DG$400,'Dog data'!CA$1,FALSE),"")</f>
        <v>54</v>
      </c>
      <c r="W194">
        <f>IFERROR(VLOOKUP($A194,'Dog data'!$D$2:$DG$400,'Dog data'!CB$1,FALSE),"")</f>
        <v>20</v>
      </c>
      <c r="X194">
        <f>IFERROR(VLOOKUP($A194,'Dog data'!$D$2:$DG$400,'Dog data'!CC$1,FALSE),"")</f>
        <v>36.9</v>
      </c>
      <c r="Y194">
        <f>IFERROR(VLOOKUP($A194,'Dog data'!$D$2:$DG$400,'Dog data'!CD$1,FALSE),"")</f>
        <v>19.899999999999999</v>
      </c>
      <c r="Z194">
        <f>IFERROR(VLOOKUP($A194,'Dog data'!$D$2:$DG$400,'Dog data'!CE$1,FALSE),"")</f>
        <v>54</v>
      </c>
      <c r="AA194">
        <f>IFERROR(VLOOKUP($A194,'Dog data'!$D$2:$DG$400,'Dog data'!CF$1,FALSE),"")</f>
        <v>15.6</v>
      </c>
      <c r="AB194">
        <f>IFERROR(VLOOKUP($A194,'Dog data'!$D$2:$DG$400,'Dog data'!CG$1,FALSE),"")</f>
        <v>68</v>
      </c>
      <c r="AC194">
        <f>IFERROR(VLOOKUP($A194,'Dog data'!$D$2:$DG$400,'Dog data'!CH$1,FALSE),"")</f>
        <v>0</v>
      </c>
      <c r="AD194">
        <f>IFERROR(VLOOKUP($A194,'Dog data'!$D$2:$DG$400,'Dog data'!CI$1,FALSE),"")</f>
        <v>30</v>
      </c>
      <c r="AE194">
        <f>IFERROR(VLOOKUP($A194,'Dog data'!$D$2:$DG$400,'Dog data'!CJ$1,FALSE),"")</f>
        <v>2</v>
      </c>
      <c r="AF194">
        <f>IFERROR(VLOOKUP($A194,'Dog data'!$D$2:$DG$400,'Dog data'!CK$1,FALSE),"")</f>
        <v>0</v>
      </c>
      <c r="AG194" t="str">
        <f>IFERROR(VLOOKUP($A194,'Dog data'!$D$2:$DG$400,'Dog data'!CL$1,FALSE),"")</f>
        <v>.</v>
      </c>
      <c r="AH194" t="str">
        <f>IFERROR(VLOOKUP($A194,'Dog data'!$D$2:$DG$400,'Dog data'!CM$1,FALSE),"")</f>
        <v>.</v>
      </c>
      <c r="AI194" s="85" t="str">
        <f>IFERROR(VLOOKUP($A194,'Dog data'!$D$2:$DH$400,'Dog data'!DH$1,FALSE),"")</f>
        <v>SC013</v>
      </c>
      <c r="AJ194" s="85" t="str">
        <f>IFERROR(VLOOKUP($AI194,data!$C$3:$L$500,data!E$1,FALSE),"")</f>
        <v>Superacion Campesino</v>
      </c>
      <c r="AK194" s="85">
        <f>IFERROR(VLOOKUP($AI194,data!$C$3:$L$500,data!F$1,FALSE),"")</f>
        <v>0</v>
      </c>
      <c r="AL194" s="85">
        <f>IFERROR(VLOOKUP($AI194,data!$C$3:$L$500,data!G$1,FALSE),"")</f>
        <v>9.1802333333333301</v>
      </c>
      <c r="AM194" s="85">
        <f>IFERROR(VLOOKUP($AI194,data!$C$3:$L$500,data!H$1,FALSE),"")</f>
        <v>-79.168850000000006</v>
      </c>
      <c r="AN194" s="85">
        <f>IFERROR(IFERROR(VLOOKUP($AI194,data!$C$3:$L$500,data!I$1,FALSE),VLOOKUP($AI194,Sheet1!$E$3:$M$21,Sheet1!K$1,FALSE)),"")</f>
        <v>9.1802270000000004</v>
      </c>
      <c r="AO194" s="85">
        <f>IFERROR(IFERROR(VLOOKUP($AI194,data!$C$3:$L$500,data!J$1,FALSE),VLOOKUP($AI194,Sheet1!$E$3:$M$21,Sheet1!L$1,FALSE)),"")</f>
        <v>-79.168850000000006</v>
      </c>
      <c r="AP194" s="85">
        <f>IFERROR(VLOOKUP($AI194,data!$C$3:$L$500,data!K$1,FALSE),"")</f>
        <v>-79.168850000000006</v>
      </c>
      <c r="AQ194" s="85">
        <f>IFERROR(VLOOKUP($AI194,data!$C$3:$L$500,data!L$1,FALSE),"")</f>
        <v>0</v>
      </c>
    </row>
    <row r="195" spans="1:43" ht="17" thickBot="1" x14ac:dyDescent="0.25">
      <c r="A195" s="33" t="s">
        <v>219</v>
      </c>
      <c r="B195" t="str">
        <f>VLOOKUP($A195,Dirofilaria!$A$6:$B$253,2,FALSE)</f>
        <v>Neg</v>
      </c>
      <c r="C195">
        <f>IF(B195=0,"",IF(B195="Neg",0,1))</f>
        <v>0</v>
      </c>
      <c r="D195" t="s">
        <v>4909</v>
      </c>
      <c r="E195">
        <f>IFERROR(VLOOKUP($A195,'Dog data'!$D$2:$DG$400,'Dog data'!R$1,FALSE),"")</f>
        <v>1</v>
      </c>
      <c r="F195" t="str">
        <f>IFERROR(VLOOKUP($A195,'Dog data'!$D$2:$DG$400,'Dog data'!T$1,FALSE),"")</f>
        <v>M</v>
      </c>
      <c r="G195" t="str">
        <f>IFERROR(VLOOKUP($A195,'Dog data'!$D$2:$DG$400,'Dog data'!Y$1,FALSE),"")</f>
        <v>Normal</v>
      </c>
      <c r="H195">
        <f>IFERROR(VLOOKUP($A195,'Dog data'!$D$2:$DG$400,'Dog data'!Z$1,FALSE),"")</f>
        <v>92</v>
      </c>
      <c r="I195">
        <f>IFERROR(VLOOKUP($A195,'Dog data'!$D$2:$DG$400,'Dog data'!AA$1,FALSE),"")</f>
        <v>32</v>
      </c>
      <c r="J195">
        <f>IFERROR(VLOOKUP($A195,'Dog data'!$D$2:$DG$400,'Dog data'!AE$1,FALSE),"")</f>
        <v>102.5</v>
      </c>
      <c r="K195">
        <f>IFERROR(VLOOKUP($A195,'Dog data'!$D$2:$DG$400,'Dog data'!AF$1,FALSE),"")</f>
        <v>1</v>
      </c>
      <c r="L195">
        <f>IFERROR(VLOOKUP($A195,'Dog data'!$D$2:$DG$400,'Dog data'!BQ$1,FALSE),"")</f>
        <v>8.6</v>
      </c>
      <c r="M195">
        <f>IFERROR(VLOOKUP($A195,'Dog data'!$D$2:$DG$400,'Dog data'!BR$1,FALSE),"")</f>
        <v>0.89</v>
      </c>
      <c r="N195">
        <f>IFERROR(VLOOKUP($A195,'Dog data'!$D$2:$DG$400,'Dog data'!BS$1,FALSE),"")</f>
        <v>10.4</v>
      </c>
      <c r="O195">
        <f>IFERROR(VLOOKUP($A195,'Dog data'!$D$2:$DG$400,'Dog data'!BT$1,FALSE),"")</f>
        <v>0.79</v>
      </c>
      <c r="P195">
        <f>IFERROR(VLOOKUP($A195,'Dog data'!$D$2:$DG$400,'Dog data'!BU$1,FALSE),"")</f>
        <v>9.1999999999999993</v>
      </c>
      <c r="Q195">
        <f>IFERROR(VLOOKUP($A195,'Dog data'!$D$2:$DG$400,'Dog data'!BV$1,FALSE),"")</f>
        <v>6.92</v>
      </c>
      <c r="R195">
        <f>IFERROR(VLOOKUP($A195,'Dog data'!$D$2:$DG$400,'Dog data'!BW$1,FALSE),"")</f>
        <v>80.400000000000006</v>
      </c>
      <c r="S195">
        <f>IFERROR(VLOOKUP($A195,'Dog data'!$D$2:$DG$400,'Dog data'!BX$1,FALSE),"")</f>
        <v>3.54</v>
      </c>
      <c r="T195">
        <f>IFERROR(VLOOKUP($A195,'Dog data'!$D$2:$DG$400,'Dog data'!BY$1,FALSE),"")</f>
        <v>7.1</v>
      </c>
      <c r="U195">
        <f>IFERROR(VLOOKUP($A195,'Dog data'!$D$2:$DG$400,'Dog data'!BZ$1,FALSE),"")</f>
        <v>20.28</v>
      </c>
      <c r="V195">
        <f>IFERROR(VLOOKUP($A195,'Dog data'!$D$2:$DG$400,'Dog data'!CA$1,FALSE),"")</f>
        <v>57</v>
      </c>
      <c r="W195">
        <f>IFERROR(VLOOKUP($A195,'Dog data'!$D$2:$DG$400,'Dog data'!CB$1,FALSE),"")</f>
        <v>20.2</v>
      </c>
      <c r="X195">
        <f>IFERROR(VLOOKUP($A195,'Dog data'!$D$2:$DG$400,'Dog data'!CC$1,FALSE),"")</f>
        <v>35.200000000000003</v>
      </c>
      <c r="Y195">
        <f>IFERROR(VLOOKUP($A195,'Dog data'!$D$2:$DG$400,'Dog data'!CD$1,FALSE),"")</f>
        <v>18.7</v>
      </c>
      <c r="Z195">
        <f>IFERROR(VLOOKUP($A195,'Dog data'!$D$2:$DG$400,'Dog data'!CE$1,FALSE),"")</f>
        <v>62</v>
      </c>
      <c r="AA195">
        <f>IFERROR(VLOOKUP($A195,'Dog data'!$D$2:$DG$400,'Dog data'!CF$1,FALSE),"")</f>
        <v>9</v>
      </c>
      <c r="AB195">
        <f>IFERROR(VLOOKUP($A195,'Dog data'!$D$2:$DG$400,'Dog data'!CG$1,FALSE),"")</f>
        <v>80</v>
      </c>
      <c r="AC195">
        <f>IFERROR(VLOOKUP($A195,'Dog data'!$D$2:$DG$400,'Dog data'!CH$1,FALSE),"")</f>
        <v>0</v>
      </c>
      <c r="AD195">
        <f>IFERROR(VLOOKUP($A195,'Dog data'!$D$2:$DG$400,'Dog data'!CI$1,FALSE),"")</f>
        <v>13</v>
      </c>
      <c r="AE195">
        <f>IFERROR(VLOOKUP($A195,'Dog data'!$D$2:$DG$400,'Dog data'!CJ$1,FALSE),"")</f>
        <v>4</v>
      </c>
      <c r="AF195">
        <f>IFERROR(VLOOKUP($A195,'Dog data'!$D$2:$DG$400,'Dog data'!CK$1,FALSE),"")</f>
        <v>3</v>
      </c>
      <c r="AG195" t="str">
        <f>IFERROR(VLOOKUP($A195,'Dog data'!$D$2:$DG$400,'Dog data'!CL$1,FALSE),"")</f>
        <v>.</v>
      </c>
      <c r="AH195" t="str">
        <f>IFERROR(VLOOKUP($A195,'Dog data'!$D$2:$DG$400,'Dog data'!CM$1,FALSE),"")</f>
        <v>.</v>
      </c>
      <c r="AI195" s="85" t="str">
        <f>IFERROR(VLOOKUP($A195,'Dog data'!$D$2:$DH$400,'Dog data'!DH$1,FALSE),"")</f>
        <v>SC014</v>
      </c>
      <c r="AJ195" s="85" t="str">
        <f>IFERROR(VLOOKUP($AI195,data!$C$3:$L$500,data!E$1,FALSE),"")</f>
        <v>Superacion Campesino</v>
      </c>
      <c r="AK195" s="85" t="str">
        <f>IFERROR(VLOOKUP($AI195,data!$C$3:$L$500,data!F$1,FALSE),"")</f>
        <v>9.164176 -79.147694 6.900000095367432 23</v>
      </c>
      <c r="AL195" s="85">
        <f>IFERROR(VLOOKUP($AI195,data!$C$3:$L$500,data!G$1,FALSE),"")</f>
        <v>9.1641759999999994</v>
      </c>
      <c r="AM195" s="85">
        <f>IFERROR(VLOOKUP($AI195,data!$C$3:$L$500,data!H$1,FALSE),"")</f>
        <v>-79.147694000000001</v>
      </c>
      <c r="AN195" s="85">
        <f>IFERROR(IFERROR(VLOOKUP($AI195,data!$C$3:$L$500,data!I$1,FALSE),VLOOKUP($AI195,Sheet1!$E$3:$M$21,Sheet1!K$1,FALSE)),"")</f>
        <v>9.1644579999999998</v>
      </c>
      <c r="AO195" s="85">
        <f>IFERROR(IFERROR(VLOOKUP($AI195,data!$C$3:$L$500,data!J$1,FALSE),VLOOKUP($AI195,Sheet1!$E$3:$M$21,Sheet1!L$1,FALSE)),"")</f>
        <v>-79.147664000000006</v>
      </c>
      <c r="AP195" s="85">
        <f>IFERROR(VLOOKUP($AI195,data!$C$3:$L$500,data!K$1,FALSE),"")</f>
        <v>-79.147694000000001</v>
      </c>
      <c r="AQ195" s="85">
        <f>IFERROR(VLOOKUP($AI195,data!$C$3:$L$500,data!L$1,FALSE),"")</f>
        <v>6.9000000953700003</v>
      </c>
    </row>
    <row r="196" spans="1:43" ht="17" thickBot="1" x14ac:dyDescent="0.25">
      <c r="A196" s="33" t="s">
        <v>220</v>
      </c>
      <c r="B196" t="str">
        <f>VLOOKUP($A196,Dirofilaria!$A$6:$B$253,2,FALSE)</f>
        <v xml:space="preserve">Very light Pos </v>
      </c>
      <c r="C196">
        <f>IF(B196=0,"",IF(B196="Neg",0,1))</f>
        <v>1</v>
      </c>
      <c r="D196" t="s">
        <v>4909</v>
      </c>
      <c r="E196">
        <f>IFERROR(VLOOKUP($A196,'Dog data'!$D$2:$DG$400,'Dog data'!R$1,FALSE),"")</f>
        <v>3</v>
      </c>
      <c r="F196" t="str">
        <f>IFERROR(VLOOKUP($A196,'Dog data'!$D$2:$DG$400,'Dog data'!T$1,FALSE),"")</f>
        <v>F</v>
      </c>
      <c r="G196" t="str">
        <f>IFERROR(VLOOKUP($A196,'Dog data'!$D$2:$DG$400,'Dog data'!Y$1,FALSE),"")</f>
        <v>Normal</v>
      </c>
      <c r="H196">
        <f>IFERROR(VLOOKUP($A196,'Dog data'!$D$2:$DG$400,'Dog data'!Z$1,FALSE),"")</f>
        <v>80</v>
      </c>
      <c r="I196">
        <f>IFERROR(VLOOKUP($A196,'Dog data'!$D$2:$DG$400,'Dog data'!AA$1,FALSE),"")</f>
        <v>20</v>
      </c>
      <c r="J196">
        <f>IFERROR(VLOOKUP($A196,'Dog data'!$D$2:$DG$400,'Dog data'!AE$1,FALSE),"")</f>
        <v>101.5</v>
      </c>
      <c r="K196">
        <f>IFERROR(VLOOKUP($A196,'Dog data'!$D$2:$DG$400,'Dog data'!AF$1,FALSE),"")</f>
        <v>3</v>
      </c>
      <c r="L196">
        <f>IFERROR(VLOOKUP($A196,'Dog data'!$D$2:$DG$400,'Dog data'!BQ$1,FALSE),"")</f>
        <v>6.74</v>
      </c>
      <c r="M196">
        <f>IFERROR(VLOOKUP($A196,'Dog data'!$D$2:$DG$400,'Dog data'!BR$1,FALSE),"")</f>
        <v>1.31</v>
      </c>
      <c r="N196">
        <f>IFERROR(VLOOKUP($A196,'Dog data'!$D$2:$DG$400,'Dog data'!BS$1,FALSE),"")</f>
        <v>19.399999999999999</v>
      </c>
      <c r="O196">
        <f>IFERROR(VLOOKUP($A196,'Dog data'!$D$2:$DG$400,'Dog data'!BT$1,FALSE),"")</f>
        <v>0.81</v>
      </c>
      <c r="P196">
        <f>IFERROR(VLOOKUP($A196,'Dog data'!$D$2:$DG$400,'Dog data'!BU$1,FALSE),"")</f>
        <v>12.1</v>
      </c>
      <c r="Q196">
        <f>IFERROR(VLOOKUP($A196,'Dog data'!$D$2:$DG$400,'Dog data'!BV$1,FALSE),"")</f>
        <v>4.62</v>
      </c>
      <c r="R196">
        <f>IFERROR(VLOOKUP($A196,'Dog data'!$D$2:$DG$400,'Dog data'!BW$1,FALSE),"")</f>
        <v>68.5</v>
      </c>
      <c r="S196">
        <f>IFERROR(VLOOKUP($A196,'Dog data'!$D$2:$DG$400,'Dog data'!BX$1,FALSE),"")</f>
        <v>6.21</v>
      </c>
      <c r="T196">
        <f>IFERROR(VLOOKUP($A196,'Dog data'!$D$2:$DG$400,'Dog data'!BY$1,FALSE),"")</f>
        <v>14.6</v>
      </c>
      <c r="U196">
        <f>IFERROR(VLOOKUP($A196,'Dog data'!$D$2:$DG$400,'Dog data'!BZ$1,FALSE),"")</f>
        <v>41.17</v>
      </c>
      <c r="V196">
        <f>IFERROR(VLOOKUP($A196,'Dog data'!$D$2:$DG$400,'Dog data'!CA$1,FALSE),"")</f>
        <v>66</v>
      </c>
      <c r="W196">
        <f>IFERROR(VLOOKUP($A196,'Dog data'!$D$2:$DG$400,'Dog data'!CB$1,FALSE),"")</f>
        <v>23.5</v>
      </c>
      <c r="X196">
        <f>IFERROR(VLOOKUP($A196,'Dog data'!$D$2:$DG$400,'Dog data'!CC$1,FALSE),"")</f>
        <v>35.5</v>
      </c>
      <c r="Y196">
        <f>IFERROR(VLOOKUP($A196,'Dog data'!$D$2:$DG$400,'Dog data'!CD$1,FALSE),"")</f>
        <v>15.7</v>
      </c>
      <c r="Z196">
        <f>IFERROR(VLOOKUP($A196,'Dog data'!$D$2:$DG$400,'Dog data'!CE$1,FALSE),"")</f>
        <v>138</v>
      </c>
      <c r="AA196">
        <f>IFERROR(VLOOKUP($A196,'Dog data'!$D$2:$DG$400,'Dog data'!CF$1,FALSE),"")</f>
        <v>9.9</v>
      </c>
      <c r="AB196">
        <f>IFERROR(VLOOKUP($A196,'Dog data'!$D$2:$DG$400,'Dog data'!CG$1,FALSE),"")</f>
        <v>68</v>
      </c>
      <c r="AC196">
        <f>IFERROR(VLOOKUP($A196,'Dog data'!$D$2:$DG$400,'Dog data'!CH$1,FALSE),"")</f>
        <v>28</v>
      </c>
      <c r="AD196">
        <f>IFERROR(VLOOKUP($A196,'Dog data'!$D$2:$DG$400,'Dog data'!CI$1,FALSE),"")</f>
        <v>4</v>
      </c>
      <c r="AE196">
        <f>IFERROR(VLOOKUP($A196,'Dog data'!$D$2:$DG$400,'Dog data'!CJ$1,FALSE),"")</f>
        <v>0</v>
      </c>
      <c r="AF196">
        <f>IFERROR(VLOOKUP($A196,'Dog data'!$D$2:$DG$400,'Dog data'!CK$1,FALSE),"")</f>
        <v>0</v>
      </c>
      <c r="AG196" t="str">
        <f>IFERROR(VLOOKUP($A196,'Dog data'!$D$2:$DG$400,'Dog data'!CL$1,FALSE),"")</f>
        <v>.</v>
      </c>
      <c r="AH196" t="str">
        <f>IFERROR(VLOOKUP($A196,'Dog data'!$D$2:$DG$400,'Dog data'!CM$1,FALSE),"")</f>
        <v>.</v>
      </c>
      <c r="AI196" s="85" t="str">
        <f>IFERROR(VLOOKUP($A196,'Dog data'!$D$2:$DH$400,'Dog data'!DH$1,FALSE),"")</f>
        <v>SC014</v>
      </c>
      <c r="AJ196" s="85" t="str">
        <f>IFERROR(VLOOKUP($AI196,data!$C$3:$L$500,data!E$1,FALSE),"")</f>
        <v>Superacion Campesino</v>
      </c>
      <c r="AK196" s="85" t="str">
        <f>IFERROR(VLOOKUP($AI196,data!$C$3:$L$500,data!F$1,FALSE),"")</f>
        <v>9.164176 -79.147694 6.900000095367432 23</v>
      </c>
      <c r="AL196" s="85">
        <f>IFERROR(VLOOKUP($AI196,data!$C$3:$L$500,data!G$1,FALSE),"")</f>
        <v>9.1641759999999994</v>
      </c>
      <c r="AM196" s="85">
        <f>IFERROR(VLOOKUP($AI196,data!$C$3:$L$500,data!H$1,FALSE),"")</f>
        <v>-79.147694000000001</v>
      </c>
      <c r="AN196" s="85">
        <f>IFERROR(IFERROR(VLOOKUP($AI196,data!$C$3:$L$500,data!I$1,FALSE),VLOOKUP($AI196,Sheet1!$E$3:$M$21,Sheet1!K$1,FALSE)),"")</f>
        <v>9.1644579999999998</v>
      </c>
      <c r="AO196" s="85">
        <f>IFERROR(IFERROR(VLOOKUP($AI196,data!$C$3:$L$500,data!J$1,FALSE),VLOOKUP($AI196,Sheet1!$E$3:$M$21,Sheet1!L$1,FALSE)),"")</f>
        <v>-79.147664000000006</v>
      </c>
      <c r="AP196" s="85">
        <f>IFERROR(VLOOKUP($AI196,data!$C$3:$L$500,data!K$1,FALSE),"")</f>
        <v>-79.147694000000001</v>
      </c>
      <c r="AQ196" s="85">
        <f>IFERROR(VLOOKUP($AI196,data!$C$3:$L$500,data!L$1,FALSE),"")</f>
        <v>6.9000000953700003</v>
      </c>
    </row>
    <row r="197" spans="1:43" ht="17" thickBot="1" x14ac:dyDescent="0.25">
      <c r="A197" s="33" t="s">
        <v>221</v>
      </c>
      <c r="B197" t="str">
        <f>VLOOKUP($A197,Dirofilaria!$A$6:$B$253,2,FALSE)</f>
        <v>Neg</v>
      </c>
      <c r="C197">
        <f>IF(B197=0,"",IF(B197="Neg",0,1))</f>
        <v>0</v>
      </c>
      <c r="D197" t="s">
        <v>4909</v>
      </c>
      <c r="E197">
        <f>IFERROR(VLOOKUP($A197,'Dog data'!$D$2:$DG$400,'Dog data'!R$1,FALSE),"")</f>
        <v>3</v>
      </c>
      <c r="F197" t="str">
        <f>IFERROR(VLOOKUP($A197,'Dog data'!$D$2:$DG$400,'Dog data'!T$1,FALSE),"")</f>
        <v>F</v>
      </c>
      <c r="G197" t="str">
        <f>IFERROR(VLOOKUP($A197,'Dog data'!$D$2:$DG$400,'Dog data'!Y$1,FALSE),"")</f>
        <v>Normal</v>
      </c>
      <c r="H197">
        <f>IFERROR(VLOOKUP($A197,'Dog data'!$D$2:$DG$400,'Dog data'!Z$1,FALSE),"")</f>
        <v>60</v>
      </c>
      <c r="I197" t="str">
        <f>IFERROR(VLOOKUP($A197,'Dog data'!$D$2:$DG$400,'Dog data'!AA$1,FALSE),"")</f>
        <v>Normal</v>
      </c>
      <c r="J197">
        <f>IFERROR(VLOOKUP($A197,'Dog data'!$D$2:$DG$400,'Dog data'!AE$1,FALSE),"")</f>
        <v>102.1</v>
      </c>
      <c r="K197">
        <f>IFERROR(VLOOKUP($A197,'Dog data'!$D$2:$DG$400,'Dog data'!AF$1,FALSE),"")</f>
        <v>1</v>
      </c>
      <c r="L197">
        <f>IFERROR(VLOOKUP($A197,'Dog data'!$D$2:$DG$400,'Dog data'!BQ$1,FALSE),"")</f>
        <v>16.97</v>
      </c>
      <c r="M197">
        <f>IFERROR(VLOOKUP($A197,'Dog data'!$D$2:$DG$400,'Dog data'!BR$1,FALSE),"")</f>
        <v>11.2</v>
      </c>
      <c r="N197">
        <f>IFERROR(VLOOKUP($A197,'Dog data'!$D$2:$DG$400,'Dog data'!BS$1,FALSE),"")</f>
        <v>66</v>
      </c>
      <c r="O197">
        <f>IFERROR(VLOOKUP($A197,'Dog data'!$D$2:$DG$400,'Dog data'!BT$1,FALSE),"")</f>
        <v>4.33</v>
      </c>
      <c r="P197">
        <f>IFERROR(VLOOKUP($A197,'Dog data'!$D$2:$DG$400,'Dog data'!BU$1,FALSE),"")</f>
        <v>25.5</v>
      </c>
      <c r="Q197">
        <f>IFERROR(VLOOKUP($A197,'Dog data'!$D$2:$DG$400,'Dog data'!BV$1,FALSE),"")</f>
        <v>1.43</v>
      </c>
      <c r="R197">
        <f>IFERROR(VLOOKUP($A197,'Dog data'!$D$2:$DG$400,'Dog data'!BW$1,FALSE),"")</f>
        <v>8.4</v>
      </c>
      <c r="S197">
        <f>IFERROR(VLOOKUP($A197,'Dog data'!$D$2:$DG$400,'Dog data'!BX$1,FALSE),"")</f>
        <v>6.3</v>
      </c>
      <c r="T197">
        <f>IFERROR(VLOOKUP($A197,'Dog data'!$D$2:$DG$400,'Dog data'!BY$1,FALSE),"")</f>
        <v>14</v>
      </c>
      <c r="U197">
        <f>IFERROR(VLOOKUP($A197,'Dog data'!$D$2:$DG$400,'Dog data'!BZ$1,FALSE),"")</f>
        <v>37.94</v>
      </c>
      <c r="V197">
        <f>IFERROR(VLOOKUP($A197,'Dog data'!$D$2:$DG$400,'Dog data'!CA$1,FALSE),"")</f>
        <v>60</v>
      </c>
      <c r="W197">
        <f>IFERROR(VLOOKUP($A197,'Dog data'!$D$2:$DG$400,'Dog data'!CB$1,FALSE),"")</f>
        <v>22.3</v>
      </c>
      <c r="X197">
        <f>IFERROR(VLOOKUP($A197,'Dog data'!$D$2:$DG$400,'Dog data'!CC$1,FALSE),"")</f>
        <v>37</v>
      </c>
      <c r="Y197">
        <f>IFERROR(VLOOKUP($A197,'Dog data'!$D$2:$DG$400,'Dog data'!CD$1,FALSE),"")</f>
        <v>16.3</v>
      </c>
      <c r="Z197">
        <f>IFERROR(VLOOKUP($A197,'Dog data'!$D$2:$DG$400,'Dog data'!CE$1,FALSE),"")</f>
        <v>334</v>
      </c>
      <c r="AA197">
        <f>IFERROR(VLOOKUP($A197,'Dog data'!$D$2:$DG$400,'Dog data'!CF$1,FALSE),"")</f>
        <v>8</v>
      </c>
      <c r="AB197">
        <f>IFERROR(VLOOKUP($A197,'Dog data'!$D$2:$DG$400,'Dog data'!CG$1,FALSE),"")</f>
        <v>37</v>
      </c>
      <c r="AC197">
        <f>IFERROR(VLOOKUP($A197,'Dog data'!$D$2:$DG$400,'Dog data'!CH$1,FALSE),"")</f>
        <v>0</v>
      </c>
      <c r="AD197">
        <f>IFERROR(VLOOKUP($A197,'Dog data'!$D$2:$DG$400,'Dog data'!CI$1,FALSE),"")</f>
        <v>60</v>
      </c>
      <c r="AE197">
        <f>IFERROR(VLOOKUP($A197,'Dog data'!$D$2:$DG$400,'Dog data'!CJ$1,FALSE),"")</f>
        <v>2</v>
      </c>
      <c r="AF197">
        <f>IFERROR(VLOOKUP($A197,'Dog data'!$D$2:$DG$400,'Dog data'!CK$1,FALSE),"")</f>
        <v>1</v>
      </c>
      <c r="AG197" t="str">
        <f>IFERROR(VLOOKUP($A197,'Dog data'!$D$2:$DG$400,'Dog data'!CL$1,FALSE),"")</f>
        <v>.</v>
      </c>
      <c r="AH197" t="str">
        <f>IFERROR(VLOOKUP($A197,'Dog data'!$D$2:$DG$400,'Dog data'!CM$1,FALSE),"")</f>
        <v>.</v>
      </c>
      <c r="AI197" s="85" t="str">
        <f>IFERROR(VLOOKUP($A197,'Dog data'!$D$2:$DH$400,'Dog data'!DH$1,FALSE),"")</f>
        <v>SC014</v>
      </c>
      <c r="AJ197" s="85" t="str">
        <f>IFERROR(VLOOKUP($AI197,data!$C$3:$L$500,data!E$1,FALSE),"")</f>
        <v>Superacion Campesino</v>
      </c>
      <c r="AK197" s="85" t="str">
        <f>IFERROR(VLOOKUP($AI197,data!$C$3:$L$500,data!F$1,FALSE),"")</f>
        <v>9.164176 -79.147694 6.900000095367432 23</v>
      </c>
      <c r="AL197" s="85">
        <f>IFERROR(VLOOKUP($AI197,data!$C$3:$L$500,data!G$1,FALSE),"")</f>
        <v>9.1641759999999994</v>
      </c>
      <c r="AM197" s="85">
        <f>IFERROR(VLOOKUP($AI197,data!$C$3:$L$500,data!H$1,FALSE),"")</f>
        <v>-79.147694000000001</v>
      </c>
      <c r="AN197" s="85">
        <f>IFERROR(IFERROR(VLOOKUP($AI197,data!$C$3:$L$500,data!I$1,FALSE),VLOOKUP($AI197,Sheet1!$E$3:$M$21,Sheet1!K$1,FALSE)),"")</f>
        <v>9.1644579999999998</v>
      </c>
      <c r="AO197" s="85">
        <f>IFERROR(IFERROR(VLOOKUP($AI197,data!$C$3:$L$500,data!J$1,FALSE),VLOOKUP($AI197,Sheet1!$E$3:$M$21,Sheet1!L$1,FALSE)),"")</f>
        <v>-79.147664000000006</v>
      </c>
      <c r="AP197" s="85">
        <f>IFERROR(VLOOKUP($AI197,data!$C$3:$L$500,data!K$1,FALSE),"")</f>
        <v>-79.147694000000001</v>
      </c>
      <c r="AQ197" s="85">
        <f>IFERROR(VLOOKUP($AI197,data!$C$3:$L$500,data!L$1,FALSE),"")</f>
        <v>6.9000000953700003</v>
      </c>
    </row>
    <row r="198" spans="1:43" ht="17" thickBot="1" x14ac:dyDescent="0.25">
      <c r="A198" s="33" t="s">
        <v>222</v>
      </c>
      <c r="B198" t="str">
        <f>VLOOKUP($A198,Dirofilaria!$A$6:$B$253,2,FALSE)</f>
        <v>Neg</v>
      </c>
      <c r="C198">
        <f>IF(B198=0,"",IF(B198="Neg",0,1))</f>
        <v>0</v>
      </c>
      <c r="D198" t="s">
        <v>4909</v>
      </c>
      <c r="E198">
        <f>IFERROR(VLOOKUP($A198,'Dog data'!$D$2:$DG$400,'Dog data'!R$1,FALSE),"")</f>
        <v>6</v>
      </c>
      <c r="F198" t="str">
        <f>IFERROR(VLOOKUP($A198,'Dog data'!$D$2:$DG$400,'Dog data'!T$1,FALSE),"")</f>
        <v>F</v>
      </c>
      <c r="G198" t="str">
        <f>IFERROR(VLOOKUP($A198,'Dog data'!$D$2:$DG$400,'Dog data'!Y$1,FALSE),"")</f>
        <v>Normal</v>
      </c>
      <c r="H198">
        <f>IFERROR(VLOOKUP($A198,'Dog data'!$D$2:$DG$400,'Dog data'!Z$1,FALSE),"")</f>
        <v>96</v>
      </c>
      <c r="I198" t="str">
        <f>IFERROR(VLOOKUP($A198,'Dog data'!$D$2:$DG$400,'Dog data'!AA$1,FALSE),"")</f>
        <v>Normal</v>
      </c>
      <c r="J198">
        <f>IFERROR(VLOOKUP($A198,'Dog data'!$D$2:$DG$400,'Dog data'!AE$1,FALSE),"")</f>
        <v>101.1</v>
      </c>
      <c r="K198">
        <f>IFERROR(VLOOKUP($A198,'Dog data'!$D$2:$DG$400,'Dog data'!AF$1,FALSE),"")</f>
        <v>5</v>
      </c>
      <c r="L198">
        <f>IFERROR(VLOOKUP($A198,'Dog data'!$D$2:$DG$400,'Dog data'!BQ$1,FALSE),"")</f>
        <v>5.0999999999999996</v>
      </c>
      <c r="M198">
        <f>IFERROR(VLOOKUP($A198,'Dog data'!$D$2:$DG$400,'Dog data'!BR$1,FALSE),"")</f>
        <v>0.53</v>
      </c>
      <c r="N198">
        <f>IFERROR(VLOOKUP($A198,'Dog data'!$D$2:$DG$400,'Dog data'!BS$1,FALSE),"")</f>
        <v>10.4</v>
      </c>
      <c r="O198">
        <f>IFERROR(VLOOKUP($A198,'Dog data'!$D$2:$DG$400,'Dog data'!BT$1,FALSE),"")</f>
        <v>0.8</v>
      </c>
      <c r="P198">
        <f>IFERROR(VLOOKUP($A198,'Dog data'!$D$2:$DG$400,'Dog data'!BU$1,FALSE),"")</f>
        <v>15.6</v>
      </c>
      <c r="Q198">
        <f>IFERROR(VLOOKUP($A198,'Dog data'!$D$2:$DG$400,'Dog data'!BV$1,FALSE),"")</f>
        <v>3.77</v>
      </c>
      <c r="R198">
        <f>IFERROR(VLOOKUP($A198,'Dog data'!$D$2:$DG$400,'Dog data'!BW$1,FALSE),"")</f>
        <v>74</v>
      </c>
      <c r="S198">
        <f>IFERROR(VLOOKUP($A198,'Dog data'!$D$2:$DG$400,'Dog data'!BX$1,FALSE),"")</f>
        <v>7.78</v>
      </c>
      <c r="T198">
        <f>IFERROR(VLOOKUP($A198,'Dog data'!$D$2:$DG$400,'Dog data'!BY$1,FALSE),"")</f>
        <v>16.399999999999999</v>
      </c>
      <c r="U198">
        <f>IFERROR(VLOOKUP($A198,'Dog data'!$D$2:$DG$400,'Dog data'!BZ$1,FALSE),"")</f>
        <v>44.77</v>
      </c>
      <c r="V198">
        <f>IFERROR(VLOOKUP($A198,'Dog data'!$D$2:$DG$400,'Dog data'!CA$1,FALSE),"")</f>
        <v>58</v>
      </c>
      <c r="W198">
        <f>IFERROR(VLOOKUP($A198,'Dog data'!$D$2:$DG$400,'Dog data'!CB$1,FALSE),"")</f>
        <v>21.1</v>
      </c>
      <c r="X198">
        <f>IFERROR(VLOOKUP($A198,'Dog data'!$D$2:$DG$400,'Dog data'!CC$1,FALSE),"")</f>
        <v>36.6</v>
      </c>
      <c r="Y198">
        <f>IFERROR(VLOOKUP($A198,'Dog data'!$D$2:$DG$400,'Dog data'!CD$1,FALSE),"")</f>
        <v>16.600000000000001</v>
      </c>
      <c r="Z198">
        <f>IFERROR(VLOOKUP($A198,'Dog data'!$D$2:$DG$400,'Dog data'!CE$1,FALSE),"")</f>
        <v>91</v>
      </c>
      <c r="AA198">
        <f>IFERROR(VLOOKUP($A198,'Dog data'!$D$2:$DG$400,'Dog data'!CF$1,FALSE),"")</f>
        <v>11.8</v>
      </c>
      <c r="AB198">
        <f>IFERROR(VLOOKUP($A198,'Dog data'!$D$2:$DG$400,'Dog data'!CG$1,FALSE),"")</f>
        <v>65</v>
      </c>
      <c r="AC198">
        <f>IFERROR(VLOOKUP($A198,'Dog data'!$D$2:$DG$400,'Dog data'!CH$1,FALSE),"")</f>
        <v>0</v>
      </c>
      <c r="AD198">
        <f>IFERROR(VLOOKUP($A198,'Dog data'!$D$2:$DG$400,'Dog data'!CI$1,FALSE),"")</f>
        <v>22</v>
      </c>
      <c r="AE198">
        <f>IFERROR(VLOOKUP($A198,'Dog data'!$D$2:$DG$400,'Dog data'!CJ$1,FALSE),"")</f>
        <v>4</v>
      </c>
      <c r="AF198">
        <f>IFERROR(VLOOKUP($A198,'Dog data'!$D$2:$DG$400,'Dog data'!CK$1,FALSE),"")</f>
        <v>9</v>
      </c>
      <c r="AG198" t="str">
        <f>IFERROR(VLOOKUP($A198,'Dog data'!$D$2:$DG$400,'Dog data'!CL$1,FALSE),"")</f>
        <v>.</v>
      </c>
      <c r="AH198" t="str">
        <f>IFERROR(VLOOKUP($A198,'Dog data'!$D$2:$DG$400,'Dog data'!CM$1,FALSE),"")</f>
        <v>.</v>
      </c>
      <c r="AI198" s="85" t="str">
        <f>IFERROR(VLOOKUP($A198,'Dog data'!$D$2:$DH$400,'Dog data'!DH$1,FALSE),"")</f>
        <v>SC015</v>
      </c>
      <c r="AJ198" s="85" t="str">
        <f>IFERROR(VLOOKUP($AI198,data!$C$3:$L$500,data!E$1,FALSE),"")</f>
        <v>Superacion Campesino</v>
      </c>
      <c r="AK198" s="85">
        <f>IFERROR(VLOOKUP($AI198,data!$C$3:$L$500,data!F$1,FALSE),"")</f>
        <v>0</v>
      </c>
      <c r="AL198" s="85">
        <f>IFERROR(VLOOKUP($AI198,data!$C$3:$L$500,data!G$1,FALSE),"")</f>
        <v>9.1644666666666694</v>
      </c>
      <c r="AM198" s="85">
        <f>IFERROR(VLOOKUP($AI198,data!$C$3:$L$500,data!H$1,FALSE),"")</f>
        <v>-79.147549999999995</v>
      </c>
      <c r="AN198" s="85">
        <f>IFERROR(IFERROR(VLOOKUP($AI198,data!$C$3:$L$500,data!I$1,FALSE),VLOOKUP($AI198,Sheet1!$E$3:$M$21,Sheet1!K$1,FALSE)),"")</f>
        <v>9.1644640000000006</v>
      </c>
      <c r="AO198" s="85">
        <f>IFERROR(IFERROR(VLOOKUP($AI198,data!$C$3:$L$500,data!J$1,FALSE),VLOOKUP($AI198,Sheet1!$E$3:$M$21,Sheet1!L$1,FALSE)),"")</f>
        <v>-79.147554999999997</v>
      </c>
      <c r="AP198" s="85">
        <f>IFERROR(VLOOKUP($AI198,data!$C$3:$L$500,data!K$1,FALSE),"")</f>
        <v>-79.147549999999995</v>
      </c>
      <c r="AQ198" s="85">
        <f>IFERROR(VLOOKUP($AI198,data!$C$3:$L$500,data!L$1,FALSE),"")</f>
        <v>0</v>
      </c>
    </row>
    <row r="199" spans="1:43" ht="17" thickBot="1" x14ac:dyDescent="0.25">
      <c r="A199" s="33" t="s">
        <v>223</v>
      </c>
      <c r="B199" t="str">
        <f>VLOOKUP($A199,Dirofilaria!$A$6:$B$253,2,FALSE)</f>
        <v xml:space="preserve">Neg </v>
      </c>
      <c r="C199">
        <f>IF(B199=0,"",IF(B199="Neg",0,1))</f>
        <v>1</v>
      </c>
      <c r="D199" t="s">
        <v>4909</v>
      </c>
      <c r="E199">
        <f>IFERROR(VLOOKUP($A199,'Dog data'!$D$2:$DG$400,'Dog data'!R$1,FALSE),"")</f>
        <v>7</v>
      </c>
      <c r="F199" t="str">
        <f>IFERROR(VLOOKUP($A199,'Dog data'!$D$2:$DG$400,'Dog data'!T$1,FALSE),"")</f>
        <v>M</v>
      </c>
      <c r="G199" t="str">
        <f>IFERROR(VLOOKUP($A199,'Dog data'!$D$2:$DG$400,'Dog data'!Y$1,FALSE),"")</f>
        <v>Normal</v>
      </c>
      <c r="H199">
        <f>IFERROR(VLOOKUP($A199,'Dog data'!$D$2:$DG$400,'Dog data'!Z$1,FALSE),"")</f>
        <v>88</v>
      </c>
      <c r="I199" t="str">
        <f>IFERROR(VLOOKUP($A199,'Dog data'!$D$2:$DG$400,'Dog data'!AA$1,FALSE),"")</f>
        <v>Normal</v>
      </c>
      <c r="J199">
        <f>IFERROR(VLOOKUP($A199,'Dog data'!$D$2:$DG$400,'Dog data'!AE$1,FALSE),"")</f>
        <v>101.4</v>
      </c>
      <c r="K199">
        <f>IFERROR(VLOOKUP($A199,'Dog data'!$D$2:$DG$400,'Dog data'!AF$1,FALSE),"")</f>
        <v>5</v>
      </c>
      <c r="L199">
        <f>IFERROR(VLOOKUP($A199,'Dog data'!$D$2:$DG$400,'Dog data'!BQ$1,FALSE),"")</f>
        <v>13.63</v>
      </c>
      <c r="M199">
        <f>IFERROR(VLOOKUP($A199,'Dog data'!$D$2:$DG$400,'Dog data'!BR$1,FALSE),"")</f>
        <v>2.72</v>
      </c>
      <c r="N199">
        <f>IFERROR(VLOOKUP($A199,'Dog data'!$D$2:$DG$400,'Dog data'!BS$1,FALSE),"")</f>
        <v>20</v>
      </c>
      <c r="O199">
        <f>IFERROR(VLOOKUP($A199,'Dog data'!$D$2:$DG$400,'Dog data'!BT$1,FALSE),"")</f>
        <v>1.89</v>
      </c>
      <c r="P199">
        <f>IFERROR(VLOOKUP($A199,'Dog data'!$D$2:$DG$400,'Dog data'!BU$1,FALSE),"")</f>
        <v>13.8</v>
      </c>
      <c r="Q199">
        <f>IFERROR(VLOOKUP($A199,'Dog data'!$D$2:$DG$400,'Dog data'!BV$1,FALSE),"")</f>
        <v>9.0299999999999994</v>
      </c>
      <c r="R199">
        <f>IFERROR(VLOOKUP($A199,'Dog data'!$D$2:$DG$400,'Dog data'!BW$1,FALSE),"")</f>
        <v>66.2</v>
      </c>
      <c r="S199">
        <f>IFERROR(VLOOKUP($A199,'Dog data'!$D$2:$DG$400,'Dog data'!BX$1,FALSE),"")</f>
        <v>5.88</v>
      </c>
      <c r="T199">
        <f>IFERROR(VLOOKUP($A199,'Dog data'!$D$2:$DG$400,'Dog data'!BY$1,FALSE),"")</f>
        <v>14.3</v>
      </c>
      <c r="U199">
        <f>IFERROR(VLOOKUP($A199,'Dog data'!$D$2:$DG$400,'Dog data'!BZ$1,FALSE),"")</f>
        <v>39.56</v>
      </c>
      <c r="V199">
        <f>IFERROR(VLOOKUP($A199,'Dog data'!$D$2:$DG$400,'Dog data'!CA$1,FALSE),"")</f>
        <v>67</v>
      </c>
      <c r="W199">
        <f>IFERROR(VLOOKUP($A199,'Dog data'!$D$2:$DG$400,'Dog data'!CB$1,FALSE),"")</f>
        <v>24.3</v>
      </c>
      <c r="X199">
        <f>IFERROR(VLOOKUP($A199,'Dog data'!$D$2:$DG$400,'Dog data'!CC$1,FALSE),"")</f>
        <v>36.200000000000003</v>
      </c>
      <c r="Y199">
        <f>IFERROR(VLOOKUP($A199,'Dog data'!$D$2:$DG$400,'Dog data'!CD$1,FALSE),"")</f>
        <v>15.7</v>
      </c>
      <c r="Z199">
        <f>IFERROR(VLOOKUP($A199,'Dog data'!$D$2:$DG$400,'Dog data'!CE$1,FALSE),"")</f>
        <v>60</v>
      </c>
      <c r="AA199">
        <f>IFERROR(VLOOKUP($A199,'Dog data'!$D$2:$DG$400,'Dog data'!CF$1,FALSE),"")</f>
        <v>11.6</v>
      </c>
      <c r="AB199">
        <f>IFERROR(VLOOKUP($A199,'Dog data'!$D$2:$DG$400,'Dog data'!CG$1,FALSE),"")</f>
        <v>58</v>
      </c>
      <c r="AC199">
        <f>IFERROR(VLOOKUP($A199,'Dog data'!$D$2:$DG$400,'Dog data'!CH$1,FALSE),"")</f>
        <v>0</v>
      </c>
      <c r="AD199">
        <f>IFERROR(VLOOKUP($A199,'Dog data'!$D$2:$DG$400,'Dog data'!CI$1,FALSE),"")</f>
        <v>30</v>
      </c>
      <c r="AE199">
        <f>IFERROR(VLOOKUP($A199,'Dog data'!$D$2:$DG$400,'Dog data'!CJ$1,FALSE),"")</f>
        <v>6</v>
      </c>
      <c r="AF199">
        <f>IFERROR(VLOOKUP($A199,'Dog data'!$D$2:$DG$400,'Dog data'!CK$1,FALSE),"")</f>
        <v>4</v>
      </c>
      <c r="AG199" t="str">
        <f>IFERROR(VLOOKUP($A199,'Dog data'!$D$2:$DG$400,'Dog data'!CL$1,FALSE),"")</f>
        <v>.</v>
      </c>
      <c r="AH199">
        <f>IFERROR(VLOOKUP($A199,'Dog data'!$D$2:$DG$400,'Dog data'!CM$1,FALSE),"")</f>
        <v>2</v>
      </c>
      <c r="AI199" s="85" t="str">
        <f>IFERROR(VLOOKUP($A199,'Dog data'!$D$2:$DH$400,'Dog data'!DH$1,FALSE),"")</f>
        <v>SC015</v>
      </c>
      <c r="AJ199" s="85" t="str">
        <f>IFERROR(VLOOKUP($AI199,data!$C$3:$L$500,data!E$1,FALSE),"")</f>
        <v>Superacion Campesino</v>
      </c>
      <c r="AK199" s="85">
        <f>IFERROR(VLOOKUP($AI199,data!$C$3:$L$500,data!F$1,FALSE),"")</f>
        <v>0</v>
      </c>
      <c r="AL199" s="85">
        <f>IFERROR(VLOOKUP($AI199,data!$C$3:$L$500,data!G$1,FALSE),"")</f>
        <v>9.1644666666666694</v>
      </c>
      <c r="AM199" s="85">
        <f>IFERROR(VLOOKUP($AI199,data!$C$3:$L$500,data!H$1,FALSE),"")</f>
        <v>-79.147549999999995</v>
      </c>
      <c r="AN199" s="85">
        <f>IFERROR(IFERROR(VLOOKUP($AI199,data!$C$3:$L$500,data!I$1,FALSE),VLOOKUP($AI199,Sheet1!$E$3:$M$21,Sheet1!K$1,FALSE)),"")</f>
        <v>9.1644640000000006</v>
      </c>
      <c r="AO199" s="85">
        <f>IFERROR(IFERROR(VLOOKUP($AI199,data!$C$3:$L$500,data!J$1,FALSE),VLOOKUP($AI199,Sheet1!$E$3:$M$21,Sheet1!L$1,FALSE)),"")</f>
        <v>-79.147554999999997</v>
      </c>
      <c r="AP199" s="85">
        <f>IFERROR(VLOOKUP($AI199,data!$C$3:$L$500,data!K$1,FALSE),"")</f>
        <v>-79.147549999999995</v>
      </c>
      <c r="AQ199" s="85">
        <f>IFERROR(VLOOKUP($AI199,data!$C$3:$L$500,data!L$1,FALSE),"")</f>
        <v>0</v>
      </c>
    </row>
    <row r="200" spans="1:43" ht="17" thickBot="1" x14ac:dyDescent="0.25">
      <c r="A200" s="33" t="s">
        <v>225</v>
      </c>
      <c r="B200" t="str">
        <f>VLOOKUP($A200,Dirofilaria!$A$6:$B$253,2,FALSE)</f>
        <v>Neg</v>
      </c>
      <c r="C200">
        <f>IF(B200=0,"",IF(B200="Neg",0,1))</f>
        <v>0</v>
      </c>
      <c r="D200" t="s">
        <v>4909</v>
      </c>
      <c r="E200">
        <f>IFERROR(VLOOKUP($A200,'Dog data'!$D$2:$DG$400,'Dog data'!R$1,FALSE),"")</f>
        <v>1</v>
      </c>
      <c r="F200" t="str">
        <f>IFERROR(VLOOKUP($A200,'Dog data'!$D$2:$DG$400,'Dog data'!T$1,FALSE),"")</f>
        <v>F</v>
      </c>
      <c r="G200" t="str">
        <f>IFERROR(VLOOKUP($A200,'Dog data'!$D$2:$DG$400,'Dog data'!Y$1,FALSE),"")</f>
        <v>Normal</v>
      </c>
      <c r="H200">
        <f>IFERROR(VLOOKUP($A200,'Dog data'!$D$2:$DG$400,'Dog data'!Z$1,FALSE),"")</f>
        <v>96</v>
      </c>
      <c r="I200">
        <f>IFERROR(VLOOKUP($A200,'Dog data'!$D$2:$DG$400,'Dog data'!AA$1,FALSE),"")</f>
        <v>24</v>
      </c>
      <c r="J200">
        <f>IFERROR(VLOOKUP($A200,'Dog data'!$D$2:$DG$400,'Dog data'!AE$1,FALSE),"")</f>
        <v>101.5</v>
      </c>
      <c r="K200">
        <f>IFERROR(VLOOKUP($A200,'Dog data'!$D$2:$DG$400,'Dog data'!AF$1,FALSE),"")</f>
        <v>4</v>
      </c>
      <c r="L200">
        <f>IFERROR(VLOOKUP($A200,'Dog data'!$D$2:$DG$400,'Dog data'!BQ$1,FALSE),"")</f>
        <v>29.76</v>
      </c>
      <c r="M200">
        <f>IFERROR(VLOOKUP($A200,'Dog data'!$D$2:$DG$400,'Dog data'!BR$1,FALSE),"")</f>
        <v>4.55</v>
      </c>
      <c r="N200">
        <f>IFERROR(VLOOKUP($A200,'Dog data'!$D$2:$DG$400,'Dog data'!BS$1,FALSE),"")</f>
        <v>15.3</v>
      </c>
      <c r="O200">
        <f>IFERROR(VLOOKUP($A200,'Dog data'!$D$2:$DG$400,'Dog data'!BT$1,FALSE),"")</f>
        <v>3.41</v>
      </c>
      <c r="P200">
        <f>IFERROR(VLOOKUP($A200,'Dog data'!$D$2:$DG$400,'Dog data'!BU$1,FALSE),"")</f>
        <v>11.5</v>
      </c>
      <c r="Q200">
        <f>IFERROR(VLOOKUP($A200,'Dog data'!$D$2:$DG$400,'Dog data'!BV$1,FALSE),"")</f>
        <v>21.8</v>
      </c>
      <c r="R200">
        <f>IFERROR(VLOOKUP($A200,'Dog data'!$D$2:$DG$400,'Dog data'!BW$1,FALSE),"")</f>
        <v>73.3</v>
      </c>
      <c r="S200">
        <f>IFERROR(VLOOKUP($A200,'Dog data'!$D$2:$DG$400,'Dog data'!BX$1,FALSE),"")</f>
        <v>4.9400000000000004</v>
      </c>
      <c r="T200">
        <f>IFERROR(VLOOKUP($A200,'Dog data'!$D$2:$DG$400,'Dog data'!BY$1,FALSE),"")</f>
        <v>11.6</v>
      </c>
      <c r="U200">
        <f>IFERROR(VLOOKUP($A200,'Dog data'!$D$2:$DG$400,'Dog data'!BZ$1,FALSE),"")</f>
        <v>30.45</v>
      </c>
      <c r="V200">
        <f>IFERROR(VLOOKUP($A200,'Dog data'!$D$2:$DG$400,'Dog data'!CA$1,FALSE),"")</f>
        <v>62</v>
      </c>
      <c r="W200">
        <f>IFERROR(VLOOKUP($A200,'Dog data'!$D$2:$DG$400,'Dog data'!CB$1,FALSE),"")</f>
        <v>23.5</v>
      </c>
      <c r="X200">
        <f>IFERROR(VLOOKUP($A200,'Dog data'!$D$2:$DG$400,'Dog data'!CC$1,FALSE),"")</f>
        <v>38.1</v>
      </c>
      <c r="Y200">
        <f>IFERROR(VLOOKUP($A200,'Dog data'!$D$2:$DG$400,'Dog data'!CD$1,FALSE),"")</f>
        <v>15.5</v>
      </c>
      <c r="Z200">
        <f>IFERROR(VLOOKUP($A200,'Dog data'!$D$2:$DG$400,'Dog data'!CE$1,FALSE),"")</f>
        <v>61</v>
      </c>
      <c r="AA200">
        <f>IFERROR(VLOOKUP($A200,'Dog data'!$D$2:$DG$400,'Dog data'!CF$1,FALSE),"")</f>
        <v>8.6</v>
      </c>
      <c r="AB200">
        <f>IFERROR(VLOOKUP($A200,'Dog data'!$D$2:$DG$400,'Dog data'!CG$1,FALSE),"")</f>
        <v>48</v>
      </c>
      <c r="AC200">
        <f>IFERROR(VLOOKUP($A200,'Dog data'!$D$2:$DG$400,'Dog data'!CH$1,FALSE),"")</f>
        <v>0</v>
      </c>
      <c r="AD200">
        <f>IFERROR(VLOOKUP($A200,'Dog data'!$D$2:$DG$400,'Dog data'!CI$1,FALSE),"")</f>
        <v>40</v>
      </c>
      <c r="AE200">
        <f>IFERROR(VLOOKUP($A200,'Dog data'!$D$2:$DG$400,'Dog data'!CJ$1,FALSE),"")</f>
        <v>6</v>
      </c>
      <c r="AF200">
        <f>IFERROR(VLOOKUP($A200,'Dog data'!$D$2:$DG$400,'Dog data'!CK$1,FALSE),"")</f>
        <v>6</v>
      </c>
      <c r="AG200" t="str">
        <f>IFERROR(VLOOKUP($A200,'Dog data'!$D$2:$DG$400,'Dog data'!CL$1,FALSE),"")</f>
        <v>.</v>
      </c>
      <c r="AH200" t="str">
        <f>IFERROR(VLOOKUP($A200,'Dog data'!$D$2:$DG$400,'Dog data'!CM$1,FALSE),"")</f>
        <v>.</v>
      </c>
      <c r="AI200" s="85" t="str">
        <f>IFERROR(VLOOKUP($A200,'Dog data'!$D$2:$DH$400,'Dog data'!DH$1,FALSE),"")</f>
        <v>SC016</v>
      </c>
      <c r="AJ200" s="85" t="str">
        <f>IFERROR(VLOOKUP($AI200,data!$C$3:$L$500,data!E$1,FALSE),"")</f>
        <v>Superacion Campesino</v>
      </c>
      <c r="AK200" s="85" t="str">
        <f>IFERROR(VLOOKUP($AI200,data!$C$3:$L$500,data!F$1,FALSE),"")</f>
        <v>9.16351 -79.148683 -50 22</v>
      </c>
      <c r="AL200" s="85">
        <f>IFERROR(VLOOKUP($AI200,data!$C$3:$L$500,data!G$1,FALSE),"")</f>
        <v>9.1635100000000005</v>
      </c>
      <c r="AM200" s="85">
        <f>IFERROR(VLOOKUP($AI200,data!$C$3:$L$500,data!H$1,FALSE),"")</f>
        <v>-79.148683000000005</v>
      </c>
      <c r="AN200" s="85">
        <f>IFERROR(IFERROR(VLOOKUP($AI200,data!$C$3:$L$500,data!I$1,FALSE),VLOOKUP($AI200,Sheet1!$E$3:$M$21,Sheet1!K$1,FALSE)),"")</f>
        <v>9.1631800000000005</v>
      </c>
      <c r="AO200" s="85">
        <f>IFERROR(IFERROR(VLOOKUP($AI200,data!$C$3:$L$500,data!J$1,FALSE),VLOOKUP($AI200,Sheet1!$E$3:$M$21,Sheet1!L$1,FALSE)),"")</f>
        <v>-79.148787999999996</v>
      </c>
      <c r="AP200" s="85">
        <f>IFERROR(VLOOKUP($AI200,data!$C$3:$L$500,data!K$1,FALSE),"")</f>
        <v>-79.148683000000005</v>
      </c>
      <c r="AQ200" s="85">
        <f>IFERROR(VLOOKUP($AI200,data!$C$3:$L$500,data!L$1,FALSE),"")</f>
        <v>-50</v>
      </c>
    </row>
    <row r="201" spans="1:43" ht="17" thickBot="1" x14ac:dyDescent="0.25">
      <c r="A201" s="33" t="s">
        <v>226</v>
      </c>
      <c r="B201" t="str">
        <f>VLOOKUP($A201,Dirofilaria!$A$6:$B$253,2,FALSE)</f>
        <v>Neg</v>
      </c>
      <c r="C201">
        <f>IF(B201=0,"",IF(B201="Neg",0,1))</f>
        <v>0</v>
      </c>
      <c r="D201" t="s">
        <v>4910</v>
      </c>
      <c r="E201">
        <f>IFERROR(VLOOKUP($A201,'Dog data'!$D$2:$DG$400,'Dog data'!R$1,FALSE),"")</f>
        <v>1</v>
      </c>
      <c r="F201" t="str">
        <f>IFERROR(VLOOKUP($A201,'Dog data'!$D$2:$DG$400,'Dog data'!T$1,FALSE),"")</f>
        <v>F</v>
      </c>
      <c r="G201" t="str">
        <f>IFERROR(VLOOKUP($A201,'Dog data'!$D$2:$DG$400,'Dog data'!Y$1,FALSE),"")</f>
        <v>QAR</v>
      </c>
      <c r="H201">
        <f>IFERROR(VLOOKUP($A201,'Dog data'!$D$2:$DG$400,'Dog data'!Z$1,FALSE),"")</f>
        <v>100</v>
      </c>
      <c r="I201" t="str">
        <f>IFERROR(VLOOKUP($A201,'Dog data'!$D$2:$DG$400,'Dog data'!AA$1,FALSE),"")</f>
        <v>Normal</v>
      </c>
      <c r="J201">
        <f>IFERROR(VLOOKUP($A201,'Dog data'!$D$2:$DG$400,'Dog data'!AE$1,FALSE),"")</f>
        <v>102.2</v>
      </c>
      <c r="K201">
        <f>IFERROR(VLOOKUP($A201,'Dog data'!$D$2:$DG$400,'Dog data'!AF$1,FALSE),"")</f>
        <v>4.5</v>
      </c>
      <c r="L201">
        <f>IFERROR(VLOOKUP($A201,'Dog data'!$D$2:$DG$400,'Dog data'!BQ$1,FALSE),"")</f>
        <v>11.56</v>
      </c>
      <c r="M201">
        <f>IFERROR(VLOOKUP($A201,'Dog data'!$D$2:$DG$400,'Dog data'!BR$1,FALSE),"")</f>
        <v>3.22</v>
      </c>
      <c r="N201">
        <f>IFERROR(VLOOKUP($A201,'Dog data'!$D$2:$DG$400,'Dog data'!BS$1,FALSE),"")</f>
        <v>27.9</v>
      </c>
      <c r="O201">
        <f>IFERROR(VLOOKUP($A201,'Dog data'!$D$2:$DG$400,'Dog data'!BT$1,FALSE),"")</f>
        <v>1.74</v>
      </c>
      <c r="P201">
        <f>IFERROR(VLOOKUP($A201,'Dog data'!$D$2:$DG$400,'Dog data'!BU$1,FALSE),"")</f>
        <v>15.1</v>
      </c>
      <c r="Q201">
        <f>IFERROR(VLOOKUP($A201,'Dog data'!$D$2:$DG$400,'Dog data'!BV$1,FALSE),"")</f>
        <v>6.6</v>
      </c>
      <c r="R201">
        <f>IFERROR(VLOOKUP($A201,'Dog data'!$D$2:$DG$400,'Dog data'!BW$1,FALSE),"")</f>
        <v>57</v>
      </c>
      <c r="S201">
        <f>IFERROR(VLOOKUP($A201,'Dog data'!$D$2:$DG$400,'Dog data'!BX$1,FALSE),"")</f>
        <v>5.36</v>
      </c>
      <c r="T201">
        <f>IFERROR(VLOOKUP($A201,'Dog data'!$D$2:$DG$400,'Dog data'!BY$1,FALSE),"")</f>
        <v>11.1</v>
      </c>
      <c r="U201">
        <f>IFERROR(VLOOKUP($A201,'Dog data'!$D$2:$DG$400,'Dog data'!BZ$1,FALSE),"")</f>
        <v>31.96</v>
      </c>
      <c r="V201">
        <f>IFERROR(VLOOKUP($A201,'Dog data'!$D$2:$DG$400,'Dog data'!CA$1,FALSE),"")</f>
        <v>60</v>
      </c>
      <c r="W201">
        <f>IFERROR(VLOOKUP($A201,'Dog data'!$D$2:$DG$400,'Dog data'!CB$1,FALSE),"")</f>
        <v>20.7</v>
      </c>
      <c r="X201">
        <f>IFERROR(VLOOKUP($A201,'Dog data'!$D$2:$DG$400,'Dog data'!CC$1,FALSE),"")</f>
        <v>34.700000000000003</v>
      </c>
      <c r="Y201">
        <f>IFERROR(VLOOKUP($A201,'Dog data'!$D$2:$DG$400,'Dog data'!CD$1,FALSE),"")</f>
        <v>17.3</v>
      </c>
      <c r="Z201">
        <f>IFERROR(VLOOKUP($A201,'Dog data'!$D$2:$DG$400,'Dog data'!CE$1,FALSE),"")</f>
        <v>64</v>
      </c>
      <c r="AA201">
        <f>IFERROR(VLOOKUP($A201,'Dog data'!$D$2:$DG$400,'Dog data'!CF$1,FALSE),"")</f>
        <v>8.1</v>
      </c>
      <c r="AB201">
        <f>IFERROR(VLOOKUP($A201,'Dog data'!$D$2:$DG$400,'Dog data'!CG$1,FALSE),"")</f>
        <v>60</v>
      </c>
      <c r="AC201">
        <f>IFERROR(VLOOKUP($A201,'Dog data'!$D$2:$DG$400,'Dog data'!CH$1,FALSE),"")</f>
        <v>0</v>
      </c>
      <c r="AD201">
        <f>IFERROR(VLOOKUP($A201,'Dog data'!$D$2:$DG$400,'Dog data'!CI$1,FALSE),"")</f>
        <v>34</v>
      </c>
      <c r="AE201">
        <f>IFERROR(VLOOKUP($A201,'Dog data'!$D$2:$DG$400,'Dog data'!CJ$1,FALSE),"")</f>
        <v>4</v>
      </c>
      <c r="AF201">
        <f>IFERROR(VLOOKUP($A201,'Dog data'!$D$2:$DG$400,'Dog data'!CK$1,FALSE),"")</f>
        <v>2</v>
      </c>
      <c r="AG201" t="str">
        <f>IFERROR(VLOOKUP($A201,'Dog data'!$D$2:$DG$400,'Dog data'!CL$1,FALSE),"")</f>
        <v>.</v>
      </c>
      <c r="AH201" t="str">
        <f>IFERROR(VLOOKUP($A201,'Dog data'!$D$2:$DG$400,'Dog data'!CM$1,FALSE),"")</f>
        <v>.</v>
      </c>
      <c r="AI201" s="85" t="str">
        <f>IFERROR(VLOOKUP($A201,'Dog data'!$D$2:$DH$400,'Dog data'!DH$1,FALSE),"")</f>
        <v>TP001</v>
      </c>
      <c r="AJ201" s="85" t="str">
        <f>IFERROR(VLOOKUP($AI201,data!$C$3:$L$500,data!E$1,FALSE),"")</f>
        <v>Tierra Promitida</v>
      </c>
      <c r="AK201" s="85" t="str">
        <f>IFERROR(VLOOKUP($AI201,data!$C$3:$L$500,data!F$1,FALSE),"")</f>
        <v>9.154261 -79.208866 -78.0999984741211 22.5</v>
      </c>
      <c r="AL201" s="85">
        <f>IFERROR(VLOOKUP($AI201,data!$C$3:$L$500,data!G$1,FALSE),"")</f>
        <v>9.154261</v>
      </c>
      <c r="AM201" s="85">
        <f>IFERROR(VLOOKUP($AI201,data!$C$3:$L$500,data!H$1,FALSE),"")</f>
        <v>-79.208866</v>
      </c>
      <c r="AN201" s="85">
        <f>IFERROR(IFERROR(VLOOKUP($AI201,data!$C$3:$L$500,data!I$1,FALSE),VLOOKUP($AI201,Sheet1!$E$3:$M$21,Sheet1!K$1,FALSE)),"")</f>
        <v>9.1540440000000007</v>
      </c>
      <c r="AO201" s="85">
        <f>IFERROR(IFERROR(VLOOKUP($AI201,data!$C$3:$L$500,data!J$1,FALSE),VLOOKUP($AI201,Sheet1!$E$3:$M$21,Sheet1!L$1,FALSE)),"")</f>
        <v>-79.209591000000003</v>
      </c>
      <c r="AP201" s="85">
        <f>IFERROR(VLOOKUP($AI201,data!$C$3:$L$500,data!K$1,FALSE),"")</f>
        <v>-79.208866</v>
      </c>
      <c r="AQ201" s="85">
        <f>IFERROR(VLOOKUP($AI201,data!$C$3:$L$500,data!L$1,FALSE),"")</f>
        <v>-78.099998474100005</v>
      </c>
    </row>
    <row r="202" spans="1:43" ht="17" thickBot="1" x14ac:dyDescent="0.25">
      <c r="A202" s="33" t="s">
        <v>227</v>
      </c>
      <c r="B202" t="str">
        <f>VLOOKUP($A202,Dirofilaria!$A$6:$B$253,2,FALSE)</f>
        <v>Neg</v>
      </c>
      <c r="C202">
        <f>IF(B202=0,"",IF(B202="Neg",0,1))</f>
        <v>0</v>
      </c>
      <c r="D202" t="s">
        <v>4910</v>
      </c>
      <c r="E202">
        <f>IFERROR(VLOOKUP($A202,'Dog data'!$D$2:$DG$400,'Dog data'!R$1,FALSE),"")</f>
        <v>0</v>
      </c>
      <c r="F202" t="str">
        <f>IFERROR(VLOOKUP($A202,'Dog data'!$D$2:$DG$400,'Dog data'!T$1,FALSE),"")</f>
        <v>M</v>
      </c>
      <c r="G202" t="str">
        <f>IFERROR(VLOOKUP($A202,'Dog data'!$D$2:$DG$400,'Dog data'!Y$1,FALSE),"")</f>
        <v>QAR</v>
      </c>
      <c r="H202">
        <f>IFERROR(VLOOKUP($A202,'Dog data'!$D$2:$DG$400,'Dog data'!Z$1,FALSE),"")</f>
        <v>112</v>
      </c>
      <c r="I202" t="str">
        <f>IFERROR(VLOOKUP($A202,'Dog data'!$D$2:$DG$400,'Dog data'!AA$1,FALSE),"")</f>
        <v>Normal</v>
      </c>
      <c r="J202">
        <f>IFERROR(VLOOKUP($A202,'Dog data'!$D$2:$DG$400,'Dog data'!AE$1,FALSE),"")</f>
        <v>103.7</v>
      </c>
      <c r="K202">
        <f>IFERROR(VLOOKUP($A202,'Dog data'!$D$2:$DG$400,'Dog data'!AF$1,FALSE),"")</f>
        <v>2.5</v>
      </c>
      <c r="L202">
        <f>IFERROR(VLOOKUP($A202,'Dog data'!$D$2:$DG$400,'Dog data'!BQ$1,FALSE),"")</f>
        <v>6.96</v>
      </c>
      <c r="M202">
        <f>IFERROR(VLOOKUP($A202,'Dog data'!$D$2:$DG$400,'Dog data'!BR$1,FALSE),"")</f>
        <v>2.73</v>
      </c>
      <c r="N202">
        <f>IFERROR(VLOOKUP($A202,'Dog data'!$D$2:$DG$400,'Dog data'!BS$1,FALSE),"")</f>
        <v>39.299999999999997</v>
      </c>
      <c r="O202">
        <f>IFERROR(VLOOKUP($A202,'Dog data'!$D$2:$DG$400,'Dog data'!BT$1,FALSE),"")</f>
        <v>3.03</v>
      </c>
      <c r="P202">
        <f>IFERROR(VLOOKUP($A202,'Dog data'!$D$2:$DG$400,'Dog data'!BU$1,FALSE),"")</f>
        <v>43.5</v>
      </c>
      <c r="Q202">
        <f>IFERROR(VLOOKUP($A202,'Dog data'!$D$2:$DG$400,'Dog data'!BV$1,FALSE),"")</f>
        <v>1.2</v>
      </c>
      <c r="R202">
        <f>IFERROR(VLOOKUP($A202,'Dog data'!$D$2:$DG$400,'Dog data'!BW$1,FALSE),"")</f>
        <v>17.2</v>
      </c>
      <c r="S202">
        <f>IFERROR(VLOOKUP($A202,'Dog data'!$D$2:$DG$400,'Dog data'!BX$1,FALSE),"")</f>
        <v>3.91</v>
      </c>
      <c r="T202">
        <f>IFERROR(VLOOKUP($A202,'Dog data'!$D$2:$DG$400,'Dog data'!BY$1,FALSE),"")</f>
        <v>8</v>
      </c>
      <c r="U202">
        <f>IFERROR(VLOOKUP($A202,'Dog data'!$D$2:$DG$400,'Dog data'!BZ$1,FALSE),"")</f>
        <v>23.73</v>
      </c>
      <c r="V202">
        <f>IFERROR(VLOOKUP($A202,'Dog data'!$D$2:$DG$400,'Dog data'!CA$1,FALSE),"")</f>
        <v>61</v>
      </c>
      <c r="W202">
        <f>IFERROR(VLOOKUP($A202,'Dog data'!$D$2:$DG$400,'Dog data'!CB$1,FALSE),"")</f>
        <v>20.5</v>
      </c>
      <c r="X202">
        <f>IFERROR(VLOOKUP($A202,'Dog data'!$D$2:$DG$400,'Dog data'!CC$1,FALSE),"")</f>
        <v>33.700000000000003</v>
      </c>
      <c r="Y202">
        <f>IFERROR(VLOOKUP($A202,'Dog data'!$D$2:$DG$400,'Dog data'!CD$1,FALSE),"")</f>
        <v>18.2</v>
      </c>
      <c r="Z202">
        <f>IFERROR(VLOOKUP($A202,'Dog data'!$D$2:$DG$400,'Dog data'!CE$1,FALSE),"")</f>
        <v>27</v>
      </c>
      <c r="AA202">
        <f>IFERROR(VLOOKUP($A202,'Dog data'!$D$2:$DG$400,'Dog data'!CF$1,FALSE),"")</f>
        <v>13.7</v>
      </c>
      <c r="AB202">
        <f>IFERROR(VLOOKUP($A202,'Dog data'!$D$2:$DG$400,'Dog data'!CG$1,FALSE),"")</f>
        <v>66</v>
      </c>
      <c r="AC202">
        <f>IFERROR(VLOOKUP($A202,'Dog data'!$D$2:$DG$400,'Dog data'!CH$1,FALSE),"")</f>
        <v>0</v>
      </c>
      <c r="AD202">
        <f>IFERROR(VLOOKUP($A202,'Dog data'!$D$2:$DG$400,'Dog data'!CI$1,FALSE),"")</f>
        <v>28</v>
      </c>
      <c r="AE202">
        <f>IFERROR(VLOOKUP($A202,'Dog data'!$D$2:$DG$400,'Dog data'!CJ$1,FALSE),"")</f>
        <v>6</v>
      </c>
      <c r="AF202">
        <f>IFERROR(VLOOKUP($A202,'Dog data'!$D$2:$DG$400,'Dog data'!CK$1,FALSE),"")</f>
        <v>0</v>
      </c>
      <c r="AG202" t="str">
        <f>IFERROR(VLOOKUP($A202,'Dog data'!$D$2:$DG$400,'Dog data'!CL$1,FALSE),"")</f>
        <v>.</v>
      </c>
      <c r="AH202" t="str">
        <f>IFERROR(VLOOKUP($A202,'Dog data'!$D$2:$DG$400,'Dog data'!CM$1,FALSE),"")</f>
        <v>.</v>
      </c>
      <c r="AI202" s="85" t="str">
        <f>IFERROR(VLOOKUP($A202,'Dog data'!$D$2:$DH$400,'Dog data'!DH$1,FALSE),"")</f>
        <v>TP001</v>
      </c>
      <c r="AJ202" s="85" t="str">
        <f>IFERROR(VLOOKUP($AI202,data!$C$3:$L$500,data!E$1,FALSE),"")</f>
        <v>Tierra Promitida</v>
      </c>
      <c r="AK202" s="85" t="str">
        <f>IFERROR(VLOOKUP($AI202,data!$C$3:$L$500,data!F$1,FALSE),"")</f>
        <v>9.154261 -79.208866 -78.0999984741211 22.5</v>
      </c>
      <c r="AL202" s="85">
        <f>IFERROR(VLOOKUP($AI202,data!$C$3:$L$500,data!G$1,FALSE),"")</f>
        <v>9.154261</v>
      </c>
      <c r="AM202" s="85">
        <f>IFERROR(VLOOKUP($AI202,data!$C$3:$L$500,data!H$1,FALSE),"")</f>
        <v>-79.208866</v>
      </c>
      <c r="AN202" s="85">
        <f>IFERROR(IFERROR(VLOOKUP($AI202,data!$C$3:$L$500,data!I$1,FALSE),VLOOKUP($AI202,Sheet1!$E$3:$M$21,Sheet1!K$1,FALSE)),"")</f>
        <v>9.1540440000000007</v>
      </c>
      <c r="AO202" s="85">
        <f>IFERROR(IFERROR(VLOOKUP($AI202,data!$C$3:$L$500,data!J$1,FALSE),VLOOKUP($AI202,Sheet1!$E$3:$M$21,Sheet1!L$1,FALSE)),"")</f>
        <v>-79.209591000000003</v>
      </c>
      <c r="AP202" s="85">
        <f>IFERROR(VLOOKUP($AI202,data!$C$3:$L$500,data!K$1,FALSE),"")</f>
        <v>-79.208866</v>
      </c>
      <c r="AQ202" s="85">
        <f>IFERROR(VLOOKUP($AI202,data!$C$3:$L$500,data!L$1,FALSE),"")</f>
        <v>-78.099998474100005</v>
      </c>
    </row>
    <row r="203" spans="1:43" ht="17" thickBot="1" x14ac:dyDescent="0.25">
      <c r="A203" s="33" t="s">
        <v>228</v>
      </c>
      <c r="B203" t="str">
        <f>VLOOKUP($A203,Dirofilaria!$A$6:$B$253,2,FALSE)</f>
        <v>Neg</v>
      </c>
      <c r="C203">
        <f>IF(B203=0,"",IF(B203="Neg",0,1))</f>
        <v>0</v>
      </c>
      <c r="D203" t="s">
        <v>4910</v>
      </c>
      <c r="E203">
        <f>IFERROR(VLOOKUP($A203,'Dog data'!$D$2:$DG$400,'Dog data'!R$1,FALSE),"")</f>
        <v>1</v>
      </c>
      <c r="F203" t="str">
        <f>IFERROR(VLOOKUP($A203,'Dog data'!$D$2:$DG$400,'Dog data'!T$1,FALSE),"")</f>
        <v>M</v>
      </c>
      <c r="G203" t="str">
        <f>IFERROR(VLOOKUP($A203,'Dog data'!$D$2:$DG$400,'Dog data'!Y$1,FALSE),"")</f>
        <v>QAR</v>
      </c>
      <c r="H203">
        <f>IFERROR(VLOOKUP($A203,'Dog data'!$D$2:$DG$400,'Dog data'!Z$1,FALSE),"")</f>
        <v>140</v>
      </c>
      <c r="I203" t="str">
        <f>IFERROR(VLOOKUP($A203,'Dog data'!$D$2:$DG$400,'Dog data'!AA$1,FALSE),"")</f>
        <v>Normal</v>
      </c>
      <c r="J203">
        <f>IFERROR(VLOOKUP($A203,'Dog data'!$D$2:$DG$400,'Dog data'!AE$1,FALSE),"")</f>
        <v>102.9</v>
      </c>
      <c r="K203">
        <f>IFERROR(VLOOKUP($A203,'Dog data'!$D$2:$DG$400,'Dog data'!AF$1,FALSE),"")</f>
        <v>2.5</v>
      </c>
      <c r="L203">
        <f>IFERROR(VLOOKUP($A203,'Dog data'!$D$2:$DG$400,'Dog data'!BQ$1,FALSE),"")</f>
        <v>7.93</v>
      </c>
      <c r="M203">
        <f>IFERROR(VLOOKUP($A203,'Dog data'!$D$2:$DG$400,'Dog data'!BR$1,FALSE),"")</f>
        <v>0.55000000000000004</v>
      </c>
      <c r="N203">
        <f>IFERROR(VLOOKUP($A203,'Dog data'!$D$2:$DG$400,'Dog data'!BS$1,FALSE),"")</f>
        <v>6.9</v>
      </c>
      <c r="O203">
        <f>IFERROR(VLOOKUP($A203,'Dog data'!$D$2:$DG$400,'Dog data'!BT$1,FALSE),"")</f>
        <v>0.63</v>
      </c>
      <c r="P203">
        <f>IFERROR(VLOOKUP($A203,'Dog data'!$D$2:$DG$400,'Dog data'!BU$1,FALSE),"")</f>
        <v>8</v>
      </c>
      <c r="Q203">
        <f>IFERROR(VLOOKUP($A203,'Dog data'!$D$2:$DG$400,'Dog data'!BV$1,FALSE),"")</f>
        <v>6.75</v>
      </c>
      <c r="R203">
        <f>IFERROR(VLOOKUP($A203,'Dog data'!$D$2:$DG$400,'Dog data'!BW$1,FALSE),"")</f>
        <v>85.1</v>
      </c>
      <c r="S203">
        <f>IFERROR(VLOOKUP($A203,'Dog data'!$D$2:$DG$400,'Dog data'!BX$1,FALSE),"")</f>
        <v>4.28</v>
      </c>
      <c r="T203">
        <f>IFERROR(VLOOKUP($A203,'Dog data'!$D$2:$DG$400,'Dog data'!BY$1,FALSE),"")</f>
        <v>8.5</v>
      </c>
      <c r="U203">
        <f>IFERROR(VLOOKUP($A203,'Dog data'!$D$2:$DG$400,'Dog data'!BZ$1,FALSE),"")</f>
        <v>25.01</v>
      </c>
      <c r="V203">
        <f>IFERROR(VLOOKUP($A203,'Dog data'!$D$2:$DG$400,'Dog data'!CA$1,FALSE),"")</f>
        <v>58</v>
      </c>
      <c r="W203">
        <f>IFERROR(VLOOKUP($A203,'Dog data'!$D$2:$DG$400,'Dog data'!CB$1,FALSE),"")</f>
        <v>19.8</v>
      </c>
      <c r="X203">
        <f>IFERROR(VLOOKUP($A203,'Dog data'!$D$2:$DG$400,'Dog data'!CC$1,FALSE),"")</f>
        <v>33.799999999999997</v>
      </c>
      <c r="Y203">
        <f>IFERROR(VLOOKUP($A203,'Dog data'!$D$2:$DG$400,'Dog data'!CD$1,FALSE),"")</f>
        <v>16.600000000000001</v>
      </c>
      <c r="Z203">
        <f>IFERROR(VLOOKUP($A203,'Dog data'!$D$2:$DG$400,'Dog data'!CE$1,FALSE),"")</f>
        <v>17</v>
      </c>
      <c r="AA203">
        <f>IFERROR(VLOOKUP($A203,'Dog data'!$D$2:$DG$400,'Dog data'!CF$1,FALSE),"")</f>
        <v>13.8</v>
      </c>
      <c r="AB203">
        <f>IFERROR(VLOOKUP($A203,'Dog data'!$D$2:$DG$400,'Dog data'!CG$1,FALSE),"")</f>
        <v>76</v>
      </c>
      <c r="AC203">
        <f>IFERROR(VLOOKUP($A203,'Dog data'!$D$2:$DG$400,'Dog data'!CH$1,FALSE),"")</f>
        <v>0</v>
      </c>
      <c r="AD203">
        <f>IFERROR(VLOOKUP($A203,'Dog data'!$D$2:$DG$400,'Dog data'!CI$1,FALSE),"")</f>
        <v>20</v>
      </c>
      <c r="AE203">
        <f>IFERROR(VLOOKUP($A203,'Dog data'!$D$2:$DG$400,'Dog data'!CJ$1,FALSE),"")</f>
        <v>4</v>
      </c>
      <c r="AF203">
        <f>IFERROR(VLOOKUP($A203,'Dog data'!$D$2:$DG$400,'Dog data'!CK$1,FALSE),"")</f>
        <v>0</v>
      </c>
      <c r="AG203" t="str">
        <f>IFERROR(VLOOKUP($A203,'Dog data'!$D$2:$DG$400,'Dog data'!CL$1,FALSE),"")</f>
        <v>.</v>
      </c>
      <c r="AH203" t="str">
        <f>IFERROR(VLOOKUP($A203,'Dog data'!$D$2:$DG$400,'Dog data'!CM$1,FALSE),"")</f>
        <v>.</v>
      </c>
      <c r="AI203" s="85" t="str">
        <f>IFERROR(VLOOKUP($A203,'Dog data'!$D$2:$DH$400,'Dog data'!DH$1,FALSE),"")</f>
        <v>TP001</v>
      </c>
      <c r="AJ203" s="85" t="str">
        <f>IFERROR(VLOOKUP($AI203,data!$C$3:$L$500,data!E$1,FALSE),"")</f>
        <v>Tierra Promitida</v>
      </c>
      <c r="AK203" s="85" t="str">
        <f>IFERROR(VLOOKUP($AI203,data!$C$3:$L$500,data!F$1,FALSE),"")</f>
        <v>9.154261 -79.208866 -78.0999984741211 22.5</v>
      </c>
      <c r="AL203" s="85">
        <f>IFERROR(VLOOKUP($AI203,data!$C$3:$L$500,data!G$1,FALSE),"")</f>
        <v>9.154261</v>
      </c>
      <c r="AM203" s="85">
        <f>IFERROR(VLOOKUP($AI203,data!$C$3:$L$500,data!H$1,FALSE),"")</f>
        <v>-79.208866</v>
      </c>
      <c r="AN203" s="85">
        <f>IFERROR(IFERROR(VLOOKUP($AI203,data!$C$3:$L$500,data!I$1,FALSE),VLOOKUP($AI203,Sheet1!$E$3:$M$21,Sheet1!K$1,FALSE)),"")</f>
        <v>9.1540440000000007</v>
      </c>
      <c r="AO203" s="85">
        <f>IFERROR(IFERROR(VLOOKUP($AI203,data!$C$3:$L$500,data!J$1,FALSE),VLOOKUP($AI203,Sheet1!$E$3:$M$21,Sheet1!L$1,FALSE)),"")</f>
        <v>-79.209591000000003</v>
      </c>
      <c r="AP203" s="85">
        <f>IFERROR(VLOOKUP($AI203,data!$C$3:$L$500,data!K$1,FALSE),"")</f>
        <v>-79.208866</v>
      </c>
      <c r="AQ203" s="85">
        <f>IFERROR(VLOOKUP($AI203,data!$C$3:$L$500,data!L$1,FALSE),"")</f>
        <v>-78.099998474100005</v>
      </c>
    </row>
    <row r="204" spans="1:43" ht="17" thickBot="1" x14ac:dyDescent="0.25">
      <c r="A204" s="33" t="s">
        <v>229</v>
      </c>
      <c r="B204" t="str">
        <f>VLOOKUP($A204,Dirofilaria!$A$6:$B$253,2,FALSE)</f>
        <v>Neg</v>
      </c>
      <c r="C204">
        <f>IF(B204=0,"",IF(B204="Neg",0,1))</f>
        <v>0</v>
      </c>
      <c r="D204" t="s">
        <v>4910</v>
      </c>
      <c r="E204">
        <f>IFERROR(VLOOKUP($A204,'Dog data'!$D$2:$DG$400,'Dog data'!R$1,FALSE),"")</f>
        <v>0.75</v>
      </c>
      <c r="F204" t="str">
        <f>IFERROR(VLOOKUP($A204,'Dog data'!$D$2:$DG$400,'Dog data'!T$1,FALSE),"")</f>
        <v>F</v>
      </c>
      <c r="G204" t="str">
        <f>IFERROR(VLOOKUP($A204,'Dog data'!$D$2:$DG$400,'Dog data'!Y$1,FALSE),"")</f>
        <v>Normal</v>
      </c>
      <c r="H204">
        <f>IFERROR(VLOOKUP($A204,'Dog data'!$D$2:$DG$400,'Dog data'!Z$1,FALSE),"")</f>
        <v>96</v>
      </c>
      <c r="I204" t="str">
        <f>IFERROR(VLOOKUP($A204,'Dog data'!$D$2:$DG$400,'Dog data'!AA$1,FALSE),"")</f>
        <v>Normal</v>
      </c>
      <c r="J204">
        <f>IFERROR(VLOOKUP($A204,'Dog data'!$D$2:$DG$400,'Dog data'!AE$1,FALSE),"")</f>
        <v>101.9</v>
      </c>
      <c r="K204">
        <f>IFERROR(VLOOKUP($A204,'Dog data'!$D$2:$DG$400,'Dog data'!AF$1,FALSE),"")</f>
        <v>2.5</v>
      </c>
      <c r="L204">
        <f>IFERROR(VLOOKUP($A204,'Dog data'!$D$2:$DG$400,'Dog data'!BQ$1,FALSE),"")</f>
        <v>10.09</v>
      </c>
      <c r="M204">
        <f>IFERROR(VLOOKUP($A204,'Dog data'!$D$2:$DG$400,'Dog data'!BR$1,FALSE),"")</f>
        <v>3.78</v>
      </c>
      <c r="N204">
        <f>IFERROR(VLOOKUP($A204,'Dog data'!$D$2:$DG$400,'Dog data'!BS$1,FALSE),"")</f>
        <v>37.5</v>
      </c>
      <c r="O204">
        <f>IFERROR(VLOOKUP($A204,'Dog data'!$D$2:$DG$400,'Dog data'!BT$1,FALSE),"")</f>
        <v>2.17</v>
      </c>
      <c r="P204">
        <f>IFERROR(VLOOKUP($A204,'Dog data'!$D$2:$DG$400,'Dog data'!BU$1,FALSE),"")</f>
        <v>21.5</v>
      </c>
      <c r="Q204">
        <f>IFERROR(VLOOKUP($A204,'Dog data'!$D$2:$DG$400,'Dog data'!BV$1,FALSE),"")</f>
        <v>4.1399999999999997</v>
      </c>
      <c r="R204">
        <f>IFERROR(VLOOKUP($A204,'Dog data'!$D$2:$DG$400,'Dog data'!BW$1,FALSE),"")</f>
        <v>41.1</v>
      </c>
      <c r="S204">
        <f>IFERROR(VLOOKUP($A204,'Dog data'!$D$2:$DG$400,'Dog data'!BX$1,FALSE),"")</f>
        <v>4.8499999999999996</v>
      </c>
      <c r="T204">
        <f>IFERROR(VLOOKUP($A204,'Dog data'!$D$2:$DG$400,'Dog data'!BY$1,FALSE),"")</f>
        <v>9.9</v>
      </c>
      <c r="U204">
        <f>IFERROR(VLOOKUP($A204,'Dog data'!$D$2:$DG$400,'Dog data'!BZ$1,FALSE),"")</f>
        <v>31.98</v>
      </c>
      <c r="V204">
        <f>IFERROR(VLOOKUP($A204,'Dog data'!$D$2:$DG$400,'Dog data'!CA$1,FALSE),"")</f>
        <v>66</v>
      </c>
      <c r="W204">
        <f>IFERROR(VLOOKUP($A204,'Dog data'!$D$2:$DG$400,'Dog data'!CB$1,FALSE),"")</f>
        <v>20.399999999999999</v>
      </c>
      <c r="X204">
        <f>IFERROR(VLOOKUP($A204,'Dog data'!$D$2:$DG$400,'Dog data'!CC$1,FALSE),"")</f>
        <v>31</v>
      </c>
      <c r="Y204">
        <f>IFERROR(VLOOKUP($A204,'Dog data'!$D$2:$DG$400,'Dog data'!CD$1,FALSE),"")</f>
        <v>17.100000000000001</v>
      </c>
      <c r="Z204">
        <f>IFERROR(VLOOKUP($A204,'Dog data'!$D$2:$DG$400,'Dog data'!CE$1,FALSE),"")</f>
        <v>11</v>
      </c>
      <c r="AA204">
        <f>IFERROR(VLOOKUP($A204,'Dog data'!$D$2:$DG$400,'Dog data'!CF$1,FALSE),"")</f>
        <v>11.3</v>
      </c>
      <c r="AB204">
        <f>IFERROR(VLOOKUP($A204,'Dog data'!$D$2:$DG$400,'Dog data'!CG$1,FALSE),"")</f>
        <v>45</v>
      </c>
      <c r="AC204">
        <f>IFERROR(VLOOKUP($A204,'Dog data'!$D$2:$DG$400,'Dog data'!CH$1,FALSE),"")</f>
        <v>0</v>
      </c>
      <c r="AD204">
        <f>IFERROR(VLOOKUP($A204,'Dog data'!$D$2:$DG$400,'Dog data'!CI$1,FALSE),"")</f>
        <v>49</v>
      </c>
      <c r="AE204">
        <f>IFERROR(VLOOKUP($A204,'Dog data'!$D$2:$DG$400,'Dog data'!CJ$1,FALSE),"")</f>
        <v>4</v>
      </c>
      <c r="AF204">
        <f>IFERROR(VLOOKUP($A204,'Dog data'!$D$2:$DG$400,'Dog data'!CK$1,FALSE),"")</f>
        <v>2</v>
      </c>
      <c r="AG204" t="str">
        <f>IFERROR(VLOOKUP($A204,'Dog data'!$D$2:$DG$400,'Dog data'!CL$1,FALSE),"")</f>
        <v>.</v>
      </c>
      <c r="AH204" t="str">
        <f>IFERROR(VLOOKUP($A204,'Dog data'!$D$2:$DG$400,'Dog data'!CM$1,FALSE),"")</f>
        <v>.</v>
      </c>
      <c r="AI204" s="85" t="str">
        <f>IFERROR(VLOOKUP($A204,'Dog data'!$D$2:$DH$400,'Dog data'!DH$1,FALSE),"")</f>
        <v>TP001</v>
      </c>
      <c r="AJ204" s="85" t="str">
        <f>IFERROR(VLOOKUP($AI204,data!$C$3:$L$500,data!E$1,FALSE),"")</f>
        <v>Tierra Promitida</v>
      </c>
      <c r="AK204" s="85" t="str">
        <f>IFERROR(VLOOKUP($AI204,data!$C$3:$L$500,data!F$1,FALSE),"")</f>
        <v>9.154261 -79.208866 -78.0999984741211 22.5</v>
      </c>
      <c r="AL204" s="85">
        <f>IFERROR(VLOOKUP($AI204,data!$C$3:$L$500,data!G$1,FALSE),"")</f>
        <v>9.154261</v>
      </c>
      <c r="AM204" s="85">
        <f>IFERROR(VLOOKUP($AI204,data!$C$3:$L$500,data!H$1,FALSE),"")</f>
        <v>-79.208866</v>
      </c>
      <c r="AN204" s="85">
        <f>IFERROR(IFERROR(VLOOKUP($AI204,data!$C$3:$L$500,data!I$1,FALSE),VLOOKUP($AI204,Sheet1!$E$3:$M$21,Sheet1!K$1,FALSE)),"")</f>
        <v>9.1540440000000007</v>
      </c>
      <c r="AO204" s="85">
        <f>IFERROR(IFERROR(VLOOKUP($AI204,data!$C$3:$L$500,data!J$1,FALSE),VLOOKUP($AI204,Sheet1!$E$3:$M$21,Sheet1!L$1,FALSE)),"")</f>
        <v>-79.209591000000003</v>
      </c>
      <c r="AP204" s="85">
        <f>IFERROR(VLOOKUP($AI204,data!$C$3:$L$500,data!K$1,FALSE),"")</f>
        <v>-79.208866</v>
      </c>
      <c r="AQ204" s="85">
        <f>IFERROR(VLOOKUP($AI204,data!$C$3:$L$500,data!L$1,FALSE),"")</f>
        <v>-78.099998474100005</v>
      </c>
    </row>
    <row r="205" spans="1:43" ht="17" thickBot="1" x14ac:dyDescent="0.25">
      <c r="A205" s="33" t="s">
        <v>230</v>
      </c>
      <c r="B205" t="str">
        <f>VLOOKUP($A205,Dirofilaria!$A$6:$B$253,2,FALSE)</f>
        <v>Neg</v>
      </c>
      <c r="C205">
        <f>IF(B205=0,"",IF(B205="Neg",0,1))</f>
        <v>0</v>
      </c>
      <c r="D205" t="s">
        <v>4910</v>
      </c>
      <c r="E205">
        <f>IFERROR(VLOOKUP($A205,'Dog data'!$D$2:$DG$400,'Dog data'!R$1,FALSE),"")</f>
        <v>1.5</v>
      </c>
      <c r="F205" t="str">
        <f>IFERROR(VLOOKUP($A205,'Dog data'!$D$2:$DG$400,'Dog data'!T$1,FALSE),"")</f>
        <v>F</v>
      </c>
      <c r="G205" t="str">
        <f>IFERROR(VLOOKUP($A205,'Dog data'!$D$2:$DG$400,'Dog data'!Y$1,FALSE),"")</f>
        <v>Normal</v>
      </c>
      <c r="H205">
        <f>IFERROR(VLOOKUP($A205,'Dog data'!$D$2:$DG$400,'Dog data'!Z$1,FALSE),"")</f>
        <v>88</v>
      </c>
      <c r="I205">
        <f>IFERROR(VLOOKUP($A205,'Dog data'!$D$2:$DG$400,'Dog data'!AA$1,FALSE),"")</f>
        <v>24</v>
      </c>
      <c r="J205">
        <f>IFERROR(VLOOKUP($A205,'Dog data'!$D$2:$DG$400,'Dog data'!AE$1,FALSE),"")</f>
        <v>100.5</v>
      </c>
      <c r="K205">
        <f>IFERROR(VLOOKUP($A205,'Dog data'!$D$2:$DG$400,'Dog data'!AF$1,FALSE),"")</f>
        <v>4</v>
      </c>
      <c r="L205">
        <f>IFERROR(VLOOKUP($A205,'Dog data'!$D$2:$DG$400,'Dog data'!BQ$1,FALSE),"")</f>
        <v>14.46</v>
      </c>
      <c r="M205">
        <f>IFERROR(VLOOKUP($A205,'Dog data'!$D$2:$DG$400,'Dog data'!BR$1,FALSE),"")</f>
        <v>5.2</v>
      </c>
      <c r="N205">
        <f>IFERROR(VLOOKUP($A205,'Dog data'!$D$2:$DG$400,'Dog data'!BS$1,FALSE),"")</f>
        <v>36</v>
      </c>
      <c r="O205">
        <f>IFERROR(VLOOKUP($A205,'Dog data'!$D$2:$DG$400,'Dog data'!BT$1,FALSE),"")</f>
        <v>1.1100000000000001</v>
      </c>
      <c r="P205">
        <f>IFERROR(VLOOKUP($A205,'Dog data'!$D$2:$DG$400,'Dog data'!BU$1,FALSE),"")</f>
        <v>7.7</v>
      </c>
      <c r="Q205">
        <f>IFERROR(VLOOKUP($A205,'Dog data'!$D$2:$DG$400,'Dog data'!BV$1,FALSE),"")</f>
        <v>8.15</v>
      </c>
      <c r="R205">
        <f>IFERROR(VLOOKUP($A205,'Dog data'!$D$2:$DG$400,'Dog data'!BW$1,FALSE),"")</f>
        <v>56.3</v>
      </c>
      <c r="S205">
        <f>IFERROR(VLOOKUP($A205,'Dog data'!$D$2:$DG$400,'Dog data'!BX$1,FALSE),"")</f>
        <v>6.52</v>
      </c>
      <c r="T205">
        <f>IFERROR(VLOOKUP($A205,'Dog data'!$D$2:$DG$400,'Dog data'!BY$1,FALSE),"")</f>
        <v>12.5</v>
      </c>
      <c r="U205">
        <f>IFERROR(VLOOKUP($A205,'Dog data'!$D$2:$DG$400,'Dog data'!BZ$1,FALSE),"")</f>
        <v>34.78</v>
      </c>
      <c r="V205">
        <f>IFERROR(VLOOKUP($A205,'Dog data'!$D$2:$DG$400,'Dog data'!CA$1,FALSE),"")</f>
        <v>53</v>
      </c>
      <c r="W205">
        <f>IFERROR(VLOOKUP($A205,'Dog data'!$D$2:$DG$400,'Dog data'!CB$1,FALSE),"")</f>
        <v>19.100000000000001</v>
      </c>
      <c r="X205">
        <f>IFERROR(VLOOKUP($A205,'Dog data'!$D$2:$DG$400,'Dog data'!CC$1,FALSE),"")</f>
        <v>35.799999999999997</v>
      </c>
      <c r="Y205">
        <f>IFERROR(VLOOKUP($A205,'Dog data'!$D$2:$DG$400,'Dog data'!CD$1,FALSE),"")</f>
        <v>18.399999999999999</v>
      </c>
      <c r="Z205">
        <f>IFERROR(VLOOKUP($A205,'Dog data'!$D$2:$DG$400,'Dog data'!CE$1,FALSE),"")</f>
        <v>78</v>
      </c>
      <c r="AA205">
        <f>IFERROR(VLOOKUP($A205,'Dog data'!$D$2:$DG$400,'Dog data'!CF$1,FALSE),"")</f>
        <v>8.8000000000000007</v>
      </c>
      <c r="AB205">
        <f>IFERROR(VLOOKUP($A205,'Dog data'!$D$2:$DG$400,'Dog data'!CG$1,FALSE),"")</f>
        <v>54</v>
      </c>
      <c r="AC205">
        <f>IFERROR(VLOOKUP($A205,'Dog data'!$D$2:$DG$400,'Dog data'!CH$1,FALSE),"")</f>
        <v>0</v>
      </c>
      <c r="AD205">
        <f>IFERROR(VLOOKUP($A205,'Dog data'!$D$2:$DG$400,'Dog data'!CI$1,FALSE),"")</f>
        <v>40</v>
      </c>
      <c r="AE205">
        <f>IFERROR(VLOOKUP($A205,'Dog data'!$D$2:$DG$400,'Dog data'!CJ$1,FALSE),"")</f>
        <v>6</v>
      </c>
      <c r="AF205">
        <f>IFERROR(VLOOKUP($A205,'Dog data'!$D$2:$DG$400,'Dog data'!CK$1,FALSE),"")</f>
        <v>0</v>
      </c>
      <c r="AG205" t="str">
        <f>IFERROR(VLOOKUP($A205,'Dog data'!$D$2:$DG$400,'Dog data'!CL$1,FALSE),"")</f>
        <v>.</v>
      </c>
      <c r="AH205" t="str">
        <f>IFERROR(VLOOKUP($A205,'Dog data'!$D$2:$DG$400,'Dog data'!CM$1,FALSE),"")</f>
        <v>.</v>
      </c>
      <c r="AI205" s="85" t="str">
        <f>IFERROR(VLOOKUP($A205,'Dog data'!$D$2:$DH$400,'Dog data'!DH$1,FALSE),"")</f>
        <v>TP002</v>
      </c>
      <c r="AJ205" s="85" t="str">
        <f>IFERROR(VLOOKUP($AI205,data!$C$3:$L$500,data!E$1,FALSE),"")</f>
        <v>Tierra Promitida</v>
      </c>
      <c r="AK205" s="85" t="str">
        <f>IFERROR(VLOOKUP($AI205,data!$C$3:$L$500,data!F$1,FALSE),"")</f>
        <v>9.153142 -79.210943 62 15.5</v>
      </c>
      <c r="AL205" s="85">
        <f>IFERROR(VLOOKUP($AI205,data!$C$3:$L$500,data!G$1,FALSE),"")</f>
        <v>9.1531420000000008</v>
      </c>
      <c r="AM205" s="85">
        <f>IFERROR(VLOOKUP($AI205,data!$C$3:$L$500,data!H$1,FALSE),"")</f>
        <v>-79.210943</v>
      </c>
      <c r="AN205" s="85">
        <f>IFERROR(IFERROR(VLOOKUP($AI205,data!$C$3:$L$500,data!I$1,FALSE),VLOOKUP($AI205,Sheet1!$E$3:$M$21,Sheet1!K$1,FALSE)),"")</f>
        <v>9.1531780000000005</v>
      </c>
      <c r="AO205" s="85">
        <f>IFERROR(IFERROR(VLOOKUP($AI205,data!$C$3:$L$500,data!J$1,FALSE),VLOOKUP($AI205,Sheet1!$E$3:$M$21,Sheet1!L$1,FALSE)),"")</f>
        <v>-79.210882999999995</v>
      </c>
      <c r="AP205" s="85">
        <f>IFERROR(VLOOKUP($AI205,data!$C$3:$L$500,data!K$1,FALSE),"")</f>
        <v>-79.210943</v>
      </c>
      <c r="AQ205" s="85">
        <f>IFERROR(VLOOKUP($AI205,data!$C$3:$L$500,data!L$1,FALSE),"")</f>
        <v>62</v>
      </c>
    </row>
    <row r="206" spans="1:43" ht="17" thickBot="1" x14ac:dyDescent="0.25">
      <c r="A206" s="33" t="s">
        <v>231</v>
      </c>
      <c r="B206" t="str">
        <f>VLOOKUP($A206,Dirofilaria!$A$6:$B$253,2,FALSE)</f>
        <v>Neg</v>
      </c>
      <c r="C206">
        <f>IF(B206=0,"",IF(B206="Neg",0,1))</f>
        <v>0</v>
      </c>
      <c r="D206" t="s">
        <v>4910</v>
      </c>
      <c r="E206">
        <f>IFERROR(VLOOKUP($A206,'Dog data'!$D$2:$DG$400,'Dog data'!R$1,FALSE),"")</f>
        <v>1.1000000000000001</v>
      </c>
      <c r="F206" t="str">
        <f>IFERROR(VLOOKUP($A206,'Dog data'!$D$2:$DG$400,'Dog data'!T$1,FALSE),"")</f>
        <v>M</v>
      </c>
      <c r="G206" t="str">
        <f>IFERROR(VLOOKUP($A206,'Dog data'!$D$2:$DG$400,'Dog data'!Y$1,FALSE),"")</f>
        <v>QAR</v>
      </c>
      <c r="H206">
        <f>IFERROR(VLOOKUP($A206,'Dog data'!$D$2:$DG$400,'Dog data'!Z$1,FALSE),"")</f>
        <v>104</v>
      </c>
      <c r="I206" t="str">
        <f>IFERROR(VLOOKUP($A206,'Dog data'!$D$2:$DG$400,'Dog data'!AA$1,FALSE),"")</f>
        <v>Normal</v>
      </c>
      <c r="J206">
        <f>IFERROR(VLOOKUP($A206,'Dog data'!$D$2:$DG$400,'Dog data'!AE$1,FALSE),"")</f>
        <v>102.5</v>
      </c>
      <c r="K206">
        <f>IFERROR(VLOOKUP($A206,'Dog data'!$D$2:$DG$400,'Dog data'!AF$1,FALSE),"")</f>
        <v>2</v>
      </c>
      <c r="L206">
        <f>IFERROR(VLOOKUP($A206,'Dog data'!$D$2:$DG$400,'Dog data'!BQ$1,FALSE),"")</f>
        <v>10.27</v>
      </c>
      <c r="M206">
        <f>IFERROR(VLOOKUP($A206,'Dog data'!$D$2:$DG$400,'Dog data'!BR$1,FALSE),"")</f>
        <v>3.2</v>
      </c>
      <c r="N206">
        <f>IFERROR(VLOOKUP($A206,'Dog data'!$D$2:$DG$400,'Dog data'!BS$1,FALSE),"")</f>
        <v>31.2</v>
      </c>
      <c r="O206">
        <f>IFERROR(VLOOKUP($A206,'Dog data'!$D$2:$DG$400,'Dog data'!BT$1,FALSE),"")</f>
        <v>0.73</v>
      </c>
      <c r="P206">
        <f>IFERROR(VLOOKUP($A206,'Dog data'!$D$2:$DG$400,'Dog data'!BU$1,FALSE),"")</f>
        <v>7.1</v>
      </c>
      <c r="Q206">
        <f>IFERROR(VLOOKUP($A206,'Dog data'!$D$2:$DG$400,'Dog data'!BV$1,FALSE),"")</f>
        <v>6.34</v>
      </c>
      <c r="R206">
        <f>IFERROR(VLOOKUP($A206,'Dog data'!$D$2:$DG$400,'Dog data'!BW$1,FALSE),"")</f>
        <v>61.7</v>
      </c>
      <c r="S206">
        <f>IFERROR(VLOOKUP($A206,'Dog data'!$D$2:$DG$400,'Dog data'!BX$1,FALSE),"")</f>
        <v>5.04</v>
      </c>
      <c r="T206">
        <f>IFERROR(VLOOKUP($A206,'Dog data'!$D$2:$DG$400,'Dog data'!BY$1,FALSE),"")</f>
        <v>10.8</v>
      </c>
      <c r="U206">
        <f>IFERROR(VLOOKUP($A206,'Dog data'!$D$2:$DG$400,'Dog data'!BZ$1,FALSE),"")</f>
        <v>30.15</v>
      </c>
      <c r="V206">
        <f>IFERROR(VLOOKUP($A206,'Dog data'!$D$2:$DG$400,'Dog data'!CA$1,FALSE),"")</f>
        <v>60</v>
      </c>
      <c r="W206">
        <f>IFERROR(VLOOKUP($A206,'Dog data'!$D$2:$DG$400,'Dog data'!CB$1,FALSE),"")</f>
        <v>21.4</v>
      </c>
      <c r="X206">
        <f>IFERROR(VLOOKUP($A206,'Dog data'!$D$2:$DG$400,'Dog data'!CC$1,FALSE),"")</f>
        <v>35.799999999999997</v>
      </c>
      <c r="Y206">
        <f>IFERROR(VLOOKUP($A206,'Dog data'!$D$2:$DG$400,'Dog data'!CD$1,FALSE),"")</f>
        <v>19.100000000000001</v>
      </c>
      <c r="Z206">
        <f>IFERROR(VLOOKUP($A206,'Dog data'!$D$2:$DG$400,'Dog data'!CE$1,FALSE),"")</f>
        <v>83</v>
      </c>
      <c r="AA206">
        <f>IFERROR(VLOOKUP($A206,'Dog data'!$D$2:$DG$400,'Dog data'!CF$1,FALSE),"")</f>
        <v>13.9</v>
      </c>
      <c r="AB206">
        <f>IFERROR(VLOOKUP($A206,'Dog data'!$D$2:$DG$400,'Dog data'!CG$1,FALSE),"")</f>
        <v>72</v>
      </c>
      <c r="AC206">
        <f>IFERROR(VLOOKUP($A206,'Dog data'!$D$2:$DG$400,'Dog data'!CH$1,FALSE),"")</f>
        <v>0</v>
      </c>
      <c r="AD206">
        <f>IFERROR(VLOOKUP($A206,'Dog data'!$D$2:$DG$400,'Dog data'!CI$1,FALSE),"")</f>
        <v>20</v>
      </c>
      <c r="AE206">
        <f>IFERROR(VLOOKUP($A206,'Dog data'!$D$2:$DG$400,'Dog data'!CJ$1,FALSE),"")</f>
        <v>6</v>
      </c>
      <c r="AF206">
        <f>IFERROR(VLOOKUP($A206,'Dog data'!$D$2:$DG$400,'Dog data'!CK$1,FALSE),"")</f>
        <v>2</v>
      </c>
      <c r="AG206" t="str">
        <f>IFERROR(VLOOKUP($A206,'Dog data'!$D$2:$DG$400,'Dog data'!CL$1,FALSE),"")</f>
        <v>.</v>
      </c>
      <c r="AH206" t="str">
        <f>IFERROR(VLOOKUP($A206,'Dog data'!$D$2:$DG$400,'Dog data'!CM$1,FALSE),"")</f>
        <v>.</v>
      </c>
      <c r="AI206" s="85" t="str">
        <f>IFERROR(VLOOKUP($A206,'Dog data'!$D$2:$DH$400,'Dog data'!DH$1,FALSE),"")</f>
        <v>TP003</v>
      </c>
      <c r="AJ206" s="85" t="str">
        <f>IFERROR(VLOOKUP($AI206,data!$C$3:$L$500,data!E$1,FALSE),"")</f>
        <v>Tierra Promitida</v>
      </c>
      <c r="AK206" s="85" t="str">
        <f>IFERROR(VLOOKUP($AI206,data!$C$3:$L$500,data!F$1,FALSE),"")</f>
        <v>9.164044 -79.208151 -23.700000762939453 15</v>
      </c>
      <c r="AL206" s="85">
        <f>IFERROR(VLOOKUP($AI206,data!$C$3:$L$500,data!G$1,FALSE),"")</f>
        <v>9.1640440000000005</v>
      </c>
      <c r="AM206" s="85">
        <f>IFERROR(VLOOKUP($AI206,data!$C$3:$L$500,data!H$1,FALSE),"")</f>
        <v>-79.208151000000001</v>
      </c>
      <c r="AN206" s="85">
        <f>IFERROR(IFERROR(VLOOKUP($AI206,data!$C$3:$L$500,data!I$1,FALSE),VLOOKUP($AI206,Sheet1!$E$3:$M$21,Sheet1!K$1,FALSE)),"")</f>
        <v>9.1642890000000001</v>
      </c>
      <c r="AO206" s="85">
        <f>IFERROR(IFERROR(VLOOKUP($AI206,data!$C$3:$L$500,data!J$1,FALSE),VLOOKUP($AI206,Sheet1!$E$3:$M$21,Sheet1!L$1,FALSE)),"")</f>
        <v>-79.208247999999998</v>
      </c>
      <c r="AP206" s="85">
        <f>IFERROR(VLOOKUP($AI206,data!$C$3:$L$500,data!K$1,FALSE),"")</f>
        <v>-79.208151000000001</v>
      </c>
      <c r="AQ206" s="85">
        <f>IFERROR(VLOOKUP($AI206,data!$C$3:$L$500,data!L$1,FALSE),"")</f>
        <v>-23.7000007629</v>
      </c>
    </row>
    <row r="207" spans="1:43" ht="17" thickBot="1" x14ac:dyDescent="0.25">
      <c r="A207" s="33" t="s">
        <v>232</v>
      </c>
      <c r="B207" t="str">
        <f>VLOOKUP($A207,Dirofilaria!$A$6:$B$253,2,FALSE)</f>
        <v>Neg</v>
      </c>
      <c r="C207">
        <f>IF(B207=0,"",IF(B207="Neg",0,1))</f>
        <v>0</v>
      </c>
      <c r="D207" t="s">
        <v>4910</v>
      </c>
      <c r="E207">
        <f>IFERROR(VLOOKUP($A207,'Dog data'!$D$2:$DG$400,'Dog data'!R$1,FALSE),"")</f>
        <v>0</v>
      </c>
      <c r="F207" t="str">
        <f>IFERROR(VLOOKUP($A207,'Dog data'!$D$2:$DG$400,'Dog data'!T$1,FALSE),"")</f>
        <v>M</v>
      </c>
      <c r="G207" t="str">
        <f>IFERROR(VLOOKUP($A207,'Dog data'!$D$2:$DG$400,'Dog data'!Y$1,FALSE),"")</f>
        <v>Normal</v>
      </c>
      <c r="H207">
        <f>IFERROR(VLOOKUP($A207,'Dog data'!$D$2:$DG$400,'Dog data'!Z$1,FALSE),"")</f>
        <v>120</v>
      </c>
      <c r="I207" t="str">
        <f>IFERROR(VLOOKUP($A207,'Dog data'!$D$2:$DG$400,'Dog data'!AA$1,FALSE),"")</f>
        <v>Normal</v>
      </c>
      <c r="J207">
        <f>IFERROR(VLOOKUP($A207,'Dog data'!$D$2:$DG$400,'Dog data'!AE$1,FALSE),"")</f>
        <v>102.6</v>
      </c>
      <c r="K207">
        <f>IFERROR(VLOOKUP($A207,'Dog data'!$D$2:$DG$400,'Dog data'!AF$1,FALSE),"")</f>
        <v>2.5</v>
      </c>
      <c r="L207">
        <f>IFERROR(VLOOKUP($A207,'Dog data'!$D$2:$DG$400,'Dog data'!BQ$1,FALSE),"")</f>
        <v>8.6999999999999993</v>
      </c>
      <c r="M207">
        <f>IFERROR(VLOOKUP($A207,'Dog data'!$D$2:$DG$400,'Dog data'!BR$1,FALSE),"")</f>
        <v>0.83</v>
      </c>
      <c r="N207">
        <f>IFERROR(VLOOKUP($A207,'Dog data'!$D$2:$DG$400,'Dog data'!BS$1,FALSE),"")</f>
        <v>9.5</v>
      </c>
      <c r="O207">
        <f>IFERROR(VLOOKUP($A207,'Dog data'!$D$2:$DG$400,'Dog data'!BT$1,FALSE),"")</f>
        <v>0.52</v>
      </c>
      <c r="P207">
        <f>IFERROR(VLOOKUP($A207,'Dog data'!$D$2:$DG$400,'Dog data'!BU$1,FALSE),"")</f>
        <v>6</v>
      </c>
      <c r="Q207">
        <f>IFERROR(VLOOKUP($A207,'Dog data'!$D$2:$DG$400,'Dog data'!BV$1,FALSE),"")</f>
        <v>7.35</v>
      </c>
      <c r="R207">
        <f>IFERROR(VLOOKUP($A207,'Dog data'!$D$2:$DG$400,'Dog data'!BW$1,FALSE),"")</f>
        <v>84.5</v>
      </c>
      <c r="S207">
        <f>IFERROR(VLOOKUP($A207,'Dog data'!$D$2:$DG$400,'Dog data'!BX$1,FALSE),"")</f>
        <v>3.6</v>
      </c>
      <c r="T207">
        <f>IFERROR(VLOOKUP($A207,'Dog data'!$D$2:$DG$400,'Dog data'!BY$1,FALSE),"")</f>
        <v>7.4</v>
      </c>
      <c r="U207">
        <f>IFERROR(VLOOKUP($A207,'Dog data'!$D$2:$DG$400,'Dog data'!BZ$1,FALSE),"")</f>
        <v>20.79</v>
      </c>
      <c r="V207">
        <f>IFERROR(VLOOKUP($A207,'Dog data'!$D$2:$DG$400,'Dog data'!CA$1,FALSE),"")</f>
        <v>58</v>
      </c>
      <c r="W207">
        <f>IFERROR(VLOOKUP($A207,'Dog data'!$D$2:$DG$400,'Dog data'!CB$1,FALSE),"")</f>
        <v>20.399999999999999</v>
      </c>
      <c r="X207">
        <f>IFERROR(VLOOKUP($A207,'Dog data'!$D$2:$DG$400,'Dog data'!CC$1,FALSE),"")</f>
        <v>35.4</v>
      </c>
      <c r="Y207">
        <f>IFERROR(VLOOKUP($A207,'Dog data'!$D$2:$DG$400,'Dog data'!CD$1,FALSE),"")</f>
        <v>18.600000000000001</v>
      </c>
      <c r="Z207">
        <f>IFERROR(VLOOKUP($A207,'Dog data'!$D$2:$DG$400,'Dog data'!CE$1,FALSE),"")</f>
        <v>20</v>
      </c>
      <c r="AA207">
        <f>IFERROR(VLOOKUP($A207,'Dog data'!$D$2:$DG$400,'Dog data'!CF$1,FALSE),"")</f>
        <v>15.5</v>
      </c>
      <c r="AB207">
        <f>IFERROR(VLOOKUP($A207,'Dog data'!$D$2:$DG$400,'Dog data'!CG$1,FALSE),"")</f>
        <v>70</v>
      </c>
      <c r="AC207">
        <f>IFERROR(VLOOKUP($A207,'Dog data'!$D$2:$DG$400,'Dog data'!CH$1,FALSE),"")</f>
        <v>0</v>
      </c>
      <c r="AD207">
        <f>IFERROR(VLOOKUP($A207,'Dog data'!$D$2:$DG$400,'Dog data'!CI$1,FALSE),"")</f>
        <v>28</v>
      </c>
      <c r="AE207">
        <f>IFERROR(VLOOKUP($A207,'Dog data'!$D$2:$DG$400,'Dog data'!CJ$1,FALSE),"")</f>
        <v>2</v>
      </c>
      <c r="AF207">
        <f>IFERROR(VLOOKUP($A207,'Dog data'!$D$2:$DG$400,'Dog data'!CK$1,FALSE),"")</f>
        <v>0</v>
      </c>
      <c r="AG207" t="str">
        <f>IFERROR(VLOOKUP($A207,'Dog data'!$D$2:$DG$400,'Dog data'!CL$1,FALSE),"")</f>
        <v>.</v>
      </c>
      <c r="AH207" t="str">
        <f>IFERROR(VLOOKUP($A207,'Dog data'!$D$2:$DG$400,'Dog data'!CM$1,FALSE),"")</f>
        <v>.</v>
      </c>
      <c r="AI207" s="85" t="str">
        <f>IFERROR(VLOOKUP($A207,'Dog data'!$D$2:$DH$400,'Dog data'!DH$1,FALSE),"")</f>
        <v>TP003</v>
      </c>
      <c r="AJ207" s="85" t="str">
        <f>IFERROR(VLOOKUP($AI207,data!$C$3:$L$500,data!E$1,FALSE),"")</f>
        <v>Tierra Promitida</v>
      </c>
      <c r="AK207" s="85" t="str">
        <f>IFERROR(VLOOKUP($AI207,data!$C$3:$L$500,data!F$1,FALSE),"")</f>
        <v>9.164044 -79.208151 -23.700000762939453 15</v>
      </c>
      <c r="AL207" s="85">
        <f>IFERROR(VLOOKUP($AI207,data!$C$3:$L$500,data!G$1,FALSE),"")</f>
        <v>9.1640440000000005</v>
      </c>
      <c r="AM207" s="85">
        <f>IFERROR(VLOOKUP($AI207,data!$C$3:$L$500,data!H$1,FALSE),"")</f>
        <v>-79.208151000000001</v>
      </c>
      <c r="AN207" s="85">
        <f>IFERROR(IFERROR(VLOOKUP($AI207,data!$C$3:$L$500,data!I$1,FALSE),VLOOKUP($AI207,Sheet1!$E$3:$M$21,Sheet1!K$1,FALSE)),"")</f>
        <v>9.1642890000000001</v>
      </c>
      <c r="AO207" s="85">
        <f>IFERROR(IFERROR(VLOOKUP($AI207,data!$C$3:$L$500,data!J$1,FALSE),VLOOKUP($AI207,Sheet1!$E$3:$M$21,Sheet1!L$1,FALSE)),"")</f>
        <v>-79.208247999999998</v>
      </c>
      <c r="AP207" s="85">
        <f>IFERROR(VLOOKUP($AI207,data!$C$3:$L$500,data!K$1,FALSE),"")</f>
        <v>-79.208151000000001</v>
      </c>
      <c r="AQ207" s="85">
        <f>IFERROR(VLOOKUP($AI207,data!$C$3:$L$500,data!L$1,FALSE),"")</f>
        <v>-23.7000007629</v>
      </c>
    </row>
    <row r="208" spans="1:43" ht="17" thickBot="1" x14ac:dyDescent="0.25">
      <c r="A208" s="33" t="s">
        <v>233</v>
      </c>
      <c r="B208" t="str">
        <f>VLOOKUP($A208,Dirofilaria!$A$6:$B$253,2,FALSE)</f>
        <v>Neg</v>
      </c>
      <c r="C208">
        <f>IF(B208=0,"",IF(B208="Neg",0,1))</f>
        <v>0</v>
      </c>
      <c r="D208" t="s">
        <v>4910</v>
      </c>
      <c r="E208">
        <f>IFERROR(VLOOKUP($A208,'Dog data'!$D$2:$DG$400,'Dog data'!R$1,FALSE),"")</f>
        <v>4</v>
      </c>
      <c r="F208" t="str">
        <f>IFERROR(VLOOKUP($A208,'Dog data'!$D$2:$DG$400,'Dog data'!T$1,FALSE),"")</f>
        <v>M</v>
      </c>
      <c r="G208" t="str">
        <f>IFERROR(VLOOKUP($A208,'Dog data'!$D$2:$DG$400,'Dog data'!Y$1,FALSE),"")</f>
        <v>Normal</v>
      </c>
      <c r="H208">
        <f>IFERROR(VLOOKUP($A208,'Dog data'!$D$2:$DG$400,'Dog data'!Z$1,FALSE),"")</f>
        <v>104</v>
      </c>
      <c r="I208" t="str">
        <f>IFERROR(VLOOKUP($A208,'Dog data'!$D$2:$DG$400,'Dog data'!AA$1,FALSE),"")</f>
        <v>Normal</v>
      </c>
      <c r="J208">
        <f>IFERROR(VLOOKUP($A208,'Dog data'!$D$2:$DG$400,'Dog data'!AE$1,FALSE),"")</f>
        <v>100.5</v>
      </c>
      <c r="K208">
        <f>IFERROR(VLOOKUP($A208,'Dog data'!$D$2:$DG$400,'Dog data'!AF$1,FALSE),"")</f>
        <v>3.5</v>
      </c>
      <c r="L208">
        <f>IFERROR(VLOOKUP($A208,'Dog data'!$D$2:$DG$400,'Dog data'!BQ$1,FALSE),"")</f>
        <v>13.58</v>
      </c>
      <c r="M208">
        <f>IFERROR(VLOOKUP($A208,'Dog data'!$D$2:$DG$400,'Dog data'!BR$1,FALSE),"")</f>
        <v>6.08</v>
      </c>
      <c r="N208">
        <f>IFERROR(VLOOKUP($A208,'Dog data'!$D$2:$DG$400,'Dog data'!BS$1,FALSE),"")</f>
        <v>44.8</v>
      </c>
      <c r="O208">
        <f>IFERROR(VLOOKUP($A208,'Dog data'!$D$2:$DG$400,'Dog data'!BT$1,FALSE),"")</f>
        <v>2.2799999999999998</v>
      </c>
      <c r="P208">
        <f>IFERROR(VLOOKUP($A208,'Dog data'!$D$2:$DG$400,'Dog data'!BU$1,FALSE),"")</f>
        <v>16.8</v>
      </c>
      <c r="Q208">
        <f>IFERROR(VLOOKUP($A208,'Dog data'!$D$2:$DG$400,'Dog data'!BV$1,FALSE),"")</f>
        <v>5.22</v>
      </c>
      <c r="R208">
        <f>IFERROR(VLOOKUP($A208,'Dog data'!$D$2:$DG$400,'Dog data'!BW$1,FALSE),"")</f>
        <v>38.4</v>
      </c>
      <c r="S208">
        <f>IFERROR(VLOOKUP($A208,'Dog data'!$D$2:$DG$400,'Dog data'!BX$1,FALSE),"")</f>
        <v>5.05</v>
      </c>
      <c r="T208">
        <f>IFERROR(VLOOKUP($A208,'Dog data'!$D$2:$DG$400,'Dog data'!BY$1,FALSE),"")</f>
        <v>11.8</v>
      </c>
      <c r="U208">
        <f>IFERROR(VLOOKUP($A208,'Dog data'!$D$2:$DG$400,'Dog data'!BZ$1,FALSE),"")</f>
        <v>35.19</v>
      </c>
      <c r="V208">
        <f>IFERROR(VLOOKUP($A208,'Dog data'!$D$2:$DG$400,'Dog data'!CA$1,FALSE),"")</f>
        <v>70</v>
      </c>
      <c r="W208">
        <f>IFERROR(VLOOKUP($A208,'Dog data'!$D$2:$DG$400,'Dog data'!CB$1,FALSE),"")</f>
        <v>23.4</v>
      </c>
      <c r="X208">
        <f>IFERROR(VLOOKUP($A208,'Dog data'!$D$2:$DG$400,'Dog data'!CC$1,FALSE),"")</f>
        <v>33.6</v>
      </c>
      <c r="Y208">
        <f>IFERROR(VLOOKUP($A208,'Dog data'!$D$2:$DG$400,'Dog data'!CD$1,FALSE),"")</f>
        <v>15.9</v>
      </c>
      <c r="Z208">
        <f>IFERROR(VLOOKUP($A208,'Dog data'!$D$2:$DG$400,'Dog data'!CE$1,FALSE),"")</f>
        <v>126</v>
      </c>
      <c r="AA208">
        <f>IFERROR(VLOOKUP($A208,'Dog data'!$D$2:$DG$400,'Dog data'!CF$1,FALSE),"")</f>
        <v>11.7</v>
      </c>
      <c r="AB208">
        <f>IFERROR(VLOOKUP($A208,'Dog data'!$D$2:$DG$400,'Dog data'!CG$1,FALSE),"")</f>
        <v>76</v>
      </c>
      <c r="AC208">
        <f>IFERROR(VLOOKUP($A208,'Dog data'!$D$2:$DG$400,'Dog data'!CH$1,FALSE),"")</f>
        <v>0</v>
      </c>
      <c r="AD208">
        <f>IFERROR(VLOOKUP($A208,'Dog data'!$D$2:$DG$400,'Dog data'!CI$1,FALSE),"")</f>
        <v>16</v>
      </c>
      <c r="AE208">
        <f>IFERROR(VLOOKUP($A208,'Dog data'!$D$2:$DG$400,'Dog data'!CJ$1,FALSE),"")</f>
        <v>2</v>
      </c>
      <c r="AF208">
        <f>IFERROR(VLOOKUP($A208,'Dog data'!$D$2:$DG$400,'Dog data'!CK$1,FALSE),"")</f>
        <v>6</v>
      </c>
      <c r="AG208" t="str">
        <f>IFERROR(VLOOKUP($A208,'Dog data'!$D$2:$DG$400,'Dog data'!CL$1,FALSE),"")</f>
        <v>.</v>
      </c>
      <c r="AH208" t="str">
        <f>IFERROR(VLOOKUP($A208,'Dog data'!$D$2:$DG$400,'Dog data'!CM$1,FALSE),"")</f>
        <v>.</v>
      </c>
      <c r="AI208" s="85" t="str">
        <f>IFERROR(VLOOKUP($A208,'Dog data'!$D$2:$DH$400,'Dog data'!DH$1,FALSE),"")</f>
        <v>TP003</v>
      </c>
      <c r="AJ208" s="85" t="str">
        <f>IFERROR(VLOOKUP($AI208,data!$C$3:$L$500,data!E$1,FALSE),"")</f>
        <v>Tierra Promitida</v>
      </c>
      <c r="AK208" s="85" t="str">
        <f>IFERROR(VLOOKUP($AI208,data!$C$3:$L$500,data!F$1,FALSE),"")</f>
        <v>9.164044 -79.208151 -23.700000762939453 15</v>
      </c>
      <c r="AL208" s="85">
        <f>IFERROR(VLOOKUP($AI208,data!$C$3:$L$500,data!G$1,FALSE),"")</f>
        <v>9.1640440000000005</v>
      </c>
      <c r="AM208" s="85">
        <f>IFERROR(VLOOKUP($AI208,data!$C$3:$L$500,data!H$1,FALSE),"")</f>
        <v>-79.208151000000001</v>
      </c>
      <c r="AN208" s="85">
        <f>IFERROR(IFERROR(VLOOKUP($AI208,data!$C$3:$L$500,data!I$1,FALSE),VLOOKUP($AI208,Sheet1!$E$3:$M$21,Sheet1!K$1,FALSE)),"")</f>
        <v>9.1642890000000001</v>
      </c>
      <c r="AO208" s="85">
        <f>IFERROR(IFERROR(VLOOKUP($AI208,data!$C$3:$L$500,data!J$1,FALSE),VLOOKUP($AI208,Sheet1!$E$3:$M$21,Sheet1!L$1,FALSE)),"")</f>
        <v>-79.208247999999998</v>
      </c>
      <c r="AP208" s="85">
        <f>IFERROR(VLOOKUP($AI208,data!$C$3:$L$500,data!K$1,FALSE),"")</f>
        <v>-79.208151000000001</v>
      </c>
      <c r="AQ208" s="85">
        <f>IFERROR(VLOOKUP($AI208,data!$C$3:$L$500,data!L$1,FALSE),"")</f>
        <v>-23.7000007629</v>
      </c>
    </row>
    <row r="209" spans="1:43" ht="17" thickBot="1" x14ac:dyDescent="0.25">
      <c r="A209" s="33" t="s">
        <v>1616</v>
      </c>
      <c r="B209" t="str">
        <f>VLOOKUP($A209,Dirofilaria!$A$6:$B$253,2,FALSE)</f>
        <v>Light Pos</v>
      </c>
      <c r="C209">
        <f>IF(B209=0,"",IF(B209="Neg",0,1))</f>
        <v>1</v>
      </c>
      <c r="D209" t="s">
        <v>4910</v>
      </c>
      <c r="E209">
        <f>IFERROR(VLOOKUP($A209,'Dog data'!$D$2:$DG$400,'Dog data'!R$1,FALSE),"")</f>
        <v>3</v>
      </c>
      <c r="F209" t="str">
        <f>IFERROR(VLOOKUP($A209,'Dog data'!$D$2:$DG$400,'Dog data'!T$1,FALSE),"")</f>
        <v>F</v>
      </c>
      <c r="G209" t="str">
        <f>IFERROR(VLOOKUP($A209,'Dog data'!$D$2:$DG$400,'Dog data'!Y$1,FALSE),"")</f>
        <v>Normal</v>
      </c>
      <c r="H209">
        <f>IFERROR(VLOOKUP($A209,'Dog data'!$D$2:$DG$400,'Dog data'!Z$1,FALSE),"")</f>
        <v>72</v>
      </c>
      <c r="I209" t="str">
        <f>IFERROR(VLOOKUP($A209,'Dog data'!$D$2:$DG$400,'Dog data'!AA$1,FALSE),"")</f>
        <v>Normal</v>
      </c>
      <c r="J209">
        <f>IFERROR(VLOOKUP($A209,'Dog data'!$D$2:$DG$400,'Dog data'!AE$1,FALSE),"")</f>
        <v>103.2</v>
      </c>
      <c r="K209">
        <f>IFERROR(VLOOKUP($A209,'Dog data'!$D$2:$DG$400,'Dog data'!AF$1,FALSE),"")</f>
        <v>3.5</v>
      </c>
      <c r="L209">
        <f>IFERROR(VLOOKUP($A209,'Dog data'!$D$2:$DG$400,'Dog data'!BQ$1,FALSE),"")</f>
        <v>15.23</v>
      </c>
      <c r="M209">
        <f>IFERROR(VLOOKUP($A209,'Dog data'!$D$2:$DG$400,'Dog data'!BR$1,FALSE),"")</f>
        <v>2.93</v>
      </c>
      <c r="N209">
        <f>IFERROR(VLOOKUP($A209,'Dog data'!$D$2:$DG$400,'Dog data'!BS$1,FALSE),"")</f>
        <v>19.2</v>
      </c>
      <c r="O209">
        <f>IFERROR(VLOOKUP($A209,'Dog data'!$D$2:$DG$400,'Dog data'!BT$1,FALSE),"")</f>
        <v>1.89</v>
      </c>
      <c r="P209">
        <f>IFERROR(VLOOKUP($A209,'Dog data'!$D$2:$DG$400,'Dog data'!BU$1,FALSE),"")</f>
        <v>12.4</v>
      </c>
      <c r="Q209">
        <f>IFERROR(VLOOKUP($A209,'Dog data'!$D$2:$DG$400,'Dog data'!BV$1,FALSE),"")</f>
        <v>10.41</v>
      </c>
      <c r="R209">
        <f>IFERROR(VLOOKUP($A209,'Dog data'!$D$2:$DG$400,'Dog data'!BW$1,FALSE),"")</f>
        <v>68.3</v>
      </c>
      <c r="S209">
        <f>IFERROR(VLOOKUP($A209,'Dog data'!$D$2:$DG$400,'Dog data'!BX$1,FALSE),"")</f>
        <v>6.31</v>
      </c>
      <c r="T209">
        <f>IFERROR(VLOOKUP($A209,'Dog data'!$D$2:$DG$400,'Dog data'!BY$1,FALSE),"")</f>
        <v>14.8</v>
      </c>
      <c r="U209">
        <f>IFERROR(VLOOKUP($A209,'Dog data'!$D$2:$DG$400,'Dog data'!BZ$1,FALSE),"")</f>
        <v>39.83</v>
      </c>
      <c r="V209">
        <f>IFERROR(VLOOKUP($A209,'Dog data'!$D$2:$DG$400,'Dog data'!CA$1,FALSE),"")</f>
        <v>63</v>
      </c>
      <c r="W209">
        <f>IFERROR(VLOOKUP($A209,'Dog data'!$D$2:$DG$400,'Dog data'!CB$1,FALSE),"")</f>
        <v>23.4</v>
      </c>
      <c r="X209">
        <f>IFERROR(VLOOKUP($A209,'Dog data'!$D$2:$DG$400,'Dog data'!CC$1,FALSE),"")</f>
        <v>37.200000000000003</v>
      </c>
      <c r="Y209">
        <f>IFERROR(VLOOKUP($A209,'Dog data'!$D$2:$DG$400,'Dog data'!CD$1,FALSE),"")</f>
        <v>15.3</v>
      </c>
      <c r="Z209">
        <f>IFERROR(VLOOKUP($A209,'Dog data'!$D$2:$DG$400,'Dog data'!CE$1,FALSE),"")</f>
        <v>126</v>
      </c>
      <c r="AA209">
        <f>IFERROR(VLOOKUP($A209,'Dog data'!$D$2:$DG$400,'Dog data'!CF$1,FALSE),"")</f>
        <v>9.6999999999999993</v>
      </c>
      <c r="AB209">
        <f>IFERROR(VLOOKUP($A209,'Dog data'!$D$2:$DG$400,'Dog data'!CG$1,FALSE),"")</f>
        <v>69</v>
      </c>
      <c r="AC209">
        <f>IFERROR(VLOOKUP($A209,'Dog data'!$D$2:$DG$400,'Dog data'!CH$1,FALSE),"")</f>
        <v>0</v>
      </c>
      <c r="AD209">
        <f>IFERROR(VLOOKUP($A209,'Dog data'!$D$2:$DG$400,'Dog data'!CI$1,FALSE),"")</f>
        <v>20</v>
      </c>
      <c r="AE209">
        <f>IFERROR(VLOOKUP($A209,'Dog data'!$D$2:$DG$400,'Dog data'!CJ$1,FALSE),"")</f>
        <v>2</v>
      </c>
      <c r="AF209">
        <f>IFERROR(VLOOKUP($A209,'Dog data'!$D$2:$DG$400,'Dog data'!CK$1,FALSE),"")</f>
        <v>9</v>
      </c>
      <c r="AG209" t="str">
        <f>IFERROR(VLOOKUP($A209,'Dog data'!$D$2:$DG$400,'Dog data'!CL$1,FALSE),"")</f>
        <v>.</v>
      </c>
      <c r="AH209" t="str">
        <f>IFERROR(VLOOKUP($A209,'Dog data'!$D$2:$DG$400,'Dog data'!CM$1,FALSE),"")</f>
        <v>.</v>
      </c>
      <c r="AI209" s="85" t="str">
        <f>IFERROR(VLOOKUP($A209,'Dog data'!$D$2:$DH$400,'Dog data'!DH$1,FALSE),"")</f>
        <v>TP003</v>
      </c>
      <c r="AJ209" s="85" t="str">
        <f>IFERROR(VLOOKUP($AI209,data!$C$3:$L$500,data!E$1,FALSE),"")</f>
        <v>Tierra Promitida</v>
      </c>
      <c r="AK209" s="85" t="str">
        <f>IFERROR(VLOOKUP($AI209,data!$C$3:$L$500,data!F$1,FALSE),"")</f>
        <v>9.164044 -79.208151 -23.700000762939453 15</v>
      </c>
      <c r="AL209" s="85">
        <f>IFERROR(VLOOKUP($AI209,data!$C$3:$L$500,data!G$1,FALSE),"")</f>
        <v>9.1640440000000005</v>
      </c>
      <c r="AM209" s="85">
        <f>IFERROR(VLOOKUP($AI209,data!$C$3:$L$500,data!H$1,FALSE),"")</f>
        <v>-79.208151000000001</v>
      </c>
      <c r="AN209" s="85">
        <f>IFERROR(IFERROR(VLOOKUP($AI209,data!$C$3:$L$500,data!I$1,FALSE),VLOOKUP($AI209,Sheet1!$E$3:$M$21,Sheet1!K$1,FALSE)),"")</f>
        <v>9.1642890000000001</v>
      </c>
      <c r="AO209" s="85">
        <f>IFERROR(IFERROR(VLOOKUP($AI209,data!$C$3:$L$500,data!J$1,FALSE),VLOOKUP($AI209,Sheet1!$E$3:$M$21,Sheet1!L$1,FALSE)),"")</f>
        <v>-79.208247999999998</v>
      </c>
      <c r="AP209" s="85">
        <f>IFERROR(VLOOKUP($AI209,data!$C$3:$L$500,data!K$1,FALSE),"")</f>
        <v>-79.208151000000001</v>
      </c>
      <c r="AQ209" s="85">
        <f>IFERROR(VLOOKUP($AI209,data!$C$3:$L$500,data!L$1,FALSE),"")</f>
        <v>-23.7000007629</v>
      </c>
    </row>
    <row r="210" spans="1:43" ht="17" thickBot="1" x14ac:dyDescent="0.25">
      <c r="A210" s="33" t="s">
        <v>235</v>
      </c>
      <c r="B210" t="str">
        <f>VLOOKUP($A210,Dirofilaria!$A$6:$B$253,2,FALSE)</f>
        <v>Neg</v>
      </c>
      <c r="C210">
        <f>IF(B210=0,"",IF(B210="Neg",0,1))</f>
        <v>0</v>
      </c>
      <c r="D210" t="s">
        <v>4910</v>
      </c>
      <c r="E210">
        <f>IFERROR(VLOOKUP($A210,'Dog data'!$D$2:$DG$400,'Dog data'!R$1,FALSE),"")</f>
        <v>8</v>
      </c>
      <c r="F210" t="str">
        <f>IFERROR(VLOOKUP($A210,'Dog data'!$D$2:$DG$400,'Dog data'!T$1,FALSE),"")</f>
        <v>F</v>
      </c>
      <c r="G210" t="str">
        <f>IFERROR(VLOOKUP($A210,'Dog data'!$D$2:$DG$400,'Dog data'!Y$1,FALSE),"")</f>
        <v>Normal</v>
      </c>
      <c r="H210">
        <f>IFERROR(VLOOKUP($A210,'Dog data'!$D$2:$DG$400,'Dog data'!Z$1,FALSE),"")</f>
        <v>108</v>
      </c>
      <c r="I210">
        <f>IFERROR(VLOOKUP($A210,'Dog data'!$D$2:$DG$400,'Dog data'!AA$1,FALSE),"")</f>
        <v>32</v>
      </c>
      <c r="J210">
        <f>IFERROR(VLOOKUP($A210,'Dog data'!$D$2:$DG$400,'Dog data'!AE$1,FALSE),"")</f>
        <v>103.2</v>
      </c>
      <c r="K210">
        <f>IFERROR(VLOOKUP($A210,'Dog data'!$D$2:$DG$400,'Dog data'!AF$1,FALSE),"")</f>
        <v>3.5</v>
      </c>
      <c r="L210">
        <f>IFERROR(VLOOKUP($A210,'Dog data'!$D$2:$DG$400,'Dog data'!BQ$1,FALSE),"")</f>
        <v>20.13</v>
      </c>
      <c r="M210">
        <f>IFERROR(VLOOKUP($A210,'Dog data'!$D$2:$DG$400,'Dog data'!BR$1,FALSE),"")</f>
        <v>5.49</v>
      </c>
      <c r="N210">
        <f>IFERROR(VLOOKUP($A210,'Dog data'!$D$2:$DG$400,'Dog data'!BS$1,FALSE),"")</f>
        <v>27.3</v>
      </c>
      <c r="O210">
        <f>IFERROR(VLOOKUP($A210,'Dog data'!$D$2:$DG$400,'Dog data'!BT$1,FALSE),"")</f>
        <v>2.7</v>
      </c>
      <c r="P210">
        <f>IFERROR(VLOOKUP($A210,'Dog data'!$D$2:$DG$400,'Dog data'!BU$1,FALSE),"")</f>
        <v>13.4</v>
      </c>
      <c r="Q210">
        <f>IFERROR(VLOOKUP($A210,'Dog data'!$D$2:$DG$400,'Dog data'!BV$1,FALSE),"")</f>
        <v>11.94</v>
      </c>
      <c r="R210">
        <f>IFERROR(VLOOKUP($A210,'Dog data'!$D$2:$DG$400,'Dog data'!BW$1,FALSE),"")</f>
        <v>59.3</v>
      </c>
      <c r="S210">
        <f>IFERROR(VLOOKUP($A210,'Dog data'!$D$2:$DG$400,'Dog data'!BX$1,FALSE),"")</f>
        <v>4.3099999999999996</v>
      </c>
      <c r="T210">
        <f>IFERROR(VLOOKUP($A210,'Dog data'!$D$2:$DG$400,'Dog data'!BY$1,FALSE),"")</f>
        <v>10.4</v>
      </c>
      <c r="U210">
        <f>IFERROR(VLOOKUP($A210,'Dog data'!$D$2:$DG$400,'Dog data'!BZ$1,FALSE),"")</f>
        <v>26.76</v>
      </c>
      <c r="V210">
        <f>IFERROR(VLOOKUP($A210,'Dog data'!$D$2:$DG$400,'Dog data'!CA$1,FALSE),"")</f>
        <v>62</v>
      </c>
      <c r="W210">
        <f>IFERROR(VLOOKUP($A210,'Dog data'!$D$2:$DG$400,'Dog data'!CB$1,FALSE),"")</f>
        <v>24.1</v>
      </c>
      <c r="X210">
        <f>IFERROR(VLOOKUP($A210,'Dog data'!$D$2:$DG$400,'Dog data'!CC$1,FALSE),"")</f>
        <v>38.799999999999997</v>
      </c>
      <c r="Y210">
        <f>IFERROR(VLOOKUP($A210,'Dog data'!$D$2:$DG$400,'Dog data'!CD$1,FALSE),"")</f>
        <v>14.5</v>
      </c>
      <c r="Z210">
        <f>IFERROR(VLOOKUP($A210,'Dog data'!$D$2:$DG$400,'Dog data'!CE$1,FALSE),"")</f>
        <v>306</v>
      </c>
      <c r="AA210">
        <f>IFERROR(VLOOKUP($A210,'Dog data'!$D$2:$DG$400,'Dog data'!CF$1,FALSE),"")</f>
        <v>8.1</v>
      </c>
      <c r="AB210">
        <f>IFERROR(VLOOKUP($A210,'Dog data'!$D$2:$DG$400,'Dog data'!CG$1,FALSE),"")</f>
        <v>70</v>
      </c>
      <c r="AC210">
        <f>IFERROR(VLOOKUP($A210,'Dog data'!$D$2:$DG$400,'Dog data'!CH$1,FALSE),"")</f>
        <v>0</v>
      </c>
      <c r="AD210">
        <f>IFERROR(VLOOKUP($A210,'Dog data'!$D$2:$DG$400,'Dog data'!CI$1,FALSE),"")</f>
        <v>26</v>
      </c>
      <c r="AE210">
        <f>IFERROR(VLOOKUP($A210,'Dog data'!$D$2:$DG$400,'Dog data'!CJ$1,FALSE),"")</f>
        <v>4</v>
      </c>
      <c r="AF210">
        <f>IFERROR(VLOOKUP($A210,'Dog data'!$D$2:$DG$400,'Dog data'!CK$1,FALSE),"")</f>
        <v>0</v>
      </c>
      <c r="AG210" t="str">
        <f>IFERROR(VLOOKUP($A210,'Dog data'!$D$2:$DG$400,'Dog data'!CL$1,FALSE),"")</f>
        <v>.</v>
      </c>
      <c r="AH210" t="str">
        <f>IFERROR(VLOOKUP($A210,'Dog data'!$D$2:$DG$400,'Dog data'!CM$1,FALSE),"")</f>
        <v>.</v>
      </c>
      <c r="AI210" s="85" t="str">
        <f>IFERROR(VLOOKUP($A210,'Dog data'!$D$2:$DH$400,'Dog data'!DH$1,FALSE),"")</f>
        <v>TP004</v>
      </c>
      <c r="AJ210" s="85" t="str">
        <f>IFERROR(VLOOKUP($AI210,data!$C$3:$L$500,data!E$1,FALSE),"")</f>
        <v>Tierra Promitida</v>
      </c>
      <c r="AK210" s="85" t="str">
        <f>IFERROR(VLOOKUP($AI210,data!$C$3:$L$500,data!F$1,FALSE),"")</f>
        <v>9.166368 -79.20746 119.5 12.5</v>
      </c>
      <c r="AL210" s="85">
        <f>IFERROR(VLOOKUP($AI210,data!$C$3:$L$500,data!G$1,FALSE),"")</f>
        <v>9.1663680000000003</v>
      </c>
      <c r="AM210" s="85">
        <f>IFERROR(VLOOKUP($AI210,data!$C$3:$L$500,data!H$1,FALSE),"")</f>
        <v>-79.207459999999998</v>
      </c>
      <c r="AN210" s="85">
        <f>IFERROR(IFERROR(VLOOKUP($AI210,data!$C$3:$L$500,data!I$1,FALSE),VLOOKUP($AI210,Sheet1!$E$3:$M$21,Sheet1!K$1,FALSE)),"")</f>
        <v>9.1663549999999994</v>
      </c>
      <c r="AO210" s="85">
        <f>IFERROR(IFERROR(VLOOKUP($AI210,data!$C$3:$L$500,data!J$1,FALSE),VLOOKUP($AI210,Sheet1!$E$3:$M$21,Sheet1!L$1,FALSE)),"")</f>
        <v>-79.207554000000002</v>
      </c>
      <c r="AP210" s="85">
        <f>IFERROR(VLOOKUP($AI210,data!$C$3:$L$500,data!K$1,FALSE),"")</f>
        <v>-79.207459999999998</v>
      </c>
      <c r="AQ210" s="85">
        <f>IFERROR(VLOOKUP($AI210,data!$C$3:$L$500,data!L$1,FALSE),"")</f>
        <v>119.5</v>
      </c>
    </row>
    <row r="211" spans="1:43" ht="17" thickBot="1" x14ac:dyDescent="0.25">
      <c r="A211" s="33" t="s">
        <v>237</v>
      </c>
      <c r="B211" t="str">
        <f>VLOOKUP($A211,Dirofilaria!$A$6:$B$253,2,FALSE)</f>
        <v>Neg</v>
      </c>
      <c r="C211">
        <f>IF(B211=0,"",IF(B211="Neg",0,1))</f>
        <v>0</v>
      </c>
      <c r="D211" t="s">
        <v>4910</v>
      </c>
      <c r="E211">
        <f>IFERROR(VLOOKUP($A211,'Dog data'!$D$2:$DG$400,'Dog data'!R$1,FALSE),"")</f>
        <v>2</v>
      </c>
      <c r="F211" t="str">
        <f>IFERROR(VLOOKUP($A211,'Dog data'!$D$2:$DG$400,'Dog data'!T$1,FALSE),"")</f>
        <v>M</v>
      </c>
      <c r="G211" t="str">
        <f>IFERROR(VLOOKUP($A211,'Dog data'!$D$2:$DG$400,'Dog data'!Y$1,FALSE),"")</f>
        <v>Normal</v>
      </c>
      <c r="H211">
        <f>IFERROR(VLOOKUP($A211,'Dog data'!$D$2:$DG$400,'Dog data'!Z$1,FALSE),"")</f>
        <v>100</v>
      </c>
      <c r="I211" t="str">
        <f>IFERROR(VLOOKUP($A211,'Dog data'!$D$2:$DG$400,'Dog data'!AA$1,FALSE),"")</f>
        <v>Normal</v>
      </c>
      <c r="J211">
        <f>IFERROR(VLOOKUP($A211,'Dog data'!$D$2:$DG$400,'Dog data'!AE$1,FALSE),"")</f>
        <v>100.9</v>
      </c>
      <c r="K211">
        <f>IFERROR(VLOOKUP($A211,'Dog data'!$D$2:$DG$400,'Dog data'!AF$1,FALSE),"")</f>
        <v>3</v>
      </c>
      <c r="L211">
        <f>IFERROR(VLOOKUP($A211,'Dog data'!$D$2:$DG$400,'Dog data'!BQ$1,FALSE),"")</f>
        <v>9.74</v>
      </c>
      <c r="M211">
        <f>IFERROR(VLOOKUP($A211,'Dog data'!$D$2:$DG$400,'Dog data'!BR$1,FALSE),"")</f>
        <v>1.54</v>
      </c>
      <c r="N211">
        <f>IFERROR(VLOOKUP($A211,'Dog data'!$D$2:$DG$400,'Dog data'!BS$1,FALSE),"")</f>
        <v>15.8</v>
      </c>
      <c r="O211">
        <f>IFERROR(VLOOKUP($A211,'Dog data'!$D$2:$DG$400,'Dog data'!BT$1,FALSE),"")</f>
        <v>1.21</v>
      </c>
      <c r="P211">
        <f>IFERROR(VLOOKUP($A211,'Dog data'!$D$2:$DG$400,'Dog data'!BU$1,FALSE),"")</f>
        <v>12.4</v>
      </c>
      <c r="Q211">
        <f>IFERROR(VLOOKUP($A211,'Dog data'!$D$2:$DG$400,'Dog data'!BV$1,FALSE),"")</f>
        <v>7</v>
      </c>
      <c r="R211">
        <f>IFERROR(VLOOKUP($A211,'Dog data'!$D$2:$DG$400,'Dog data'!BW$1,FALSE),"")</f>
        <v>71.8</v>
      </c>
      <c r="S211">
        <f>IFERROR(VLOOKUP($A211,'Dog data'!$D$2:$DG$400,'Dog data'!BX$1,FALSE),"")</f>
        <v>7.24</v>
      </c>
      <c r="T211">
        <f>IFERROR(VLOOKUP($A211,'Dog data'!$D$2:$DG$400,'Dog data'!BY$1,FALSE),"")</f>
        <v>15.3</v>
      </c>
      <c r="U211">
        <f>IFERROR(VLOOKUP($A211,'Dog data'!$D$2:$DG$400,'Dog data'!BZ$1,FALSE),"")</f>
        <v>41.82</v>
      </c>
      <c r="V211">
        <f>IFERROR(VLOOKUP($A211,'Dog data'!$D$2:$DG$400,'Dog data'!CA$1,FALSE),"")</f>
        <v>58</v>
      </c>
      <c r="W211">
        <f>IFERROR(VLOOKUP($A211,'Dog data'!$D$2:$DG$400,'Dog data'!CB$1,FALSE),"")</f>
        <v>21.1</v>
      </c>
      <c r="X211">
        <f>IFERROR(VLOOKUP($A211,'Dog data'!$D$2:$DG$400,'Dog data'!CC$1,FALSE),"")</f>
        <v>36.5</v>
      </c>
      <c r="Y211">
        <f>IFERROR(VLOOKUP($A211,'Dog data'!$D$2:$DG$400,'Dog data'!CD$1,FALSE),"")</f>
        <v>17.899999999999999</v>
      </c>
      <c r="Z211">
        <f>IFERROR(VLOOKUP($A211,'Dog data'!$D$2:$DG$400,'Dog data'!CE$1,FALSE),"")</f>
        <v>90</v>
      </c>
      <c r="AA211">
        <f>IFERROR(VLOOKUP($A211,'Dog data'!$D$2:$DG$400,'Dog data'!CF$1,FALSE),"")</f>
        <v>14.6</v>
      </c>
      <c r="AB211">
        <f>IFERROR(VLOOKUP($A211,'Dog data'!$D$2:$DG$400,'Dog data'!CG$1,FALSE),"")</f>
        <v>60</v>
      </c>
      <c r="AC211">
        <f>IFERROR(VLOOKUP($A211,'Dog data'!$D$2:$DG$400,'Dog data'!CH$1,FALSE),"")</f>
        <v>0</v>
      </c>
      <c r="AD211">
        <f>IFERROR(VLOOKUP($A211,'Dog data'!$D$2:$DG$400,'Dog data'!CI$1,FALSE),"")</f>
        <v>30</v>
      </c>
      <c r="AE211">
        <f>IFERROR(VLOOKUP($A211,'Dog data'!$D$2:$DG$400,'Dog data'!CJ$1,FALSE),"")</f>
        <v>2</v>
      </c>
      <c r="AF211">
        <f>IFERROR(VLOOKUP($A211,'Dog data'!$D$2:$DG$400,'Dog data'!CK$1,FALSE),"")</f>
        <v>8</v>
      </c>
      <c r="AG211" t="str">
        <f>IFERROR(VLOOKUP($A211,'Dog data'!$D$2:$DG$400,'Dog data'!CL$1,FALSE),"")</f>
        <v>.</v>
      </c>
      <c r="AH211" t="str">
        <f>IFERROR(VLOOKUP($A211,'Dog data'!$D$2:$DG$400,'Dog data'!CM$1,FALSE),"")</f>
        <v>.</v>
      </c>
      <c r="AI211" s="85" t="str">
        <f>IFERROR(VLOOKUP($A211,'Dog data'!$D$2:$DH$400,'Dog data'!DH$1,FALSE),"")</f>
        <v>TP005</v>
      </c>
      <c r="AJ211" s="85" t="str">
        <f>IFERROR(VLOOKUP($AI211,data!$C$3:$L$500,data!E$1,FALSE),"")</f>
        <v>Tierra Promitida</v>
      </c>
      <c r="AK211" s="85" t="str">
        <f>IFERROR(VLOOKUP($AI211,data!$C$3:$L$500,data!F$1,FALSE),"")</f>
        <v>9.162911 -79.209964 110.69999694824219 19</v>
      </c>
      <c r="AL211" s="85">
        <f>IFERROR(VLOOKUP($AI211,data!$C$3:$L$500,data!G$1,FALSE),"")</f>
        <v>9.1629109999999994</v>
      </c>
      <c r="AM211" s="85">
        <f>IFERROR(VLOOKUP($AI211,data!$C$3:$L$500,data!H$1,FALSE),"")</f>
        <v>-79.209963999999999</v>
      </c>
      <c r="AN211" s="85">
        <f>IFERROR(IFERROR(VLOOKUP($AI211,data!$C$3:$L$500,data!I$1,FALSE),VLOOKUP($AI211,Sheet1!$E$3:$M$21,Sheet1!K$1,FALSE)),"")</f>
        <v>9.1632659489999995</v>
      </c>
      <c r="AO211" s="85">
        <f>IFERROR(IFERROR(VLOOKUP($AI211,data!$C$3:$L$500,data!J$1,FALSE),VLOOKUP($AI211,Sheet1!$E$3:$M$21,Sheet1!L$1,FALSE)),"")</f>
        <v>-79.210227829999994</v>
      </c>
      <c r="AP211" s="85">
        <f>IFERROR(VLOOKUP($AI211,data!$C$3:$L$500,data!K$1,FALSE),"")</f>
        <v>-79.209963999999999</v>
      </c>
      <c r="AQ211" s="85">
        <f>IFERROR(VLOOKUP($AI211,data!$C$3:$L$500,data!L$1,FALSE),"")</f>
        <v>110.69999694800001</v>
      </c>
    </row>
    <row r="212" spans="1:43" ht="17" thickBot="1" x14ac:dyDescent="0.25">
      <c r="A212" s="33" t="s">
        <v>238</v>
      </c>
      <c r="B212" t="str">
        <f>VLOOKUP($A212,Dirofilaria!$A$6:$B$500,2,FALSE)</f>
        <v>Neg</v>
      </c>
      <c r="C212">
        <f>IF(B212=0,"",IF(B212="Neg",0,1))</f>
        <v>0</v>
      </c>
      <c r="D212" t="s">
        <v>4910</v>
      </c>
      <c r="E212">
        <f>IFERROR(VLOOKUP($A212,'Dog data'!$D$2:$DG$400,'Dog data'!R$1,FALSE),"")</f>
        <v>2</v>
      </c>
      <c r="F212" t="str">
        <f>IFERROR(VLOOKUP($A212,'Dog data'!$D$2:$DG$400,'Dog data'!T$1,FALSE),"")</f>
        <v>M</v>
      </c>
      <c r="G212" t="str">
        <f>IFERROR(VLOOKUP($A212,'Dog data'!$D$2:$DG$400,'Dog data'!Y$1,FALSE),"")</f>
        <v>Normal</v>
      </c>
      <c r="H212">
        <f>IFERROR(VLOOKUP($A212,'Dog data'!$D$2:$DG$400,'Dog data'!Z$1,FALSE),"")</f>
        <v>118</v>
      </c>
      <c r="I212" t="str">
        <f>IFERROR(VLOOKUP($A212,'Dog data'!$D$2:$DG$400,'Dog data'!AA$1,FALSE),"")</f>
        <v>Normal</v>
      </c>
      <c r="J212">
        <f>IFERROR(VLOOKUP($A212,'Dog data'!$D$2:$DG$400,'Dog data'!AE$1,FALSE),"")</f>
        <v>101.1</v>
      </c>
      <c r="K212">
        <f>IFERROR(VLOOKUP($A212,'Dog data'!$D$2:$DG$400,'Dog data'!AF$1,FALSE),"")</f>
        <v>5</v>
      </c>
      <c r="L212">
        <f>IFERROR(VLOOKUP($A212,'Dog data'!$D$2:$DG$400,'Dog data'!BQ$1,FALSE),"")</f>
        <v>11.49</v>
      </c>
      <c r="M212">
        <f>IFERROR(VLOOKUP($A212,'Dog data'!$D$2:$DG$400,'Dog data'!BR$1,FALSE),"")</f>
        <v>3.69</v>
      </c>
      <c r="N212">
        <f>IFERROR(VLOOKUP($A212,'Dog data'!$D$2:$DG$400,'Dog data'!BS$1,FALSE),"")</f>
        <v>32.1</v>
      </c>
      <c r="O212">
        <f>IFERROR(VLOOKUP($A212,'Dog data'!$D$2:$DG$400,'Dog data'!BT$1,FALSE),"")</f>
        <v>1.54</v>
      </c>
      <c r="P212">
        <f>IFERROR(VLOOKUP($A212,'Dog data'!$D$2:$DG$400,'Dog data'!BU$1,FALSE),"")</f>
        <v>13.4</v>
      </c>
      <c r="Q212">
        <f>IFERROR(VLOOKUP($A212,'Dog data'!$D$2:$DG$400,'Dog data'!BV$1,FALSE),"")</f>
        <v>6.26</v>
      </c>
      <c r="R212">
        <f>IFERROR(VLOOKUP($A212,'Dog data'!$D$2:$DG$400,'Dog data'!BW$1,FALSE),"")</f>
        <v>54.5</v>
      </c>
      <c r="S212">
        <f>IFERROR(VLOOKUP($A212,'Dog data'!$D$2:$DG$400,'Dog data'!BX$1,FALSE),"")</f>
        <v>5.39</v>
      </c>
      <c r="T212">
        <f>IFERROR(VLOOKUP($A212,'Dog data'!$D$2:$DG$400,'Dog data'!BY$1,FALSE),"")</f>
        <v>11.8</v>
      </c>
      <c r="U212">
        <f>IFERROR(VLOOKUP($A212,'Dog data'!$D$2:$DG$400,'Dog data'!BZ$1,FALSE),"")</f>
        <v>32.06</v>
      </c>
      <c r="V212">
        <f>IFERROR(VLOOKUP($A212,'Dog data'!$D$2:$DG$400,'Dog data'!CA$1,FALSE),"")</f>
        <v>60</v>
      </c>
      <c r="W212">
        <f>IFERROR(VLOOKUP($A212,'Dog data'!$D$2:$DG$400,'Dog data'!CB$1,FALSE),"")</f>
        <v>21.9</v>
      </c>
      <c r="X212">
        <f>IFERROR(VLOOKUP($A212,'Dog data'!$D$2:$DG$400,'Dog data'!CC$1,FALSE),"")</f>
        <v>36.700000000000003</v>
      </c>
      <c r="Y212">
        <f>IFERROR(VLOOKUP($A212,'Dog data'!$D$2:$DG$400,'Dog data'!CD$1,FALSE),"")</f>
        <v>17.3</v>
      </c>
      <c r="Z212">
        <f>IFERROR(VLOOKUP($A212,'Dog data'!$D$2:$DG$400,'Dog data'!CE$1,FALSE),"")</f>
        <v>49</v>
      </c>
      <c r="AA212">
        <f>IFERROR(VLOOKUP($A212,'Dog data'!$D$2:$DG$400,'Dog data'!CF$1,FALSE),"")</f>
        <v>13.9</v>
      </c>
      <c r="AB212">
        <f>IFERROR(VLOOKUP($A212,'Dog data'!$D$2:$DG$400,'Dog data'!CG$1,FALSE),"")</f>
        <v>69</v>
      </c>
      <c r="AC212">
        <f>IFERROR(VLOOKUP($A212,'Dog data'!$D$2:$DG$400,'Dog data'!CH$1,FALSE),"")</f>
        <v>0</v>
      </c>
      <c r="AD212">
        <f>IFERROR(VLOOKUP($A212,'Dog data'!$D$2:$DG$400,'Dog data'!CI$1,FALSE),"")</f>
        <v>22</v>
      </c>
      <c r="AE212">
        <f>IFERROR(VLOOKUP($A212,'Dog data'!$D$2:$DG$400,'Dog data'!CJ$1,FALSE),"")</f>
        <v>6</v>
      </c>
      <c r="AF212">
        <f>IFERROR(VLOOKUP($A212,'Dog data'!$D$2:$DG$400,'Dog data'!CK$1,FALSE),"")</f>
        <v>3</v>
      </c>
      <c r="AG212" t="str">
        <f>IFERROR(VLOOKUP($A212,'Dog data'!$D$2:$DG$400,'Dog data'!CL$1,FALSE),"")</f>
        <v>.</v>
      </c>
      <c r="AH212" t="str">
        <f>IFERROR(VLOOKUP($A212,'Dog data'!$D$2:$DG$400,'Dog data'!CM$1,FALSE),"")</f>
        <v>.</v>
      </c>
      <c r="AI212" s="85" t="str">
        <f>IFERROR(VLOOKUP($A212,'Dog data'!$D$2:$DH$400,'Dog data'!DH$1,FALSE),"")</f>
        <v>TP005</v>
      </c>
      <c r="AJ212" s="85" t="str">
        <f>IFERROR(VLOOKUP($AI212,data!$C$3:$L$500,data!E$1,FALSE),"")</f>
        <v>Tierra Promitida</v>
      </c>
      <c r="AK212" s="85" t="str">
        <f>IFERROR(VLOOKUP($AI212,data!$C$3:$L$500,data!F$1,FALSE),"")</f>
        <v>9.162911 -79.209964 110.69999694824219 19</v>
      </c>
      <c r="AL212" s="85">
        <f>IFERROR(VLOOKUP($AI212,data!$C$3:$L$500,data!G$1,FALSE),"")</f>
        <v>9.1629109999999994</v>
      </c>
      <c r="AM212" s="85">
        <f>IFERROR(VLOOKUP($AI212,data!$C$3:$L$500,data!H$1,FALSE),"")</f>
        <v>-79.209963999999999</v>
      </c>
      <c r="AN212" s="85">
        <f>IFERROR(IFERROR(VLOOKUP($AI212,data!$C$3:$L$500,data!I$1,FALSE),VLOOKUP($AI212,Sheet1!$E$3:$M$21,Sheet1!K$1,FALSE)),"")</f>
        <v>9.1632659489999995</v>
      </c>
      <c r="AO212" s="85">
        <f>IFERROR(IFERROR(VLOOKUP($AI212,data!$C$3:$L$500,data!J$1,FALSE),VLOOKUP($AI212,Sheet1!$E$3:$M$21,Sheet1!L$1,FALSE)),"")</f>
        <v>-79.210227829999994</v>
      </c>
      <c r="AP212" s="85">
        <f>IFERROR(VLOOKUP($AI212,data!$C$3:$L$500,data!K$1,FALSE),"")</f>
        <v>-79.209963999999999</v>
      </c>
      <c r="AQ212" s="85">
        <f>IFERROR(VLOOKUP($AI212,data!$C$3:$L$500,data!L$1,FALSE),"")</f>
        <v>110.69999694800001</v>
      </c>
    </row>
    <row r="213" spans="1:43" ht="17" thickBot="1" x14ac:dyDescent="0.25">
      <c r="A213" s="18" t="s">
        <v>239</v>
      </c>
      <c r="B213" t="str">
        <f>VLOOKUP($A213,Dirofilaria!$A$6:$B$500,2,FALSE)</f>
        <v>Neg</v>
      </c>
      <c r="C213">
        <f>IF(B213=0,"",IF(B213="Neg",0,1))</f>
        <v>0</v>
      </c>
      <c r="D213" t="s">
        <v>4910</v>
      </c>
      <c r="E213">
        <f>IFERROR(VLOOKUP($A213,'Dog data'!$D$2:$DG$400,'Dog data'!R$1,FALSE),"")</f>
        <v>0</v>
      </c>
      <c r="F213" t="str">
        <f>IFERROR(VLOOKUP($A213,'Dog data'!$D$2:$DG$400,'Dog data'!T$1,FALSE),"")</f>
        <v>F</v>
      </c>
      <c r="G213" t="str">
        <f>IFERROR(VLOOKUP($A213,'Dog data'!$D$2:$DG$400,'Dog data'!Y$1,FALSE),"")</f>
        <v>Normal</v>
      </c>
      <c r="H213">
        <f>IFERROR(VLOOKUP($A213,'Dog data'!$D$2:$DG$400,'Dog data'!Z$1,FALSE),"")</f>
        <v>125</v>
      </c>
      <c r="I213" t="str">
        <f>IFERROR(VLOOKUP($A213,'Dog data'!$D$2:$DG$400,'Dog data'!AA$1,FALSE),"")</f>
        <v>Normal</v>
      </c>
      <c r="J213">
        <f>IFERROR(VLOOKUP($A213,'Dog data'!$D$2:$DG$400,'Dog data'!AE$1,FALSE),"")</f>
        <v>102.2</v>
      </c>
      <c r="K213">
        <f>IFERROR(VLOOKUP($A213,'Dog data'!$D$2:$DG$400,'Dog data'!AF$1,FALSE),"")</f>
        <v>4</v>
      </c>
      <c r="L213">
        <f>IFERROR(VLOOKUP($A213,'Dog data'!$D$2:$DG$400,'Dog data'!BQ$1,FALSE),"")</f>
        <v>14.76</v>
      </c>
      <c r="M213">
        <f>IFERROR(VLOOKUP($A213,'Dog data'!$D$2:$DG$400,'Dog data'!BR$1,FALSE),"")</f>
        <v>2.84</v>
      </c>
      <c r="N213">
        <f>IFERROR(VLOOKUP($A213,'Dog data'!$D$2:$DG$400,'Dog data'!BS$1,FALSE),"")</f>
        <v>19.3</v>
      </c>
      <c r="O213">
        <f>IFERROR(VLOOKUP($A213,'Dog data'!$D$2:$DG$400,'Dog data'!BT$1,FALSE),"")</f>
        <v>1.1100000000000001</v>
      </c>
      <c r="P213">
        <f>IFERROR(VLOOKUP($A213,'Dog data'!$D$2:$DG$400,'Dog data'!BU$1,FALSE),"")</f>
        <v>7.5</v>
      </c>
      <c r="Q213">
        <f>IFERROR(VLOOKUP($A213,'Dog data'!$D$2:$DG$400,'Dog data'!BV$1,FALSE),"")</f>
        <v>10.81</v>
      </c>
      <c r="R213">
        <f>IFERROR(VLOOKUP($A213,'Dog data'!$D$2:$DG$400,'Dog data'!BW$1,FALSE),"")</f>
        <v>73.2</v>
      </c>
      <c r="S213">
        <f>IFERROR(VLOOKUP($A213,'Dog data'!$D$2:$DG$400,'Dog data'!BX$1,FALSE),"")</f>
        <v>5.39</v>
      </c>
      <c r="T213">
        <f>IFERROR(VLOOKUP($A213,'Dog data'!$D$2:$DG$400,'Dog data'!BY$1,FALSE),"")</f>
        <v>11.6</v>
      </c>
      <c r="U213">
        <f>IFERROR(VLOOKUP($A213,'Dog data'!$D$2:$DG$400,'Dog data'!BZ$1,FALSE),"")</f>
        <v>34.35</v>
      </c>
      <c r="V213">
        <f>IFERROR(VLOOKUP($A213,'Dog data'!$D$2:$DG$400,'Dog data'!CA$1,FALSE),"")</f>
        <v>64</v>
      </c>
      <c r="W213">
        <f>IFERROR(VLOOKUP($A213,'Dog data'!$D$2:$DG$400,'Dog data'!CB$1,FALSE),"")</f>
        <v>21.5</v>
      </c>
      <c r="X213">
        <f>IFERROR(VLOOKUP($A213,'Dog data'!$D$2:$DG$400,'Dog data'!CC$1,FALSE),"")</f>
        <v>33.799999999999997</v>
      </c>
      <c r="Y213">
        <f>IFERROR(VLOOKUP($A213,'Dog data'!$D$2:$DG$400,'Dog data'!CD$1,FALSE),"")</f>
        <v>15.3</v>
      </c>
      <c r="Z213">
        <f>IFERROR(VLOOKUP($A213,'Dog data'!$D$2:$DG$400,'Dog data'!CE$1,FALSE),"")</f>
        <v>356</v>
      </c>
      <c r="AA213">
        <f>IFERROR(VLOOKUP($A213,'Dog data'!$D$2:$DG$400,'Dog data'!CF$1,FALSE),"")</f>
        <v>7.7</v>
      </c>
      <c r="AB213">
        <f>IFERROR(VLOOKUP($A213,'Dog data'!$D$2:$DG$400,'Dog data'!CG$1,FALSE),"")</f>
        <v>74</v>
      </c>
      <c r="AC213">
        <f>IFERROR(VLOOKUP($A213,'Dog data'!$D$2:$DG$400,'Dog data'!CH$1,FALSE),"")</f>
        <v>0</v>
      </c>
      <c r="AD213">
        <f>IFERROR(VLOOKUP($A213,'Dog data'!$D$2:$DG$400,'Dog data'!CI$1,FALSE),"")</f>
        <v>17</v>
      </c>
      <c r="AE213">
        <f>IFERROR(VLOOKUP($A213,'Dog data'!$D$2:$DG$400,'Dog data'!CJ$1,FALSE),"")</f>
        <v>7</v>
      </c>
      <c r="AF213">
        <f>IFERROR(VLOOKUP($A213,'Dog data'!$D$2:$DG$400,'Dog data'!CK$1,FALSE),"")</f>
        <v>2</v>
      </c>
      <c r="AG213" t="str">
        <f>IFERROR(VLOOKUP($A213,'Dog data'!$D$2:$DG$400,'Dog data'!CL$1,FALSE),"")</f>
        <v>.</v>
      </c>
      <c r="AH213" t="str">
        <f>IFERROR(VLOOKUP($A213,'Dog data'!$D$2:$DG$400,'Dog data'!CM$1,FALSE),"")</f>
        <v>.</v>
      </c>
      <c r="AI213" s="85" t="str">
        <f>IFERROR(VLOOKUP($A213,'Dog data'!$D$2:$DH$400,'Dog data'!DH$1,FALSE),"")</f>
        <v>TP007</v>
      </c>
      <c r="AJ213" s="85" t="str">
        <f>IFERROR(VLOOKUP($AI213,data!$C$3:$L$500,data!E$1,FALSE),"")</f>
        <v>Tierra Promitida</v>
      </c>
      <c r="AK213" s="85" t="str">
        <f>IFERROR(VLOOKUP($AI213,data!$C$3:$L$500,data!F$1,FALSE),"")</f>
        <v>9.171365 -79.201009 118.19999694824219 30</v>
      </c>
      <c r="AL213" s="85">
        <f>IFERROR(VLOOKUP($AI213,data!$C$3:$L$500,data!G$1,FALSE),"")</f>
        <v>9.1713649999999998</v>
      </c>
      <c r="AM213" s="85">
        <f>IFERROR(VLOOKUP($AI213,data!$C$3:$L$500,data!H$1,FALSE),"")</f>
        <v>-79.201008999999999</v>
      </c>
      <c r="AN213" s="85">
        <f>IFERROR(IFERROR(VLOOKUP($AI213,data!$C$3:$L$500,data!I$1,FALSE),VLOOKUP($AI213,Sheet1!$E$3:$M$21,Sheet1!K$1,FALSE)),"")</f>
        <v>9.1712989999999994</v>
      </c>
      <c r="AO213" s="85">
        <f>IFERROR(IFERROR(VLOOKUP($AI213,data!$C$3:$L$500,data!J$1,FALSE),VLOOKUP($AI213,Sheet1!$E$3:$M$21,Sheet1!L$1,FALSE)),"")</f>
        <v>-79.200962000000004</v>
      </c>
      <c r="AP213" s="85">
        <f>IFERROR(VLOOKUP($AI213,data!$C$3:$L$500,data!K$1,FALSE),"")</f>
        <v>-79.201008999999999</v>
      </c>
      <c r="AQ213" s="85">
        <f>IFERROR(VLOOKUP($AI213,data!$C$3:$L$500,data!L$1,FALSE),"")</f>
        <v>118.19999694800001</v>
      </c>
    </row>
    <row r="214" spans="1:43" ht="17" thickBot="1" x14ac:dyDescent="0.25">
      <c r="A214" s="18" t="s">
        <v>240</v>
      </c>
      <c r="B214" t="str">
        <f>VLOOKUP($A214,Dirofilaria!$A$6:$B$500,2,FALSE)</f>
        <v>Neg</v>
      </c>
      <c r="C214">
        <f>IF(B214=0,"",IF(B214="Neg",0,1))</f>
        <v>0</v>
      </c>
      <c r="D214" t="s">
        <v>4910</v>
      </c>
      <c r="E214">
        <f>IFERROR(VLOOKUP($A214,'Dog data'!$D$2:$DG$400,'Dog data'!R$1,FALSE),"")</f>
        <v>12</v>
      </c>
      <c r="F214" t="str">
        <f>IFERROR(VLOOKUP($A214,'Dog data'!$D$2:$DG$400,'Dog data'!T$1,FALSE),"")</f>
        <v>F</v>
      </c>
      <c r="G214" t="str">
        <f>IFERROR(VLOOKUP($A214,'Dog data'!$D$2:$DG$400,'Dog data'!Y$1,FALSE),"")</f>
        <v>Normal</v>
      </c>
      <c r="H214">
        <f>IFERROR(VLOOKUP($A214,'Dog data'!$D$2:$DG$400,'Dog data'!Z$1,FALSE),"")</f>
        <v>88</v>
      </c>
      <c r="I214" t="str">
        <f>IFERROR(VLOOKUP($A214,'Dog data'!$D$2:$DG$400,'Dog data'!AA$1,FALSE),"")</f>
        <v>Normal</v>
      </c>
      <c r="J214">
        <f>IFERROR(VLOOKUP($A214,'Dog data'!$D$2:$DG$400,'Dog data'!AE$1,FALSE),"")</f>
        <v>102.1</v>
      </c>
      <c r="K214">
        <f>IFERROR(VLOOKUP($A214,'Dog data'!$D$2:$DG$400,'Dog data'!AF$1,FALSE),"")</f>
        <v>2.5</v>
      </c>
      <c r="L214">
        <f>IFERROR(VLOOKUP($A214,'Dog data'!$D$2:$DG$400,'Dog data'!BQ$1,FALSE),"")</f>
        <v>13.11</v>
      </c>
      <c r="M214">
        <f>IFERROR(VLOOKUP($A214,'Dog data'!$D$2:$DG$400,'Dog data'!BR$1,FALSE),"")</f>
        <v>4.54</v>
      </c>
      <c r="N214">
        <f>IFERROR(VLOOKUP($A214,'Dog data'!$D$2:$DG$400,'Dog data'!BS$1,FALSE),"")</f>
        <v>34.700000000000003</v>
      </c>
      <c r="O214">
        <f>IFERROR(VLOOKUP($A214,'Dog data'!$D$2:$DG$400,'Dog data'!BT$1,FALSE),"")</f>
        <v>1.3</v>
      </c>
      <c r="P214">
        <f>IFERROR(VLOOKUP($A214,'Dog data'!$D$2:$DG$400,'Dog data'!BU$1,FALSE),"")</f>
        <v>9.9</v>
      </c>
      <c r="Q214">
        <f>IFERROR(VLOOKUP($A214,'Dog data'!$D$2:$DG$400,'Dog data'!BV$1,FALSE),"")</f>
        <v>7.27</v>
      </c>
      <c r="R214">
        <f>IFERROR(VLOOKUP($A214,'Dog data'!$D$2:$DG$400,'Dog data'!BW$1,FALSE),"")</f>
        <v>55.4</v>
      </c>
      <c r="S214">
        <f>IFERROR(VLOOKUP($A214,'Dog data'!$D$2:$DG$400,'Dog data'!BX$1,FALSE),"")</f>
        <v>3.4</v>
      </c>
      <c r="T214">
        <f>IFERROR(VLOOKUP($A214,'Dog data'!$D$2:$DG$400,'Dog data'!BY$1,FALSE),"")</f>
        <v>7.4</v>
      </c>
      <c r="U214">
        <f>IFERROR(VLOOKUP($A214,'Dog data'!$D$2:$DG$400,'Dog data'!BZ$1,FALSE),"")</f>
        <v>21.72</v>
      </c>
      <c r="V214">
        <f>IFERROR(VLOOKUP($A214,'Dog data'!$D$2:$DG$400,'Dog data'!CA$1,FALSE),"")</f>
        <v>64</v>
      </c>
      <c r="W214">
        <f>IFERROR(VLOOKUP($A214,'Dog data'!$D$2:$DG$400,'Dog data'!CB$1,FALSE),"")</f>
        <v>21.6</v>
      </c>
      <c r="X214">
        <f>IFERROR(VLOOKUP($A214,'Dog data'!$D$2:$DG$400,'Dog data'!CC$1,FALSE),"")</f>
        <v>33.9</v>
      </c>
      <c r="Y214">
        <f>IFERROR(VLOOKUP($A214,'Dog data'!$D$2:$DG$400,'Dog data'!CD$1,FALSE),"")</f>
        <v>16.899999999999999</v>
      </c>
      <c r="Z214">
        <f>IFERROR(VLOOKUP($A214,'Dog data'!$D$2:$DG$400,'Dog data'!CE$1,FALSE),"")</f>
        <v>133</v>
      </c>
      <c r="AA214">
        <f>IFERROR(VLOOKUP($A214,'Dog data'!$D$2:$DG$400,'Dog data'!CF$1,FALSE),"")</f>
        <v>10.1</v>
      </c>
      <c r="AB214">
        <f>IFERROR(VLOOKUP($A214,'Dog data'!$D$2:$DG$400,'Dog data'!CG$1,FALSE),"")</f>
        <v>57</v>
      </c>
      <c r="AC214">
        <f>IFERROR(VLOOKUP($A214,'Dog data'!$D$2:$DG$400,'Dog data'!CH$1,FALSE),"")</f>
        <v>0</v>
      </c>
      <c r="AD214">
        <f>IFERROR(VLOOKUP($A214,'Dog data'!$D$2:$DG$400,'Dog data'!CI$1,FALSE),"")</f>
        <v>41</v>
      </c>
      <c r="AE214">
        <f>IFERROR(VLOOKUP($A214,'Dog data'!$D$2:$DG$400,'Dog data'!CJ$1,FALSE),"")</f>
        <v>2</v>
      </c>
      <c r="AF214">
        <f>IFERROR(VLOOKUP($A214,'Dog data'!$D$2:$DG$400,'Dog data'!CK$1,FALSE),"")</f>
        <v>0</v>
      </c>
      <c r="AG214" t="str">
        <f>IFERROR(VLOOKUP($A214,'Dog data'!$D$2:$DG$400,'Dog data'!CL$1,FALSE),"")</f>
        <v>.</v>
      </c>
      <c r="AH214" t="str">
        <f>IFERROR(VLOOKUP($A214,'Dog data'!$D$2:$DG$400,'Dog data'!CM$1,FALSE),"")</f>
        <v>.</v>
      </c>
      <c r="AI214" s="85" t="str">
        <f>IFERROR(VLOOKUP($A214,'Dog data'!$D$2:$DH$400,'Dog data'!DH$1,FALSE),"")</f>
        <v>TP007</v>
      </c>
      <c r="AJ214" s="85" t="str">
        <f>IFERROR(VLOOKUP($AI214,data!$C$3:$L$500,data!E$1,FALSE),"")</f>
        <v>Tierra Promitida</v>
      </c>
      <c r="AK214" s="85" t="str">
        <f>IFERROR(VLOOKUP($AI214,data!$C$3:$L$500,data!F$1,FALSE),"")</f>
        <v>9.171365 -79.201009 118.19999694824219 30</v>
      </c>
      <c r="AL214" s="85">
        <f>IFERROR(VLOOKUP($AI214,data!$C$3:$L$500,data!G$1,FALSE),"")</f>
        <v>9.1713649999999998</v>
      </c>
      <c r="AM214" s="85">
        <f>IFERROR(VLOOKUP($AI214,data!$C$3:$L$500,data!H$1,FALSE),"")</f>
        <v>-79.201008999999999</v>
      </c>
      <c r="AN214" s="85">
        <f>IFERROR(IFERROR(VLOOKUP($AI214,data!$C$3:$L$500,data!I$1,FALSE),VLOOKUP($AI214,Sheet1!$E$3:$M$21,Sheet1!K$1,FALSE)),"")</f>
        <v>9.1712989999999994</v>
      </c>
      <c r="AO214" s="85">
        <f>IFERROR(IFERROR(VLOOKUP($AI214,data!$C$3:$L$500,data!J$1,FALSE),VLOOKUP($AI214,Sheet1!$E$3:$M$21,Sheet1!L$1,FALSE)),"")</f>
        <v>-79.200962000000004</v>
      </c>
      <c r="AP214" s="85">
        <f>IFERROR(VLOOKUP($AI214,data!$C$3:$L$500,data!K$1,FALSE),"")</f>
        <v>-79.201008999999999</v>
      </c>
      <c r="AQ214" s="85">
        <f>IFERROR(VLOOKUP($AI214,data!$C$3:$L$500,data!L$1,FALSE),"")</f>
        <v>118.19999694800001</v>
      </c>
    </row>
    <row r="215" spans="1:43" ht="17" thickBot="1" x14ac:dyDescent="0.25">
      <c r="A215" s="18" t="s">
        <v>241</v>
      </c>
      <c r="B215" t="str">
        <f>VLOOKUP($A215,Dirofilaria!$A$6:$B$500,2,FALSE)</f>
        <v>Neg</v>
      </c>
      <c r="C215">
        <f>IF(B215=0,"",IF(B215="Neg",0,1))</f>
        <v>0</v>
      </c>
      <c r="D215" t="s">
        <v>4910</v>
      </c>
      <c r="E215">
        <f>IFERROR(VLOOKUP($A215,'Dog data'!$D$2:$DG$400,'Dog data'!R$1,FALSE),"")</f>
        <v>5</v>
      </c>
      <c r="F215" t="str">
        <f>IFERROR(VLOOKUP($A215,'Dog data'!$D$2:$DG$400,'Dog data'!T$1,FALSE),"")</f>
        <v>F</v>
      </c>
      <c r="G215" t="str">
        <f>IFERROR(VLOOKUP($A215,'Dog data'!$D$2:$DG$400,'Dog data'!Y$1,FALSE),"")</f>
        <v>slightly depressed</v>
      </c>
      <c r="H215">
        <f>IFERROR(VLOOKUP($A215,'Dog data'!$D$2:$DG$400,'Dog data'!Z$1,FALSE),"")</f>
        <v>80</v>
      </c>
      <c r="I215" t="str">
        <f>IFERROR(VLOOKUP($A215,'Dog data'!$D$2:$DG$400,'Dog data'!AA$1,FALSE),"")</f>
        <v>Normal</v>
      </c>
      <c r="J215">
        <f>IFERROR(VLOOKUP($A215,'Dog data'!$D$2:$DG$400,'Dog data'!AE$1,FALSE),"")</f>
        <v>101.5</v>
      </c>
      <c r="K215">
        <f>IFERROR(VLOOKUP($A215,'Dog data'!$D$2:$DG$400,'Dog data'!AF$1,FALSE),"")</f>
        <v>2.5</v>
      </c>
      <c r="L215">
        <f>IFERROR(VLOOKUP($A215,'Dog data'!$D$2:$DG$400,'Dog data'!BQ$1,FALSE),"")</f>
        <v>14.86</v>
      </c>
      <c r="M215">
        <f>IFERROR(VLOOKUP($A215,'Dog data'!$D$2:$DG$400,'Dog data'!BR$1,FALSE),"")</f>
        <v>3.27</v>
      </c>
      <c r="N215">
        <f>IFERROR(VLOOKUP($A215,'Dog data'!$D$2:$DG$400,'Dog data'!BS$1,FALSE),"")</f>
        <v>22</v>
      </c>
      <c r="O215">
        <f>IFERROR(VLOOKUP($A215,'Dog data'!$D$2:$DG$400,'Dog data'!BT$1,FALSE),"")</f>
        <v>1.29</v>
      </c>
      <c r="P215">
        <f>IFERROR(VLOOKUP($A215,'Dog data'!$D$2:$DG$400,'Dog data'!BU$1,FALSE),"")</f>
        <v>8.6999999999999993</v>
      </c>
      <c r="Q215">
        <f>IFERROR(VLOOKUP($A215,'Dog data'!$D$2:$DG$400,'Dog data'!BV$1,FALSE),"")</f>
        <v>10.3</v>
      </c>
      <c r="R215">
        <f>IFERROR(VLOOKUP($A215,'Dog data'!$D$2:$DG$400,'Dog data'!BW$1,FALSE),"")</f>
        <v>69.3</v>
      </c>
      <c r="S215">
        <f>IFERROR(VLOOKUP($A215,'Dog data'!$D$2:$DG$400,'Dog data'!BX$1,FALSE),"")</f>
        <v>4.82</v>
      </c>
      <c r="T215">
        <f>IFERROR(VLOOKUP($A215,'Dog data'!$D$2:$DG$400,'Dog data'!BY$1,FALSE),"")</f>
        <v>11.4</v>
      </c>
      <c r="U215">
        <f>IFERROR(VLOOKUP($A215,'Dog data'!$D$2:$DG$400,'Dog data'!BZ$1,FALSE),"")</f>
        <v>32.270000000000003</v>
      </c>
      <c r="V215">
        <f>IFERROR(VLOOKUP($A215,'Dog data'!$D$2:$DG$400,'Dog data'!CA$1,FALSE),"")</f>
        <v>67</v>
      </c>
      <c r="W215">
        <f>IFERROR(VLOOKUP($A215,'Dog data'!$D$2:$DG$400,'Dog data'!CB$1,FALSE),"")</f>
        <v>23.7</v>
      </c>
      <c r="X215">
        <f>IFERROR(VLOOKUP($A215,'Dog data'!$D$2:$DG$400,'Dog data'!CC$1,FALSE),"")</f>
        <v>35.4</v>
      </c>
      <c r="Y215">
        <f>IFERROR(VLOOKUP($A215,'Dog data'!$D$2:$DG$400,'Dog data'!CD$1,FALSE),"")</f>
        <v>15</v>
      </c>
      <c r="Z215">
        <f>IFERROR(VLOOKUP($A215,'Dog data'!$D$2:$DG$400,'Dog data'!CE$1,FALSE),"")</f>
        <v>43</v>
      </c>
      <c r="AA215">
        <f>IFERROR(VLOOKUP($A215,'Dog data'!$D$2:$DG$400,'Dog data'!CF$1,FALSE),"")</f>
        <v>11.2</v>
      </c>
      <c r="AB215">
        <f>IFERROR(VLOOKUP($A215,'Dog data'!$D$2:$DG$400,'Dog data'!CG$1,FALSE),"")</f>
        <v>69</v>
      </c>
      <c r="AC215">
        <f>IFERROR(VLOOKUP($A215,'Dog data'!$D$2:$DG$400,'Dog data'!CH$1,FALSE),"")</f>
        <v>0</v>
      </c>
      <c r="AD215">
        <f>IFERROR(VLOOKUP($A215,'Dog data'!$D$2:$DG$400,'Dog data'!CI$1,FALSE),"")</f>
        <v>25</v>
      </c>
      <c r="AE215">
        <f>IFERROR(VLOOKUP($A215,'Dog data'!$D$2:$DG$400,'Dog data'!CJ$1,FALSE),"")</f>
        <v>4</v>
      </c>
      <c r="AF215">
        <f>IFERROR(VLOOKUP($A215,'Dog data'!$D$2:$DG$400,'Dog data'!CK$1,FALSE),"")</f>
        <v>2</v>
      </c>
      <c r="AG215" t="str">
        <f>IFERROR(VLOOKUP($A215,'Dog data'!$D$2:$DG$400,'Dog data'!CL$1,FALSE),"")</f>
        <v>.</v>
      </c>
      <c r="AH215" t="str">
        <f>IFERROR(VLOOKUP($A215,'Dog data'!$D$2:$DG$400,'Dog data'!CM$1,FALSE),"")</f>
        <v>.</v>
      </c>
      <c r="AI215" s="85" t="str">
        <f>IFERROR(VLOOKUP($A215,'Dog data'!$D$2:$DH$400,'Dog data'!DH$1,FALSE),"")</f>
        <v>TP007</v>
      </c>
      <c r="AJ215" s="85" t="str">
        <f>IFERROR(VLOOKUP($AI215,data!$C$3:$L$500,data!E$1,FALSE),"")</f>
        <v>Tierra Promitida</v>
      </c>
      <c r="AK215" s="85" t="str">
        <f>IFERROR(VLOOKUP($AI215,data!$C$3:$L$500,data!F$1,FALSE),"")</f>
        <v>9.171365 -79.201009 118.19999694824219 30</v>
      </c>
      <c r="AL215" s="85">
        <f>IFERROR(VLOOKUP($AI215,data!$C$3:$L$500,data!G$1,FALSE),"")</f>
        <v>9.1713649999999998</v>
      </c>
      <c r="AM215" s="85">
        <f>IFERROR(VLOOKUP($AI215,data!$C$3:$L$500,data!H$1,FALSE),"")</f>
        <v>-79.201008999999999</v>
      </c>
      <c r="AN215" s="85">
        <f>IFERROR(IFERROR(VLOOKUP($AI215,data!$C$3:$L$500,data!I$1,FALSE),VLOOKUP($AI215,Sheet1!$E$3:$M$21,Sheet1!K$1,FALSE)),"")</f>
        <v>9.1712989999999994</v>
      </c>
      <c r="AO215" s="85">
        <f>IFERROR(IFERROR(VLOOKUP($AI215,data!$C$3:$L$500,data!J$1,FALSE),VLOOKUP($AI215,Sheet1!$E$3:$M$21,Sheet1!L$1,FALSE)),"")</f>
        <v>-79.200962000000004</v>
      </c>
      <c r="AP215" s="85">
        <f>IFERROR(VLOOKUP($AI215,data!$C$3:$L$500,data!K$1,FALSE),"")</f>
        <v>-79.201008999999999</v>
      </c>
      <c r="AQ215" s="85">
        <f>IFERROR(VLOOKUP($AI215,data!$C$3:$L$500,data!L$1,FALSE),"")</f>
        <v>118.19999694800001</v>
      </c>
    </row>
    <row r="216" spans="1:43" ht="17" thickBot="1" x14ac:dyDescent="0.25">
      <c r="A216" s="18" t="s">
        <v>242</v>
      </c>
      <c r="B216" t="str">
        <f>VLOOKUP($A216,Dirofilaria!$A$6:$B$500,2,FALSE)</f>
        <v>Neg</v>
      </c>
      <c r="C216">
        <f>IF(B216=0,"",IF(B216="Neg",0,1))</f>
        <v>0</v>
      </c>
      <c r="D216" t="s">
        <v>4910</v>
      </c>
      <c r="E216">
        <f>IFERROR(VLOOKUP($A216,'Dog data'!$D$2:$DG$400,'Dog data'!R$1,FALSE),"")</f>
        <v>1.5</v>
      </c>
      <c r="F216" t="str">
        <f>IFERROR(VLOOKUP($A216,'Dog data'!$D$2:$DG$400,'Dog data'!T$1,FALSE),"")</f>
        <v>M</v>
      </c>
      <c r="G216" t="str">
        <f>IFERROR(VLOOKUP($A216,'Dog data'!$D$2:$DG$400,'Dog data'!Y$1,FALSE),"")</f>
        <v>Normal</v>
      </c>
      <c r="H216">
        <f>IFERROR(VLOOKUP($A216,'Dog data'!$D$2:$DG$400,'Dog data'!Z$1,FALSE),"")</f>
        <v>88</v>
      </c>
      <c r="I216" t="str">
        <f>IFERROR(VLOOKUP($A216,'Dog data'!$D$2:$DG$400,'Dog data'!AA$1,FALSE),"")</f>
        <v>Normal</v>
      </c>
      <c r="J216">
        <f>IFERROR(VLOOKUP($A216,'Dog data'!$D$2:$DG$400,'Dog data'!AE$1,FALSE),"")</f>
        <v>102.1</v>
      </c>
      <c r="K216">
        <f>IFERROR(VLOOKUP($A216,'Dog data'!$D$2:$DG$400,'Dog data'!AF$1,FALSE),"")</f>
        <v>3</v>
      </c>
      <c r="L216">
        <f>IFERROR(VLOOKUP($A216,'Dog data'!$D$2:$DG$400,'Dog data'!BQ$1,FALSE),"")</f>
        <v>19.73</v>
      </c>
      <c r="M216">
        <f>IFERROR(VLOOKUP($A216,'Dog data'!$D$2:$DG$400,'Dog data'!BR$1,FALSE),"")</f>
        <v>5.6</v>
      </c>
      <c r="N216">
        <f>IFERROR(VLOOKUP($A216,'Dog data'!$D$2:$DG$400,'Dog data'!BS$1,FALSE),"")</f>
        <v>28.4</v>
      </c>
      <c r="O216">
        <f>IFERROR(VLOOKUP($A216,'Dog data'!$D$2:$DG$400,'Dog data'!BT$1,FALSE),"")</f>
        <v>1.43</v>
      </c>
      <c r="P216">
        <f>IFERROR(VLOOKUP($A216,'Dog data'!$D$2:$DG$400,'Dog data'!BU$1,FALSE),"")</f>
        <v>7.3</v>
      </c>
      <c r="Q216">
        <f>IFERROR(VLOOKUP($A216,'Dog data'!$D$2:$DG$400,'Dog data'!BV$1,FALSE),"")</f>
        <v>12.7</v>
      </c>
      <c r="R216">
        <f>IFERROR(VLOOKUP($A216,'Dog data'!$D$2:$DG$400,'Dog data'!BW$1,FALSE),"")</f>
        <v>64.400000000000006</v>
      </c>
      <c r="S216">
        <f>IFERROR(VLOOKUP($A216,'Dog data'!$D$2:$DG$400,'Dog data'!BX$1,FALSE),"")</f>
        <v>6.11</v>
      </c>
      <c r="T216">
        <f>IFERROR(VLOOKUP($A216,'Dog data'!$D$2:$DG$400,'Dog data'!BY$1,FALSE),"")</f>
        <v>13.4</v>
      </c>
      <c r="U216">
        <f>IFERROR(VLOOKUP($A216,'Dog data'!$D$2:$DG$400,'Dog data'!BZ$1,FALSE),"")</f>
        <v>38.1</v>
      </c>
      <c r="V216">
        <f>IFERROR(VLOOKUP($A216,'Dog data'!$D$2:$DG$400,'Dog data'!CA$1,FALSE),"")</f>
        <v>62</v>
      </c>
      <c r="W216">
        <f>IFERROR(VLOOKUP($A216,'Dog data'!$D$2:$DG$400,'Dog data'!CB$1,FALSE),"")</f>
        <v>22</v>
      </c>
      <c r="X216">
        <f>IFERROR(VLOOKUP($A216,'Dog data'!$D$2:$DG$400,'Dog data'!CC$1,FALSE),"")</f>
        <v>35.299999999999997</v>
      </c>
      <c r="Y216">
        <f>IFERROR(VLOOKUP($A216,'Dog data'!$D$2:$DG$400,'Dog data'!CD$1,FALSE),"")</f>
        <v>17</v>
      </c>
      <c r="Z216">
        <f>IFERROR(VLOOKUP($A216,'Dog data'!$D$2:$DG$400,'Dog data'!CE$1,FALSE),"")</f>
        <v>74</v>
      </c>
      <c r="AA216">
        <f>IFERROR(VLOOKUP($A216,'Dog data'!$D$2:$DG$400,'Dog data'!CF$1,FALSE),"")</f>
        <v>11.5</v>
      </c>
      <c r="AB216">
        <f>IFERROR(VLOOKUP($A216,'Dog data'!$D$2:$DG$400,'Dog data'!CG$1,FALSE),"")</f>
        <v>60</v>
      </c>
      <c r="AC216">
        <f>IFERROR(VLOOKUP($A216,'Dog data'!$D$2:$DG$400,'Dog data'!CH$1,FALSE),"")</f>
        <v>0</v>
      </c>
      <c r="AD216">
        <f>IFERROR(VLOOKUP($A216,'Dog data'!$D$2:$DG$400,'Dog data'!CI$1,FALSE),"")</f>
        <v>30</v>
      </c>
      <c r="AE216">
        <f>IFERROR(VLOOKUP($A216,'Dog data'!$D$2:$DG$400,'Dog data'!CJ$1,FALSE),"")</f>
        <v>10</v>
      </c>
      <c r="AF216">
        <f>IFERROR(VLOOKUP($A216,'Dog data'!$D$2:$DG$400,'Dog data'!CK$1,FALSE),"")</f>
        <v>0</v>
      </c>
      <c r="AG216" t="str">
        <f>IFERROR(VLOOKUP($A216,'Dog data'!$D$2:$DG$400,'Dog data'!CL$1,FALSE),"")</f>
        <v>.</v>
      </c>
      <c r="AH216" t="str">
        <f>IFERROR(VLOOKUP($A216,'Dog data'!$D$2:$DG$400,'Dog data'!CM$1,FALSE),"")</f>
        <v>.</v>
      </c>
      <c r="AI216" s="85" t="str">
        <f>IFERROR(VLOOKUP($A216,'Dog data'!$D$2:$DH$400,'Dog data'!DH$1,FALSE),"")</f>
        <v>TP007</v>
      </c>
      <c r="AJ216" s="85" t="str">
        <f>IFERROR(VLOOKUP($AI216,data!$C$3:$L$500,data!E$1,FALSE),"")</f>
        <v>Tierra Promitida</v>
      </c>
      <c r="AK216" s="85" t="str">
        <f>IFERROR(VLOOKUP($AI216,data!$C$3:$L$500,data!F$1,FALSE),"")</f>
        <v>9.171365 -79.201009 118.19999694824219 30</v>
      </c>
      <c r="AL216" s="85">
        <f>IFERROR(VLOOKUP($AI216,data!$C$3:$L$500,data!G$1,FALSE),"")</f>
        <v>9.1713649999999998</v>
      </c>
      <c r="AM216" s="85">
        <f>IFERROR(VLOOKUP($AI216,data!$C$3:$L$500,data!H$1,FALSE),"")</f>
        <v>-79.201008999999999</v>
      </c>
      <c r="AN216" s="85">
        <f>IFERROR(IFERROR(VLOOKUP($AI216,data!$C$3:$L$500,data!I$1,FALSE),VLOOKUP($AI216,Sheet1!$E$3:$M$21,Sheet1!K$1,FALSE)),"")</f>
        <v>9.1712989999999994</v>
      </c>
      <c r="AO216" s="85">
        <f>IFERROR(IFERROR(VLOOKUP($AI216,data!$C$3:$L$500,data!J$1,FALSE),VLOOKUP($AI216,Sheet1!$E$3:$M$21,Sheet1!L$1,FALSE)),"")</f>
        <v>-79.200962000000004</v>
      </c>
      <c r="AP216" s="85">
        <f>IFERROR(VLOOKUP($AI216,data!$C$3:$L$500,data!K$1,FALSE),"")</f>
        <v>-79.201008999999999</v>
      </c>
      <c r="AQ216" s="85">
        <f>IFERROR(VLOOKUP($AI216,data!$C$3:$L$500,data!L$1,FALSE),"")</f>
        <v>118.19999694800001</v>
      </c>
    </row>
    <row r="217" spans="1:43" ht="17" thickBot="1" x14ac:dyDescent="0.25">
      <c r="A217" s="18" t="s">
        <v>243</v>
      </c>
      <c r="B217" t="str">
        <f>VLOOKUP($A217,Dirofilaria!$A$6:$B$500,2,FALSE)</f>
        <v>Neg</v>
      </c>
      <c r="C217">
        <f>IF(B217=0,"",IF(B217="Neg",0,1))</f>
        <v>0</v>
      </c>
      <c r="D217" t="s">
        <v>4910</v>
      </c>
      <c r="E217">
        <f>IFERROR(VLOOKUP($A217,'Dog data'!$D$2:$DG$400,'Dog data'!R$1,FALSE),"")</f>
        <v>2</v>
      </c>
      <c r="F217" t="str">
        <f>IFERROR(VLOOKUP($A217,'Dog data'!$D$2:$DG$400,'Dog data'!T$1,FALSE),"")</f>
        <v>F</v>
      </c>
      <c r="G217" t="str">
        <f>IFERROR(VLOOKUP($A217,'Dog data'!$D$2:$DG$400,'Dog data'!Y$1,FALSE),"")</f>
        <v>Normal</v>
      </c>
      <c r="H217">
        <f>IFERROR(VLOOKUP($A217,'Dog data'!$D$2:$DG$400,'Dog data'!Z$1,FALSE),"")</f>
        <v>72</v>
      </c>
      <c r="I217" t="str">
        <f>IFERROR(VLOOKUP($A217,'Dog data'!$D$2:$DG$400,'Dog data'!AA$1,FALSE),"")</f>
        <v>Normal</v>
      </c>
      <c r="J217">
        <f>IFERROR(VLOOKUP($A217,'Dog data'!$D$2:$DG$400,'Dog data'!AE$1,FALSE),"")</f>
        <v>102.6</v>
      </c>
      <c r="K217">
        <f>IFERROR(VLOOKUP($A217,'Dog data'!$D$2:$DG$400,'Dog data'!AF$1,FALSE),"")</f>
        <v>2.5</v>
      </c>
      <c r="L217">
        <f>IFERROR(VLOOKUP($A217,'Dog data'!$D$2:$DG$400,'Dog data'!BQ$1,FALSE),"")</f>
        <v>8.83</v>
      </c>
      <c r="M217">
        <f>IFERROR(VLOOKUP($A217,'Dog data'!$D$2:$DG$400,'Dog data'!BR$1,FALSE),"")</f>
        <v>2.0499999999999998</v>
      </c>
      <c r="N217">
        <f>IFERROR(VLOOKUP($A217,'Dog data'!$D$2:$DG$400,'Dog data'!BS$1,FALSE),"")</f>
        <v>23.2</v>
      </c>
      <c r="O217">
        <f>IFERROR(VLOOKUP($A217,'Dog data'!$D$2:$DG$400,'Dog data'!BT$1,FALSE),"")</f>
        <v>1.51</v>
      </c>
      <c r="P217">
        <f>IFERROR(VLOOKUP($A217,'Dog data'!$D$2:$DG$400,'Dog data'!BU$1,FALSE),"")</f>
        <v>17.100000000000001</v>
      </c>
      <c r="Q217">
        <f>IFERROR(VLOOKUP($A217,'Dog data'!$D$2:$DG$400,'Dog data'!BV$1,FALSE),"")</f>
        <v>5.27</v>
      </c>
      <c r="R217">
        <f>IFERROR(VLOOKUP($A217,'Dog data'!$D$2:$DG$400,'Dog data'!BW$1,FALSE),"")</f>
        <v>59.7</v>
      </c>
      <c r="S217">
        <f>IFERROR(VLOOKUP($A217,'Dog data'!$D$2:$DG$400,'Dog data'!BX$1,FALSE),"")</f>
        <v>5.7</v>
      </c>
      <c r="T217">
        <f>IFERROR(VLOOKUP($A217,'Dog data'!$D$2:$DG$400,'Dog data'!BY$1,FALSE),"")</f>
        <v>12.4</v>
      </c>
      <c r="U217">
        <f>IFERROR(VLOOKUP($A217,'Dog data'!$D$2:$DG$400,'Dog data'!BZ$1,FALSE),"")</f>
        <v>35.270000000000003</v>
      </c>
      <c r="V217">
        <f>IFERROR(VLOOKUP($A217,'Dog data'!$D$2:$DG$400,'Dog data'!CA$1,FALSE),"")</f>
        <v>62</v>
      </c>
      <c r="W217">
        <f>IFERROR(VLOOKUP($A217,'Dog data'!$D$2:$DG$400,'Dog data'!CB$1,FALSE),"")</f>
        <v>21.7</v>
      </c>
      <c r="X217">
        <f>IFERROR(VLOOKUP($A217,'Dog data'!$D$2:$DG$400,'Dog data'!CC$1,FALSE),"")</f>
        <v>35.1</v>
      </c>
      <c r="Y217">
        <f>IFERROR(VLOOKUP($A217,'Dog data'!$D$2:$DG$400,'Dog data'!CD$1,FALSE),"")</f>
        <v>16.7</v>
      </c>
      <c r="Z217">
        <f>IFERROR(VLOOKUP($A217,'Dog data'!$D$2:$DG$400,'Dog data'!CE$1,FALSE),"")</f>
        <v>243</v>
      </c>
      <c r="AA217">
        <f>IFERROR(VLOOKUP($A217,'Dog data'!$D$2:$DG$400,'Dog data'!CF$1,FALSE),"")</f>
        <v>9.6</v>
      </c>
      <c r="AB217">
        <f>IFERROR(VLOOKUP($A217,'Dog data'!$D$2:$DG$400,'Dog data'!CG$1,FALSE),"")</f>
        <v>63</v>
      </c>
      <c r="AC217">
        <f>IFERROR(VLOOKUP($A217,'Dog data'!$D$2:$DG$400,'Dog data'!CH$1,FALSE),"")</f>
        <v>0</v>
      </c>
      <c r="AD217">
        <f>IFERROR(VLOOKUP($A217,'Dog data'!$D$2:$DG$400,'Dog data'!CI$1,FALSE),"")</f>
        <v>23</v>
      </c>
      <c r="AE217">
        <f>IFERROR(VLOOKUP($A217,'Dog data'!$D$2:$DG$400,'Dog data'!CJ$1,FALSE),"")</f>
        <v>8</v>
      </c>
      <c r="AF217">
        <f>IFERROR(VLOOKUP($A217,'Dog data'!$D$2:$DG$400,'Dog data'!CK$1,FALSE),"")</f>
        <v>6</v>
      </c>
      <c r="AG217" t="str">
        <f>IFERROR(VLOOKUP($A217,'Dog data'!$D$2:$DG$400,'Dog data'!CL$1,FALSE),"")</f>
        <v>.</v>
      </c>
      <c r="AH217" t="str">
        <f>IFERROR(VLOOKUP($A217,'Dog data'!$D$2:$DG$400,'Dog data'!CM$1,FALSE),"")</f>
        <v>.</v>
      </c>
      <c r="AI217" s="85" t="str">
        <f>IFERROR(VLOOKUP($A217,'Dog data'!$D$2:$DH$400,'Dog data'!DH$1,FALSE),"")</f>
        <v>TP007</v>
      </c>
      <c r="AJ217" s="85" t="str">
        <f>IFERROR(VLOOKUP($AI217,data!$C$3:$L$500,data!E$1,FALSE),"")</f>
        <v>Tierra Promitida</v>
      </c>
      <c r="AK217" s="85" t="str">
        <f>IFERROR(VLOOKUP($AI217,data!$C$3:$L$500,data!F$1,FALSE),"")</f>
        <v>9.171365 -79.201009 118.19999694824219 30</v>
      </c>
      <c r="AL217" s="85">
        <f>IFERROR(VLOOKUP($AI217,data!$C$3:$L$500,data!G$1,FALSE),"")</f>
        <v>9.1713649999999998</v>
      </c>
      <c r="AM217" s="85">
        <f>IFERROR(VLOOKUP($AI217,data!$C$3:$L$500,data!H$1,FALSE),"")</f>
        <v>-79.201008999999999</v>
      </c>
      <c r="AN217" s="85">
        <f>IFERROR(IFERROR(VLOOKUP($AI217,data!$C$3:$L$500,data!I$1,FALSE),VLOOKUP($AI217,Sheet1!$E$3:$M$21,Sheet1!K$1,FALSE)),"")</f>
        <v>9.1712989999999994</v>
      </c>
      <c r="AO217" s="85">
        <f>IFERROR(IFERROR(VLOOKUP($AI217,data!$C$3:$L$500,data!J$1,FALSE),VLOOKUP($AI217,Sheet1!$E$3:$M$21,Sheet1!L$1,FALSE)),"")</f>
        <v>-79.200962000000004</v>
      </c>
      <c r="AP217" s="85">
        <f>IFERROR(VLOOKUP($AI217,data!$C$3:$L$500,data!K$1,FALSE),"")</f>
        <v>-79.201008999999999</v>
      </c>
      <c r="AQ217" s="85">
        <f>IFERROR(VLOOKUP($AI217,data!$C$3:$L$500,data!L$1,FALSE),"")</f>
        <v>118.19999694800001</v>
      </c>
    </row>
    <row r="218" spans="1:43" ht="17" thickBot="1" x14ac:dyDescent="0.25">
      <c r="A218" s="18" t="s">
        <v>244</v>
      </c>
      <c r="B218" t="str">
        <f>VLOOKUP($A218,Dirofilaria!$A$6:$B$500,2,FALSE)</f>
        <v>Neg</v>
      </c>
      <c r="C218">
        <f>IF(B218=0,"",IF(B218="Neg",0,1))</f>
        <v>0</v>
      </c>
      <c r="D218" t="s">
        <v>4910</v>
      </c>
      <c r="E218">
        <f>IFERROR(VLOOKUP($A218,'Dog data'!$D$2:$DG$400,'Dog data'!R$1,FALSE),"")</f>
        <v>6</v>
      </c>
      <c r="F218" t="str">
        <f>IFERROR(VLOOKUP($A218,'Dog data'!$D$2:$DG$400,'Dog data'!T$1,FALSE),"")</f>
        <v>M</v>
      </c>
      <c r="G218" t="str">
        <f>IFERROR(VLOOKUP($A218,'Dog data'!$D$2:$DG$400,'Dog data'!Y$1,FALSE),"")</f>
        <v>Normal</v>
      </c>
      <c r="H218">
        <f>IFERROR(VLOOKUP($A218,'Dog data'!$D$2:$DG$400,'Dog data'!Z$1,FALSE),"")</f>
        <v>76</v>
      </c>
      <c r="I218">
        <f>IFERROR(VLOOKUP($A218,'Dog data'!$D$2:$DG$400,'Dog data'!AA$1,FALSE),"")</f>
        <v>20</v>
      </c>
      <c r="J218">
        <f>IFERROR(VLOOKUP($A218,'Dog data'!$D$2:$DG$400,'Dog data'!AE$1,FALSE),"")</f>
        <v>101.2</v>
      </c>
      <c r="K218">
        <f>IFERROR(VLOOKUP($A218,'Dog data'!$D$2:$DG$400,'Dog data'!AF$1,FALSE),"")</f>
        <v>3</v>
      </c>
      <c r="L218">
        <f>IFERROR(VLOOKUP($A218,'Dog data'!$D$2:$DG$400,'Dog data'!BQ$1,FALSE),"")</f>
        <v>12.68</v>
      </c>
      <c r="M218">
        <f>IFERROR(VLOOKUP($A218,'Dog data'!$D$2:$DG$400,'Dog data'!BR$1,FALSE),"")</f>
        <v>2.4900000000000002</v>
      </c>
      <c r="N218">
        <f>IFERROR(VLOOKUP($A218,'Dog data'!$D$2:$DG$400,'Dog data'!BS$1,FALSE),"")</f>
        <v>19.600000000000001</v>
      </c>
      <c r="O218">
        <f>IFERROR(VLOOKUP($A218,'Dog data'!$D$2:$DG$400,'Dog data'!BT$1,FALSE),"")</f>
        <v>2.52</v>
      </c>
      <c r="P218">
        <f>IFERROR(VLOOKUP($A218,'Dog data'!$D$2:$DG$400,'Dog data'!BU$1,FALSE),"")</f>
        <v>19.899999999999999</v>
      </c>
      <c r="Q218">
        <f>IFERROR(VLOOKUP($A218,'Dog data'!$D$2:$DG$400,'Dog data'!BV$1,FALSE),"")</f>
        <v>7.67</v>
      </c>
      <c r="R218">
        <f>IFERROR(VLOOKUP($A218,'Dog data'!$D$2:$DG$400,'Dog data'!BW$1,FALSE),"")</f>
        <v>60.5</v>
      </c>
      <c r="S218">
        <f>IFERROR(VLOOKUP($A218,'Dog data'!$D$2:$DG$400,'Dog data'!BX$1,FALSE),"")</f>
        <v>4.8099999999999996</v>
      </c>
      <c r="T218">
        <f>IFERROR(VLOOKUP($A218,'Dog data'!$D$2:$DG$400,'Dog data'!BY$1,FALSE),"")</f>
        <v>11</v>
      </c>
      <c r="U218">
        <f>IFERROR(VLOOKUP($A218,'Dog data'!$D$2:$DG$400,'Dog data'!BZ$1,FALSE),"")</f>
        <v>31.22</v>
      </c>
      <c r="V218">
        <f>IFERROR(VLOOKUP($A218,'Dog data'!$D$2:$DG$400,'Dog data'!CA$1,FALSE),"")</f>
        <v>65</v>
      </c>
      <c r="W218">
        <f>IFERROR(VLOOKUP($A218,'Dog data'!$D$2:$DG$400,'Dog data'!CB$1,FALSE),"")</f>
        <v>22.8</v>
      </c>
      <c r="X218">
        <f>IFERROR(VLOOKUP($A218,'Dog data'!$D$2:$DG$400,'Dog data'!CC$1,FALSE),"")</f>
        <v>35.1</v>
      </c>
      <c r="Y218">
        <f>IFERROR(VLOOKUP($A218,'Dog data'!$D$2:$DG$400,'Dog data'!CD$1,FALSE),"")</f>
        <v>16</v>
      </c>
      <c r="Z218">
        <f>IFERROR(VLOOKUP($A218,'Dog data'!$D$2:$DG$400,'Dog data'!CE$1,FALSE),"")</f>
        <v>48</v>
      </c>
      <c r="AA218">
        <f>IFERROR(VLOOKUP($A218,'Dog data'!$D$2:$DG$400,'Dog data'!CF$1,FALSE),"")</f>
        <v>12.3</v>
      </c>
      <c r="AB218">
        <f>IFERROR(VLOOKUP($A218,'Dog data'!$D$2:$DG$400,'Dog data'!CG$1,FALSE),"")</f>
        <v>61</v>
      </c>
      <c r="AC218">
        <f>IFERROR(VLOOKUP($A218,'Dog data'!$D$2:$DG$400,'Dog data'!CH$1,FALSE),"")</f>
        <v>0</v>
      </c>
      <c r="AD218">
        <f>IFERROR(VLOOKUP($A218,'Dog data'!$D$2:$DG$400,'Dog data'!CI$1,FALSE),"")</f>
        <v>32</v>
      </c>
      <c r="AE218">
        <f>IFERROR(VLOOKUP($A218,'Dog data'!$D$2:$DG$400,'Dog data'!CJ$1,FALSE),"")</f>
        <v>6</v>
      </c>
      <c r="AF218">
        <f>IFERROR(VLOOKUP($A218,'Dog data'!$D$2:$DG$400,'Dog data'!CK$1,FALSE),"")</f>
        <v>1</v>
      </c>
      <c r="AG218" t="str">
        <f>IFERROR(VLOOKUP($A218,'Dog data'!$D$2:$DG$400,'Dog data'!CL$1,FALSE),"")</f>
        <v>.</v>
      </c>
      <c r="AH218" t="str">
        <f>IFERROR(VLOOKUP($A218,'Dog data'!$D$2:$DG$400,'Dog data'!CM$1,FALSE),"")</f>
        <v>.</v>
      </c>
      <c r="AI218" s="85" t="str">
        <f>IFERROR(VLOOKUP($A218,'Dog data'!$D$2:$DH$400,'Dog data'!DH$1,FALSE),"")</f>
        <v>TP008</v>
      </c>
      <c r="AJ218" s="85" t="str">
        <f>IFERROR(VLOOKUP($AI218,data!$C$3:$L$500,data!E$1,FALSE),"")</f>
        <v>Tierra Promitida</v>
      </c>
      <c r="AK218" s="85" t="str">
        <f>IFERROR(VLOOKUP($AI218,data!$C$3:$L$500,data!F$1,FALSE),"")</f>
        <v>9.151137 -79.211525 53.20000076293945 14</v>
      </c>
      <c r="AL218" s="85">
        <f>IFERROR(VLOOKUP($AI218,data!$C$3:$L$500,data!G$1,FALSE),"")</f>
        <v>9.1511370000000003</v>
      </c>
      <c r="AM218" s="85">
        <f>IFERROR(VLOOKUP($AI218,data!$C$3:$L$500,data!H$1,FALSE),"")</f>
        <v>-79.211524999999995</v>
      </c>
      <c r="AN218" s="85">
        <f>IFERROR(IFERROR(VLOOKUP($AI218,data!$C$3:$L$500,data!I$1,FALSE),VLOOKUP($AI218,Sheet1!$E$3:$M$21,Sheet1!K$1,FALSE)),"")</f>
        <v>9.1511370000000003</v>
      </c>
      <c r="AO218" s="85">
        <f>IFERROR(IFERROR(VLOOKUP($AI218,data!$C$3:$L$500,data!J$1,FALSE),VLOOKUP($AI218,Sheet1!$E$3:$M$21,Sheet1!L$1,FALSE)),"")</f>
        <v>-79.211524999999995</v>
      </c>
      <c r="AP218" s="85">
        <f>IFERROR(VLOOKUP($AI218,data!$C$3:$L$500,data!K$1,FALSE),"")</f>
        <v>-79.211524999999995</v>
      </c>
      <c r="AQ218" s="85">
        <f>IFERROR(VLOOKUP($AI218,data!$C$3:$L$500,data!L$1,FALSE),"")</f>
        <v>53.200000762899997</v>
      </c>
    </row>
    <row r="219" spans="1:43" ht="17" thickBot="1" x14ac:dyDescent="0.25">
      <c r="A219" s="18" t="s">
        <v>245</v>
      </c>
      <c r="B219" t="str">
        <f>VLOOKUP($A219,Dirofilaria!$A$6:$B$500,2,FALSE)</f>
        <v>Neg</v>
      </c>
      <c r="C219">
        <f>IF(B219=0,"",IF(B219="Neg",0,1))</f>
        <v>0</v>
      </c>
      <c r="D219" t="s">
        <v>4910</v>
      </c>
      <c r="E219">
        <f>IFERROR(VLOOKUP($A219,'Dog data'!$D$2:$DG$400,'Dog data'!R$1,FALSE),"")</f>
        <v>9</v>
      </c>
      <c r="F219" t="str">
        <f>IFERROR(VLOOKUP($A219,'Dog data'!$D$2:$DG$400,'Dog data'!T$1,FALSE),"")</f>
        <v>M</v>
      </c>
      <c r="G219" t="str">
        <f>IFERROR(VLOOKUP($A219,'Dog data'!$D$2:$DG$400,'Dog data'!Y$1,FALSE),"")</f>
        <v>Alert</v>
      </c>
      <c r="H219">
        <f>IFERROR(VLOOKUP($A219,'Dog data'!$D$2:$DG$400,'Dog data'!Z$1,FALSE),"")</f>
        <v>121</v>
      </c>
      <c r="I219" t="str">
        <f>IFERROR(VLOOKUP($A219,'Dog data'!$D$2:$DG$400,'Dog data'!AA$1,FALSE),"")</f>
        <v>Normal</v>
      </c>
      <c r="J219">
        <f>IFERROR(VLOOKUP($A219,'Dog data'!$D$2:$DG$400,'Dog data'!AE$1,FALSE),"")</f>
        <v>102</v>
      </c>
      <c r="K219">
        <f>IFERROR(VLOOKUP($A219,'Dog data'!$D$2:$DG$400,'Dog data'!AF$1,FALSE),"")</f>
        <v>2</v>
      </c>
      <c r="L219">
        <f>IFERROR(VLOOKUP($A219,'Dog data'!$D$2:$DG$400,'Dog data'!BQ$1,FALSE),"")</f>
        <v>12.17</v>
      </c>
      <c r="M219">
        <f>IFERROR(VLOOKUP($A219,'Dog data'!$D$2:$DG$400,'Dog data'!BR$1,FALSE),"")</f>
        <v>2.63</v>
      </c>
      <c r="N219">
        <f>IFERROR(VLOOKUP($A219,'Dog data'!$D$2:$DG$400,'Dog data'!BS$1,FALSE),"")</f>
        <v>21.6</v>
      </c>
      <c r="O219">
        <f>IFERROR(VLOOKUP($A219,'Dog data'!$D$2:$DG$400,'Dog data'!BT$1,FALSE),"")</f>
        <v>1.44</v>
      </c>
      <c r="P219">
        <f>IFERROR(VLOOKUP($A219,'Dog data'!$D$2:$DG$400,'Dog data'!BU$1,FALSE),"")</f>
        <v>11.8</v>
      </c>
      <c r="Q219">
        <f>IFERROR(VLOOKUP($A219,'Dog data'!$D$2:$DG$400,'Dog data'!BV$1,FALSE),"")</f>
        <v>8.1</v>
      </c>
      <c r="R219">
        <f>IFERROR(VLOOKUP($A219,'Dog data'!$D$2:$DG$400,'Dog data'!BW$1,FALSE),"")</f>
        <v>66.5</v>
      </c>
      <c r="S219">
        <f>IFERROR(VLOOKUP($A219,'Dog data'!$D$2:$DG$400,'Dog data'!BX$1,FALSE),"")</f>
        <v>4.9800000000000004</v>
      </c>
      <c r="T219">
        <f>IFERROR(VLOOKUP($A219,'Dog data'!$D$2:$DG$400,'Dog data'!BY$1,FALSE),"")</f>
        <v>10.6</v>
      </c>
      <c r="U219">
        <f>IFERROR(VLOOKUP($A219,'Dog data'!$D$2:$DG$400,'Dog data'!BZ$1,FALSE),"")</f>
        <v>30.77</v>
      </c>
      <c r="V219">
        <f>IFERROR(VLOOKUP($A219,'Dog data'!$D$2:$DG$400,'Dog data'!CA$1,FALSE),"")</f>
        <v>62</v>
      </c>
      <c r="W219">
        <f>IFERROR(VLOOKUP($A219,'Dog data'!$D$2:$DG$400,'Dog data'!CB$1,FALSE),"")</f>
        <v>21.2</v>
      </c>
      <c r="X219">
        <f>IFERROR(VLOOKUP($A219,'Dog data'!$D$2:$DG$400,'Dog data'!CC$1,FALSE),"")</f>
        <v>34.4</v>
      </c>
      <c r="Y219">
        <f>IFERROR(VLOOKUP($A219,'Dog data'!$D$2:$DG$400,'Dog data'!CD$1,FALSE),"")</f>
        <v>4.9800000000000004</v>
      </c>
      <c r="Z219">
        <f>IFERROR(VLOOKUP($A219,'Dog data'!$D$2:$DG$400,'Dog data'!CE$1,FALSE),"")</f>
        <v>109</v>
      </c>
      <c r="AA219">
        <f>IFERROR(VLOOKUP($A219,'Dog data'!$D$2:$DG$400,'Dog data'!CF$1,FALSE),"")</f>
        <v>62</v>
      </c>
      <c r="AB219">
        <f>IFERROR(VLOOKUP($A219,'Dog data'!$D$2:$DG$400,'Dog data'!CG$1,FALSE),"")</f>
        <v>68</v>
      </c>
      <c r="AC219">
        <f>IFERROR(VLOOKUP($A219,'Dog data'!$D$2:$DG$400,'Dog data'!CH$1,FALSE),"")</f>
        <v>0</v>
      </c>
      <c r="AD219">
        <f>IFERROR(VLOOKUP($A219,'Dog data'!$D$2:$DG$400,'Dog data'!CI$1,FALSE),"")</f>
        <v>26</v>
      </c>
      <c r="AE219">
        <f>IFERROR(VLOOKUP($A219,'Dog data'!$D$2:$DG$400,'Dog data'!CJ$1,FALSE),"")</f>
        <v>6</v>
      </c>
      <c r="AF219">
        <f>IFERROR(VLOOKUP($A219,'Dog data'!$D$2:$DG$400,'Dog data'!CK$1,FALSE),"")</f>
        <v>0</v>
      </c>
      <c r="AG219" t="str">
        <f>IFERROR(VLOOKUP($A219,'Dog data'!$D$2:$DG$400,'Dog data'!CL$1,FALSE),"")</f>
        <v>.</v>
      </c>
      <c r="AH219" t="str">
        <f>IFERROR(VLOOKUP($A219,'Dog data'!$D$2:$DG$400,'Dog data'!CM$1,FALSE),"")</f>
        <v>.</v>
      </c>
      <c r="AI219" s="85" t="str">
        <f>IFERROR(VLOOKUP($A219,'Dog data'!$D$2:$DH$400,'Dog data'!DH$1,FALSE),"")</f>
        <v>TP009</v>
      </c>
      <c r="AJ219" s="85" t="str">
        <f>IFERROR(VLOOKUP($AI219,data!$C$3:$L$500,data!E$1,FALSE),"")</f>
        <v>Tierra Promitida</v>
      </c>
      <c r="AK219" s="85" t="str">
        <f>IFERROR(VLOOKUP($AI219,data!$C$3:$L$500,data!F$1,FALSE),"")</f>
        <v>9.170037 -79.20144 81.30000305175781 25</v>
      </c>
      <c r="AL219" s="85">
        <f>IFERROR(VLOOKUP($AI219,data!$C$3:$L$500,data!G$1,FALSE),"")</f>
        <v>9.1700370000000007</v>
      </c>
      <c r="AM219" s="85">
        <f>IFERROR(VLOOKUP($AI219,data!$C$3:$L$500,data!H$1,FALSE),"")</f>
        <v>-79.201440000000005</v>
      </c>
      <c r="AN219" s="85">
        <f>IFERROR(IFERROR(VLOOKUP($AI219,data!$C$3:$L$500,data!I$1,FALSE),VLOOKUP($AI219,Sheet1!$E$3:$M$21,Sheet1!K$1,FALSE)),"")</f>
        <v>9.1702159999999999</v>
      </c>
      <c r="AO219" s="85">
        <f>IFERROR(IFERROR(VLOOKUP($AI219,data!$C$3:$L$500,data!J$1,FALSE),VLOOKUP($AI219,Sheet1!$E$3:$M$21,Sheet1!L$1,FALSE)),"")</f>
        <v>-79.201431999999997</v>
      </c>
      <c r="AP219" s="85">
        <f>IFERROR(VLOOKUP($AI219,data!$C$3:$L$500,data!K$1,FALSE),"")</f>
        <v>-79.201440000000005</v>
      </c>
      <c r="AQ219" s="85">
        <f>IFERROR(VLOOKUP($AI219,data!$C$3:$L$500,data!L$1,FALSE),"")</f>
        <v>81.300003051800005</v>
      </c>
    </row>
    <row r="220" spans="1:43" ht="17" thickBot="1" x14ac:dyDescent="0.25">
      <c r="A220" s="18" t="s">
        <v>246</v>
      </c>
      <c r="B220" t="str">
        <f>VLOOKUP($A220,Dirofilaria!$A$6:$B$500,2,FALSE)</f>
        <v>Neg</v>
      </c>
      <c r="C220">
        <f>IF(B220=0,"",IF(B220="Neg",0,1))</f>
        <v>0</v>
      </c>
      <c r="D220" t="s">
        <v>4910</v>
      </c>
      <c r="E220">
        <f>IFERROR(VLOOKUP($A220,'Dog data'!$D$2:$DG$400,'Dog data'!R$1,FALSE),"")</f>
        <v>4</v>
      </c>
      <c r="F220" t="str">
        <f>IFERROR(VLOOKUP($A220,'Dog data'!$D$2:$DG$400,'Dog data'!T$1,FALSE),"")</f>
        <v>F</v>
      </c>
      <c r="G220" t="str">
        <f>IFERROR(VLOOKUP($A220,'Dog data'!$D$2:$DG$400,'Dog data'!Y$1,FALSE),"")</f>
        <v>Normal</v>
      </c>
      <c r="H220">
        <f>IFERROR(VLOOKUP($A220,'Dog data'!$D$2:$DG$400,'Dog data'!Z$1,FALSE),"")</f>
        <v>72</v>
      </c>
      <c r="I220">
        <f>IFERROR(VLOOKUP($A220,'Dog data'!$D$2:$DG$400,'Dog data'!AA$1,FALSE),"")</f>
        <v>80</v>
      </c>
      <c r="J220">
        <f>IFERROR(VLOOKUP($A220,'Dog data'!$D$2:$DG$400,'Dog data'!AE$1,FALSE),"")</f>
        <v>101.2</v>
      </c>
      <c r="K220">
        <f>IFERROR(VLOOKUP($A220,'Dog data'!$D$2:$DG$400,'Dog data'!AF$1,FALSE),"")</f>
        <v>4.5</v>
      </c>
      <c r="L220">
        <f>IFERROR(VLOOKUP($A220,'Dog data'!$D$2:$DG$400,'Dog data'!BQ$1,FALSE),"")</f>
        <v>5.58</v>
      </c>
      <c r="M220">
        <f>IFERROR(VLOOKUP($A220,'Dog data'!$D$2:$DG$400,'Dog data'!BR$1,FALSE),"")</f>
        <v>2.25</v>
      </c>
      <c r="N220">
        <f>IFERROR(VLOOKUP($A220,'Dog data'!$D$2:$DG$400,'Dog data'!BS$1,FALSE),"")</f>
        <v>40.299999999999997</v>
      </c>
      <c r="O220">
        <f>IFERROR(VLOOKUP($A220,'Dog data'!$D$2:$DG$400,'Dog data'!BT$1,FALSE),"")</f>
        <v>0.92</v>
      </c>
      <c r="P220">
        <f>IFERROR(VLOOKUP($A220,'Dog data'!$D$2:$DG$400,'Dog data'!BU$1,FALSE),"")</f>
        <v>16.5</v>
      </c>
      <c r="Q220">
        <f>IFERROR(VLOOKUP($A220,'Dog data'!$D$2:$DG$400,'Dog data'!BV$1,FALSE),"")</f>
        <v>2.41</v>
      </c>
      <c r="R220">
        <f>IFERROR(VLOOKUP($A220,'Dog data'!$D$2:$DG$400,'Dog data'!BW$1,FALSE),"")</f>
        <v>43.2</v>
      </c>
      <c r="S220">
        <f>IFERROR(VLOOKUP($A220,'Dog data'!$D$2:$DG$400,'Dog data'!BX$1,FALSE),"")</f>
        <v>6.12</v>
      </c>
      <c r="T220">
        <f>IFERROR(VLOOKUP($A220,'Dog data'!$D$2:$DG$400,'Dog data'!BY$1,FALSE),"")</f>
        <v>13.1</v>
      </c>
      <c r="U220">
        <f>IFERROR(VLOOKUP($A220,'Dog data'!$D$2:$DG$400,'Dog data'!BZ$1,FALSE),"")</f>
        <v>37.950000000000003</v>
      </c>
      <c r="V220">
        <f>IFERROR(VLOOKUP($A220,'Dog data'!$D$2:$DG$400,'Dog data'!CA$1,FALSE),"")</f>
        <v>62</v>
      </c>
      <c r="W220">
        <f>IFERROR(VLOOKUP($A220,'Dog data'!$D$2:$DG$400,'Dog data'!CB$1,FALSE),"")</f>
        <v>21.3</v>
      </c>
      <c r="X220">
        <f>IFERROR(VLOOKUP($A220,'Dog data'!$D$2:$DG$400,'Dog data'!CC$1,FALSE),"")</f>
        <v>34.4</v>
      </c>
      <c r="Y220">
        <f>IFERROR(VLOOKUP($A220,'Dog data'!$D$2:$DG$400,'Dog data'!CD$1,FALSE),"")</f>
        <v>16.5</v>
      </c>
      <c r="Z220">
        <f>IFERROR(VLOOKUP($A220,'Dog data'!$D$2:$DG$400,'Dog data'!CE$1,FALSE),"")</f>
        <v>114</v>
      </c>
      <c r="AA220">
        <f>IFERROR(VLOOKUP($A220,'Dog data'!$D$2:$DG$400,'Dog data'!CF$1,FALSE),"")</f>
        <v>8.9</v>
      </c>
      <c r="AB220">
        <f>IFERROR(VLOOKUP($A220,'Dog data'!$D$2:$DG$400,'Dog data'!CG$1,FALSE),"")</f>
        <v>67</v>
      </c>
      <c r="AC220">
        <f>IFERROR(VLOOKUP($A220,'Dog data'!$D$2:$DG$400,'Dog data'!CH$1,FALSE),"")</f>
        <v>0</v>
      </c>
      <c r="AD220">
        <f>IFERROR(VLOOKUP($A220,'Dog data'!$D$2:$DG$400,'Dog data'!CI$1,FALSE),"")</f>
        <v>25</v>
      </c>
      <c r="AE220">
        <f>IFERROR(VLOOKUP($A220,'Dog data'!$D$2:$DG$400,'Dog data'!CJ$1,FALSE),"")</f>
        <v>4</v>
      </c>
      <c r="AF220">
        <f>IFERROR(VLOOKUP($A220,'Dog data'!$D$2:$DG$400,'Dog data'!CK$1,FALSE),"")</f>
        <v>4</v>
      </c>
      <c r="AG220" t="str">
        <f>IFERROR(VLOOKUP($A220,'Dog data'!$D$2:$DG$400,'Dog data'!CL$1,FALSE),"")</f>
        <v>.</v>
      </c>
      <c r="AH220" t="str">
        <f>IFERROR(VLOOKUP($A220,'Dog data'!$D$2:$DG$400,'Dog data'!CM$1,FALSE),"")</f>
        <v>.</v>
      </c>
      <c r="AI220" s="85" t="str">
        <f>IFERROR(VLOOKUP($A220,'Dog data'!$D$2:$DH$400,'Dog data'!DH$1,FALSE),"")</f>
        <v>TP010</v>
      </c>
      <c r="AJ220" s="85" t="str">
        <f>IFERROR(VLOOKUP($AI220,data!$C$3:$L$500,data!E$1,FALSE),"")</f>
        <v>Tierra Promitida</v>
      </c>
      <c r="AK220" s="85">
        <f>IFERROR(VLOOKUP($AI220,data!$C$3:$L$500,data!F$1,FALSE),"")</f>
        <v>0</v>
      </c>
      <c r="AL220" s="85">
        <f>IFERROR(VLOOKUP($AI220,data!$C$3:$L$500,data!G$1,FALSE),"")</f>
        <v>0</v>
      </c>
      <c r="AM220" s="85">
        <f>IFERROR(VLOOKUP($AI220,data!$C$3:$L$500,data!H$1,FALSE),"")</f>
        <v>0</v>
      </c>
      <c r="AN220" s="85">
        <f>IFERROR(IFERROR(VLOOKUP($AI220,data!$C$3:$L$500,data!I$1,FALSE),VLOOKUP($AI220,Sheet1!$E$3:$M$21,Sheet1!K$1,FALSE)),"")</f>
        <v>9.1510800000000003</v>
      </c>
      <c r="AO220" s="85">
        <f>IFERROR(IFERROR(VLOOKUP($AI220,data!$C$3:$L$500,data!J$1,FALSE),VLOOKUP($AI220,Sheet1!$E$3:$M$21,Sheet1!L$1,FALSE)),"")</f>
        <v>-79.211276999999995</v>
      </c>
      <c r="AP220" s="85">
        <f>IFERROR(VLOOKUP($AI220,data!$C$3:$L$500,data!K$1,FALSE),"")</f>
        <v>0</v>
      </c>
      <c r="AQ220" s="85">
        <f>IFERROR(VLOOKUP($AI220,data!$C$3:$L$500,data!L$1,FALSE),"")</f>
        <v>0</v>
      </c>
    </row>
    <row r="221" spans="1:43" ht="17" thickBot="1" x14ac:dyDescent="0.25">
      <c r="A221" s="18" t="s">
        <v>247</v>
      </c>
      <c r="B221" t="str">
        <f>VLOOKUP($A221,Dirofilaria!$A$6:$B$500,2,FALSE)</f>
        <v>Neg</v>
      </c>
      <c r="C221">
        <f>IF(B221=0,"",IF(B221="Neg",0,1))</f>
        <v>0</v>
      </c>
      <c r="D221" t="s">
        <v>4910</v>
      </c>
      <c r="E221">
        <f>IFERROR(VLOOKUP($A221,'Dog data'!$D$2:$DG$400,'Dog data'!R$1,FALSE),"")</f>
        <v>7</v>
      </c>
      <c r="F221" t="str">
        <f>IFERROR(VLOOKUP($A221,'Dog data'!$D$2:$DG$400,'Dog data'!T$1,FALSE),"")</f>
        <v>F</v>
      </c>
      <c r="G221" t="str">
        <f>IFERROR(VLOOKUP($A221,'Dog data'!$D$2:$DG$400,'Dog data'!Y$1,FALSE),"")</f>
        <v>Normal</v>
      </c>
      <c r="H221">
        <f>IFERROR(VLOOKUP($A221,'Dog data'!$D$2:$DG$400,'Dog data'!Z$1,FALSE),"")</f>
        <v>88</v>
      </c>
      <c r="I221" t="str">
        <f>IFERROR(VLOOKUP($A221,'Dog data'!$D$2:$DG$400,'Dog data'!AA$1,FALSE),"")</f>
        <v>Normal</v>
      </c>
      <c r="J221">
        <f>IFERROR(VLOOKUP($A221,'Dog data'!$D$2:$DG$400,'Dog data'!AE$1,FALSE),"")</f>
        <v>100.2</v>
      </c>
      <c r="K221">
        <f>IFERROR(VLOOKUP($A221,'Dog data'!$D$2:$DG$400,'Dog data'!AF$1,FALSE),"")</f>
        <v>4</v>
      </c>
      <c r="L221">
        <f>IFERROR(VLOOKUP($A221,'Dog data'!$D$2:$DG$400,'Dog data'!BQ$1,FALSE),"")</f>
        <v>10.9</v>
      </c>
      <c r="M221">
        <f>IFERROR(VLOOKUP($A221,'Dog data'!$D$2:$DG$400,'Dog data'!BR$1,FALSE),"")</f>
        <v>2.77</v>
      </c>
      <c r="N221">
        <f>IFERROR(VLOOKUP($A221,'Dog data'!$D$2:$DG$400,'Dog data'!BS$1,FALSE),"")</f>
        <v>25.4</v>
      </c>
      <c r="O221">
        <f>IFERROR(VLOOKUP($A221,'Dog data'!$D$2:$DG$400,'Dog data'!BT$1,FALSE),"")</f>
        <v>1.6</v>
      </c>
      <c r="P221">
        <f>IFERROR(VLOOKUP($A221,'Dog data'!$D$2:$DG$400,'Dog data'!BU$1,FALSE),"")</f>
        <v>14.7</v>
      </c>
      <c r="Q221">
        <f>IFERROR(VLOOKUP($A221,'Dog data'!$D$2:$DG$400,'Dog data'!BV$1,FALSE),"")</f>
        <v>6.53</v>
      </c>
      <c r="R221">
        <f>IFERROR(VLOOKUP($A221,'Dog data'!$D$2:$DG$400,'Dog data'!BW$1,FALSE),"")</f>
        <v>59.9</v>
      </c>
      <c r="S221">
        <f>IFERROR(VLOOKUP($A221,'Dog data'!$D$2:$DG$400,'Dog data'!BX$1,FALSE),"")</f>
        <v>7.21</v>
      </c>
      <c r="T221">
        <f>IFERROR(VLOOKUP($A221,'Dog data'!$D$2:$DG$400,'Dog data'!BY$1,FALSE),"")</f>
        <v>14.2</v>
      </c>
      <c r="U221">
        <f>IFERROR(VLOOKUP($A221,'Dog data'!$D$2:$DG$400,'Dog data'!BZ$1,FALSE),"")</f>
        <v>41.25</v>
      </c>
      <c r="V221">
        <f>IFERROR(VLOOKUP($A221,'Dog data'!$D$2:$DG$400,'Dog data'!CA$1,FALSE),"")</f>
        <v>57</v>
      </c>
      <c r="W221">
        <f>IFERROR(VLOOKUP($A221,'Dog data'!$D$2:$DG$400,'Dog data'!CB$1,FALSE),"")</f>
        <v>19.7</v>
      </c>
      <c r="X221">
        <f>IFERROR(VLOOKUP($A221,'Dog data'!$D$2:$DG$400,'Dog data'!CC$1,FALSE),"")</f>
        <v>34.4</v>
      </c>
      <c r="Y221">
        <f>IFERROR(VLOOKUP($A221,'Dog data'!$D$2:$DG$400,'Dog data'!CD$1,FALSE),"")</f>
        <v>17.7</v>
      </c>
      <c r="Z221">
        <f>IFERROR(VLOOKUP($A221,'Dog data'!$D$2:$DG$400,'Dog data'!CE$1,FALSE),"")</f>
        <v>94</v>
      </c>
      <c r="AA221">
        <f>IFERROR(VLOOKUP($A221,'Dog data'!$D$2:$DG$400,'Dog data'!CF$1,FALSE),"")</f>
        <v>14.7</v>
      </c>
      <c r="AB221">
        <f>IFERROR(VLOOKUP($A221,'Dog data'!$D$2:$DG$400,'Dog data'!CG$1,FALSE),"")</f>
        <v>63</v>
      </c>
      <c r="AC221">
        <f>IFERROR(VLOOKUP($A221,'Dog data'!$D$2:$DG$400,'Dog data'!CH$1,FALSE),"")</f>
        <v>0</v>
      </c>
      <c r="AD221">
        <f>IFERROR(VLOOKUP($A221,'Dog data'!$D$2:$DG$400,'Dog data'!CI$1,FALSE),"")</f>
        <v>29</v>
      </c>
      <c r="AE221">
        <f>IFERROR(VLOOKUP($A221,'Dog data'!$D$2:$DG$400,'Dog data'!CJ$1,FALSE),"")</f>
        <v>8</v>
      </c>
      <c r="AF221">
        <f>IFERROR(VLOOKUP($A221,'Dog data'!$D$2:$DG$400,'Dog data'!CK$1,FALSE),"")</f>
        <v>0</v>
      </c>
      <c r="AG221" t="str">
        <f>IFERROR(VLOOKUP($A221,'Dog data'!$D$2:$DG$400,'Dog data'!CL$1,FALSE),"")</f>
        <v>.</v>
      </c>
      <c r="AH221" t="str">
        <f>IFERROR(VLOOKUP($A221,'Dog data'!$D$2:$DG$400,'Dog data'!CM$1,FALSE),"")</f>
        <v>.</v>
      </c>
      <c r="AI221" s="85" t="str">
        <f>IFERROR(VLOOKUP($A221,'Dog data'!$D$2:$DH$400,'Dog data'!DH$1,FALSE),"")</f>
        <v>TP011</v>
      </c>
      <c r="AJ221" s="85" t="str">
        <f>IFERROR(VLOOKUP($AI221,data!$C$3:$L$500,data!E$1,FALSE),"")</f>
        <v>Tierra Promitida</v>
      </c>
      <c r="AK221" s="85" t="str">
        <f>IFERROR(VLOOKUP($AI221,data!$C$3:$L$500,data!F$1,FALSE),"")</f>
        <v>9.166278 -79.205073 86 16.5</v>
      </c>
      <c r="AL221" s="85">
        <f>IFERROR(VLOOKUP($AI221,data!$C$3:$L$500,data!G$1,FALSE),"")</f>
        <v>9.1662780000000001</v>
      </c>
      <c r="AM221" s="85">
        <f>IFERROR(VLOOKUP($AI221,data!$C$3:$L$500,data!H$1,FALSE),"")</f>
        <v>-79.205072999999999</v>
      </c>
      <c r="AN221" s="85">
        <f>IFERROR(IFERROR(VLOOKUP($AI221,data!$C$3:$L$500,data!I$1,FALSE),VLOOKUP($AI221,Sheet1!$E$3:$M$21,Sheet1!K$1,FALSE)),"")</f>
        <v>9.1665500000000009</v>
      </c>
      <c r="AO221" s="85">
        <f>IFERROR(IFERROR(VLOOKUP($AI221,data!$C$3:$L$500,data!J$1,FALSE),VLOOKUP($AI221,Sheet1!$E$3:$M$21,Sheet1!L$1,FALSE)),"")</f>
        <v>-79.205241999999998</v>
      </c>
      <c r="AP221" s="85">
        <f>IFERROR(VLOOKUP($AI221,data!$C$3:$L$500,data!K$1,FALSE),"")</f>
        <v>-79.205072999999999</v>
      </c>
      <c r="AQ221" s="85">
        <f>IFERROR(VLOOKUP($AI221,data!$C$3:$L$500,data!L$1,FALSE),"")</f>
        <v>86</v>
      </c>
    </row>
    <row r="222" spans="1:43" ht="17" thickBot="1" x14ac:dyDescent="0.25">
      <c r="A222" s="18" t="s">
        <v>249</v>
      </c>
      <c r="B222" t="str">
        <f>VLOOKUP($A222,Dirofilaria!$A$6:$B$500,2,FALSE)</f>
        <v>Neg</v>
      </c>
      <c r="C222">
        <f>IF(B222=0,"",IF(B222="Neg",0,1))</f>
        <v>0</v>
      </c>
      <c r="D222" t="s">
        <v>4910</v>
      </c>
      <c r="E222">
        <f>IFERROR(VLOOKUP($A222,'Dog data'!$D$2:$DG$400,'Dog data'!R$1,FALSE),"")</f>
        <v>1.5</v>
      </c>
      <c r="F222" t="str">
        <f>IFERROR(VLOOKUP($A222,'Dog data'!$D$2:$DG$400,'Dog data'!T$1,FALSE),"")</f>
        <v>M</v>
      </c>
      <c r="G222" t="str">
        <f>IFERROR(VLOOKUP($A222,'Dog data'!$D$2:$DG$400,'Dog data'!Y$1,FALSE),"")</f>
        <v>Normal</v>
      </c>
      <c r="H222">
        <f>IFERROR(VLOOKUP($A222,'Dog data'!$D$2:$DG$400,'Dog data'!Z$1,FALSE),"")</f>
        <v>120</v>
      </c>
      <c r="I222" t="str">
        <f>IFERROR(VLOOKUP($A222,'Dog data'!$D$2:$DG$400,'Dog data'!AA$1,FALSE),"")</f>
        <v>Normal</v>
      </c>
      <c r="J222">
        <f>IFERROR(VLOOKUP($A222,'Dog data'!$D$2:$DG$400,'Dog data'!AE$1,FALSE),"")</f>
        <v>102.4</v>
      </c>
      <c r="K222">
        <f>IFERROR(VLOOKUP($A222,'Dog data'!$D$2:$DG$400,'Dog data'!AF$1,FALSE),"")</f>
        <v>6</v>
      </c>
      <c r="L222">
        <f>IFERROR(VLOOKUP($A222,'Dog data'!$D$2:$DG$400,'Dog data'!BQ$1,FALSE),"")</f>
        <v>5.41</v>
      </c>
      <c r="M222">
        <f>IFERROR(VLOOKUP($A222,'Dog data'!$D$2:$DG$400,'Dog data'!BR$1,FALSE),"")</f>
        <v>1.1599999999999999</v>
      </c>
      <c r="N222">
        <f>IFERROR(VLOOKUP($A222,'Dog data'!$D$2:$DG$400,'Dog data'!BS$1,FALSE),"")</f>
        <v>21.5</v>
      </c>
      <c r="O222">
        <f>IFERROR(VLOOKUP($A222,'Dog data'!$D$2:$DG$400,'Dog data'!BT$1,FALSE),"")</f>
        <v>0.45</v>
      </c>
      <c r="P222">
        <f>IFERROR(VLOOKUP($A222,'Dog data'!$D$2:$DG$400,'Dog data'!BU$1,FALSE),"")</f>
        <v>8.3000000000000007</v>
      </c>
      <c r="Q222">
        <f>IFERROR(VLOOKUP($A222,'Dog data'!$D$2:$DG$400,'Dog data'!BV$1,FALSE),"")</f>
        <v>3.8</v>
      </c>
      <c r="R222">
        <f>IFERROR(VLOOKUP($A222,'Dog data'!$D$2:$DG$400,'Dog data'!BW$1,FALSE),"")</f>
        <v>70.3</v>
      </c>
      <c r="S222">
        <f>IFERROR(VLOOKUP($A222,'Dog data'!$D$2:$DG$400,'Dog data'!BX$1,FALSE),"")</f>
        <v>6.83</v>
      </c>
      <c r="T222">
        <f>IFERROR(VLOOKUP($A222,'Dog data'!$D$2:$DG$400,'Dog data'!BY$1,FALSE),"")</f>
        <v>13.5</v>
      </c>
      <c r="U222">
        <f>IFERROR(VLOOKUP($A222,'Dog data'!$D$2:$DG$400,'Dog data'!BZ$1,FALSE),"")</f>
        <v>39.85</v>
      </c>
      <c r="V222">
        <f>IFERROR(VLOOKUP($A222,'Dog data'!$D$2:$DG$400,'Dog data'!CA$1,FALSE),"")</f>
        <v>58</v>
      </c>
      <c r="W222">
        <f>IFERROR(VLOOKUP($A222,'Dog data'!$D$2:$DG$400,'Dog data'!CB$1,FALSE),"")</f>
        <v>19.8</v>
      </c>
      <c r="X222">
        <f>IFERROR(VLOOKUP($A222,'Dog data'!$D$2:$DG$400,'Dog data'!CC$1,FALSE),"")</f>
        <v>33.9</v>
      </c>
      <c r="Y222">
        <f>IFERROR(VLOOKUP($A222,'Dog data'!$D$2:$DG$400,'Dog data'!CD$1,FALSE),"")</f>
        <v>17.600000000000001</v>
      </c>
      <c r="Z222">
        <f>IFERROR(VLOOKUP($A222,'Dog data'!$D$2:$DG$400,'Dog data'!CE$1,FALSE),"")</f>
        <v>59</v>
      </c>
      <c r="AA222">
        <f>IFERROR(VLOOKUP($A222,'Dog data'!$D$2:$DG$400,'Dog data'!CF$1,FALSE),"")</f>
        <v>14.6</v>
      </c>
      <c r="AB222">
        <f>IFERROR(VLOOKUP($A222,'Dog data'!$D$2:$DG$400,'Dog data'!CG$1,FALSE),"")</f>
        <v>69</v>
      </c>
      <c r="AC222">
        <f>IFERROR(VLOOKUP($A222,'Dog data'!$D$2:$DG$400,'Dog data'!CH$1,FALSE),"")</f>
        <v>0</v>
      </c>
      <c r="AD222">
        <f>IFERROR(VLOOKUP($A222,'Dog data'!$D$2:$DG$400,'Dog data'!CI$1,FALSE),"")</f>
        <v>23</v>
      </c>
      <c r="AE222">
        <f>IFERROR(VLOOKUP($A222,'Dog data'!$D$2:$DG$400,'Dog data'!CJ$1,FALSE),"")</f>
        <v>4</v>
      </c>
      <c r="AF222">
        <f>IFERROR(VLOOKUP($A222,'Dog data'!$D$2:$DG$400,'Dog data'!CK$1,FALSE),"")</f>
        <v>4</v>
      </c>
      <c r="AG222" t="str">
        <f>IFERROR(VLOOKUP($A222,'Dog data'!$D$2:$DG$400,'Dog data'!CL$1,FALSE),"")</f>
        <v>.</v>
      </c>
      <c r="AH222" t="str">
        <f>IFERROR(VLOOKUP($A222,'Dog data'!$D$2:$DG$400,'Dog data'!CM$1,FALSE),"")</f>
        <v>.</v>
      </c>
      <c r="AI222" s="85" t="str">
        <f>IFERROR(VLOOKUP($A222,'Dog data'!$D$2:$DH$400,'Dog data'!DH$1,FALSE),"")</f>
        <v>TP011</v>
      </c>
      <c r="AJ222" s="85" t="str">
        <f>IFERROR(VLOOKUP($AI222,data!$C$3:$L$500,data!E$1,FALSE),"")</f>
        <v>Tierra Promitida</v>
      </c>
      <c r="AK222" s="85" t="str">
        <f>IFERROR(VLOOKUP($AI222,data!$C$3:$L$500,data!F$1,FALSE),"")</f>
        <v>9.166278 -79.205073 86 16.5</v>
      </c>
      <c r="AL222" s="85">
        <f>IFERROR(VLOOKUP($AI222,data!$C$3:$L$500,data!G$1,FALSE),"")</f>
        <v>9.1662780000000001</v>
      </c>
      <c r="AM222" s="85">
        <f>IFERROR(VLOOKUP($AI222,data!$C$3:$L$500,data!H$1,FALSE),"")</f>
        <v>-79.205072999999999</v>
      </c>
      <c r="AN222" s="85">
        <f>IFERROR(IFERROR(VLOOKUP($AI222,data!$C$3:$L$500,data!I$1,FALSE),VLOOKUP($AI222,Sheet1!$E$3:$M$21,Sheet1!K$1,FALSE)),"")</f>
        <v>9.1665500000000009</v>
      </c>
      <c r="AO222" s="85">
        <f>IFERROR(IFERROR(VLOOKUP($AI222,data!$C$3:$L$500,data!J$1,FALSE),VLOOKUP($AI222,Sheet1!$E$3:$M$21,Sheet1!L$1,FALSE)),"")</f>
        <v>-79.205241999999998</v>
      </c>
      <c r="AP222" s="85">
        <f>IFERROR(VLOOKUP($AI222,data!$C$3:$L$500,data!K$1,FALSE),"")</f>
        <v>-79.205072999999999</v>
      </c>
      <c r="AQ222" s="85">
        <f>IFERROR(VLOOKUP($AI222,data!$C$3:$L$500,data!L$1,FALSE),"")</f>
        <v>86</v>
      </c>
    </row>
    <row r="223" spans="1:43" ht="17" thickBot="1" x14ac:dyDescent="0.25">
      <c r="A223" s="18" t="s">
        <v>250</v>
      </c>
      <c r="B223" t="str">
        <f>VLOOKUP($A223,Dirofilaria!$A$6:$B$500,2,FALSE)</f>
        <v>Neg</v>
      </c>
      <c r="C223">
        <f>IF(B223=0,"",IF(B223="Neg",0,1))</f>
        <v>0</v>
      </c>
      <c r="D223" t="s">
        <v>4910</v>
      </c>
      <c r="E223">
        <f>IFERROR(VLOOKUP($A223,'Dog data'!$D$2:$DG$400,'Dog data'!R$1,FALSE),"")</f>
        <v>5</v>
      </c>
      <c r="F223" t="str">
        <f>IFERROR(VLOOKUP($A223,'Dog data'!$D$2:$DG$400,'Dog data'!T$1,FALSE),"")</f>
        <v>M</v>
      </c>
      <c r="G223" t="str">
        <f>IFERROR(VLOOKUP($A223,'Dog data'!$D$2:$DG$400,'Dog data'!Y$1,FALSE),"")</f>
        <v>Normal</v>
      </c>
      <c r="H223">
        <f>IFERROR(VLOOKUP($A223,'Dog data'!$D$2:$DG$400,'Dog data'!Z$1,FALSE),"")</f>
        <v>72</v>
      </c>
      <c r="I223">
        <f>IFERROR(VLOOKUP($A223,'Dog data'!$D$2:$DG$400,'Dog data'!AA$1,FALSE),"")</f>
        <v>100</v>
      </c>
      <c r="J223">
        <f>IFERROR(VLOOKUP($A223,'Dog data'!$D$2:$DG$400,'Dog data'!AE$1,FALSE),"")</f>
        <v>100.4</v>
      </c>
      <c r="K223">
        <f>IFERROR(VLOOKUP($A223,'Dog data'!$D$2:$DG$400,'Dog data'!AF$1,FALSE),"")</f>
        <v>6</v>
      </c>
      <c r="L223">
        <f>IFERROR(VLOOKUP($A223,'Dog data'!$D$2:$DG$400,'Dog data'!BQ$1,FALSE),"")</f>
        <v>12.32</v>
      </c>
      <c r="M223">
        <f>IFERROR(VLOOKUP($A223,'Dog data'!$D$2:$DG$400,'Dog data'!BR$1,FALSE),"")</f>
        <v>4.46</v>
      </c>
      <c r="N223">
        <f>IFERROR(VLOOKUP($A223,'Dog data'!$D$2:$DG$400,'Dog data'!BS$1,FALSE),"")</f>
        <v>36.200000000000003</v>
      </c>
      <c r="O223">
        <f>IFERROR(VLOOKUP($A223,'Dog data'!$D$2:$DG$400,'Dog data'!BT$1,FALSE),"")</f>
        <v>1.26</v>
      </c>
      <c r="P223">
        <f>IFERROR(VLOOKUP($A223,'Dog data'!$D$2:$DG$400,'Dog data'!BU$1,FALSE),"")</f>
        <v>10.3</v>
      </c>
      <c r="Q223">
        <f>IFERROR(VLOOKUP($A223,'Dog data'!$D$2:$DG$400,'Dog data'!BV$1,FALSE),"")</f>
        <v>6.6</v>
      </c>
      <c r="R223">
        <f>IFERROR(VLOOKUP($A223,'Dog data'!$D$2:$DG$400,'Dog data'!BW$1,FALSE),"")</f>
        <v>53.5</v>
      </c>
      <c r="S223">
        <f>IFERROR(VLOOKUP($A223,'Dog data'!$D$2:$DG$400,'Dog data'!BX$1,FALSE),"")</f>
        <v>3.89</v>
      </c>
      <c r="T223">
        <f>IFERROR(VLOOKUP($A223,'Dog data'!$D$2:$DG$400,'Dog data'!BY$1,FALSE),"")</f>
        <v>8.6</v>
      </c>
      <c r="U223">
        <f>IFERROR(VLOOKUP($A223,'Dog data'!$D$2:$DG$400,'Dog data'!BZ$1,FALSE),"")</f>
        <v>24.41</v>
      </c>
      <c r="V223">
        <f>IFERROR(VLOOKUP($A223,'Dog data'!$D$2:$DG$400,'Dog data'!CA$1,FALSE),"")</f>
        <v>63</v>
      </c>
      <c r="W223">
        <f>IFERROR(VLOOKUP($A223,'Dog data'!$D$2:$DG$400,'Dog data'!CB$1,FALSE),"")</f>
        <v>22.2</v>
      </c>
      <c r="X223">
        <f>IFERROR(VLOOKUP($A223,'Dog data'!$D$2:$DG$400,'Dog data'!CC$1,FALSE),"")</f>
        <v>35.299999999999997</v>
      </c>
      <c r="Y223">
        <f>IFERROR(VLOOKUP($A223,'Dog data'!$D$2:$DG$400,'Dog data'!CD$1,FALSE),"")</f>
        <v>15</v>
      </c>
      <c r="Z223">
        <f>IFERROR(VLOOKUP($A223,'Dog data'!$D$2:$DG$400,'Dog data'!CE$1,FALSE),"")</f>
        <v>72</v>
      </c>
      <c r="AA223">
        <f>IFERROR(VLOOKUP($A223,'Dog data'!$D$2:$DG$400,'Dog data'!CF$1,FALSE),"")</f>
        <v>10.1</v>
      </c>
      <c r="AB223">
        <f>IFERROR(VLOOKUP($A223,'Dog data'!$D$2:$DG$400,'Dog data'!CG$1,FALSE),"")</f>
        <v>44</v>
      </c>
      <c r="AC223">
        <f>IFERROR(VLOOKUP($A223,'Dog data'!$D$2:$DG$400,'Dog data'!CH$1,FALSE),"")</f>
        <v>0</v>
      </c>
      <c r="AD223">
        <f>IFERROR(VLOOKUP($A223,'Dog data'!$D$2:$DG$400,'Dog data'!CI$1,FALSE),"")</f>
        <v>48</v>
      </c>
      <c r="AE223">
        <f>IFERROR(VLOOKUP($A223,'Dog data'!$D$2:$DG$400,'Dog data'!CJ$1,FALSE),"")</f>
        <v>8</v>
      </c>
      <c r="AF223">
        <f>IFERROR(VLOOKUP($A223,'Dog data'!$D$2:$DG$400,'Dog data'!CK$1,FALSE),"")</f>
        <v>0</v>
      </c>
      <c r="AG223" t="str">
        <f>IFERROR(VLOOKUP($A223,'Dog data'!$D$2:$DG$400,'Dog data'!CL$1,FALSE),"")</f>
        <v>.</v>
      </c>
      <c r="AH223" t="str">
        <f>IFERROR(VLOOKUP($A223,'Dog data'!$D$2:$DG$400,'Dog data'!CM$1,FALSE),"")</f>
        <v>.</v>
      </c>
      <c r="AI223" s="85" t="str">
        <f>IFERROR(VLOOKUP($A223,'Dog data'!$D$2:$DH$400,'Dog data'!DH$1,FALSE),"")</f>
        <v>TP012</v>
      </c>
      <c r="AJ223" s="85" t="str">
        <f>IFERROR(VLOOKUP($AI223,data!$C$3:$L$500,data!E$1,FALSE),"")</f>
        <v>Tierra Promitida</v>
      </c>
      <c r="AK223" s="85" t="str">
        <f>IFERROR(VLOOKUP($AI223,data!$C$3:$L$500,data!F$1,FALSE),"")</f>
        <v>9.150781 -79.209473 20.5 23.5</v>
      </c>
      <c r="AL223" s="85">
        <f>IFERROR(VLOOKUP($AI223,data!$C$3:$L$500,data!G$1,FALSE),"")</f>
        <v>9.1507810000000003</v>
      </c>
      <c r="AM223" s="85">
        <f>IFERROR(VLOOKUP($AI223,data!$C$3:$L$500,data!H$1,FALSE),"")</f>
        <v>-79.209473000000003</v>
      </c>
      <c r="AN223" s="85">
        <f>IFERROR(IFERROR(VLOOKUP($AI223,data!$C$3:$L$500,data!I$1,FALSE),VLOOKUP($AI223,Sheet1!$E$3:$M$21,Sheet1!K$1,FALSE)),"")</f>
        <v>9.150722</v>
      </c>
      <c r="AO223" s="85">
        <f>IFERROR(IFERROR(VLOOKUP($AI223,data!$C$3:$L$500,data!J$1,FALSE),VLOOKUP($AI223,Sheet1!$E$3:$M$21,Sheet1!L$1,FALSE)),"")</f>
        <v>-79.209372999999999</v>
      </c>
      <c r="AP223" s="85">
        <f>IFERROR(VLOOKUP($AI223,data!$C$3:$L$500,data!K$1,FALSE),"")</f>
        <v>-79.209473000000003</v>
      </c>
      <c r="AQ223" s="85">
        <f>IFERROR(VLOOKUP($AI223,data!$C$3:$L$500,data!L$1,FALSE),"")</f>
        <v>20.5</v>
      </c>
    </row>
    <row r="224" spans="1:43" ht="17" thickBot="1" x14ac:dyDescent="0.25">
      <c r="A224" s="18" t="s">
        <v>251</v>
      </c>
      <c r="B224" t="str">
        <f>VLOOKUP($A224,Dirofilaria!$A$6:$B$500,2,FALSE)</f>
        <v>Neg</v>
      </c>
      <c r="C224">
        <f>IF(B224=0,"",IF(B224="Neg",0,1))</f>
        <v>0</v>
      </c>
      <c r="D224" t="s">
        <v>4910</v>
      </c>
      <c r="E224">
        <f>IFERROR(VLOOKUP($A224,'Dog data'!$D$2:$DG$400,'Dog data'!R$1,FALSE),"")</f>
        <v>99</v>
      </c>
      <c r="F224" t="str">
        <f>IFERROR(VLOOKUP($A224,'Dog data'!$D$2:$DG$400,'Dog data'!T$1,FALSE),"")</f>
        <v>M</v>
      </c>
      <c r="G224" t="str">
        <f>IFERROR(VLOOKUP($A224,'Dog data'!$D$2:$DG$400,'Dog data'!Y$1,FALSE),"")</f>
        <v>Normal</v>
      </c>
      <c r="H224">
        <f>IFERROR(VLOOKUP($A224,'Dog data'!$D$2:$DG$400,'Dog data'!Z$1,FALSE),"")</f>
        <v>96</v>
      </c>
      <c r="I224" t="str">
        <f>IFERROR(VLOOKUP($A224,'Dog data'!$D$2:$DG$400,'Dog data'!AA$1,FALSE),"")</f>
        <v>Normal</v>
      </c>
      <c r="J224">
        <f>IFERROR(VLOOKUP($A224,'Dog data'!$D$2:$DG$400,'Dog data'!AE$1,FALSE),"")</f>
        <v>102</v>
      </c>
      <c r="K224">
        <f>IFERROR(VLOOKUP($A224,'Dog data'!$D$2:$DG$400,'Dog data'!AF$1,FALSE),"")</f>
        <v>7</v>
      </c>
      <c r="L224">
        <f>IFERROR(VLOOKUP($A224,'Dog data'!$D$2:$DG$400,'Dog data'!BQ$1,FALSE),"")</f>
        <v>8.69</v>
      </c>
      <c r="M224">
        <f>IFERROR(VLOOKUP($A224,'Dog data'!$D$2:$DG$400,'Dog data'!BR$1,FALSE),"")</f>
        <v>2.94</v>
      </c>
      <c r="N224">
        <f>IFERROR(VLOOKUP($A224,'Dog data'!$D$2:$DG$400,'Dog data'!BS$1,FALSE),"")</f>
        <v>33.9</v>
      </c>
      <c r="O224">
        <f>IFERROR(VLOOKUP($A224,'Dog data'!$D$2:$DG$400,'Dog data'!BT$1,FALSE),"")</f>
        <v>1.78</v>
      </c>
      <c r="P224">
        <f>IFERROR(VLOOKUP($A224,'Dog data'!$D$2:$DG$400,'Dog data'!BU$1,FALSE),"")</f>
        <v>20.399999999999999</v>
      </c>
      <c r="Q224">
        <f>IFERROR(VLOOKUP($A224,'Dog data'!$D$2:$DG$400,'Dog data'!BV$1,FALSE),"")</f>
        <v>3.97</v>
      </c>
      <c r="R224">
        <f>IFERROR(VLOOKUP($A224,'Dog data'!$D$2:$DG$400,'Dog data'!BW$1,FALSE),"")</f>
        <v>45.7</v>
      </c>
      <c r="S224">
        <f>IFERROR(VLOOKUP($A224,'Dog data'!$D$2:$DG$400,'Dog data'!BX$1,FALSE),"")</f>
        <v>6.33</v>
      </c>
      <c r="T224">
        <f>IFERROR(VLOOKUP($A224,'Dog data'!$D$2:$DG$400,'Dog data'!BY$1,FALSE),"")</f>
        <v>14.2</v>
      </c>
      <c r="U224">
        <f>IFERROR(VLOOKUP($A224,'Dog data'!$D$2:$DG$400,'Dog data'!BZ$1,FALSE),"")</f>
        <v>41.77</v>
      </c>
      <c r="V224">
        <f>IFERROR(VLOOKUP($A224,'Dog data'!$D$2:$DG$400,'Dog data'!CA$1,FALSE),"")</f>
        <v>66</v>
      </c>
      <c r="W224">
        <f>IFERROR(VLOOKUP($A224,'Dog data'!$D$2:$DG$400,'Dog data'!CB$1,FALSE),"")</f>
        <v>22.4</v>
      </c>
      <c r="X224">
        <f>IFERROR(VLOOKUP($A224,'Dog data'!$D$2:$DG$400,'Dog data'!CC$1,FALSE),"")</f>
        <v>34</v>
      </c>
      <c r="Y224">
        <f>IFERROR(VLOOKUP($A224,'Dog data'!$D$2:$DG$400,'Dog data'!CD$1,FALSE),"")</f>
        <v>15.2</v>
      </c>
      <c r="Z224">
        <f>IFERROR(VLOOKUP($A224,'Dog data'!$D$2:$DG$400,'Dog data'!CE$1,FALSE),"")</f>
        <v>10</v>
      </c>
      <c r="AA224">
        <f>IFERROR(VLOOKUP($A224,'Dog data'!$D$2:$DG$400,'Dog data'!CF$1,FALSE),"")</f>
        <v>12.9</v>
      </c>
      <c r="AB224">
        <f>IFERROR(VLOOKUP($A224,'Dog data'!$D$2:$DG$400,'Dog data'!CG$1,FALSE),"")</f>
        <v>54</v>
      </c>
      <c r="AC224">
        <f>IFERROR(VLOOKUP($A224,'Dog data'!$D$2:$DG$400,'Dog data'!CH$1,FALSE),"")</f>
        <v>0</v>
      </c>
      <c r="AD224">
        <f>IFERROR(VLOOKUP($A224,'Dog data'!$D$2:$DG$400,'Dog data'!CI$1,FALSE),"")</f>
        <v>40</v>
      </c>
      <c r="AE224">
        <f>IFERROR(VLOOKUP($A224,'Dog data'!$D$2:$DG$400,'Dog data'!CJ$1,FALSE),"")</f>
        <v>6</v>
      </c>
      <c r="AF224">
        <f>IFERROR(VLOOKUP($A224,'Dog data'!$D$2:$DG$400,'Dog data'!CK$1,FALSE),"")</f>
        <v>0</v>
      </c>
      <c r="AG224" t="str">
        <f>IFERROR(VLOOKUP($A224,'Dog data'!$D$2:$DG$400,'Dog data'!CL$1,FALSE),"")</f>
        <v>.</v>
      </c>
      <c r="AH224" t="str">
        <f>IFERROR(VLOOKUP($A224,'Dog data'!$D$2:$DG$400,'Dog data'!CM$1,FALSE),"")</f>
        <v>.</v>
      </c>
      <c r="AI224" s="85" t="str">
        <f>IFERROR(VLOOKUP($A224,'Dog data'!$D$2:$DH$400,'Dog data'!DH$1,FALSE),"")</f>
        <v>TP012</v>
      </c>
      <c r="AJ224" s="85" t="str">
        <f>IFERROR(VLOOKUP($AI224,data!$C$3:$L$500,data!E$1,FALSE),"")</f>
        <v>Tierra Promitida</v>
      </c>
      <c r="AK224" s="85" t="str">
        <f>IFERROR(VLOOKUP($AI224,data!$C$3:$L$500,data!F$1,FALSE),"")</f>
        <v>9.150781 -79.209473 20.5 23.5</v>
      </c>
      <c r="AL224" s="85">
        <f>IFERROR(VLOOKUP($AI224,data!$C$3:$L$500,data!G$1,FALSE),"")</f>
        <v>9.1507810000000003</v>
      </c>
      <c r="AM224" s="85">
        <f>IFERROR(VLOOKUP($AI224,data!$C$3:$L$500,data!H$1,FALSE),"")</f>
        <v>-79.209473000000003</v>
      </c>
      <c r="AN224" s="85">
        <f>IFERROR(IFERROR(VLOOKUP($AI224,data!$C$3:$L$500,data!I$1,FALSE),VLOOKUP($AI224,Sheet1!$E$3:$M$21,Sheet1!K$1,FALSE)),"")</f>
        <v>9.150722</v>
      </c>
      <c r="AO224" s="85">
        <f>IFERROR(IFERROR(VLOOKUP($AI224,data!$C$3:$L$500,data!J$1,FALSE),VLOOKUP($AI224,Sheet1!$E$3:$M$21,Sheet1!L$1,FALSE)),"")</f>
        <v>-79.209372999999999</v>
      </c>
      <c r="AP224" s="85">
        <f>IFERROR(VLOOKUP($AI224,data!$C$3:$L$500,data!K$1,FALSE),"")</f>
        <v>-79.209473000000003</v>
      </c>
      <c r="AQ224" s="85">
        <f>IFERROR(VLOOKUP($AI224,data!$C$3:$L$500,data!L$1,FALSE),"")</f>
        <v>20.5</v>
      </c>
    </row>
    <row r="225" spans="1:43" ht="17" thickBot="1" x14ac:dyDescent="0.25">
      <c r="A225" s="18" t="s">
        <v>252</v>
      </c>
      <c r="B225" t="str">
        <f>VLOOKUP($A225,Dirofilaria!$A$6:$B$500,2,FALSE)</f>
        <v>Neg</v>
      </c>
      <c r="C225">
        <f>IF(B225=0,"",IF(B225="Neg",0,1))</f>
        <v>0</v>
      </c>
      <c r="D225" t="s">
        <v>4910</v>
      </c>
      <c r="E225">
        <f>IFERROR(VLOOKUP($A225,'Dog data'!$D$2:$DG$400,'Dog data'!R$1,FALSE),"")</f>
        <v>1</v>
      </c>
      <c r="F225" t="str">
        <f>IFERROR(VLOOKUP($A225,'Dog data'!$D$2:$DG$400,'Dog data'!T$1,FALSE),"")</f>
        <v>M</v>
      </c>
      <c r="G225" t="str">
        <f>IFERROR(VLOOKUP($A225,'Dog data'!$D$2:$DG$400,'Dog data'!Y$1,FALSE),"")</f>
        <v>Alert</v>
      </c>
      <c r="H225">
        <f>IFERROR(VLOOKUP($A225,'Dog data'!$D$2:$DG$400,'Dog data'!Z$1,FALSE),"")</f>
        <v>78</v>
      </c>
      <c r="I225" t="str">
        <f>IFERROR(VLOOKUP($A225,'Dog data'!$D$2:$DG$400,'Dog data'!AA$1,FALSE),"")</f>
        <v>Normal</v>
      </c>
      <c r="J225">
        <f>IFERROR(VLOOKUP($A225,'Dog data'!$D$2:$DG$400,'Dog data'!AE$1,FALSE),"")</f>
        <v>101.1</v>
      </c>
      <c r="K225">
        <f>IFERROR(VLOOKUP($A225,'Dog data'!$D$2:$DG$400,'Dog data'!AF$1,FALSE),"")</f>
        <v>3.5</v>
      </c>
      <c r="L225">
        <f>IFERROR(VLOOKUP($A225,'Dog data'!$D$2:$DG$400,'Dog data'!BQ$1,FALSE),"")</f>
        <v>12</v>
      </c>
      <c r="M225">
        <f>IFERROR(VLOOKUP($A225,'Dog data'!$D$2:$DG$400,'Dog data'!BR$1,FALSE),"")</f>
        <v>1.57</v>
      </c>
      <c r="N225">
        <f>IFERROR(VLOOKUP($A225,'Dog data'!$D$2:$DG$400,'Dog data'!BS$1,FALSE),"")</f>
        <v>13</v>
      </c>
      <c r="O225">
        <f>IFERROR(VLOOKUP($A225,'Dog data'!$D$2:$DG$400,'Dog data'!BT$1,FALSE),"")</f>
        <v>1.04</v>
      </c>
      <c r="P225">
        <f>IFERROR(VLOOKUP($A225,'Dog data'!$D$2:$DG$400,'Dog data'!BU$1,FALSE),"")</f>
        <v>8.6999999999999993</v>
      </c>
      <c r="Q225">
        <f>IFERROR(VLOOKUP($A225,'Dog data'!$D$2:$DG$400,'Dog data'!BV$1,FALSE),"")</f>
        <v>9.39</v>
      </c>
      <c r="R225">
        <f>IFERROR(VLOOKUP($A225,'Dog data'!$D$2:$DG$400,'Dog data'!BW$1,FALSE),"")</f>
        <v>78.3</v>
      </c>
      <c r="S225">
        <f>IFERROR(VLOOKUP($A225,'Dog data'!$D$2:$DG$400,'Dog data'!BX$1,FALSE),"")</f>
        <v>6</v>
      </c>
      <c r="T225">
        <f>IFERROR(VLOOKUP($A225,'Dog data'!$D$2:$DG$400,'Dog data'!BY$1,FALSE),"")</f>
        <v>12.8</v>
      </c>
      <c r="U225">
        <f>IFERROR(VLOOKUP($A225,'Dog data'!$D$2:$DG$400,'Dog data'!BZ$1,FALSE),"")</f>
        <v>35.72</v>
      </c>
      <c r="V225">
        <f>IFERROR(VLOOKUP($A225,'Dog data'!$D$2:$DG$400,'Dog data'!CA$1,FALSE),"")</f>
        <v>60</v>
      </c>
      <c r="W225">
        <f>IFERROR(VLOOKUP($A225,'Dog data'!$D$2:$DG$400,'Dog data'!CB$1,FALSE),"")</f>
        <v>21.3</v>
      </c>
      <c r="X225">
        <f>IFERROR(VLOOKUP($A225,'Dog data'!$D$2:$DG$400,'Dog data'!CC$1,FALSE),"")</f>
        <v>35.799999999999997</v>
      </c>
      <c r="Y225">
        <f>IFERROR(VLOOKUP($A225,'Dog data'!$D$2:$DG$400,'Dog data'!CD$1,FALSE),"")</f>
        <v>16</v>
      </c>
      <c r="Z225">
        <f>IFERROR(VLOOKUP($A225,'Dog data'!$D$2:$DG$400,'Dog data'!CE$1,FALSE),"")</f>
        <v>57</v>
      </c>
      <c r="AA225">
        <f>IFERROR(VLOOKUP($A225,'Dog data'!$D$2:$DG$400,'Dog data'!CF$1,FALSE),"")</f>
        <v>11.8</v>
      </c>
      <c r="AB225">
        <f>IFERROR(VLOOKUP($A225,'Dog data'!$D$2:$DG$400,'Dog data'!CG$1,FALSE),"")</f>
        <v>64</v>
      </c>
      <c r="AC225">
        <f>IFERROR(VLOOKUP($A225,'Dog data'!$D$2:$DG$400,'Dog data'!CH$1,FALSE),"")</f>
        <v>0</v>
      </c>
      <c r="AD225">
        <f>IFERROR(VLOOKUP($A225,'Dog data'!$D$2:$DG$400,'Dog data'!CI$1,FALSE),"")</f>
        <v>32</v>
      </c>
      <c r="AE225">
        <f>IFERROR(VLOOKUP($A225,'Dog data'!$D$2:$DG$400,'Dog data'!CJ$1,FALSE),"")</f>
        <v>4</v>
      </c>
      <c r="AF225">
        <f>IFERROR(VLOOKUP($A225,'Dog data'!$D$2:$DG$400,'Dog data'!CK$1,FALSE),"")</f>
        <v>0</v>
      </c>
      <c r="AG225" t="str">
        <f>IFERROR(VLOOKUP($A225,'Dog data'!$D$2:$DG$400,'Dog data'!CL$1,FALSE),"")</f>
        <v>.</v>
      </c>
      <c r="AH225" t="str">
        <f>IFERROR(VLOOKUP($A225,'Dog data'!$D$2:$DG$400,'Dog data'!CM$1,FALSE),"")</f>
        <v>.</v>
      </c>
      <c r="AI225" s="85" t="str">
        <f>IFERROR(VLOOKUP($A225,'Dog data'!$D$2:$DH$400,'Dog data'!DH$1,FALSE),"")</f>
        <v>TP013</v>
      </c>
      <c r="AJ225" s="85" t="str">
        <f>IFERROR(VLOOKUP($AI225,data!$C$3:$L$500,data!E$1,FALSE),"")</f>
        <v>Tierra Promitida</v>
      </c>
      <c r="AK225" s="85" t="str">
        <f>IFERROR(VLOOKUP($AI225,data!$C$3:$L$500,data!F$1,FALSE),"")</f>
        <v>9.159066 -79.211922 45 27</v>
      </c>
      <c r="AL225" s="85">
        <f>IFERROR(VLOOKUP($AI225,data!$C$3:$L$500,data!G$1,FALSE),"")</f>
        <v>9.1590659999999993</v>
      </c>
      <c r="AM225" s="85">
        <f>IFERROR(VLOOKUP($AI225,data!$C$3:$L$500,data!H$1,FALSE),"")</f>
        <v>-79.211922000000001</v>
      </c>
      <c r="AN225" s="85">
        <f>IFERROR(IFERROR(VLOOKUP($AI225,data!$C$3:$L$500,data!I$1,FALSE),VLOOKUP($AI225,Sheet1!$E$3:$M$21,Sheet1!K$1,FALSE)),"")</f>
        <v>9.1589419999999997</v>
      </c>
      <c r="AO225" s="85">
        <f>IFERROR(IFERROR(VLOOKUP($AI225,data!$C$3:$L$500,data!J$1,FALSE),VLOOKUP($AI225,Sheet1!$E$3:$M$21,Sheet1!L$1,FALSE)),"")</f>
        <v>-79.211789999999993</v>
      </c>
      <c r="AP225" s="85">
        <f>IFERROR(VLOOKUP($AI225,data!$C$3:$L$500,data!K$1,FALSE),"")</f>
        <v>-79.211922000000001</v>
      </c>
      <c r="AQ225" s="85">
        <f>IFERROR(VLOOKUP($AI225,data!$C$3:$L$500,data!L$1,FALSE),"")</f>
        <v>45</v>
      </c>
    </row>
    <row r="226" spans="1:43" ht="17" thickBot="1" x14ac:dyDescent="0.25">
      <c r="A226" s="18" t="s">
        <v>253</v>
      </c>
      <c r="B226" t="str">
        <f>VLOOKUP($A226,Dirofilaria!$A$6:$B$500,2,FALSE)</f>
        <v>Neg</v>
      </c>
      <c r="C226">
        <f>IF(B226=0,"",IF(B226="Neg",0,1))</f>
        <v>0</v>
      </c>
      <c r="D226" t="s">
        <v>4910</v>
      </c>
      <c r="E226">
        <f>IFERROR(VLOOKUP($A226,'Dog data'!$D$2:$DG$400,'Dog data'!R$1,FALSE),"")</f>
        <v>2</v>
      </c>
      <c r="F226" t="str">
        <f>IFERROR(VLOOKUP($A226,'Dog data'!$D$2:$DG$400,'Dog data'!T$1,FALSE),"")</f>
        <v>M</v>
      </c>
      <c r="G226" t="str">
        <f>IFERROR(VLOOKUP($A226,'Dog data'!$D$2:$DG$400,'Dog data'!Y$1,FALSE),"")</f>
        <v>Alert</v>
      </c>
      <c r="H226">
        <f>IFERROR(VLOOKUP($A226,'Dog data'!$D$2:$DG$400,'Dog data'!Z$1,FALSE),"")</f>
        <v>84</v>
      </c>
      <c r="I226" t="str">
        <f>IFERROR(VLOOKUP($A226,'Dog data'!$D$2:$DG$400,'Dog data'!AA$1,FALSE),"")</f>
        <v>Normal</v>
      </c>
      <c r="J226">
        <f>IFERROR(VLOOKUP($A226,'Dog data'!$D$2:$DG$400,'Dog data'!AE$1,FALSE),"")</f>
        <v>100.9</v>
      </c>
      <c r="K226">
        <f>IFERROR(VLOOKUP($A226,'Dog data'!$D$2:$DG$400,'Dog data'!AF$1,FALSE),"")</f>
        <v>3.5</v>
      </c>
      <c r="L226">
        <f>IFERROR(VLOOKUP($A226,'Dog data'!$D$2:$DG$400,'Dog data'!BQ$1,FALSE),"")</f>
        <v>10.81</v>
      </c>
      <c r="M226">
        <f>IFERROR(VLOOKUP($A226,'Dog data'!$D$2:$DG$400,'Dog data'!BR$1,FALSE),"")</f>
        <v>1.37</v>
      </c>
      <c r="N226">
        <f>IFERROR(VLOOKUP($A226,'Dog data'!$D$2:$DG$400,'Dog data'!BS$1,FALSE),"")</f>
        <v>12.6</v>
      </c>
      <c r="O226">
        <f>IFERROR(VLOOKUP($A226,'Dog data'!$D$2:$DG$400,'Dog data'!BT$1,FALSE),"")</f>
        <v>0.89</v>
      </c>
      <c r="P226">
        <f>IFERROR(VLOOKUP($A226,'Dog data'!$D$2:$DG$400,'Dog data'!BU$1,FALSE),"")</f>
        <v>8.3000000000000007</v>
      </c>
      <c r="Q226">
        <f>IFERROR(VLOOKUP($A226,'Dog data'!$D$2:$DG$400,'Dog data'!BV$1,FALSE),"")</f>
        <v>8.5500000000000007</v>
      </c>
      <c r="R226">
        <f>IFERROR(VLOOKUP($A226,'Dog data'!$D$2:$DG$400,'Dog data'!BW$1,FALSE),"")</f>
        <v>79.099999999999994</v>
      </c>
      <c r="S226">
        <f>IFERROR(VLOOKUP($A226,'Dog data'!$D$2:$DG$400,'Dog data'!BX$1,FALSE),"")</f>
        <v>4.43</v>
      </c>
      <c r="T226">
        <f>IFERROR(VLOOKUP($A226,'Dog data'!$D$2:$DG$400,'Dog data'!BY$1,FALSE),"")</f>
        <v>10.1</v>
      </c>
      <c r="U226">
        <f>IFERROR(VLOOKUP($A226,'Dog data'!$D$2:$DG$400,'Dog data'!BZ$1,FALSE),"")</f>
        <v>28.31</v>
      </c>
      <c r="V226">
        <f>IFERROR(VLOOKUP($A226,'Dog data'!$D$2:$DG$400,'Dog data'!CA$1,FALSE),"")</f>
        <v>64</v>
      </c>
      <c r="W226">
        <f>IFERROR(VLOOKUP($A226,'Dog data'!$D$2:$DG$400,'Dog data'!CB$1,FALSE),"")</f>
        <v>22.8</v>
      </c>
      <c r="X226">
        <f>IFERROR(VLOOKUP($A226,'Dog data'!$D$2:$DG$400,'Dog data'!CC$1,FALSE),"")</f>
        <v>35.700000000000003</v>
      </c>
      <c r="Y226">
        <f>IFERROR(VLOOKUP($A226,'Dog data'!$D$2:$DG$400,'Dog data'!CD$1,FALSE),"")</f>
        <v>17.399999999999999</v>
      </c>
      <c r="Z226">
        <f>IFERROR(VLOOKUP($A226,'Dog data'!$D$2:$DG$400,'Dog data'!CE$1,FALSE),"")</f>
        <v>32</v>
      </c>
      <c r="AA226">
        <f>IFERROR(VLOOKUP($A226,'Dog data'!$D$2:$DG$400,'Dog data'!CF$1,FALSE),"")</f>
        <v>13</v>
      </c>
      <c r="AB226">
        <f>IFERROR(VLOOKUP($A226,'Dog data'!$D$2:$DG$400,'Dog data'!CG$1,FALSE),"")</f>
        <v>80</v>
      </c>
      <c r="AC226">
        <f>IFERROR(VLOOKUP($A226,'Dog data'!$D$2:$DG$400,'Dog data'!CH$1,FALSE),"")</f>
        <v>0</v>
      </c>
      <c r="AD226">
        <f>IFERROR(VLOOKUP($A226,'Dog data'!$D$2:$DG$400,'Dog data'!CI$1,FALSE),"")</f>
        <v>18</v>
      </c>
      <c r="AE226">
        <f>IFERROR(VLOOKUP($A226,'Dog data'!$D$2:$DG$400,'Dog data'!CJ$1,FALSE),"")</f>
        <v>2</v>
      </c>
      <c r="AF226">
        <f>IFERROR(VLOOKUP($A226,'Dog data'!$D$2:$DG$400,'Dog data'!CK$1,FALSE),"")</f>
        <v>0</v>
      </c>
      <c r="AG226" t="str">
        <f>IFERROR(VLOOKUP($A226,'Dog data'!$D$2:$DG$400,'Dog data'!CL$1,FALSE),"")</f>
        <v>.</v>
      </c>
      <c r="AH226" t="str">
        <f>IFERROR(VLOOKUP($A226,'Dog data'!$D$2:$DG$400,'Dog data'!CM$1,FALSE),"")</f>
        <v>.</v>
      </c>
      <c r="AI226" s="85" t="str">
        <f>IFERROR(VLOOKUP($A226,'Dog data'!$D$2:$DH$400,'Dog data'!DH$1,FALSE),"")</f>
        <v>TP013</v>
      </c>
      <c r="AJ226" s="85" t="str">
        <f>IFERROR(VLOOKUP($AI226,data!$C$3:$L$500,data!E$1,FALSE),"")</f>
        <v>Tierra Promitida</v>
      </c>
      <c r="AK226" s="85" t="str">
        <f>IFERROR(VLOOKUP($AI226,data!$C$3:$L$500,data!F$1,FALSE),"")</f>
        <v>9.159066 -79.211922 45 27</v>
      </c>
      <c r="AL226" s="85">
        <f>IFERROR(VLOOKUP($AI226,data!$C$3:$L$500,data!G$1,FALSE),"")</f>
        <v>9.1590659999999993</v>
      </c>
      <c r="AM226" s="85">
        <f>IFERROR(VLOOKUP($AI226,data!$C$3:$L$500,data!H$1,FALSE),"")</f>
        <v>-79.211922000000001</v>
      </c>
      <c r="AN226" s="85">
        <f>IFERROR(IFERROR(VLOOKUP($AI226,data!$C$3:$L$500,data!I$1,FALSE),VLOOKUP($AI226,Sheet1!$E$3:$M$21,Sheet1!K$1,FALSE)),"")</f>
        <v>9.1589419999999997</v>
      </c>
      <c r="AO226" s="85">
        <f>IFERROR(IFERROR(VLOOKUP($AI226,data!$C$3:$L$500,data!J$1,FALSE),VLOOKUP($AI226,Sheet1!$E$3:$M$21,Sheet1!L$1,FALSE)),"")</f>
        <v>-79.211789999999993</v>
      </c>
      <c r="AP226" s="85">
        <f>IFERROR(VLOOKUP($AI226,data!$C$3:$L$500,data!K$1,FALSE),"")</f>
        <v>-79.211922000000001</v>
      </c>
      <c r="AQ226" s="85">
        <f>IFERROR(VLOOKUP($AI226,data!$C$3:$L$500,data!L$1,FALSE),"")</f>
        <v>45</v>
      </c>
    </row>
    <row r="227" spans="1:43" ht="17" thickBot="1" x14ac:dyDescent="0.25">
      <c r="A227" s="18" t="s">
        <v>254</v>
      </c>
      <c r="B227" t="str">
        <f>VLOOKUP($A227,Dirofilaria!$A$6:$B$500,2,FALSE)</f>
        <v>Neg</v>
      </c>
      <c r="C227">
        <f>IF(B227=0,"",IF(B227="Neg",0,1))</f>
        <v>0</v>
      </c>
      <c r="D227" t="s">
        <v>4910</v>
      </c>
      <c r="E227">
        <f>IFERROR(VLOOKUP($A227,'Dog data'!$D$2:$DG$400,'Dog data'!R$1,FALSE),"")</f>
        <v>1.3</v>
      </c>
      <c r="F227" t="str">
        <f>IFERROR(VLOOKUP($A227,'Dog data'!$D$2:$DG$400,'Dog data'!T$1,FALSE),"")</f>
        <v>M</v>
      </c>
      <c r="G227" t="str">
        <f>IFERROR(VLOOKUP($A227,'Dog data'!$D$2:$DG$400,'Dog data'!Y$1,FALSE),"")</f>
        <v>Normal</v>
      </c>
      <c r="H227">
        <f>IFERROR(VLOOKUP($A227,'Dog data'!$D$2:$DG$400,'Dog data'!Z$1,FALSE),"")</f>
        <v>74</v>
      </c>
      <c r="I227" t="str">
        <f>IFERROR(VLOOKUP($A227,'Dog data'!$D$2:$DG$400,'Dog data'!AA$1,FALSE),"")</f>
        <v>Normal</v>
      </c>
      <c r="J227">
        <f>IFERROR(VLOOKUP($A227,'Dog data'!$D$2:$DG$400,'Dog data'!AE$1,FALSE),"")</f>
        <v>101</v>
      </c>
      <c r="K227">
        <f>IFERROR(VLOOKUP($A227,'Dog data'!$D$2:$DG$400,'Dog data'!AF$1,FALSE),"")</f>
        <v>4</v>
      </c>
      <c r="L227">
        <f>IFERROR(VLOOKUP($A227,'Dog data'!$D$2:$DG$400,'Dog data'!BQ$1,FALSE),"")</f>
        <v>13.26</v>
      </c>
      <c r="M227">
        <f>IFERROR(VLOOKUP($A227,'Dog data'!$D$2:$DG$400,'Dog data'!BR$1,FALSE),"")</f>
        <v>5.19</v>
      </c>
      <c r="N227">
        <f>IFERROR(VLOOKUP($A227,'Dog data'!$D$2:$DG$400,'Dog data'!BS$1,FALSE),"")</f>
        <v>39.200000000000003</v>
      </c>
      <c r="O227">
        <f>IFERROR(VLOOKUP($A227,'Dog data'!$D$2:$DG$400,'Dog data'!BT$1,FALSE),"")</f>
        <v>1.52</v>
      </c>
      <c r="P227">
        <f>IFERROR(VLOOKUP($A227,'Dog data'!$D$2:$DG$400,'Dog data'!BU$1,FALSE),"")</f>
        <v>11.5</v>
      </c>
      <c r="Q227">
        <f>IFERROR(VLOOKUP($A227,'Dog data'!$D$2:$DG$400,'Dog data'!BV$1,FALSE),"")</f>
        <v>6.54</v>
      </c>
      <c r="R227">
        <f>IFERROR(VLOOKUP($A227,'Dog data'!$D$2:$DG$400,'Dog data'!BW$1,FALSE),"")</f>
        <v>49.3</v>
      </c>
      <c r="S227">
        <f>IFERROR(VLOOKUP($A227,'Dog data'!$D$2:$DG$400,'Dog data'!BX$1,FALSE),"")</f>
        <v>6.04</v>
      </c>
      <c r="T227">
        <f>IFERROR(VLOOKUP($A227,'Dog data'!$D$2:$DG$400,'Dog data'!BY$1,FALSE),"")</f>
        <v>12.8</v>
      </c>
      <c r="U227">
        <f>IFERROR(VLOOKUP($A227,'Dog data'!$D$2:$DG$400,'Dog data'!BZ$1,FALSE),"")</f>
        <v>37.479999999999997</v>
      </c>
      <c r="V227">
        <f>IFERROR(VLOOKUP($A227,'Dog data'!$D$2:$DG$400,'Dog data'!CA$1,FALSE),"")</f>
        <v>62</v>
      </c>
      <c r="W227">
        <f>IFERROR(VLOOKUP($A227,'Dog data'!$D$2:$DG$400,'Dog data'!CB$1,FALSE),"")</f>
        <v>21.1</v>
      </c>
      <c r="X227">
        <f>IFERROR(VLOOKUP($A227,'Dog data'!$D$2:$DG$400,'Dog data'!CC$1,FALSE),"")</f>
        <v>34.1</v>
      </c>
      <c r="Y227">
        <f>IFERROR(VLOOKUP($A227,'Dog data'!$D$2:$DG$400,'Dog data'!CD$1,FALSE),"")</f>
        <v>15.8</v>
      </c>
      <c r="Z227">
        <f>IFERROR(VLOOKUP($A227,'Dog data'!$D$2:$DG$400,'Dog data'!CE$1,FALSE),"")</f>
        <v>24</v>
      </c>
      <c r="AA227">
        <f>IFERROR(VLOOKUP($A227,'Dog data'!$D$2:$DG$400,'Dog data'!CF$1,FALSE),"")</f>
        <v>14</v>
      </c>
      <c r="AB227">
        <f>IFERROR(VLOOKUP($A227,'Dog data'!$D$2:$DG$400,'Dog data'!CG$1,FALSE),"")</f>
        <v>54</v>
      </c>
      <c r="AC227">
        <f>IFERROR(VLOOKUP($A227,'Dog data'!$D$2:$DG$400,'Dog data'!CH$1,FALSE),"")</f>
        <v>0</v>
      </c>
      <c r="AD227">
        <f>IFERROR(VLOOKUP($A227,'Dog data'!$D$2:$DG$400,'Dog data'!CI$1,FALSE),"")</f>
        <v>40</v>
      </c>
      <c r="AE227">
        <f>IFERROR(VLOOKUP($A227,'Dog data'!$D$2:$DG$400,'Dog data'!CJ$1,FALSE),"")</f>
        <v>2</v>
      </c>
      <c r="AF227">
        <f>IFERROR(VLOOKUP($A227,'Dog data'!$D$2:$DG$400,'Dog data'!CK$1,FALSE),"")</f>
        <v>4</v>
      </c>
      <c r="AG227" t="str">
        <f>IFERROR(VLOOKUP($A227,'Dog data'!$D$2:$DG$400,'Dog data'!CL$1,FALSE),"")</f>
        <v>.</v>
      </c>
      <c r="AH227" t="str">
        <f>IFERROR(VLOOKUP($A227,'Dog data'!$D$2:$DG$400,'Dog data'!CM$1,FALSE),"")</f>
        <v>.</v>
      </c>
      <c r="AI227" s="85" t="str">
        <f>IFERROR(VLOOKUP($A227,'Dog data'!$D$2:$DH$400,'Dog data'!DH$1,FALSE),"")</f>
        <v>TP013</v>
      </c>
      <c r="AJ227" s="85" t="str">
        <f>IFERROR(VLOOKUP($AI227,data!$C$3:$L$500,data!E$1,FALSE),"")</f>
        <v>Tierra Promitida</v>
      </c>
      <c r="AK227" s="85" t="str">
        <f>IFERROR(VLOOKUP($AI227,data!$C$3:$L$500,data!F$1,FALSE),"")</f>
        <v>9.159066 -79.211922 45 27</v>
      </c>
      <c r="AL227" s="85">
        <f>IFERROR(VLOOKUP($AI227,data!$C$3:$L$500,data!G$1,FALSE),"")</f>
        <v>9.1590659999999993</v>
      </c>
      <c r="AM227" s="85">
        <f>IFERROR(VLOOKUP($AI227,data!$C$3:$L$500,data!H$1,FALSE),"")</f>
        <v>-79.211922000000001</v>
      </c>
      <c r="AN227" s="85">
        <f>IFERROR(IFERROR(VLOOKUP($AI227,data!$C$3:$L$500,data!I$1,FALSE),VLOOKUP($AI227,Sheet1!$E$3:$M$21,Sheet1!K$1,FALSE)),"")</f>
        <v>9.1589419999999997</v>
      </c>
      <c r="AO227" s="85">
        <f>IFERROR(IFERROR(VLOOKUP($AI227,data!$C$3:$L$500,data!J$1,FALSE),VLOOKUP($AI227,Sheet1!$E$3:$M$21,Sheet1!L$1,FALSE)),"")</f>
        <v>-79.211789999999993</v>
      </c>
      <c r="AP227" s="85">
        <f>IFERROR(VLOOKUP($AI227,data!$C$3:$L$500,data!K$1,FALSE),"")</f>
        <v>-79.211922000000001</v>
      </c>
      <c r="AQ227" s="85">
        <f>IFERROR(VLOOKUP($AI227,data!$C$3:$L$500,data!L$1,FALSE),"")</f>
        <v>45</v>
      </c>
    </row>
    <row r="228" spans="1:43" ht="17" thickBot="1" x14ac:dyDescent="0.25">
      <c r="A228" s="18" t="s">
        <v>255</v>
      </c>
      <c r="B228" t="str">
        <f>VLOOKUP($A228,Dirofilaria!$A$6:$B$500,2,FALSE)</f>
        <v>Neg</v>
      </c>
      <c r="C228">
        <f>IF(B228=0,"",IF(B228="Neg",0,1))</f>
        <v>0</v>
      </c>
      <c r="D228" t="s">
        <v>4910</v>
      </c>
      <c r="E228">
        <f>IFERROR(VLOOKUP($A228,'Dog data'!$D$2:$DG$400,'Dog data'!R$1,FALSE),"")</f>
        <v>0.7</v>
      </c>
      <c r="F228" t="str">
        <f>IFERROR(VLOOKUP($A228,'Dog data'!$D$2:$DG$400,'Dog data'!T$1,FALSE),"")</f>
        <v>F</v>
      </c>
      <c r="G228" t="str">
        <f>IFERROR(VLOOKUP($A228,'Dog data'!$D$2:$DG$400,'Dog data'!Y$1,FALSE),"")</f>
        <v>Normal</v>
      </c>
      <c r="H228">
        <f>IFERROR(VLOOKUP($A228,'Dog data'!$D$2:$DG$400,'Dog data'!Z$1,FALSE),"")</f>
        <v>88</v>
      </c>
      <c r="I228">
        <f>IFERROR(VLOOKUP($A228,'Dog data'!$D$2:$DG$400,'Dog data'!AA$1,FALSE),"")</f>
        <v>24</v>
      </c>
      <c r="J228">
        <f>IFERROR(VLOOKUP($A228,'Dog data'!$D$2:$DG$400,'Dog data'!AE$1,FALSE),"")</f>
        <v>101.7</v>
      </c>
      <c r="K228">
        <f>IFERROR(VLOOKUP($A228,'Dog data'!$D$2:$DG$400,'Dog data'!AF$1,FALSE),"")</f>
        <v>1</v>
      </c>
      <c r="L228">
        <f>IFERROR(VLOOKUP($A228,'Dog data'!$D$2:$DG$400,'Dog data'!BQ$1,FALSE),"")</f>
        <v>10.029999999999999</v>
      </c>
      <c r="M228">
        <f>IFERROR(VLOOKUP($A228,'Dog data'!$D$2:$DG$400,'Dog data'!BR$1,FALSE),"")</f>
        <v>1.1100000000000001</v>
      </c>
      <c r="N228">
        <f>IFERROR(VLOOKUP($A228,'Dog data'!$D$2:$DG$400,'Dog data'!BS$1,FALSE),"")</f>
        <v>11</v>
      </c>
      <c r="O228">
        <f>IFERROR(VLOOKUP($A228,'Dog data'!$D$2:$DG$400,'Dog data'!BT$1,FALSE),"")</f>
        <v>0.76</v>
      </c>
      <c r="P228">
        <f>IFERROR(VLOOKUP($A228,'Dog data'!$D$2:$DG$400,'Dog data'!BU$1,FALSE),"")</f>
        <v>7.6</v>
      </c>
      <c r="Q228">
        <f>IFERROR(VLOOKUP($A228,'Dog data'!$D$2:$DG$400,'Dog data'!BV$1,FALSE),"")</f>
        <v>8.17</v>
      </c>
      <c r="R228">
        <f>IFERROR(VLOOKUP($A228,'Dog data'!$D$2:$DG$400,'Dog data'!BW$1,FALSE),"")</f>
        <v>81.400000000000006</v>
      </c>
      <c r="S228">
        <f>IFERROR(VLOOKUP($A228,'Dog data'!$D$2:$DG$400,'Dog data'!BX$1,FALSE),"")</f>
        <v>4.3</v>
      </c>
      <c r="T228">
        <f>IFERROR(VLOOKUP($A228,'Dog data'!$D$2:$DG$400,'Dog data'!BY$1,FALSE),"")</f>
        <v>8.9</v>
      </c>
      <c r="U228">
        <f>IFERROR(VLOOKUP($A228,'Dog data'!$D$2:$DG$400,'Dog data'!BZ$1,FALSE),"")</f>
        <v>25.94</v>
      </c>
      <c r="V228">
        <f>IFERROR(VLOOKUP($A228,'Dog data'!$D$2:$DG$400,'Dog data'!CA$1,FALSE),"")</f>
        <v>60</v>
      </c>
      <c r="W228">
        <f>IFERROR(VLOOKUP($A228,'Dog data'!$D$2:$DG$400,'Dog data'!CB$1,FALSE),"")</f>
        <v>20.7</v>
      </c>
      <c r="X228">
        <f>IFERROR(VLOOKUP($A228,'Dog data'!$D$2:$DG$400,'Dog data'!CC$1,FALSE),"")</f>
        <v>34.299999999999997</v>
      </c>
      <c r="Y228">
        <f>IFERROR(VLOOKUP($A228,'Dog data'!$D$2:$DG$400,'Dog data'!CD$1,FALSE),"")</f>
        <v>17.3</v>
      </c>
      <c r="Z228">
        <f>IFERROR(VLOOKUP($A228,'Dog data'!$D$2:$DG$400,'Dog data'!CE$1,FALSE),"")</f>
        <v>22</v>
      </c>
      <c r="AA228">
        <f>IFERROR(VLOOKUP($A228,'Dog data'!$D$2:$DG$400,'Dog data'!CF$1,FALSE),"")</f>
        <v>14.8</v>
      </c>
      <c r="AB228">
        <f>IFERROR(VLOOKUP($A228,'Dog data'!$D$2:$DG$400,'Dog data'!CG$1,FALSE),"")</f>
        <v>66</v>
      </c>
      <c r="AC228">
        <f>IFERROR(VLOOKUP($A228,'Dog data'!$D$2:$DG$400,'Dog data'!CH$1,FALSE),"")</f>
        <v>0</v>
      </c>
      <c r="AD228">
        <f>IFERROR(VLOOKUP($A228,'Dog data'!$D$2:$DG$400,'Dog data'!CI$1,FALSE),"")</f>
        <v>28</v>
      </c>
      <c r="AE228">
        <f>IFERROR(VLOOKUP($A228,'Dog data'!$D$2:$DG$400,'Dog data'!CJ$1,FALSE),"")</f>
        <v>2</v>
      </c>
      <c r="AF228">
        <f>IFERROR(VLOOKUP($A228,'Dog data'!$D$2:$DG$400,'Dog data'!CK$1,FALSE),"")</f>
        <v>4</v>
      </c>
      <c r="AG228" t="str">
        <f>IFERROR(VLOOKUP($A228,'Dog data'!$D$2:$DG$400,'Dog data'!CL$1,FALSE),"")</f>
        <v>.</v>
      </c>
      <c r="AH228" t="str">
        <f>IFERROR(VLOOKUP($A228,'Dog data'!$D$2:$DG$400,'Dog data'!CM$1,FALSE),"")</f>
        <v>.</v>
      </c>
      <c r="AI228" s="85" t="str">
        <f>IFERROR(VLOOKUP($A228,'Dog data'!$D$2:$DH$400,'Dog data'!DH$1,FALSE),"")</f>
        <v>TP014</v>
      </c>
      <c r="AJ228" s="85" t="str">
        <f>IFERROR(VLOOKUP($AI228,data!$C$3:$L$500,data!E$1,FALSE),"")</f>
        <v>Tierra Promitida</v>
      </c>
      <c r="AK228" s="85" t="str">
        <f>IFERROR(VLOOKUP($AI228,data!$C$3:$L$500,data!F$1,FALSE),"")</f>
        <v>9.1525 -79.208215 -15.100000381469727 37.5</v>
      </c>
      <c r="AL228" s="85">
        <f>IFERROR(VLOOKUP($AI228,data!$C$3:$L$500,data!G$1,FALSE),"")</f>
        <v>9.1524999999999999</v>
      </c>
      <c r="AM228" s="85">
        <f>IFERROR(VLOOKUP($AI228,data!$C$3:$L$500,data!H$1,FALSE),"")</f>
        <v>-79.208214999999996</v>
      </c>
      <c r="AN228" s="85">
        <f>IFERROR(IFERROR(VLOOKUP($AI228,data!$C$3:$L$500,data!I$1,FALSE),VLOOKUP($AI228,Sheet1!$E$3:$M$21,Sheet1!K$1,FALSE)),"")</f>
        <v>9.1523789999999998</v>
      </c>
      <c r="AO228" s="85">
        <f>IFERROR(IFERROR(VLOOKUP($AI228,data!$C$3:$L$500,data!J$1,FALSE),VLOOKUP($AI228,Sheet1!$E$3:$M$21,Sheet1!L$1,FALSE)),"")</f>
        <v>-79.208501999999996</v>
      </c>
      <c r="AP228" s="85">
        <f>IFERROR(VLOOKUP($AI228,data!$C$3:$L$500,data!K$1,FALSE),"")</f>
        <v>-79.208214999999996</v>
      </c>
      <c r="AQ228" s="85">
        <f>IFERROR(VLOOKUP($AI228,data!$C$3:$L$500,data!L$1,FALSE),"")</f>
        <v>-15.100000381499999</v>
      </c>
    </row>
    <row r="229" spans="1:43" ht="17" thickBot="1" x14ac:dyDescent="0.25">
      <c r="A229" s="18" t="s">
        <v>256</v>
      </c>
      <c r="B229" t="str">
        <f>VLOOKUP($A229,Dirofilaria!$A$6:$B$500,2,FALSE)</f>
        <v>Neg</v>
      </c>
      <c r="C229">
        <f>IF(B229=0,"",IF(B229="Neg",0,1))</f>
        <v>0</v>
      </c>
      <c r="D229" t="s">
        <v>4910</v>
      </c>
      <c r="E229">
        <f>IFERROR(VLOOKUP($A229,'Dog data'!$D$2:$DG$400,'Dog data'!R$1,FALSE),"")</f>
        <v>0.7</v>
      </c>
      <c r="F229" t="str">
        <f>IFERROR(VLOOKUP($A229,'Dog data'!$D$2:$DG$400,'Dog data'!T$1,FALSE),"")</f>
        <v>F</v>
      </c>
      <c r="G229" t="str">
        <f>IFERROR(VLOOKUP($A229,'Dog data'!$D$2:$DG$400,'Dog data'!Y$1,FALSE),"")</f>
        <v>Normal</v>
      </c>
      <c r="H229">
        <f>IFERROR(VLOOKUP($A229,'Dog data'!$D$2:$DG$400,'Dog data'!Z$1,FALSE),"")</f>
        <v>95</v>
      </c>
      <c r="I229">
        <f>IFERROR(VLOOKUP($A229,'Dog data'!$D$2:$DG$400,'Dog data'!AA$1,FALSE),"")</f>
        <v>88</v>
      </c>
      <c r="J229">
        <f>IFERROR(VLOOKUP($A229,'Dog data'!$D$2:$DG$400,'Dog data'!AE$1,FALSE),"")</f>
        <v>102.7</v>
      </c>
      <c r="K229">
        <f>IFERROR(VLOOKUP($A229,'Dog data'!$D$2:$DG$400,'Dog data'!AF$1,FALSE),"")</f>
        <v>1</v>
      </c>
      <c r="L229">
        <f>IFERROR(VLOOKUP($A229,'Dog data'!$D$2:$DG$400,'Dog data'!BQ$1,FALSE),"")</f>
        <v>9.15</v>
      </c>
      <c r="M229">
        <f>IFERROR(VLOOKUP($A229,'Dog data'!$D$2:$DG$400,'Dog data'!BR$1,FALSE),"")</f>
        <v>1.1399999999999999</v>
      </c>
      <c r="N229">
        <f>IFERROR(VLOOKUP($A229,'Dog data'!$D$2:$DG$400,'Dog data'!BS$1,FALSE),"")</f>
        <v>12.5</v>
      </c>
      <c r="O229">
        <f>IFERROR(VLOOKUP($A229,'Dog data'!$D$2:$DG$400,'Dog data'!BT$1,FALSE),"")</f>
        <v>0.77</v>
      </c>
      <c r="P229">
        <f>IFERROR(VLOOKUP($A229,'Dog data'!$D$2:$DG$400,'Dog data'!BU$1,FALSE),"")</f>
        <v>8.4</v>
      </c>
      <c r="Q229">
        <f>IFERROR(VLOOKUP($A229,'Dog data'!$D$2:$DG$400,'Dog data'!BV$1,FALSE),"")</f>
        <v>7.24</v>
      </c>
      <c r="R229">
        <f>IFERROR(VLOOKUP($A229,'Dog data'!$D$2:$DG$400,'Dog data'!BW$1,FALSE),"")</f>
        <v>79.2</v>
      </c>
      <c r="S229">
        <f>IFERROR(VLOOKUP($A229,'Dog data'!$D$2:$DG$400,'Dog data'!BX$1,FALSE),"")</f>
        <v>4.58</v>
      </c>
      <c r="T229">
        <f>IFERROR(VLOOKUP($A229,'Dog data'!$D$2:$DG$400,'Dog data'!BY$1,FALSE),"")</f>
        <v>9.4</v>
      </c>
      <c r="U229">
        <f>IFERROR(VLOOKUP($A229,'Dog data'!$D$2:$DG$400,'Dog data'!BZ$1,FALSE),"")</f>
        <v>26.46</v>
      </c>
      <c r="V229">
        <f>IFERROR(VLOOKUP($A229,'Dog data'!$D$2:$DG$400,'Dog data'!CA$1,FALSE),"")</f>
        <v>58</v>
      </c>
      <c r="W229">
        <f>IFERROR(VLOOKUP($A229,'Dog data'!$D$2:$DG$400,'Dog data'!CB$1,FALSE),"")</f>
        <v>20.399999999999999</v>
      </c>
      <c r="X229">
        <f>IFERROR(VLOOKUP($A229,'Dog data'!$D$2:$DG$400,'Dog data'!CC$1,FALSE),"")</f>
        <v>35.4</v>
      </c>
      <c r="Y229">
        <f>IFERROR(VLOOKUP($A229,'Dog data'!$D$2:$DG$400,'Dog data'!CD$1,FALSE),"")</f>
        <v>17.399999999999999</v>
      </c>
      <c r="Z229">
        <f>IFERROR(VLOOKUP($A229,'Dog data'!$D$2:$DG$400,'Dog data'!CE$1,FALSE),"")</f>
        <v>12</v>
      </c>
      <c r="AA229">
        <f>IFERROR(VLOOKUP($A229,'Dog data'!$D$2:$DG$400,'Dog data'!CF$1,FALSE),"")</f>
        <v>16</v>
      </c>
      <c r="AB229">
        <f>IFERROR(VLOOKUP($A229,'Dog data'!$D$2:$DG$400,'Dog data'!CG$1,FALSE),"")</f>
        <v>68</v>
      </c>
      <c r="AC229">
        <f>IFERROR(VLOOKUP($A229,'Dog data'!$D$2:$DG$400,'Dog data'!CH$1,FALSE),"")</f>
        <v>0</v>
      </c>
      <c r="AD229">
        <f>IFERROR(VLOOKUP($A229,'Dog data'!$D$2:$DG$400,'Dog data'!CI$1,FALSE),"")</f>
        <v>24</v>
      </c>
      <c r="AE229">
        <f>IFERROR(VLOOKUP($A229,'Dog data'!$D$2:$DG$400,'Dog data'!CJ$1,FALSE),"")</f>
        <v>2</v>
      </c>
      <c r="AF229">
        <f>IFERROR(VLOOKUP($A229,'Dog data'!$D$2:$DG$400,'Dog data'!CK$1,FALSE),"")</f>
        <v>6</v>
      </c>
      <c r="AG229" t="str">
        <f>IFERROR(VLOOKUP($A229,'Dog data'!$D$2:$DG$400,'Dog data'!CL$1,FALSE),"")</f>
        <v>.</v>
      </c>
      <c r="AH229" t="str">
        <f>IFERROR(VLOOKUP($A229,'Dog data'!$D$2:$DG$400,'Dog data'!CM$1,FALSE),"")</f>
        <v>.</v>
      </c>
      <c r="AI229" s="85" t="str">
        <f>IFERROR(VLOOKUP($A229,'Dog data'!$D$2:$DH$400,'Dog data'!DH$1,FALSE),"")</f>
        <v>TP014</v>
      </c>
      <c r="AJ229" s="85" t="str">
        <f>IFERROR(VLOOKUP($AI229,data!$C$3:$L$500,data!E$1,FALSE),"")</f>
        <v>Tierra Promitida</v>
      </c>
      <c r="AK229" s="85" t="str">
        <f>IFERROR(VLOOKUP($AI229,data!$C$3:$L$500,data!F$1,FALSE),"")</f>
        <v>9.1525 -79.208215 -15.100000381469727 37.5</v>
      </c>
      <c r="AL229" s="85">
        <f>IFERROR(VLOOKUP($AI229,data!$C$3:$L$500,data!G$1,FALSE),"")</f>
        <v>9.1524999999999999</v>
      </c>
      <c r="AM229" s="85">
        <f>IFERROR(VLOOKUP($AI229,data!$C$3:$L$500,data!H$1,FALSE),"")</f>
        <v>-79.208214999999996</v>
      </c>
      <c r="AN229" s="85">
        <f>IFERROR(IFERROR(VLOOKUP($AI229,data!$C$3:$L$500,data!I$1,FALSE),VLOOKUP($AI229,Sheet1!$E$3:$M$21,Sheet1!K$1,FALSE)),"")</f>
        <v>9.1523789999999998</v>
      </c>
      <c r="AO229" s="85">
        <f>IFERROR(IFERROR(VLOOKUP($AI229,data!$C$3:$L$500,data!J$1,FALSE),VLOOKUP($AI229,Sheet1!$E$3:$M$21,Sheet1!L$1,FALSE)),"")</f>
        <v>-79.208501999999996</v>
      </c>
      <c r="AP229" s="85">
        <f>IFERROR(VLOOKUP($AI229,data!$C$3:$L$500,data!K$1,FALSE),"")</f>
        <v>-79.208214999999996</v>
      </c>
      <c r="AQ229" s="85">
        <f>IFERROR(VLOOKUP($AI229,data!$C$3:$L$500,data!L$1,FALSE),"")</f>
        <v>-15.100000381499999</v>
      </c>
    </row>
    <row r="230" spans="1:43" ht="17" thickBot="1" x14ac:dyDescent="0.25">
      <c r="A230" s="18" t="s">
        <v>257</v>
      </c>
      <c r="B230" t="str">
        <f>VLOOKUP($A230,Dirofilaria!$A$6:$B$500,2,FALSE)</f>
        <v>Neg</v>
      </c>
      <c r="C230">
        <f>IF(B230=0,"",IF(B230="Neg",0,1))</f>
        <v>0</v>
      </c>
      <c r="D230" t="s">
        <v>4910</v>
      </c>
      <c r="E230">
        <f>IFERROR(VLOOKUP($A230,'Dog data'!$D$2:$DG$400,'Dog data'!R$1,FALSE),"")</f>
        <v>4</v>
      </c>
      <c r="F230" t="str">
        <f>IFERROR(VLOOKUP($A230,'Dog data'!$D$2:$DG$400,'Dog data'!T$1,FALSE),"")</f>
        <v>M</v>
      </c>
      <c r="G230" t="str">
        <f>IFERROR(VLOOKUP($A230,'Dog data'!$D$2:$DG$400,'Dog data'!Y$1,FALSE),"")</f>
        <v>Normal</v>
      </c>
      <c r="H230">
        <f>IFERROR(VLOOKUP($A230,'Dog data'!$D$2:$DG$400,'Dog data'!Z$1,FALSE),"")</f>
        <v>80</v>
      </c>
      <c r="I230" t="str">
        <f>IFERROR(VLOOKUP($A230,'Dog data'!$D$2:$DG$400,'Dog data'!AA$1,FALSE),"")</f>
        <v>Normal</v>
      </c>
      <c r="J230">
        <f>IFERROR(VLOOKUP($A230,'Dog data'!$D$2:$DG$400,'Dog data'!AE$1,FALSE),"")</f>
        <v>101.9</v>
      </c>
      <c r="K230">
        <f>IFERROR(VLOOKUP($A230,'Dog data'!$D$2:$DG$400,'Dog data'!AF$1,FALSE),"")</f>
        <v>2</v>
      </c>
      <c r="L230">
        <f>IFERROR(VLOOKUP($A230,'Dog data'!$D$2:$DG$400,'Dog data'!BQ$1,FALSE),"")</f>
        <v>12.93</v>
      </c>
      <c r="M230">
        <f>IFERROR(VLOOKUP($A230,'Dog data'!$D$2:$DG$400,'Dog data'!BR$1,FALSE),"")</f>
        <v>3.29</v>
      </c>
      <c r="N230">
        <f>IFERROR(VLOOKUP($A230,'Dog data'!$D$2:$DG$400,'Dog data'!BS$1,FALSE),"")</f>
        <v>25.5</v>
      </c>
      <c r="O230">
        <f>IFERROR(VLOOKUP($A230,'Dog data'!$D$2:$DG$400,'Dog data'!BT$1,FALSE),"")</f>
        <v>7.76</v>
      </c>
      <c r="P230">
        <f>IFERROR(VLOOKUP($A230,'Dog data'!$D$2:$DG$400,'Dog data'!BU$1,FALSE),"")</f>
        <v>60</v>
      </c>
      <c r="Q230">
        <f>IFERROR(VLOOKUP($A230,'Dog data'!$D$2:$DG$400,'Dog data'!BV$1,FALSE),"")</f>
        <v>1.88</v>
      </c>
      <c r="R230">
        <f>IFERROR(VLOOKUP($A230,'Dog data'!$D$2:$DG$400,'Dog data'!BW$1,FALSE),"")</f>
        <v>14.5</v>
      </c>
      <c r="S230">
        <f>IFERROR(VLOOKUP($A230,'Dog data'!$D$2:$DG$400,'Dog data'!BX$1,FALSE),"")</f>
        <v>6.56</v>
      </c>
      <c r="T230">
        <f>IFERROR(VLOOKUP($A230,'Dog data'!$D$2:$DG$400,'Dog data'!BY$1,FALSE),"")</f>
        <v>13.3</v>
      </c>
      <c r="U230">
        <f>IFERROR(VLOOKUP($A230,'Dog data'!$D$2:$DG$400,'Dog data'!BZ$1,FALSE),"")</f>
        <v>38.03</v>
      </c>
      <c r="V230">
        <f>IFERROR(VLOOKUP($A230,'Dog data'!$D$2:$DG$400,'Dog data'!CA$1,FALSE),"")</f>
        <v>58</v>
      </c>
      <c r="W230">
        <f>IFERROR(VLOOKUP($A230,'Dog data'!$D$2:$DG$400,'Dog data'!CB$1,FALSE),"")</f>
        <v>20.3</v>
      </c>
      <c r="X230">
        <f>IFERROR(VLOOKUP($A230,'Dog data'!$D$2:$DG$400,'Dog data'!CC$1,FALSE),"")</f>
        <v>35.1</v>
      </c>
      <c r="Y230">
        <f>IFERROR(VLOOKUP($A230,'Dog data'!$D$2:$DG$400,'Dog data'!CD$1,FALSE),"")</f>
        <v>26.4</v>
      </c>
      <c r="Z230">
        <f>IFERROR(VLOOKUP($A230,'Dog data'!$D$2:$DG$400,'Dog data'!CE$1,FALSE),"")</f>
        <v>41</v>
      </c>
      <c r="AA230">
        <f>IFERROR(VLOOKUP($A230,'Dog data'!$D$2:$DG$400,'Dog data'!CF$1,FALSE),"")</f>
        <v>15.8</v>
      </c>
      <c r="AB230">
        <f>IFERROR(VLOOKUP($A230,'Dog data'!$D$2:$DG$400,'Dog data'!CG$1,FALSE),"")</f>
        <v>81</v>
      </c>
      <c r="AC230">
        <f>IFERROR(VLOOKUP($A230,'Dog data'!$D$2:$DG$400,'Dog data'!CH$1,FALSE),"")</f>
        <v>0</v>
      </c>
      <c r="AD230">
        <f>IFERROR(VLOOKUP($A230,'Dog data'!$D$2:$DG$400,'Dog data'!CI$1,FALSE),"")</f>
        <v>14</v>
      </c>
      <c r="AE230">
        <f>IFERROR(VLOOKUP($A230,'Dog data'!$D$2:$DG$400,'Dog data'!CJ$1,FALSE),"")</f>
        <v>2</v>
      </c>
      <c r="AF230">
        <f>IFERROR(VLOOKUP($A230,'Dog data'!$D$2:$DG$400,'Dog data'!CK$1,FALSE),"")</f>
        <v>2</v>
      </c>
      <c r="AG230" t="str">
        <f>IFERROR(VLOOKUP($A230,'Dog data'!$D$2:$DG$400,'Dog data'!CL$1,FALSE),"")</f>
        <v>.</v>
      </c>
      <c r="AH230" t="str">
        <f>IFERROR(VLOOKUP($A230,'Dog data'!$D$2:$DG$400,'Dog data'!CM$1,FALSE),"")</f>
        <v>.</v>
      </c>
      <c r="AI230" s="85" t="str">
        <f>IFERROR(VLOOKUP($A230,'Dog data'!$D$2:$DH$400,'Dog data'!DH$1,FALSE),"")</f>
        <v>TP015</v>
      </c>
      <c r="AJ230" s="85" t="str">
        <f>IFERROR(VLOOKUP($AI230,data!$C$3:$L$500,data!E$1,FALSE),"")</f>
        <v>Tierra Promitida</v>
      </c>
      <c r="AK230" s="85" t="str">
        <f>IFERROR(VLOOKUP($AI230,data!$C$3:$L$500,data!F$1,FALSE),"")</f>
        <v>9.159125 -79.211516 48.400001525878906 14</v>
      </c>
      <c r="AL230" s="85">
        <f>IFERROR(VLOOKUP($AI230,data!$C$3:$L$500,data!G$1,FALSE),"")</f>
        <v>9.1591249999999995</v>
      </c>
      <c r="AM230" s="85">
        <f>IFERROR(VLOOKUP($AI230,data!$C$3:$L$500,data!H$1,FALSE),"")</f>
        <v>-79.211516000000003</v>
      </c>
      <c r="AN230" s="85">
        <f>IFERROR(IFERROR(VLOOKUP($AI230,data!$C$3:$L$500,data!I$1,FALSE),VLOOKUP($AI230,Sheet1!$E$3:$M$21,Sheet1!K$1,FALSE)),"")</f>
        <v>9.1593079999999993</v>
      </c>
      <c r="AO230" s="85">
        <f>IFERROR(IFERROR(VLOOKUP($AI230,data!$C$3:$L$500,data!J$1,FALSE),VLOOKUP($AI230,Sheet1!$E$3:$M$21,Sheet1!L$1,FALSE)),"")</f>
        <v>-79.211702000000002</v>
      </c>
      <c r="AP230" s="85">
        <f>IFERROR(VLOOKUP($AI230,data!$C$3:$L$500,data!K$1,FALSE),"")</f>
        <v>-79.211516000000003</v>
      </c>
      <c r="AQ230" s="85">
        <f>IFERROR(VLOOKUP($AI230,data!$C$3:$L$500,data!L$1,FALSE),"")</f>
        <v>48.400001525900002</v>
      </c>
    </row>
    <row r="231" spans="1:43" ht="17" thickBot="1" x14ac:dyDescent="0.25">
      <c r="A231" s="18" t="s">
        <v>258</v>
      </c>
      <c r="B231" t="str">
        <f>VLOOKUP($A231,Dirofilaria!$A$6:$B$500,2,FALSE)</f>
        <v>Neg</v>
      </c>
      <c r="C231">
        <f>IF(B231=0,"",IF(B231="Neg",0,1))</f>
        <v>0</v>
      </c>
      <c r="D231" t="s">
        <v>4910</v>
      </c>
      <c r="E231">
        <f>IFERROR(VLOOKUP($A231,'Dog data'!$D$2:$DG$400,'Dog data'!R$1,FALSE),"")</f>
        <v>2.5</v>
      </c>
      <c r="F231" t="str">
        <f>IFERROR(VLOOKUP($A231,'Dog data'!$D$2:$DG$400,'Dog data'!T$1,FALSE),"")</f>
        <v>M</v>
      </c>
      <c r="G231" t="str">
        <f>IFERROR(VLOOKUP($A231,'Dog data'!$D$2:$DG$400,'Dog data'!Y$1,FALSE),"")</f>
        <v>Normal</v>
      </c>
      <c r="H231">
        <f>IFERROR(VLOOKUP($A231,'Dog data'!$D$2:$DG$400,'Dog data'!Z$1,FALSE),"")</f>
        <v>140</v>
      </c>
      <c r="I231" t="str">
        <f>IFERROR(VLOOKUP($A231,'Dog data'!$D$2:$DG$400,'Dog data'!AA$1,FALSE),"")</f>
        <v>Normal</v>
      </c>
      <c r="J231">
        <f>IFERROR(VLOOKUP($A231,'Dog data'!$D$2:$DG$400,'Dog data'!AE$1,FALSE),"")</f>
        <v>102.7</v>
      </c>
      <c r="K231">
        <f>IFERROR(VLOOKUP($A231,'Dog data'!$D$2:$DG$400,'Dog data'!AF$1,FALSE),"")</f>
        <v>5</v>
      </c>
      <c r="L231">
        <f>IFERROR(VLOOKUP($A231,'Dog data'!$D$2:$DG$400,'Dog data'!BQ$1,FALSE),"")</f>
        <v>14.11</v>
      </c>
      <c r="M231">
        <f>IFERROR(VLOOKUP($A231,'Dog data'!$D$2:$DG$400,'Dog data'!BR$1,FALSE),"")</f>
        <v>5.07</v>
      </c>
      <c r="N231">
        <f>IFERROR(VLOOKUP($A231,'Dog data'!$D$2:$DG$400,'Dog data'!BS$1,FALSE),"")</f>
        <v>35.9</v>
      </c>
      <c r="O231">
        <f>IFERROR(VLOOKUP($A231,'Dog data'!$D$2:$DG$400,'Dog data'!BT$1,FALSE),"")</f>
        <v>1.53</v>
      </c>
      <c r="P231">
        <f>IFERROR(VLOOKUP($A231,'Dog data'!$D$2:$DG$400,'Dog data'!BU$1,FALSE),"")</f>
        <v>10.9</v>
      </c>
      <c r="Q231">
        <f>IFERROR(VLOOKUP($A231,'Dog data'!$D$2:$DG$400,'Dog data'!BV$1,FALSE),"")</f>
        <v>7.51</v>
      </c>
      <c r="R231">
        <f>IFERROR(VLOOKUP($A231,'Dog data'!$D$2:$DG$400,'Dog data'!BW$1,FALSE),"")</f>
        <v>53.2</v>
      </c>
      <c r="S231">
        <f>IFERROR(VLOOKUP($A231,'Dog data'!$D$2:$DG$400,'Dog data'!BX$1,FALSE),"")</f>
        <v>6.15</v>
      </c>
      <c r="T231">
        <f>IFERROR(VLOOKUP($A231,'Dog data'!$D$2:$DG$400,'Dog data'!BY$1,FALSE),"")</f>
        <v>13.6</v>
      </c>
      <c r="U231">
        <f>IFERROR(VLOOKUP($A231,'Dog data'!$D$2:$DG$400,'Dog data'!BZ$1,FALSE),"")</f>
        <v>38.520000000000003</v>
      </c>
      <c r="V231">
        <f>IFERROR(VLOOKUP($A231,'Dog data'!$D$2:$DG$400,'Dog data'!CA$1,FALSE),"")</f>
        <v>63</v>
      </c>
      <c r="W231">
        <f>IFERROR(VLOOKUP($A231,'Dog data'!$D$2:$DG$400,'Dog data'!CB$1,FALSE),"")</f>
        <v>22.2</v>
      </c>
      <c r="X231">
        <f>IFERROR(VLOOKUP($A231,'Dog data'!$D$2:$DG$400,'Dog data'!CC$1,FALSE),"")</f>
        <v>35.4</v>
      </c>
      <c r="Y231">
        <f>IFERROR(VLOOKUP($A231,'Dog data'!$D$2:$DG$400,'Dog data'!CD$1,FALSE),"")</f>
        <v>17.899999999999999</v>
      </c>
      <c r="Z231">
        <f>IFERROR(VLOOKUP($A231,'Dog data'!$D$2:$DG$400,'Dog data'!CE$1,FALSE),"")</f>
        <v>58</v>
      </c>
      <c r="AA231">
        <f>IFERROR(VLOOKUP($A231,'Dog data'!$D$2:$DG$400,'Dog data'!CF$1,FALSE),"")</f>
        <v>13.4</v>
      </c>
      <c r="AB231">
        <f>IFERROR(VLOOKUP($A231,'Dog data'!$D$2:$DG$400,'Dog data'!CG$1,FALSE),"")</f>
        <v>58</v>
      </c>
      <c r="AC231">
        <f>IFERROR(VLOOKUP($A231,'Dog data'!$D$2:$DG$400,'Dog data'!CH$1,FALSE),"")</f>
        <v>0</v>
      </c>
      <c r="AD231">
        <f>IFERROR(VLOOKUP($A231,'Dog data'!$D$2:$DG$400,'Dog data'!CI$1,FALSE),"")</f>
        <v>38</v>
      </c>
      <c r="AE231">
        <f>IFERROR(VLOOKUP($A231,'Dog data'!$D$2:$DG$400,'Dog data'!CJ$1,FALSE),"")</f>
        <v>2</v>
      </c>
      <c r="AF231">
        <f>IFERROR(VLOOKUP($A231,'Dog data'!$D$2:$DG$400,'Dog data'!CK$1,FALSE),"")</f>
        <v>2</v>
      </c>
      <c r="AG231" t="str">
        <f>IFERROR(VLOOKUP($A231,'Dog data'!$D$2:$DG$400,'Dog data'!CL$1,FALSE),"")</f>
        <v>.</v>
      </c>
      <c r="AH231" t="str">
        <f>IFERROR(VLOOKUP($A231,'Dog data'!$D$2:$DG$400,'Dog data'!CM$1,FALSE),"")</f>
        <v>.</v>
      </c>
      <c r="AI231" s="85" t="str">
        <f>IFERROR(VLOOKUP($A231,'Dog data'!$D$2:$DH$400,'Dog data'!DH$1,FALSE),"")</f>
        <v>TP015</v>
      </c>
      <c r="AJ231" s="85" t="str">
        <f>IFERROR(VLOOKUP($AI231,data!$C$3:$L$500,data!E$1,FALSE),"")</f>
        <v>Tierra Promitida</v>
      </c>
      <c r="AK231" s="85" t="str">
        <f>IFERROR(VLOOKUP($AI231,data!$C$3:$L$500,data!F$1,FALSE),"")</f>
        <v>9.159125 -79.211516 48.400001525878906 14</v>
      </c>
      <c r="AL231" s="85">
        <f>IFERROR(VLOOKUP($AI231,data!$C$3:$L$500,data!G$1,FALSE),"")</f>
        <v>9.1591249999999995</v>
      </c>
      <c r="AM231" s="85">
        <f>IFERROR(VLOOKUP($AI231,data!$C$3:$L$500,data!H$1,FALSE),"")</f>
        <v>-79.211516000000003</v>
      </c>
      <c r="AN231" s="85">
        <f>IFERROR(IFERROR(VLOOKUP($AI231,data!$C$3:$L$500,data!I$1,FALSE),VLOOKUP($AI231,Sheet1!$E$3:$M$21,Sheet1!K$1,FALSE)),"")</f>
        <v>9.1593079999999993</v>
      </c>
      <c r="AO231" s="85">
        <f>IFERROR(IFERROR(VLOOKUP($AI231,data!$C$3:$L$500,data!J$1,FALSE),VLOOKUP($AI231,Sheet1!$E$3:$M$21,Sheet1!L$1,FALSE)),"")</f>
        <v>-79.211702000000002</v>
      </c>
      <c r="AP231" s="85">
        <f>IFERROR(VLOOKUP($AI231,data!$C$3:$L$500,data!K$1,FALSE),"")</f>
        <v>-79.211516000000003</v>
      </c>
      <c r="AQ231" s="85">
        <f>IFERROR(VLOOKUP($AI231,data!$C$3:$L$500,data!L$1,FALSE),"")</f>
        <v>48.400001525900002</v>
      </c>
    </row>
    <row r="232" spans="1:43" ht="17" thickBot="1" x14ac:dyDescent="0.25">
      <c r="A232" s="18" t="s">
        <v>259</v>
      </c>
      <c r="B232" t="str">
        <f>VLOOKUP($A232,Dirofilaria!$A$6:$B$500,2,FALSE)</f>
        <v>Very light pos</v>
      </c>
      <c r="C232">
        <f>IF(B232=0,"",IF(B232="Neg",0,1))</f>
        <v>1</v>
      </c>
      <c r="D232" t="s">
        <v>4910</v>
      </c>
      <c r="E232">
        <f>IFERROR(VLOOKUP($A232,'Dog data'!$D$2:$DG$400,'Dog data'!R$1,FALSE),"")</f>
        <v>2</v>
      </c>
      <c r="F232" t="str">
        <f>IFERROR(VLOOKUP($A232,'Dog data'!$D$2:$DG$400,'Dog data'!T$1,FALSE),"")</f>
        <v>F</v>
      </c>
      <c r="G232" t="str">
        <f>IFERROR(VLOOKUP($A232,'Dog data'!$D$2:$DG$400,'Dog data'!Y$1,FALSE),"")</f>
        <v>Normal</v>
      </c>
      <c r="H232">
        <f>IFERROR(VLOOKUP($A232,'Dog data'!$D$2:$DG$400,'Dog data'!Z$1,FALSE),"")</f>
        <v>88</v>
      </c>
      <c r="I232">
        <f>IFERROR(VLOOKUP($A232,'Dog data'!$D$2:$DG$400,'Dog data'!AA$1,FALSE),"")</f>
        <v>32</v>
      </c>
      <c r="J232">
        <f>IFERROR(VLOOKUP($A232,'Dog data'!$D$2:$DG$400,'Dog data'!AE$1,FALSE),"")</f>
        <v>100.7</v>
      </c>
      <c r="K232">
        <f>IFERROR(VLOOKUP($A232,'Dog data'!$D$2:$DG$400,'Dog data'!AF$1,FALSE),"")</f>
        <v>5</v>
      </c>
      <c r="L232">
        <f>IFERROR(VLOOKUP($A232,'Dog data'!$D$2:$DG$400,'Dog data'!BQ$1,FALSE),"")</f>
        <v>13.68</v>
      </c>
      <c r="M232">
        <f>IFERROR(VLOOKUP($A232,'Dog data'!$D$2:$DG$400,'Dog data'!BR$1,FALSE),"")</f>
        <v>4.07</v>
      </c>
      <c r="N232">
        <f>IFERROR(VLOOKUP($A232,'Dog data'!$D$2:$DG$400,'Dog data'!BS$1,FALSE),"")</f>
        <v>29.7</v>
      </c>
      <c r="O232">
        <f>IFERROR(VLOOKUP($A232,'Dog data'!$D$2:$DG$400,'Dog data'!BT$1,FALSE),"")</f>
        <v>1.83</v>
      </c>
      <c r="P232">
        <f>IFERROR(VLOOKUP($A232,'Dog data'!$D$2:$DG$400,'Dog data'!BU$1,FALSE),"")</f>
        <v>13.4</v>
      </c>
      <c r="Q232">
        <f>IFERROR(VLOOKUP($A232,'Dog data'!$D$2:$DG$400,'Dog data'!BV$1,FALSE),"")</f>
        <v>7.78</v>
      </c>
      <c r="R232">
        <f>IFERROR(VLOOKUP($A232,'Dog data'!$D$2:$DG$400,'Dog data'!BW$1,FALSE),"")</f>
        <v>56.9</v>
      </c>
      <c r="S232">
        <f>IFERROR(VLOOKUP($A232,'Dog data'!$D$2:$DG$400,'Dog data'!BX$1,FALSE),"")</f>
        <v>5.13</v>
      </c>
      <c r="T232">
        <f>IFERROR(VLOOKUP($A232,'Dog data'!$D$2:$DG$400,'Dog data'!BY$1,FALSE),"")</f>
        <v>9.9</v>
      </c>
      <c r="U232">
        <f>IFERROR(VLOOKUP($A232,'Dog data'!$D$2:$DG$400,'Dog data'!BZ$1,FALSE),"")</f>
        <v>27.11</v>
      </c>
      <c r="V232">
        <f>IFERROR(VLOOKUP($A232,'Dog data'!$D$2:$DG$400,'Dog data'!CA$1,FALSE),"")</f>
        <v>53</v>
      </c>
      <c r="W232">
        <f>IFERROR(VLOOKUP($A232,'Dog data'!$D$2:$DG$400,'Dog data'!CB$1,FALSE),"")</f>
        <v>19.3</v>
      </c>
      <c r="X232">
        <f>IFERROR(VLOOKUP($A232,'Dog data'!$D$2:$DG$400,'Dog data'!CC$1,FALSE),"")</f>
        <v>36.5</v>
      </c>
      <c r="Y232">
        <f>IFERROR(VLOOKUP($A232,'Dog data'!$D$2:$DG$400,'Dog data'!CD$1,FALSE),"")</f>
        <v>20.399999999999999</v>
      </c>
      <c r="Z232">
        <f>IFERROR(VLOOKUP($A232,'Dog data'!$D$2:$DG$400,'Dog data'!CE$1,FALSE),"")</f>
        <v>103</v>
      </c>
      <c r="AA232">
        <f>IFERROR(VLOOKUP($A232,'Dog data'!$D$2:$DG$400,'Dog data'!CF$1,FALSE),"")</f>
        <v>18.3</v>
      </c>
      <c r="AB232">
        <f>IFERROR(VLOOKUP($A232,'Dog data'!$D$2:$DG$400,'Dog data'!CG$1,FALSE),"")</f>
        <v>60</v>
      </c>
      <c r="AC232">
        <f>IFERROR(VLOOKUP($A232,'Dog data'!$D$2:$DG$400,'Dog data'!CH$1,FALSE),"")</f>
        <v>0</v>
      </c>
      <c r="AD232">
        <f>IFERROR(VLOOKUP($A232,'Dog data'!$D$2:$DG$400,'Dog data'!CI$1,FALSE),"")</f>
        <v>28</v>
      </c>
      <c r="AE232">
        <f>IFERROR(VLOOKUP($A232,'Dog data'!$D$2:$DG$400,'Dog data'!CJ$1,FALSE),"")</f>
        <v>2</v>
      </c>
      <c r="AF232">
        <f>IFERROR(VLOOKUP($A232,'Dog data'!$D$2:$DG$400,'Dog data'!CK$1,FALSE),"")</f>
        <v>10</v>
      </c>
      <c r="AG232" t="str">
        <f>IFERROR(VLOOKUP($A232,'Dog data'!$D$2:$DG$400,'Dog data'!CL$1,FALSE),"")</f>
        <v>.</v>
      </c>
      <c r="AH232" t="str">
        <f>IFERROR(VLOOKUP($A232,'Dog data'!$D$2:$DG$400,'Dog data'!CM$1,FALSE),"")</f>
        <v>.</v>
      </c>
      <c r="AI232" s="85" t="str">
        <f>IFERROR(VLOOKUP($A232,'Dog data'!$D$2:$DH$400,'Dog data'!DH$1,FALSE),"")</f>
        <v>TP016</v>
      </c>
      <c r="AJ232" s="85" t="str">
        <f>IFERROR(VLOOKUP($AI232,data!$C$3:$L$500,data!E$1,FALSE),"")</f>
        <v>Tierra Promitida</v>
      </c>
      <c r="AK232" s="85" t="str">
        <f>IFERROR(VLOOKUP($AI232,data!$C$3:$L$500,data!F$1,FALSE),"")</f>
        <v>9.14076 -79.208212 70 10.5</v>
      </c>
      <c r="AL232" s="85">
        <f>IFERROR(VLOOKUP($AI232,data!$C$3:$L$500,data!G$1,FALSE),"")</f>
        <v>9.1407600000000002</v>
      </c>
      <c r="AM232" s="85">
        <f>IFERROR(VLOOKUP($AI232,data!$C$3:$L$500,data!H$1,FALSE),"")</f>
        <v>-79.208212000000003</v>
      </c>
      <c r="AN232" s="85">
        <f>IFERROR(IFERROR(VLOOKUP($AI232,data!$C$3:$L$500,data!I$1,FALSE),VLOOKUP($AI232,Sheet1!$E$3:$M$21,Sheet1!K$1,FALSE)),"")</f>
        <v>9.1406349999999996</v>
      </c>
      <c r="AO232" s="85">
        <f>IFERROR(IFERROR(VLOOKUP($AI232,data!$C$3:$L$500,data!J$1,FALSE),VLOOKUP($AI232,Sheet1!$E$3:$M$21,Sheet1!L$1,FALSE)),"")</f>
        <v>-79.207987000000003</v>
      </c>
      <c r="AP232" s="85">
        <f>IFERROR(VLOOKUP($AI232,data!$C$3:$L$500,data!K$1,FALSE),"")</f>
        <v>-79.208212000000003</v>
      </c>
      <c r="AQ232" s="85">
        <f>IFERROR(VLOOKUP($AI232,data!$C$3:$L$500,data!L$1,FALSE),"")</f>
        <v>70</v>
      </c>
    </row>
    <row r="233" spans="1:43" ht="17" thickBot="1" x14ac:dyDescent="0.25">
      <c r="A233" s="18" t="s">
        <v>261</v>
      </c>
      <c r="B233" t="str">
        <f>VLOOKUP($A233,Dirofilaria!$A$6:$B$500,2,FALSE)</f>
        <v>Neg</v>
      </c>
      <c r="C233">
        <f>IF(B233=0,"",IF(B233="Neg",0,1))</f>
        <v>0</v>
      </c>
      <c r="D233" t="s">
        <v>4910</v>
      </c>
      <c r="E233">
        <f>IFERROR(VLOOKUP($A233,'Dog data'!$D$2:$DG$400,'Dog data'!R$1,FALSE),"")</f>
        <v>1</v>
      </c>
      <c r="F233" t="str">
        <f>IFERROR(VLOOKUP($A233,'Dog data'!$D$2:$DG$400,'Dog data'!T$1,FALSE),"")</f>
        <v>M</v>
      </c>
      <c r="G233" t="str">
        <f>IFERROR(VLOOKUP($A233,'Dog data'!$D$2:$DG$400,'Dog data'!Y$1,FALSE),"")</f>
        <v>Normal</v>
      </c>
      <c r="H233">
        <f>IFERROR(VLOOKUP($A233,'Dog data'!$D$2:$DG$400,'Dog data'!Z$1,FALSE),"")</f>
        <v>80</v>
      </c>
      <c r="I233">
        <f>IFERROR(VLOOKUP($A233,'Dog data'!$D$2:$DG$400,'Dog data'!AA$1,FALSE),"")</f>
        <v>28</v>
      </c>
      <c r="J233">
        <f>IFERROR(VLOOKUP($A233,'Dog data'!$D$2:$DG$400,'Dog data'!AE$1,FALSE),"")</f>
        <v>102.5</v>
      </c>
      <c r="K233">
        <f>IFERROR(VLOOKUP($A233,'Dog data'!$D$2:$DG$400,'Dog data'!AF$1,FALSE),"")</f>
        <v>1</v>
      </c>
      <c r="L233">
        <f>IFERROR(VLOOKUP($A233,'Dog data'!$D$2:$DG$400,'Dog data'!BQ$1,FALSE),"")</f>
        <v>9.2899999999999991</v>
      </c>
      <c r="M233">
        <f>IFERROR(VLOOKUP($A233,'Dog data'!$D$2:$DG$400,'Dog data'!BR$1,FALSE),"")</f>
        <v>0.02</v>
      </c>
      <c r="N233">
        <f>IFERROR(VLOOKUP($A233,'Dog data'!$D$2:$DG$400,'Dog data'!BS$1,FALSE),"")</f>
        <v>0.03</v>
      </c>
      <c r="O233">
        <f>IFERROR(VLOOKUP($A233,'Dog data'!$D$2:$DG$400,'Dog data'!BT$1,FALSE),"")</f>
        <v>0.46</v>
      </c>
      <c r="P233">
        <f>IFERROR(VLOOKUP($A233,'Dog data'!$D$2:$DG$400,'Dog data'!BU$1,FALSE),"")</f>
        <v>4.9000000000000004</v>
      </c>
      <c r="Q233">
        <f>IFERROR(VLOOKUP($A233,'Dog data'!$D$2:$DG$400,'Dog data'!BV$1,FALSE),"")</f>
        <v>8.81</v>
      </c>
      <c r="R233">
        <f>IFERROR(VLOOKUP($A233,'Dog data'!$D$2:$DG$400,'Dog data'!BW$1,FALSE),"")</f>
        <v>94.8</v>
      </c>
      <c r="S233">
        <f>IFERROR(VLOOKUP($A233,'Dog data'!$D$2:$DG$400,'Dog data'!BX$1,FALSE),"")</f>
        <v>5.01</v>
      </c>
      <c r="T233">
        <f>IFERROR(VLOOKUP($A233,'Dog data'!$D$2:$DG$400,'Dog data'!BY$1,FALSE),"")</f>
        <v>10.5</v>
      </c>
      <c r="U233">
        <f>IFERROR(VLOOKUP($A233,'Dog data'!$D$2:$DG$400,'Dog data'!BZ$1,FALSE),"")</f>
        <v>28.45</v>
      </c>
      <c r="V233">
        <f>IFERROR(VLOOKUP($A233,'Dog data'!$D$2:$DG$400,'Dog data'!CA$1,FALSE),"")</f>
        <v>57</v>
      </c>
      <c r="W233">
        <f>IFERROR(VLOOKUP($A233,'Dog data'!$D$2:$DG$400,'Dog data'!CB$1,FALSE),"")</f>
        <v>20.9</v>
      </c>
      <c r="X233">
        <f>IFERROR(VLOOKUP($A233,'Dog data'!$D$2:$DG$400,'Dog data'!CC$1,FALSE),"")</f>
        <v>36.799999999999997</v>
      </c>
      <c r="Y233">
        <f>IFERROR(VLOOKUP($A233,'Dog data'!$D$2:$DG$400,'Dog data'!CD$1,FALSE),"")</f>
        <v>16.100000000000001</v>
      </c>
      <c r="Z233">
        <f>IFERROR(VLOOKUP($A233,'Dog data'!$D$2:$DG$400,'Dog data'!CE$1,FALSE),"")</f>
        <v>27</v>
      </c>
      <c r="AA233">
        <f>IFERROR(VLOOKUP($A233,'Dog data'!$D$2:$DG$400,'Dog data'!CF$1,FALSE),"")</f>
        <v>14.3</v>
      </c>
      <c r="AB233">
        <f>IFERROR(VLOOKUP($A233,'Dog data'!$D$2:$DG$400,'Dog data'!CG$1,FALSE),"")</f>
        <v>80</v>
      </c>
      <c r="AC233">
        <f>IFERROR(VLOOKUP($A233,'Dog data'!$D$2:$DG$400,'Dog data'!CH$1,FALSE),"")</f>
        <v>0</v>
      </c>
      <c r="AD233">
        <f>IFERROR(VLOOKUP($A233,'Dog data'!$D$2:$DG$400,'Dog data'!CI$1,FALSE),"")</f>
        <v>14</v>
      </c>
      <c r="AE233">
        <f>IFERROR(VLOOKUP($A233,'Dog data'!$D$2:$DG$400,'Dog data'!CJ$1,FALSE),"")</f>
        <v>6</v>
      </c>
      <c r="AF233">
        <f>IFERROR(VLOOKUP($A233,'Dog data'!$D$2:$DG$400,'Dog data'!CK$1,FALSE),"")</f>
        <v>0</v>
      </c>
      <c r="AG233" t="str">
        <f>IFERROR(VLOOKUP($A233,'Dog data'!$D$2:$DG$400,'Dog data'!CL$1,FALSE),"")</f>
        <v>.</v>
      </c>
      <c r="AH233" t="str">
        <f>IFERROR(VLOOKUP($A233,'Dog data'!$D$2:$DG$400,'Dog data'!CM$1,FALSE),"")</f>
        <v>.</v>
      </c>
      <c r="AI233" s="85" t="str">
        <f>IFERROR(VLOOKUP($A233,'Dog data'!$D$2:$DH$400,'Dog data'!DH$1,FALSE),"")</f>
        <v>TP016</v>
      </c>
      <c r="AJ233" s="85" t="str">
        <f>IFERROR(VLOOKUP($AI233,data!$C$3:$L$500,data!E$1,FALSE),"")</f>
        <v>Tierra Promitida</v>
      </c>
      <c r="AK233" s="85" t="str">
        <f>IFERROR(VLOOKUP($AI233,data!$C$3:$L$500,data!F$1,FALSE),"")</f>
        <v>9.14076 -79.208212 70 10.5</v>
      </c>
      <c r="AL233" s="85">
        <f>IFERROR(VLOOKUP($AI233,data!$C$3:$L$500,data!G$1,FALSE),"")</f>
        <v>9.1407600000000002</v>
      </c>
      <c r="AM233" s="85">
        <f>IFERROR(VLOOKUP($AI233,data!$C$3:$L$500,data!H$1,FALSE),"")</f>
        <v>-79.208212000000003</v>
      </c>
      <c r="AN233" s="85">
        <f>IFERROR(IFERROR(VLOOKUP($AI233,data!$C$3:$L$500,data!I$1,FALSE),VLOOKUP($AI233,Sheet1!$E$3:$M$21,Sheet1!K$1,FALSE)),"")</f>
        <v>9.1406349999999996</v>
      </c>
      <c r="AO233" s="85">
        <f>IFERROR(IFERROR(VLOOKUP($AI233,data!$C$3:$L$500,data!J$1,FALSE),VLOOKUP($AI233,Sheet1!$E$3:$M$21,Sheet1!L$1,FALSE)),"")</f>
        <v>-79.207987000000003</v>
      </c>
      <c r="AP233" s="85">
        <f>IFERROR(VLOOKUP($AI233,data!$C$3:$L$500,data!K$1,FALSE),"")</f>
        <v>-79.208212000000003</v>
      </c>
      <c r="AQ233" s="85">
        <f>IFERROR(VLOOKUP($AI233,data!$C$3:$L$500,data!L$1,FALSE),"")</f>
        <v>70</v>
      </c>
    </row>
    <row r="234" spans="1:43" ht="18" thickBot="1" x14ac:dyDescent="0.25">
      <c r="A234" s="24" t="s">
        <v>262</v>
      </c>
      <c r="B234" t="str">
        <f>VLOOKUP($A234,Dirofilaria!$A$6:$B$500,2,FALSE)</f>
        <v>Neg</v>
      </c>
      <c r="C234">
        <f>IF(B234=0,"",IF(B234="Neg",0,1))</f>
        <v>0</v>
      </c>
      <c r="D234" t="s">
        <v>4910</v>
      </c>
      <c r="E234">
        <f>IFERROR(VLOOKUP($A234,'Dog data'!$D$2:$DG$400,'Dog data'!R$1,FALSE),"")</f>
        <v>0</v>
      </c>
      <c r="F234" t="str">
        <f>IFERROR(VLOOKUP($A234,'Dog data'!$D$2:$DG$400,'Dog data'!T$1,FALSE),"")</f>
        <v>M</v>
      </c>
      <c r="G234" t="str">
        <f>IFERROR(VLOOKUP($A234,'Dog data'!$D$2:$DG$400,'Dog data'!Y$1,FALSE),"")</f>
        <v>Normal</v>
      </c>
      <c r="H234">
        <f>IFERROR(VLOOKUP($A234,'Dog data'!$D$2:$DG$400,'Dog data'!Z$1,FALSE),"")</f>
        <v>152</v>
      </c>
      <c r="I234" t="str">
        <f>IFERROR(VLOOKUP($A234,'Dog data'!$D$2:$DG$400,'Dog data'!AA$1,FALSE),"")</f>
        <v>Normal</v>
      </c>
      <c r="J234">
        <f>IFERROR(VLOOKUP($A234,'Dog data'!$D$2:$DG$400,'Dog data'!AE$1,FALSE),"")</f>
        <v>102.3</v>
      </c>
      <c r="K234">
        <f>IFERROR(VLOOKUP($A234,'Dog data'!$D$2:$DG$400,'Dog data'!AF$1,FALSE),"")</f>
        <v>4</v>
      </c>
      <c r="L234">
        <f>IFERROR(VLOOKUP($A234,'Dog data'!$D$2:$DG$400,'Dog data'!BQ$1,FALSE),"")</f>
        <v>14.34</v>
      </c>
      <c r="M234">
        <f>IFERROR(VLOOKUP($A234,'Dog data'!$D$2:$DG$400,'Dog data'!BR$1,FALSE),"")</f>
        <v>4.66</v>
      </c>
      <c r="N234">
        <f>IFERROR(VLOOKUP($A234,'Dog data'!$D$2:$DG$400,'Dog data'!BS$1,FALSE),"")</f>
        <v>32.5</v>
      </c>
      <c r="O234">
        <f>IFERROR(VLOOKUP($A234,'Dog data'!$D$2:$DG$400,'Dog data'!BT$1,FALSE),"")</f>
        <v>2.57</v>
      </c>
      <c r="P234">
        <f>IFERROR(VLOOKUP($A234,'Dog data'!$D$2:$DG$400,'Dog data'!BU$1,FALSE),"")</f>
        <v>18</v>
      </c>
      <c r="Q234">
        <f>IFERROR(VLOOKUP($A234,'Dog data'!$D$2:$DG$400,'Dog data'!BV$1,FALSE),"")</f>
        <v>7.11</v>
      </c>
      <c r="R234">
        <f>IFERROR(VLOOKUP($A234,'Dog data'!$D$2:$DG$400,'Dog data'!BW$1,FALSE),"")</f>
        <v>49.6</v>
      </c>
      <c r="S234">
        <f>IFERROR(VLOOKUP($A234,'Dog data'!$D$2:$DG$400,'Dog data'!BX$1,FALSE),"")</f>
        <v>4.72</v>
      </c>
      <c r="T234">
        <f>IFERROR(VLOOKUP($A234,'Dog data'!$D$2:$DG$400,'Dog data'!BY$1,FALSE),"")</f>
        <v>10.6</v>
      </c>
      <c r="U234">
        <f>IFERROR(VLOOKUP($A234,'Dog data'!$D$2:$DG$400,'Dog data'!BZ$1,FALSE),"")</f>
        <v>29.73</v>
      </c>
      <c r="V234">
        <f>IFERROR(VLOOKUP($A234,'Dog data'!$D$2:$DG$400,'Dog data'!CA$1,FALSE),"")</f>
        <v>63</v>
      </c>
      <c r="W234">
        <f>IFERROR(VLOOKUP($A234,'Dog data'!$D$2:$DG$400,'Dog data'!CB$1,FALSE),"")</f>
        <v>22.5</v>
      </c>
      <c r="X234">
        <f>IFERROR(VLOOKUP($A234,'Dog data'!$D$2:$DG$400,'Dog data'!CC$1,FALSE),"")</f>
        <v>35.700000000000003</v>
      </c>
      <c r="Y234">
        <f>IFERROR(VLOOKUP($A234,'Dog data'!$D$2:$DG$400,'Dog data'!CD$1,FALSE),"")</f>
        <v>19.600000000000001</v>
      </c>
      <c r="Z234">
        <f>IFERROR(VLOOKUP($A234,'Dog data'!$D$2:$DG$400,'Dog data'!CE$1,FALSE),"")</f>
        <v>31</v>
      </c>
      <c r="AA234">
        <f>IFERROR(VLOOKUP($A234,'Dog data'!$D$2:$DG$400,'Dog data'!CF$1,FALSE),"")</f>
        <v>15.2</v>
      </c>
      <c r="AB234">
        <f>IFERROR(VLOOKUP($A234,'Dog data'!$D$2:$DG$400,'Dog data'!CG$1,FALSE),"")</f>
        <v>54</v>
      </c>
      <c r="AC234">
        <f>IFERROR(VLOOKUP($A234,'Dog data'!$D$2:$DG$400,'Dog data'!CH$1,FALSE),"")</f>
        <v>0</v>
      </c>
      <c r="AD234">
        <f>IFERROR(VLOOKUP($A234,'Dog data'!$D$2:$DG$400,'Dog data'!CI$1,FALSE),"")</f>
        <v>38</v>
      </c>
      <c r="AE234">
        <f>IFERROR(VLOOKUP($A234,'Dog data'!$D$2:$DG$400,'Dog data'!CJ$1,FALSE),"")</f>
        <v>1</v>
      </c>
      <c r="AF234">
        <f>IFERROR(VLOOKUP($A234,'Dog data'!$D$2:$DG$400,'Dog data'!CK$1,FALSE),"")</f>
        <v>6</v>
      </c>
      <c r="AG234" t="str">
        <f>IFERROR(VLOOKUP($A234,'Dog data'!$D$2:$DG$400,'Dog data'!CL$1,FALSE),"")</f>
        <v>.</v>
      </c>
      <c r="AH234">
        <f>IFERROR(VLOOKUP($A234,'Dog data'!$D$2:$DG$400,'Dog data'!CM$1,FALSE),"")</f>
        <v>1</v>
      </c>
      <c r="AI234" s="85" t="str">
        <f>IFERROR(VLOOKUP($A234,'Dog data'!$D$2:$DH$400,'Dog data'!DH$1,FALSE),"")</f>
        <v>TP018</v>
      </c>
      <c r="AJ234" s="85" t="str">
        <f>IFERROR(VLOOKUP($AI234,data!$C$3:$L$500,data!E$1,FALSE),"")</f>
        <v>Tierra Promitida</v>
      </c>
      <c r="AK234" s="85">
        <f>IFERROR(VLOOKUP($AI234,data!$C$3:$L$500,data!F$1,FALSE),"")</f>
        <v>0</v>
      </c>
      <c r="AL234" s="85">
        <f>IFERROR(VLOOKUP($AI234,data!$C$3:$L$500,data!G$1,FALSE),"")</f>
        <v>9.16845</v>
      </c>
      <c r="AM234" s="85">
        <f>IFERROR(VLOOKUP($AI234,data!$C$3:$L$500,data!H$1,FALSE),"")</f>
        <v>-79.206266666666593</v>
      </c>
      <c r="AN234" s="85">
        <f>IFERROR(IFERROR(VLOOKUP($AI234,data!$C$3:$L$500,data!I$1,FALSE),VLOOKUP($AI234,Sheet1!$E$3:$M$21,Sheet1!K$1,FALSE)),"")</f>
        <v>9.16845</v>
      </c>
      <c r="AO234" s="85">
        <f>IFERROR(IFERROR(VLOOKUP($AI234,data!$C$3:$L$500,data!J$1,FALSE),VLOOKUP($AI234,Sheet1!$E$3:$M$21,Sheet1!L$1,FALSE)),"")</f>
        <v>-79.206270000000004</v>
      </c>
      <c r="AP234" s="85">
        <f>IFERROR(VLOOKUP($AI234,data!$C$3:$L$500,data!K$1,FALSE),"")</f>
        <v>-79.206266666666593</v>
      </c>
      <c r="AQ234" s="85">
        <f>IFERROR(VLOOKUP($AI234,data!$C$3:$L$500,data!L$1,FALSE),"")</f>
        <v>0</v>
      </c>
    </row>
    <row r="235" spans="1:43" ht="18" thickBot="1" x14ac:dyDescent="0.25">
      <c r="A235" s="24" t="s">
        <v>263</v>
      </c>
      <c r="B235" t="str">
        <f>VLOOKUP($A235,Dirofilaria!$A$6:$B$500,2,FALSE)</f>
        <v>Neg</v>
      </c>
      <c r="C235">
        <f>IF(B235=0,"",IF(B235="Neg",0,1))</f>
        <v>0</v>
      </c>
      <c r="D235" t="s">
        <v>4910</v>
      </c>
      <c r="E235">
        <f>IFERROR(VLOOKUP($A235,'Dog data'!$D$2:$DG$400,'Dog data'!R$1,FALSE),"")</f>
        <v>1</v>
      </c>
      <c r="F235" t="str">
        <f>IFERROR(VLOOKUP($A235,'Dog data'!$D$2:$DG$400,'Dog data'!T$1,FALSE),"")</f>
        <v>M</v>
      </c>
      <c r="G235" t="str">
        <f>IFERROR(VLOOKUP($A235,'Dog data'!$D$2:$DG$400,'Dog data'!Y$1,FALSE),"")</f>
        <v>Normal</v>
      </c>
      <c r="H235">
        <f>IFERROR(VLOOKUP($A235,'Dog data'!$D$2:$DG$400,'Dog data'!Z$1,FALSE),"")</f>
        <v>60</v>
      </c>
      <c r="I235" t="str">
        <f>IFERROR(VLOOKUP($A235,'Dog data'!$D$2:$DG$400,'Dog data'!AA$1,FALSE),"")</f>
        <v>Normal</v>
      </c>
      <c r="J235">
        <f>IFERROR(VLOOKUP($A235,'Dog data'!$D$2:$DG$400,'Dog data'!AE$1,FALSE),"")</f>
        <v>100.9</v>
      </c>
      <c r="K235">
        <f>IFERROR(VLOOKUP($A235,'Dog data'!$D$2:$DG$400,'Dog data'!AF$1,FALSE),"")</f>
        <v>3</v>
      </c>
      <c r="L235">
        <f>IFERROR(VLOOKUP($A235,'Dog data'!$D$2:$DG$400,'Dog data'!BQ$1,FALSE),"")</f>
        <v>12.67</v>
      </c>
      <c r="M235">
        <f>IFERROR(VLOOKUP($A235,'Dog data'!$D$2:$DG$400,'Dog data'!BR$1,FALSE),"")</f>
        <v>4.9000000000000004</v>
      </c>
      <c r="N235">
        <f>IFERROR(VLOOKUP($A235,'Dog data'!$D$2:$DG$400,'Dog data'!BS$1,FALSE),"")</f>
        <v>38.6</v>
      </c>
      <c r="O235">
        <f>IFERROR(VLOOKUP($A235,'Dog data'!$D$2:$DG$400,'Dog data'!BT$1,FALSE),"")</f>
        <v>5.43</v>
      </c>
      <c r="P235">
        <f>IFERROR(VLOOKUP($A235,'Dog data'!$D$2:$DG$400,'Dog data'!BU$1,FALSE),"")</f>
        <v>42.9</v>
      </c>
      <c r="Q235">
        <f>IFERROR(VLOOKUP($A235,'Dog data'!$D$2:$DG$400,'Dog data'!BV$1,FALSE),"")</f>
        <v>2.35</v>
      </c>
      <c r="R235">
        <f>IFERROR(VLOOKUP($A235,'Dog data'!$D$2:$DG$400,'Dog data'!BW$1,FALSE),"")</f>
        <v>18.5</v>
      </c>
      <c r="S235">
        <f>IFERROR(VLOOKUP($A235,'Dog data'!$D$2:$DG$400,'Dog data'!BX$1,FALSE),"")</f>
        <v>5.14</v>
      </c>
      <c r="T235">
        <f>IFERROR(VLOOKUP($A235,'Dog data'!$D$2:$DG$400,'Dog data'!BY$1,FALSE),"")</f>
        <v>11.7</v>
      </c>
      <c r="U235">
        <f>IFERROR(VLOOKUP($A235,'Dog data'!$D$2:$DG$400,'Dog data'!BZ$1,FALSE),"")</f>
        <v>33.85</v>
      </c>
      <c r="V235">
        <f>IFERROR(VLOOKUP($A235,'Dog data'!$D$2:$DG$400,'Dog data'!CA$1,FALSE),"")</f>
        <v>66</v>
      </c>
      <c r="W235">
        <f>IFERROR(VLOOKUP($A235,'Dog data'!$D$2:$DG$400,'Dog data'!CB$1,FALSE),"")</f>
        <v>22.7</v>
      </c>
      <c r="X235">
        <f>IFERROR(VLOOKUP($A235,'Dog data'!$D$2:$DG$400,'Dog data'!CC$1,FALSE),"")</f>
        <v>34.4</v>
      </c>
      <c r="Y235">
        <f>IFERROR(VLOOKUP($A235,'Dog data'!$D$2:$DG$400,'Dog data'!CD$1,FALSE),"")</f>
        <v>16.2</v>
      </c>
      <c r="Z235">
        <f>IFERROR(VLOOKUP($A235,'Dog data'!$D$2:$DG$400,'Dog data'!CE$1,FALSE),"")</f>
        <v>17</v>
      </c>
      <c r="AA235">
        <f>IFERROR(VLOOKUP($A235,'Dog data'!$D$2:$DG$400,'Dog data'!CF$1,FALSE),"")</f>
        <v>13.2</v>
      </c>
      <c r="AB235">
        <f>IFERROR(VLOOKUP($A235,'Dog data'!$D$2:$DG$400,'Dog data'!CG$1,FALSE),"")</f>
        <v>87</v>
      </c>
      <c r="AC235">
        <f>IFERROR(VLOOKUP($A235,'Dog data'!$D$2:$DG$400,'Dog data'!CH$1,FALSE),"")</f>
        <v>0</v>
      </c>
      <c r="AD235">
        <f>IFERROR(VLOOKUP($A235,'Dog data'!$D$2:$DG$400,'Dog data'!CI$1,FALSE),"")</f>
        <v>4</v>
      </c>
      <c r="AE235">
        <f>IFERROR(VLOOKUP($A235,'Dog data'!$D$2:$DG$400,'Dog data'!CJ$1,FALSE),"")</f>
        <v>6</v>
      </c>
      <c r="AF235">
        <f>IFERROR(VLOOKUP($A235,'Dog data'!$D$2:$DG$400,'Dog data'!CK$1,FALSE),"")</f>
        <v>2</v>
      </c>
      <c r="AG235" t="str">
        <f>IFERROR(VLOOKUP($A235,'Dog data'!$D$2:$DG$400,'Dog data'!CL$1,FALSE),"")</f>
        <v>.</v>
      </c>
      <c r="AH235">
        <f>IFERROR(VLOOKUP($A235,'Dog data'!$D$2:$DG$400,'Dog data'!CM$1,FALSE),"")</f>
        <v>1</v>
      </c>
      <c r="AI235" s="85" t="str">
        <f>IFERROR(VLOOKUP($A235,'Dog data'!$D$2:$DH$400,'Dog data'!DH$1,FALSE),"")</f>
        <v>TP018</v>
      </c>
      <c r="AJ235" s="85" t="str">
        <f>IFERROR(VLOOKUP($AI235,data!$C$3:$L$500,data!E$1,FALSE),"")</f>
        <v>Tierra Promitida</v>
      </c>
      <c r="AK235" s="85">
        <f>IFERROR(VLOOKUP($AI235,data!$C$3:$L$500,data!F$1,FALSE),"")</f>
        <v>0</v>
      </c>
      <c r="AL235" s="85">
        <f>IFERROR(VLOOKUP($AI235,data!$C$3:$L$500,data!G$1,FALSE),"")</f>
        <v>9.16845</v>
      </c>
      <c r="AM235" s="85">
        <f>IFERROR(VLOOKUP($AI235,data!$C$3:$L$500,data!H$1,FALSE),"")</f>
        <v>-79.206266666666593</v>
      </c>
      <c r="AN235" s="85">
        <f>IFERROR(IFERROR(VLOOKUP($AI235,data!$C$3:$L$500,data!I$1,FALSE),VLOOKUP($AI235,Sheet1!$E$3:$M$21,Sheet1!K$1,FALSE)),"")</f>
        <v>9.16845</v>
      </c>
      <c r="AO235" s="85">
        <f>IFERROR(IFERROR(VLOOKUP($AI235,data!$C$3:$L$500,data!J$1,FALSE),VLOOKUP($AI235,Sheet1!$E$3:$M$21,Sheet1!L$1,FALSE)),"")</f>
        <v>-79.206270000000004</v>
      </c>
      <c r="AP235" s="85">
        <f>IFERROR(VLOOKUP($AI235,data!$C$3:$L$500,data!K$1,FALSE),"")</f>
        <v>-79.206266666666593</v>
      </c>
      <c r="AQ235" s="85">
        <f>IFERROR(VLOOKUP($AI235,data!$C$3:$L$500,data!L$1,FALSE),"")</f>
        <v>0</v>
      </c>
    </row>
    <row r="236" spans="1:43" ht="18" thickBot="1" x14ac:dyDescent="0.25">
      <c r="A236" s="24" t="s">
        <v>264</v>
      </c>
      <c r="B236" t="str">
        <f>VLOOKUP($A236,Dirofilaria!$A$6:$B$500,2,FALSE)</f>
        <v>Neg</v>
      </c>
      <c r="C236">
        <f>IF(B236=0,"",IF(B236="Neg",0,1))</f>
        <v>0</v>
      </c>
      <c r="D236" t="s">
        <v>4910</v>
      </c>
      <c r="E236">
        <f>IFERROR(VLOOKUP($A236,'Dog data'!$D$2:$DG$400,'Dog data'!R$1,FALSE),"")</f>
        <v>5</v>
      </c>
      <c r="F236" t="str">
        <f>IFERROR(VLOOKUP($A236,'Dog data'!$D$2:$DG$400,'Dog data'!T$1,FALSE),"")</f>
        <v>M</v>
      </c>
      <c r="G236" t="str">
        <f>IFERROR(VLOOKUP($A236,'Dog data'!$D$2:$DG$400,'Dog data'!Y$1,FALSE),"")</f>
        <v>Normal</v>
      </c>
      <c r="H236">
        <f>IFERROR(VLOOKUP($A236,'Dog data'!$D$2:$DG$400,'Dog data'!Z$1,FALSE),"")</f>
        <v>68</v>
      </c>
      <c r="I236" t="str">
        <f>IFERROR(VLOOKUP($A236,'Dog data'!$D$2:$DG$400,'Dog data'!AA$1,FALSE),"")</f>
        <v>Normal</v>
      </c>
      <c r="J236">
        <f>IFERROR(VLOOKUP($A236,'Dog data'!$D$2:$DG$400,'Dog data'!AE$1,FALSE),"")</f>
        <v>101</v>
      </c>
      <c r="K236">
        <f>IFERROR(VLOOKUP($A236,'Dog data'!$D$2:$DG$400,'Dog data'!AF$1,FALSE),"")</f>
        <v>1.5</v>
      </c>
      <c r="L236">
        <f>IFERROR(VLOOKUP($A236,'Dog data'!$D$2:$DG$400,'Dog data'!BQ$1,FALSE),"")</f>
        <v>11.82</v>
      </c>
      <c r="M236">
        <f>IFERROR(VLOOKUP($A236,'Dog data'!$D$2:$DG$400,'Dog data'!BR$1,FALSE),"")</f>
        <v>5.28</v>
      </c>
      <c r="N236">
        <f>IFERROR(VLOOKUP($A236,'Dog data'!$D$2:$DG$400,'Dog data'!BS$1,FALSE),"")</f>
        <v>44.7</v>
      </c>
      <c r="O236">
        <f>IFERROR(VLOOKUP($A236,'Dog data'!$D$2:$DG$400,'Dog data'!BT$1,FALSE),"")</f>
        <v>4.24</v>
      </c>
      <c r="P236">
        <f>IFERROR(VLOOKUP($A236,'Dog data'!$D$2:$DG$400,'Dog data'!BU$1,FALSE),"")</f>
        <v>35.9</v>
      </c>
      <c r="Q236">
        <f>IFERROR(VLOOKUP($A236,'Dog data'!$D$2:$DG$400,'Dog data'!BV$1,FALSE),"")</f>
        <v>2.29</v>
      </c>
      <c r="R236">
        <f>IFERROR(VLOOKUP($A236,'Dog data'!$D$2:$DG$400,'Dog data'!BW$1,FALSE),"")</f>
        <v>19.399999999999999</v>
      </c>
      <c r="S236">
        <f>IFERROR(VLOOKUP($A236,'Dog data'!$D$2:$DG$400,'Dog data'!BX$1,FALSE),"")</f>
        <v>4.58</v>
      </c>
      <c r="T236">
        <f>IFERROR(VLOOKUP($A236,'Dog data'!$D$2:$DG$400,'Dog data'!BY$1,FALSE),"")</f>
        <v>11</v>
      </c>
      <c r="U236">
        <f>IFERROR(VLOOKUP($A236,'Dog data'!$D$2:$DG$400,'Dog data'!BZ$1,FALSE),"")</f>
        <v>30.03</v>
      </c>
      <c r="V236">
        <f>IFERROR(VLOOKUP($A236,'Dog data'!$D$2:$DG$400,'Dog data'!CA$1,FALSE),"")</f>
        <v>66</v>
      </c>
      <c r="W236">
        <f>IFERROR(VLOOKUP($A236,'Dog data'!$D$2:$DG$400,'Dog data'!CB$1,FALSE),"")</f>
        <v>24.1</v>
      </c>
      <c r="X236">
        <f>IFERROR(VLOOKUP($A236,'Dog data'!$D$2:$DG$400,'Dog data'!CC$1,FALSE),"")</f>
        <v>36.799999999999997</v>
      </c>
      <c r="Y236">
        <f>IFERROR(VLOOKUP($A236,'Dog data'!$D$2:$DG$400,'Dog data'!CD$1,FALSE),"")</f>
        <v>15.7</v>
      </c>
      <c r="Z236">
        <f>IFERROR(VLOOKUP($A236,'Dog data'!$D$2:$DG$400,'Dog data'!CE$1,FALSE),"")</f>
        <v>20</v>
      </c>
      <c r="AA236">
        <f>IFERROR(VLOOKUP($A236,'Dog data'!$D$2:$DG$400,'Dog data'!CF$1,FALSE),"")</f>
        <v>11.2</v>
      </c>
      <c r="AB236">
        <f>IFERROR(VLOOKUP($A236,'Dog data'!$D$2:$DG$400,'Dog data'!CG$1,FALSE),"")</f>
        <v>36</v>
      </c>
      <c r="AC236">
        <f>IFERROR(VLOOKUP($A236,'Dog data'!$D$2:$DG$400,'Dog data'!CH$1,FALSE),"")</f>
        <v>0</v>
      </c>
      <c r="AD236">
        <f>IFERROR(VLOOKUP($A236,'Dog data'!$D$2:$DG$400,'Dog data'!CI$1,FALSE),"")</f>
        <v>58</v>
      </c>
      <c r="AE236">
        <f>IFERROR(VLOOKUP($A236,'Dog data'!$D$2:$DG$400,'Dog data'!CJ$1,FALSE),"")</f>
        <v>3</v>
      </c>
      <c r="AF236">
        <f>IFERROR(VLOOKUP($A236,'Dog data'!$D$2:$DG$400,'Dog data'!CK$1,FALSE),"")</f>
        <v>3</v>
      </c>
      <c r="AG236" t="str">
        <f>IFERROR(VLOOKUP($A236,'Dog data'!$D$2:$DG$400,'Dog data'!CL$1,FALSE),"")</f>
        <v>.</v>
      </c>
      <c r="AH236" t="str">
        <f>IFERROR(VLOOKUP($A236,'Dog data'!$D$2:$DG$400,'Dog data'!CM$1,FALSE),"")</f>
        <v>.</v>
      </c>
      <c r="AI236" s="85" t="str">
        <f>IFERROR(VLOOKUP($A236,'Dog data'!$D$2:$DH$400,'Dog data'!DH$1,FALSE),"")</f>
        <v>TP018</v>
      </c>
      <c r="AJ236" s="85" t="str">
        <f>IFERROR(VLOOKUP($AI236,data!$C$3:$L$500,data!E$1,FALSE),"")</f>
        <v>Tierra Promitida</v>
      </c>
      <c r="AK236" s="85">
        <f>IFERROR(VLOOKUP($AI236,data!$C$3:$L$500,data!F$1,FALSE),"")</f>
        <v>0</v>
      </c>
      <c r="AL236" s="85">
        <f>IFERROR(VLOOKUP($AI236,data!$C$3:$L$500,data!G$1,FALSE),"")</f>
        <v>9.16845</v>
      </c>
      <c r="AM236" s="85">
        <f>IFERROR(VLOOKUP($AI236,data!$C$3:$L$500,data!H$1,FALSE),"")</f>
        <v>-79.206266666666593</v>
      </c>
      <c r="AN236" s="85">
        <f>IFERROR(IFERROR(VLOOKUP($AI236,data!$C$3:$L$500,data!I$1,FALSE),VLOOKUP($AI236,Sheet1!$E$3:$M$21,Sheet1!K$1,FALSE)),"")</f>
        <v>9.16845</v>
      </c>
      <c r="AO236" s="85">
        <f>IFERROR(IFERROR(VLOOKUP($AI236,data!$C$3:$L$500,data!J$1,FALSE),VLOOKUP($AI236,Sheet1!$E$3:$M$21,Sheet1!L$1,FALSE)),"")</f>
        <v>-79.206270000000004</v>
      </c>
      <c r="AP236" s="85">
        <f>IFERROR(VLOOKUP($AI236,data!$C$3:$L$500,data!K$1,FALSE),"")</f>
        <v>-79.206266666666593</v>
      </c>
      <c r="AQ236" s="85">
        <f>IFERROR(VLOOKUP($AI236,data!$C$3:$L$500,data!L$1,FALSE),"")</f>
        <v>0</v>
      </c>
    </row>
    <row r="237" spans="1:43" ht="18" thickBot="1" x14ac:dyDescent="0.25">
      <c r="A237" s="24" t="s">
        <v>265</v>
      </c>
      <c r="B237" t="str">
        <f>VLOOKUP($A237,Dirofilaria!$A$6:$B$500,2,FALSE)</f>
        <v>Neg</v>
      </c>
      <c r="C237">
        <f>IF(B237=0,"",IF(B237="Neg",0,1))</f>
        <v>0</v>
      </c>
      <c r="D237" t="s">
        <v>4910</v>
      </c>
      <c r="E237">
        <f>IFERROR(VLOOKUP($A237,'Dog data'!$D$2:$DG$400,'Dog data'!R$1,FALSE),"")</f>
        <v>3</v>
      </c>
      <c r="F237" t="str">
        <f>IFERROR(VLOOKUP($A237,'Dog data'!$D$2:$DG$400,'Dog data'!T$1,FALSE),"")</f>
        <v>M</v>
      </c>
      <c r="G237" t="str">
        <f>IFERROR(VLOOKUP($A237,'Dog data'!$D$2:$DG$400,'Dog data'!Y$1,FALSE),"")</f>
        <v>Normal</v>
      </c>
      <c r="H237">
        <f>IFERROR(VLOOKUP($A237,'Dog data'!$D$2:$DG$400,'Dog data'!Z$1,FALSE),"")</f>
        <v>116</v>
      </c>
      <c r="I237" t="str">
        <f>IFERROR(VLOOKUP($A237,'Dog data'!$D$2:$DG$400,'Dog data'!AA$1,FALSE),"")</f>
        <v>Normal</v>
      </c>
      <c r="J237">
        <f>IFERROR(VLOOKUP($A237,'Dog data'!$D$2:$DG$400,'Dog data'!AE$1,FALSE),"")</f>
        <v>100.6</v>
      </c>
      <c r="K237">
        <f>IFERROR(VLOOKUP($A237,'Dog data'!$D$2:$DG$400,'Dog data'!AF$1,FALSE),"")</f>
        <v>3.5</v>
      </c>
      <c r="L237">
        <f>IFERROR(VLOOKUP($A237,'Dog data'!$D$2:$DG$400,'Dog data'!BQ$1,FALSE),"")</f>
        <v>8.5</v>
      </c>
      <c r="M237">
        <f>IFERROR(VLOOKUP($A237,'Dog data'!$D$2:$DG$400,'Dog data'!BR$1,FALSE),"")</f>
        <v>2.19</v>
      </c>
      <c r="N237">
        <f>IFERROR(VLOOKUP($A237,'Dog data'!$D$2:$DG$400,'Dog data'!BS$1,FALSE),"")</f>
        <v>25.8</v>
      </c>
      <c r="O237">
        <f>IFERROR(VLOOKUP($A237,'Dog data'!$D$2:$DG$400,'Dog data'!BT$1,FALSE),"")</f>
        <v>3.38</v>
      </c>
      <c r="P237">
        <f>IFERROR(VLOOKUP($A237,'Dog data'!$D$2:$DG$400,'Dog data'!BU$1,FALSE),"")</f>
        <v>39.799999999999997</v>
      </c>
      <c r="Q237">
        <f>IFERROR(VLOOKUP($A237,'Dog data'!$D$2:$DG$400,'Dog data'!BV$1,FALSE),"")</f>
        <v>2.93</v>
      </c>
      <c r="R237">
        <f>IFERROR(VLOOKUP($A237,'Dog data'!$D$2:$DG$400,'Dog data'!BW$1,FALSE),"")</f>
        <v>34.4</v>
      </c>
      <c r="S237">
        <f>IFERROR(VLOOKUP($A237,'Dog data'!$D$2:$DG$400,'Dog data'!BX$1,FALSE),"")</f>
        <v>3.7</v>
      </c>
      <c r="T237">
        <f>IFERROR(VLOOKUP($A237,'Dog data'!$D$2:$DG$400,'Dog data'!BY$1,FALSE),"")</f>
        <v>9.1999999999999993</v>
      </c>
      <c r="U237">
        <f>IFERROR(VLOOKUP($A237,'Dog data'!$D$2:$DG$400,'Dog data'!BZ$1,FALSE),"")</f>
        <v>25.14</v>
      </c>
      <c r="V237">
        <f>IFERROR(VLOOKUP($A237,'Dog data'!$D$2:$DG$400,'Dog data'!CA$1,FALSE),"")</f>
        <v>68</v>
      </c>
      <c r="W237">
        <f>IFERROR(VLOOKUP($A237,'Dog data'!$D$2:$DG$400,'Dog data'!CB$1,FALSE),"")</f>
        <v>24.7</v>
      </c>
      <c r="X237">
        <f>IFERROR(VLOOKUP($A237,'Dog data'!$D$2:$DG$400,'Dog data'!CC$1,FALSE),"")</f>
        <v>36.4</v>
      </c>
      <c r="Y237">
        <f>IFERROR(VLOOKUP($A237,'Dog data'!$D$2:$DG$400,'Dog data'!CD$1,FALSE),"")</f>
        <v>16.3</v>
      </c>
      <c r="Z237">
        <f>IFERROR(VLOOKUP($A237,'Dog data'!$D$2:$DG$400,'Dog data'!CE$1,FALSE),"")</f>
        <v>9</v>
      </c>
      <c r="AA237">
        <f>IFERROR(VLOOKUP($A237,'Dog data'!$D$2:$DG$400,'Dog data'!CF$1,FALSE),"")</f>
        <v>12</v>
      </c>
      <c r="AB237">
        <f>IFERROR(VLOOKUP($A237,'Dog data'!$D$2:$DG$400,'Dog data'!CG$1,FALSE),"")</f>
        <v>54</v>
      </c>
      <c r="AC237">
        <f>IFERROR(VLOOKUP($A237,'Dog data'!$D$2:$DG$400,'Dog data'!CH$1,FALSE),"")</f>
        <v>0</v>
      </c>
      <c r="AD237">
        <f>IFERROR(VLOOKUP($A237,'Dog data'!$D$2:$DG$400,'Dog data'!CI$1,FALSE),"")</f>
        <v>43</v>
      </c>
      <c r="AE237">
        <f>IFERROR(VLOOKUP($A237,'Dog data'!$D$2:$DG$400,'Dog data'!CJ$1,FALSE),"")</f>
        <v>3</v>
      </c>
      <c r="AF237">
        <f>IFERROR(VLOOKUP($A237,'Dog data'!$D$2:$DG$400,'Dog data'!CK$1,FALSE),"")</f>
        <v>0</v>
      </c>
      <c r="AG237" t="str">
        <f>IFERROR(VLOOKUP($A237,'Dog data'!$D$2:$DG$400,'Dog data'!CL$1,FALSE),"")</f>
        <v>.</v>
      </c>
      <c r="AH237" t="str">
        <f>IFERROR(VLOOKUP($A237,'Dog data'!$D$2:$DG$400,'Dog data'!CM$1,FALSE),"")</f>
        <v>.</v>
      </c>
      <c r="AI237" s="85" t="str">
        <f>IFERROR(VLOOKUP($A237,'Dog data'!$D$2:$DH$400,'Dog data'!DH$1,FALSE),"")</f>
        <v>TP018</v>
      </c>
      <c r="AJ237" s="85" t="str">
        <f>IFERROR(VLOOKUP($AI237,data!$C$3:$L$500,data!E$1,FALSE),"")</f>
        <v>Tierra Promitida</v>
      </c>
      <c r="AK237" s="85">
        <f>IFERROR(VLOOKUP($AI237,data!$C$3:$L$500,data!F$1,FALSE),"")</f>
        <v>0</v>
      </c>
      <c r="AL237" s="85">
        <f>IFERROR(VLOOKUP($AI237,data!$C$3:$L$500,data!G$1,FALSE),"")</f>
        <v>9.16845</v>
      </c>
      <c r="AM237" s="85">
        <f>IFERROR(VLOOKUP($AI237,data!$C$3:$L$500,data!H$1,FALSE),"")</f>
        <v>-79.206266666666593</v>
      </c>
      <c r="AN237" s="85">
        <f>IFERROR(IFERROR(VLOOKUP($AI237,data!$C$3:$L$500,data!I$1,FALSE),VLOOKUP($AI237,Sheet1!$E$3:$M$21,Sheet1!K$1,FALSE)),"")</f>
        <v>9.16845</v>
      </c>
      <c r="AO237" s="85">
        <f>IFERROR(IFERROR(VLOOKUP($AI237,data!$C$3:$L$500,data!J$1,FALSE),VLOOKUP($AI237,Sheet1!$E$3:$M$21,Sheet1!L$1,FALSE)),"")</f>
        <v>-79.206270000000004</v>
      </c>
      <c r="AP237" s="85">
        <f>IFERROR(VLOOKUP($AI237,data!$C$3:$L$500,data!K$1,FALSE),"")</f>
        <v>-79.206266666666593</v>
      </c>
      <c r="AQ237" s="85">
        <f>IFERROR(VLOOKUP($AI237,data!$C$3:$L$500,data!L$1,FALSE),"")</f>
        <v>0</v>
      </c>
    </row>
    <row r="238" spans="1:43" ht="18" thickBot="1" x14ac:dyDescent="0.25">
      <c r="A238" s="24" t="s">
        <v>266</v>
      </c>
      <c r="B238" t="str">
        <f>VLOOKUP($A238,Dirofilaria!$A$6:$B$500,2,FALSE)</f>
        <v>Neg</v>
      </c>
      <c r="C238">
        <f>IF(B238=0,"",IF(B238="Neg",0,1))</f>
        <v>0</v>
      </c>
      <c r="D238" t="s">
        <v>4910</v>
      </c>
      <c r="E238">
        <f>IFERROR(VLOOKUP($A238,'Dog data'!$D$2:$DG$400,'Dog data'!R$1,FALSE),"")</f>
        <v>3</v>
      </c>
      <c r="F238" t="str">
        <f>IFERROR(VLOOKUP($A238,'Dog data'!$D$2:$DG$400,'Dog data'!T$1,FALSE),"")</f>
        <v>F</v>
      </c>
      <c r="G238" t="str">
        <f>IFERROR(VLOOKUP($A238,'Dog data'!$D$2:$DG$400,'Dog data'!Y$1,FALSE),"")</f>
        <v>Normal</v>
      </c>
      <c r="H238">
        <f>IFERROR(VLOOKUP($A238,'Dog data'!$D$2:$DG$400,'Dog data'!Z$1,FALSE),"")</f>
        <v>68</v>
      </c>
      <c r="I238" t="str">
        <f>IFERROR(VLOOKUP($A238,'Dog data'!$D$2:$DG$400,'Dog data'!AA$1,FALSE),"")</f>
        <v>Normal</v>
      </c>
      <c r="J238">
        <f>IFERROR(VLOOKUP($A238,'Dog data'!$D$2:$DG$400,'Dog data'!AE$1,FALSE),"")</f>
        <v>101.5</v>
      </c>
      <c r="K238">
        <f>IFERROR(VLOOKUP($A238,'Dog data'!$D$2:$DG$400,'Dog data'!AF$1,FALSE),"")</f>
        <v>1.5</v>
      </c>
      <c r="L238">
        <f>IFERROR(VLOOKUP($A238,'Dog data'!$D$2:$DG$400,'Dog data'!BQ$1,FALSE),"")</f>
        <v>7.66</v>
      </c>
      <c r="M238">
        <f>IFERROR(VLOOKUP($A238,'Dog data'!$D$2:$DG$400,'Dog data'!BR$1,FALSE),"")</f>
        <v>3.49</v>
      </c>
      <c r="N238">
        <f>IFERROR(VLOOKUP($A238,'Dog data'!$D$2:$DG$400,'Dog data'!BS$1,FALSE),"")</f>
        <v>45.6</v>
      </c>
      <c r="O238">
        <f>IFERROR(VLOOKUP($A238,'Dog data'!$D$2:$DG$400,'Dog data'!BT$1,FALSE),"")</f>
        <v>2.31</v>
      </c>
      <c r="P238">
        <f>IFERROR(VLOOKUP($A238,'Dog data'!$D$2:$DG$400,'Dog data'!BU$1,FALSE),"")</f>
        <v>30.2</v>
      </c>
      <c r="Q238">
        <f>IFERROR(VLOOKUP($A238,'Dog data'!$D$2:$DG$400,'Dog data'!BV$1,FALSE),"")</f>
        <v>1.85</v>
      </c>
      <c r="R238">
        <f>IFERROR(VLOOKUP($A238,'Dog data'!$D$2:$DG$400,'Dog data'!BW$1,FALSE),"")</f>
        <v>24.2</v>
      </c>
      <c r="S238">
        <f>IFERROR(VLOOKUP($A238,'Dog data'!$D$2:$DG$400,'Dog data'!BX$1,FALSE),"")</f>
        <v>4.18</v>
      </c>
      <c r="T238">
        <f>IFERROR(VLOOKUP($A238,'Dog data'!$D$2:$DG$400,'Dog data'!BY$1,FALSE),"")</f>
        <v>9.5</v>
      </c>
      <c r="U238">
        <f>IFERROR(VLOOKUP($A238,'Dog data'!$D$2:$DG$400,'Dog data'!BZ$1,FALSE),"")</f>
        <v>27.1</v>
      </c>
      <c r="V238">
        <f>IFERROR(VLOOKUP($A238,'Dog data'!$D$2:$DG$400,'Dog data'!CA$1,FALSE),"")</f>
        <v>65</v>
      </c>
      <c r="W238">
        <f>IFERROR(VLOOKUP($A238,'Dog data'!$D$2:$DG$400,'Dog data'!CB$1,FALSE),"")</f>
        <v>22.9</v>
      </c>
      <c r="X238">
        <f>IFERROR(VLOOKUP($A238,'Dog data'!$D$2:$DG$400,'Dog data'!CC$1,FALSE),"")</f>
        <v>35.200000000000003</v>
      </c>
      <c r="Y238">
        <f>IFERROR(VLOOKUP($A238,'Dog data'!$D$2:$DG$400,'Dog data'!CD$1,FALSE),"")</f>
        <v>16</v>
      </c>
      <c r="Z238">
        <f>IFERROR(VLOOKUP($A238,'Dog data'!$D$2:$DG$400,'Dog data'!CE$1,FALSE),"")</f>
        <v>33</v>
      </c>
      <c r="AA238">
        <f>IFERROR(VLOOKUP($A238,'Dog data'!$D$2:$DG$400,'Dog data'!CF$1,FALSE),"")</f>
        <v>11.9</v>
      </c>
      <c r="AB238">
        <f>IFERROR(VLOOKUP($A238,'Dog data'!$D$2:$DG$400,'Dog data'!CG$1,FALSE),"")</f>
        <v>36</v>
      </c>
      <c r="AC238">
        <f>IFERROR(VLOOKUP($A238,'Dog data'!$D$2:$DG$400,'Dog data'!CH$1,FALSE),"")</f>
        <v>0</v>
      </c>
      <c r="AD238">
        <f>IFERROR(VLOOKUP($A238,'Dog data'!$D$2:$DG$400,'Dog data'!CI$1,FALSE),"")</f>
        <v>57</v>
      </c>
      <c r="AE238">
        <f>IFERROR(VLOOKUP($A238,'Dog data'!$D$2:$DG$400,'Dog data'!CJ$1,FALSE),"")</f>
        <v>6</v>
      </c>
      <c r="AF238">
        <f>IFERROR(VLOOKUP($A238,'Dog data'!$D$2:$DG$400,'Dog data'!CK$1,FALSE),"")</f>
        <v>1</v>
      </c>
      <c r="AG238" t="str">
        <f>IFERROR(VLOOKUP($A238,'Dog data'!$D$2:$DG$400,'Dog data'!CL$1,FALSE),"")</f>
        <v>.</v>
      </c>
      <c r="AH238" t="str">
        <f>IFERROR(VLOOKUP($A238,'Dog data'!$D$2:$DG$400,'Dog data'!CM$1,FALSE),"")</f>
        <v>.</v>
      </c>
      <c r="AI238" s="85" t="str">
        <f>IFERROR(VLOOKUP($A238,'Dog data'!$D$2:$DH$400,'Dog data'!DH$1,FALSE),"")</f>
        <v>TP018</v>
      </c>
      <c r="AJ238" s="85" t="str">
        <f>IFERROR(VLOOKUP($AI238,data!$C$3:$L$500,data!E$1,FALSE),"")</f>
        <v>Tierra Promitida</v>
      </c>
      <c r="AK238" s="85">
        <f>IFERROR(VLOOKUP($AI238,data!$C$3:$L$500,data!F$1,FALSE),"")</f>
        <v>0</v>
      </c>
      <c r="AL238" s="85">
        <f>IFERROR(VLOOKUP($AI238,data!$C$3:$L$500,data!G$1,FALSE),"")</f>
        <v>9.16845</v>
      </c>
      <c r="AM238" s="85">
        <f>IFERROR(VLOOKUP($AI238,data!$C$3:$L$500,data!H$1,FALSE),"")</f>
        <v>-79.206266666666593</v>
      </c>
      <c r="AN238" s="85">
        <f>IFERROR(IFERROR(VLOOKUP($AI238,data!$C$3:$L$500,data!I$1,FALSE),VLOOKUP($AI238,Sheet1!$E$3:$M$21,Sheet1!K$1,FALSE)),"")</f>
        <v>9.16845</v>
      </c>
      <c r="AO238" s="85">
        <f>IFERROR(IFERROR(VLOOKUP($AI238,data!$C$3:$L$500,data!J$1,FALSE),VLOOKUP($AI238,Sheet1!$E$3:$M$21,Sheet1!L$1,FALSE)),"")</f>
        <v>-79.206270000000004</v>
      </c>
      <c r="AP238" s="85">
        <f>IFERROR(VLOOKUP($AI238,data!$C$3:$L$500,data!K$1,FALSE),"")</f>
        <v>-79.206266666666593</v>
      </c>
      <c r="AQ238" s="85">
        <f>IFERROR(VLOOKUP($AI238,data!$C$3:$L$500,data!L$1,FALSE),"")</f>
        <v>0</v>
      </c>
    </row>
    <row r="239" spans="1:43" ht="18" thickBot="1" x14ac:dyDescent="0.25">
      <c r="A239" s="24" t="s">
        <v>267</v>
      </c>
      <c r="B239" t="str">
        <f>VLOOKUP($A239,Dirofilaria!$A$6:$B$500,2,FALSE)</f>
        <v>Neg</v>
      </c>
      <c r="C239">
        <f>IF(B239=0,"",IF(B239="Neg",0,1))</f>
        <v>0</v>
      </c>
      <c r="D239" t="s">
        <v>4910</v>
      </c>
      <c r="E239">
        <f>IFERROR(VLOOKUP($A239,'Dog data'!$D$2:$DG$400,'Dog data'!R$1,FALSE),"")</f>
        <v>7</v>
      </c>
      <c r="F239" t="str">
        <f>IFERROR(VLOOKUP($A239,'Dog data'!$D$2:$DG$400,'Dog data'!T$1,FALSE),"")</f>
        <v>M</v>
      </c>
      <c r="G239" t="str">
        <f>IFERROR(VLOOKUP($A239,'Dog data'!$D$2:$DG$400,'Dog data'!Y$1,FALSE),"")</f>
        <v>Normal</v>
      </c>
      <c r="H239">
        <f>IFERROR(VLOOKUP($A239,'Dog data'!$D$2:$DG$400,'Dog data'!Z$1,FALSE),"")</f>
        <v>92</v>
      </c>
      <c r="I239" t="str">
        <f>IFERROR(VLOOKUP($A239,'Dog data'!$D$2:$DG$400,'Dog data'!AA$1,FALSE),"")</f>
        <v>Normal</v>
      </c>
      <c r="J239">
        <f>IFERROR(VLOOKUP($A239,'Dog data'!$D$2:$DG$400,'Dog data'!AE$1,FALSE),"")</f>
        <v>100.6</v>
      </c>
      <c r="K239">
        <f>IFERROR(VLOOKUP($A239,'Dog data'!$D$2:$DG$400,'Dog data'!AF$1,FALSE),"")</f>
        <v>1</v>
      </c>
      <c r="L239">
        <f>IFERROR(VLOOKUP($A239,'Dog data'!$D$2:$DG$400,'Dog data'!BQ$1,FALSE),"")</f>
        <v>8.77</v>
      </c>
      <c r="M239">
        <f>IFERROR(VLOOKUP($A239,'Dog data'!$D$2:$DG$400,'Dog data'!BR$1,FALSE),"")</f>
        <v>3.23</v>
      </c>
      <c r="N239">
        <f>IFERROR(VLOOKUP($A239,'Dog data'!$D$2:$DG$400,'Dog data'!BS$1,FALSE),"")</f>
        <v>36.799999999999997</v>
      </c>
      <c r="O239">
        <f>IFERROR(VLOOKUP($A239,'Dog data'!$D$2:$DG$400,'Dog data'!BT$1,FALSE),"")</f>
        <v>3.28</v>
      </c>
      <c r="P239">
        <f>IFERROR(VLOOKUP($A239,'Dog data'!$D$2:$DG$400,'Dog data'!BU$1,FALSE),"")</f>
        <v>37.4</v>
      </c>
      <c r="Q239">
        <f>IFERROR(VLOOKUP($A239,'Dog data'!$D$2:$DG$400,'Dog data'!BV$1,FALSE),"")</f>
        <v>2.2599999999999998</v>
      </c>
      <c r="R239">
        <f>IFERROR(VLOOKUP($A239,'Dog data'!$D$2:$DG$400,'Dog data'!BW$1,FALSE),"")</f>
        <v>25.8</v>
      </c>
      <c r="S239">
        <f>IFERROR(VLOOKUP($A239,'Dog data'!$D$2:$DG$400,'Dog data'!BX$1,FALSE),"")</f>
        <v>3.11</v>
      </c>
      <c r="T239">
        <f>IFERROR(VLOOKUP($A239,'Dog data'!$D$2:$DG$400,'Dog data'!BY$1,FALSE),"")</f>
        <v>7.2</v>
      </c>
      <c r="U239">
        <f>IFERROR(VLOOKUP($A239,'Dog data'!$D$2:$DG$400,'Dog data'!BZ$1,FALSE),"")</f>
        <v>19.98</v>
      </c>
      <c r="V239">
        <f>IFERROR(VLOOKUP($A239,'Dog data'!$D$2:$DG$400,'Dog data'!CA$1,FALSE),"")</f>
        <v>64</v>
      </c>
      <c r="W239">
        <f>IFERROR(VLOOKUP($A239,'Dog data'!$D$2:$DG$400,'Dog data'!CB$1,FALSE),"")</f>
        <v>23</v>
      </c>
      <c r="X239">
        <f>IFERROR(VLOOKUP($A239,'Dog data'!$D$2:$DG$400,'Dog data'!CC$1,FALSE),"")</f>
        <v>35.9</v>
      </c>
      <c r="Y239">
        <f>IFERROR(VLOOKUP($A239,'Dog data'!$D$2:$DG$400,'Dog data'!CD$1,FALSE),"")</f>
        <v>16</v>
      </c>
      <c r="Z239">
        <f>IFERROR(VLOOKUP($A239,'Dog data'!$D$2:$DG$400,'Dog data'!CE$1,FALSE),"")</f>
        <v>18</v>
      </c>
      <c r="AA239">
        <f>IFERROR(VLOOKUP($A239,'Dog data'!$D$2:$DG$400,'Dog data'!CF$1,FALSE),"")</f>
        <v>10.199999999999999</v>
      </c>
      <c r="AB239">
        <f>IFERROR(VLOOKUP($A239,'Dog data'!$D$2:$DG$400,'Dog data'!CG$1,FALSE),"")</f>
        <v>44</v>
      </c>
      <c r="AC239">
        <f>IFERROR(VLOOKUP($A239,'Dog data'!$D$2:$DG$400,'Dog data'!CH$1,FALSE),"")</f>
        <v>0</v>
      </c>
      <c r="AD239">
        <f>IFERROR(VLOOKUP($A239,'Dog data'!$D$2:$DG$400,'Dog data'!CI$1,FALSE),"")</f>
        <v>54</v>
      </c>
      <c r="AE239">
        <f>IFERROR(VLOOKUP($A239,'Dog data'!$D$2:$DG$400,'Dog data'!CJ$1,FALSE),"")</f>
        <v>2</v>
      </c>
      <c r="AF239">
        <f>IFERROR(VLOOKUP($A239,'Dog data'!$D$2:$DG$400,'Dog data'!CK$1,FALSE),"")</f>
        <v>0</v>
      </c>
      <c r="AG239" t="str">
        <f>IFERROR(VLOOKUP($A239,'Dog data'!$D$2:$DG$400,'Dog data'!CL$1,FALSE),"")</f>
        <v>.</v>
      </c>
      <c r="AH239" t="str">
        <f>IFERROR(VLOOKUP($A239,'Dog data'!$D$2:$DG$400,'Dog data'!CM$1,FALSE),"")</f>
        <v>.</v>
      </c>
      <c r="AI239" s="85" t="str">
        <f>IFERROR(VLOOKUP($A239,'Dog data'!$D$2:$DH$400,'Dog data'!DH$1,FALSE),"")</f>
        <v>TP018</v>
      </c>
      <c r="AJ239" s="85" t="str">
        <f>IFERROR(VLOOKUP($AI239,data!$C$3:$L$500,data!E$1,FALSE),"")</f>
        <v>Tierra Promitida</v>
      </c>
      <c r="AK239" s="85">
        <f>IFERROR(VLOOKUP($AI239,data!$C$3:$L$500,data!F$1,FALSE),"")</f>
        <v>0</v>
      </c>
      <c r="AL239" s="85">
        <f>IFERROR(VLOOKUP($AI239,data!$C$3:$L$500,data!G$1,FALSE),"")</f>
        <v>9.16845</v>
      </c>
      <c r="AM239" s="85">
        <f>IFERROR(VLOOKUP($AI239,data!$C$3:$L$500,data!H$1,FALSE),"")</f>
        <v>-79.206266666666593</v>
      </c>
      <c r="AN239" s="85">
        <f>IFERROR(IFERROR(VLOOKUP($AI239,data!$C$3:$L$500,data!I$1,FALSE),VLOOKUP($AI239,Sheet1!$E$3:$M$21,Sheet1!K$1,FALSE)),"")</f>
        <v>9.16845</v>
      </c>
      <c r="AO239" s="85">
        <f>IFERROR(IFERROR(VLOOKUP($AI239,data!$C$3:$L$500,data!J$1,FALSE),VLOOKUP($AI239,Sheet1!$E$3:$M$21,Sheet1!L$1,FALSE)),"")</f>
        <v>-79.206270000000004</v>
      </c>
      <c r="AP239" s="85">
        <f>IFERROR(VLOOKUP($AI239,data!$C$3:$L$500,data!K$1,FALSE),"")</f>
        <v>-79.206266666666593</v>
      </c>
      <c r="AQ239" s="85">
        <f>IFERROR(VLOOKUP($AI239,data!$C$3:$L$500,data!L$1,FALSE),"")</f>
        <v>0</v>
      </c>
    </row>
  </sheetData>
  <conditionalFormatting sqref="B3:B239">
    <cfRule type="cellIs" dxfId="49" priority="1"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8DD5E-2FA0-3D4D-B091-40C79D607D6E}">
  <dimension ref="A1:DH326"/>
  <sheetViews>
    <sheetView workbookViewId="0">
      <pane xSplit="1" ySplit="2" topLeftCell="B206" activePane="bottomRight" state="frozen"/>
      <selection pane="topRight" activeCell="B1" sqref="B1"/>
      <selection pane="bottomLeft" activeCell="A3" sqref="A3"/>
      <selection pane="bottomRight" activeCell="S256" sqref="S256"/>
    </sheetView>
  </sheetViews>
  <sheetFormatPr baseColWidth="10" defaultColWidth="11.1640625" defaultRowHeight="15" customHeight="1" x14ac:dyDescent="0.2"/>
  <cols>
    <col min="1" max="2" width="11.1640625" style="29" customWidth="1"/>
    <col min="3" max="3" width="7.83203125" style="29" customWidth="1"/>
    <col min="4" max="15" width="11.1640625" style="29" customWidth="1"/>
    <col min="16" max="16" width="39.83203125" style="29" customWidth="1"/>
    <col min="17" max="101" width="11.1640625" style="29" customWidth="1"/>
    <col min="102" max="106" width="16.33203125" style="29" customWidth="1"/>
    <col min="107" max="107" width="14" style="29" customWidth="1"/>
    <col min="108" max="108" width="11.1640625" style="29" customWidth="1"/>
    <col min="109" max="109" width="14.33203125" style="29" customWidth="1"/>
    <col min="110" max="110" width="18.6640625" style="29" customWidth="1"/>
    <col min="111" max="121" width="11.1640625" style="29" customWidth="1"/>
    <col min="122" max="16384" width="11.1640625" style="29"/>
  </cols>
  <sheetData>
    <row r="1" spans="1:112" ht="15" customHeight="1" x14ac:dyDescent="0.2">
      <c r="D1" s="29">
        <v>1</v>
      </c>
      <c r="E1" s="29">
        <v>2</v>
      </c>
      <c r="F1" s="29">
        <v>3</v>
      </c>
      <c r="G1" s="29">
        <v>4</v>
      </c>
      <c r="H1" s="29">
        <v>5</v>
      </c>
      <c r="I1" s="29">
        <v>6</v>
      </c>
      <c r="J1" s="29">
        <v>7</v>
      </c>
      <c r="K1" s="29">
        <v>8</v>
      </c>
      <c r="L1" s="29">
        <v>9</v>
      </c>
      <c r="M1" s="29">
        <v>10</v>
      </c>
      <c r="N1" s="29">
        <v>11</v>
      </c>
      <c r="O1" s="29">
        <v>12</v>
      </c>
      <c r="P1" s="29">
        <v>13</v>
      </c>
      <c r="Q1" s="29">
        <v>14</v>
      </c>
      <c r="R1" s="29">
        <v>15</v>
      </c>
      <c r="S1" s="29">
        <v>16</v>
      </c>
      <c r="T1" s="29">
        <v>17</v>
      </c>
      <c r="U1" s="29">
        <v>18</v>
      </c>
      <c r="V1" s="29">
        <v>19</v>
      </c>
      <c r="W1" s="29">
        <v>20</v>
      </c>
      <c r="X1" s="29">
        <v>21</v>
      </c>
      <c r="Y1" s="29">
        <v>22</v>
      </c>
      <c r="Z1" s="29">
        <v>23</v>
      </c>
      <c r="AA1" s="29">
        <v>24</v>
      </c>
      <c r="AB1" s="29">
        <v>25</v>
      </c>
      <c r="AC1" s="29">
        <v>26</v>
      </c>
      <c r="AD1" s="29">
        <v>27</v>
      </c>
      <c r="AE1" s="29">
        <v>28</v>
      </c>
      <c r="AF1" s="29">
        <v>29</v>
      </c>
      <c r="AG1" s="29">
        <v>30</v>
      </c>
      <c r="AH1" s="29">
        <v>31</v>
      </c>
      <c r="AI1" s="29">
        <v>32</v>
      </c>
      <c r="AJ1" s="29">
        <v>33</v>
      </c>
      <c r="AK1" s="29">
        <v>34</v>
      </c>
      <c r="AL1" s="29">
        <v>35</v>
      </c>
      <c r="AM1" s="29">
        <v>36</v>
      </c>
      <c r="AN1" s="29">
        <v>37</v>
      </c>
      <c r="AO1" s="29">
        <v>38</v>
      </c>
      <c r="AP1" s="29">
        <v>39</v>
      </c>
      <c r="AQ1" s="29">
        <v>40</v>
      </c>
      <c r="AR1" s="29">
        <v>41</v>
      </c>
      <c r="AS1" s="29">
        <v>42</v>
      </c>
      <c r="AT1" s="29">
        <v>43</v>
      </c>
      <c r="AU1" s="29">
        <v>44</v>
      </c>
      <c r="AV1" s="29">
        <v>45</v>
      </c>
      <c r="AW1" s="29">
        <v>46</v>
      </c>
      <c r="AX1" s="29">
        <v>47</v>
      </c>
      <c r="AY1" s="29">
        <v>48</v>
      </c>
      <c r="AZ1" s="29">
        <v>49</v>
      </c>
      <c r="BA1" s="29">
        <v>50</v>
      </c>
      <c r="BB1" s="29">
        <v>51</v>
      </c>
      <c r="BC1" s="29">
        <v>52</v>
      </c>
      <c r="BD1" s="29">
        <v>53</v>
      </c>
      <c r="BE1" s="29">
        <v>54</v>
      </c>
      <c r="BF1" s="29">
        <v>55</v>
      </c>
      <c r="BG1" s="29">
        <v>56</v>
      </c>
      <c r="BH1" s="29">
        <v>57</v>
      </c>
      <c r="BI1" s="29">
        <v>58</v>
      </c>
      <c r="BJ1" s="29">
        <v>59</v>
      </c>
      <c r="BK1" s="29">
        <v>60</v>
      </c>
      <c r="BL1" s="29">
        <v>61</v>
      </c>
      <c r="BM1" s="29">
        <v>62</v>
      </c>
      <c r="BN1" s="29">
        <v>63</v>
      </c>
      <c r="BO1" s="29">
        <v>64</v>
      </c>
      <c r="BP1" s="29">
        <v>65</v>
      </c>
      <c r="BQ1" s="29">
        <v>66</v>
      </c>
      <c r="BR1" s="29">
        <v>67</v>
      </c>
      <c r="BS1" s="29">
        <v>68</v>
      </c>
      <c r="BT1" s="29">
        <v>69</v>
      </c>
      <c r="BU1" s="29">
        <v>70</v>
      </c>
      <c r="BV1" s="29">
        <v>71</v>
      </c>
      <c r="BW1" s="29">
        <v>72</v>
      </c>
      <c r="BX1" s="29">
        <v>73</v>
      </c>
      <c r="BY1" s="29">
        <v>74</v>
      </c>
      <c r="BZ1" s="29">
        <v>75</v>
      </c>
      <c r="CA1" s="29">
        <v>76</v>
      </c>
      <c r="CB1" s="29">
        <v>77</v>
      </c>
      <c r="CC1" s="29">
        <v>78</v>
      </c>
      <c r="CD1" s="29">
        <v>79</v>
      </c>
      <c r="CE1" s="29">
        <v>80</v>
      </c>
      <c r="CF1" s="29">
        <v>81</v>
      </c>
      <c r="CG1" s="29">
        <v>82</v>
      </c>
      <c r="CH1" s="29">
        <v>83</v>
      </c>
      <c r="CI1" s="29">
        <v>84</v>
      </c>
      <c r="CJ1" s="29">
        <v>85</v>
      </c>
      <c r="CK1" s="29">
        <v>86</v>
      </c>
      <c r="CL1" s="29">
        <v>87</v>
      </c>
      <c r="CM1" s="29">
        <v>88</v>
      </c>
      <c r="CN1" s="29">
        <v>89</v>
      </c>
      <c r="CO1" s="29">
        <v>90</v>
      </c>
      <c r="CP1" s="29">
        <v>91</v>
      </c>
      <c r="CQ1" s="29">
        <v>92</v>
      </c>
      <c r="CR1" s="29">
        <v>93</v>
      </c>
      <c r="CS1" s="29">
        <v>94</v>
      </c>
      <c r="CT1" s="29">
        <v>95</v>
      </c>
      <c r="CU1" s="29">
        <v>96</v>
      </c>
      <c r="CV1" s="29">
        <v>97</v>
      </c>
      <c r="CW1" s="29">
        <v>98</v>
      </c>
      <c r="CX1" s="29">
        <v>99</v>
      </c>
      <c r="CY1" s="29">
        <v>100</v>
      </c>
      <c r="CZ1" s="29">
        <v>101</v>
      </c>
      <c r="DA1" s="29">
        <v>102</v>
      </c>
      <c r="DB1" s="29">
        <v>103</v>
      </c>
      <c r="DC1" s="29">
        <v>104</v>
      </c>
      <c r="DD1" s="29">
        <v>105</v>
      </c>
      <c r="DE1" s="29">
        <v>106</v>
      </c>
      <c r="DF1" s="29">
        <v>107</v>
      </c>
      <c r="DG1" s="29">
        <v>108</v>
      </c>
      <c r="DH1" s="29">
        <v>109</v>
      </c>
    </row>
    <row r="2" spans="1:112" ht="16" x14ac:dyDescent="0.2">
      <c r="A2" s="29" t="s">
        <v>268</v>
      </c>
      <c r="B2" s="29" t="s">
        <v>269</v>
      </c>
      <c r="C2" s="29" t="s">
        <v>270</v>
      </c>
      <c r="D2" s="29" t="s">
        <v>271</v>
      </c>
      <c r="E2" s="29" t="s">
        <v>272</v>
      </c>
      <c r="F2" s="29" t="s">
        <v>273</v>
      </c>
      <c r="G2" s="29" t="s">
        <v>274</v>
      </c>
      <c r="H2" s="29" t="s">
        <v>275</v>
      </c>
      <c r="I2" s="29" t="s">
        <v>276</v>
      </c>
      <c r="J2" s="29" t="s">
        <v>277</v>
      </c>
      <c r="K2" s="29" t="s">
        <v>278</v>
      </c>
      <c r="L2" s="29" t="s">
        <v>279</v>
      </c>
      <c r="M2" s="29" t="s">
        <v>280</v>
      </c>
      <c r="N2" s="29" t="s">
        <v>281</v>
      </c>
      <c r="O2" s="29" t="s">
        <v>282</v>
      </c>
      <c r="P2" s="29" t="s">
        <v>283</v>
      </c>
      <c r="Q2" s="29" t="s">
        <v>284</v>
      </c>
      <c r="R2" s="37" t="s">
        <v>285</v>
      </c>
      <c r="S2" s="29" t="s">
        <v>286</v>
      </c>
      <c r="T2" s="37" t="s">
        <v>274</v>
      </c>
      <c r="U2" s="29" t="s">
        <v>287</v>
      </c>
      <c r="V2" s="29" t="s">
        <v>288</v>
      </c>
      <c r="W2" s="29" t="s">
        <v>289</v>
      </c>
      <c r="X2" s="29" t="s">
        <v>290</v>
      </c>
      <c r="Y2" s="37" t="s">
        <v>291</v>
      </c>
      <c r="Z2" s="37" t="s">
        <v>292</v>
      </c>
      <c r="AA2" s="37" t="s">
        <v>293</v>
      </c>
      <c r="AB2" s="37" t="s">
        <v>294</v>
      </c>
      <c r="AC2" s="37" t="s">
        <v>295</v>
      </c>
      <c r="AD2" s="29" t="s">
        <v>296</v>
      </c>
      <c r="AE2" s="37" t="s">
        <v>297</v>
      </c>
      <c r="AF2" s="37" t="s">
        <v>298</v>
      </c>
      <c r="AG2" s="29" t="s">
        <v>299</v>
      </c>
      <c r="AH2" s="29" t="s">
        <v>300</v>
      </c>
      <c r="AI2" s="29" t="s">
        <v>301</v>
      </c>
      <c r="AJ2" s="29" t="s">
        <v>302</v>
      </c>
      <c r="AK2" s="29" t="s">
        <v>303</v>
      </c>
      <c r="AL2" s="29" t="s">
        <v>304</v>
      </c>
      <c r="AM2" s="29" t="s">
        <v>305</v>
      </c>
      <c r="AN2" s="29" t="s">
        <v>306</v>
      </c>
      <c r="AO2" s="29" t="s">
        <v>307</v>
      </c>
      <c r="AP2" s="29" t="s">
        <v>308</v>
      </c>
      <c r="AQ2" s="29" t="s">
        <v>309</v>
      </c>
      <c r="AR2" s="29" t="s">
        <v>310</v>
      </c>
      <c r="AS2" s="29" t="s">
        <v>311</v>
      </c>
      <c r="AT2" s="29" t="s">
        <v>312</v>
      </c>
      <c r="AU2" s="29" t="s">
        <v>313</v>
      </c>
      <c r="AV2" s="29" t="s">
        <v>314</v>
      </c>
      <c r="AW2" s="29" t="s">
        <v>315</v>
      </c>
      <c r="AX2" s="29" t="s">
        <v>316</v>
      </c>
      <c r="AY2" s="29" t="s">
        <v>317</v>
      </c>
      <c r="AZ2" s="29" t="s">
        <v>318</v>
      </c>
      <c r="BA2" s="29" t="s">
        <v>319</v>
      </c>
      <c r="BB2" s="29" t="s">
        <v>320</v>
      </c>
      <c r="BC2" s="29" t="s">
        <v>321</v>
      </c>
      <c r="BD2" s="29" t="s">
        <v>322</v>
      </c>
      <c r="BE2" s="29" t="s">
        <v>323</v>
      </c>
      <c r="BF2" s="29" t="s">
        <v>324</v>
      </c>
      <c r="BG2" s="29" t="s">
        <v>325</v>
      </c>
      <c r="BH2" s="29" t="s">
        <v>326</v>
      </c>
      <c r="BI2" s="29" t="s">
        <v>327</v>
      </c>
      <c r="BJ2" s="29" t="s">
        <v>328</v>
      </c>
      <c r="BK2" s="29" t="s">
        <v>329</v>
      </c>
      <c r="BL2" s="29" t="s">
        <v>330</v>
      </c>
      <c r="BM2" s="29" t="s">
        <v>324</v>
      </c>
      <c r="BN2" s="29" t="s">
        <v>325</v>
      </c>
      <c r="BO2" s="29" t="s">
        <v>326</v>
      </c>
      <c r="BP2" s="29" t="s">
        <v>283</v>
      </c>
      <c r="BQ2" s="37" t="s">
        <v>331</v>
      </c>
      <c r="BR2" s="37" t="s">
        <v>332</v>
      </c>
      <c r="BS2" s="37" t="s">
        <v>333</v>
      </c>
      <c r="BT2" s="37" t="s">
        <v>334</v>
      </c>
      <c r="BU2" s="37" t="s">
        <v>335</v>
      </c>
      <c r="BV2" s="37" t="s">
        <v>336</v>
      </c>
      <c r="BW2" s="37" t="s">
        <v>337</v>
      </c>
      <c r="BX2" s="37" t="s">
        <v>338</v>
      </c>
      <c r="BY2" s="37" t="s">
        <v>339</v>
      </c>
      <c r="BZ2" s="37" t="s">
        <v>340</v>
      </c>
      <c r="CA2" s="37" t="s">
        <v>341</v>
      </c>
      <c r="CB2" s="37" t="s">
        <v>342</v>
      </c>
      <c r="CC2" s="37" t="s">
        <v>343</v>
      </c>
      <c r="CD2" s="37" t="s">
        <v>344</v>
      </c>
      <c r="CE2" s="37" t="s">
        <v>345</v>
      </c>
      <c r="CF2" s="37" t="s">
        <v>346</v>
      </c>
      <c r="CG2" s="37" t="s">
        <v>347</v>
      </c>
      <c r="CH2" s="37" t="s">
        <v>348</v>
      </c>
      <c r="CI2" s="37" t="s">
        <v>349</v>
      </c>
      <c r="CJ2" s="37" t="s">
        <v>350</v>
      </c>
      <c r="CK2" s="37" t="s">
        <v>351</v>
      </c>
      <c r="CL2" s="37" t="s">
        <v>352</v>
      </c>
      <c r="CM2" s="37" t="s">
        <v>353</v>
      </c>
      <c r="CN2" s="29" t="s">
        <v>0</v>
      </c>
      <c r="CO2" s="29" t="s">
        <v>354</v>
      </c>
      <c r="CP2" s="29" t="s">
        <v>355</v>
      </c>
      <c r="CQ2" s="29" t="s">
        <v>356</v>
      </c>
      <c r="CR2" s="29" t="s">
        <v>357</v>
      </c>
      <c r="CS2" s="29" t="s">
        <v>358</v>
      </c>
      <c r="CT2" s="29" t="s">
        <v>359</v>
      </c>
      <c r="CU2" s="29" t="s">
        <v>360</v>
      </c>
      <c r="CV2" s="29" t="s">
        <v>361</v>
      </c>
      <c r="CW2" s="29" t="s">
        <v>362</v>
      </c>
      <c r="CX2" s="29" t="s">
        <v>363</v>
      </c>
      <c r="CY2" s="29" t="s">
        <v>364</v>
      </c>
      <c r="CZ2" s="29" t="s">
        <v>365</v>
      </c>
      <c r="DA2" s="29" t="s">
        <v>366</v>
      </c>
      <c r="DB2" s="29" t="s">
        <v>367</v>
      </c>
      <c r="DC2" s="29" t="s">
        <v>368</v>
      </c>
      <c r="DD2" s="29" t="s">
        <v>369</v>
      </c>
      <c r="DE2" s="29" t="s">
        <v>370</v>
      </c>
      <c r="DF2" s="29" t="s">
        <v>371</v>
      </c>
      <c r="DG2" s="29" t="s">
        <v>372</v>
      </c>
      <c r="DH2" s="2" t="s">
        <v>4881</v>
      </c>
    </row>
    <row r="3" spans="1:112" ht="15" customHeight="1" x14ac:dyDescent="0.2">
      <c r="A3" s="29" t="s">
        <v>373</v>
      </c>
      <c r="B3" s="29" t="s">
        <v>374</v>
      </c>
      <c r="C3" s="29">
        <v>301</v>
      </c>
      <c r="D3" s="29" t="s">
        <v>167</v>
      </c>
      <c r="E3" s="29" t="s">
        <v>375</v>
      </c>
      <c r="F3" s="29">
        <v>1</v>
      </c>
      <c r="G3" s="29" t="s">
        <v>376</v>
      </c>
      <c r="H3" s="29">
        <v>2.5</v>
      </c>
      <c r="I3" s="29">
        <v>2.5</v>
      </c>
      <c r="J3" s="29">
        <v>30</v>
      </c>
      <c r="K3" s="29">
        <v>1</v>
      </c>
      <c r="L3" s="29">
        <v>0</v>
      </c>
      <c r="M3" s="29">
        <v>1</v>
      </c>
      <c r="O3" s="29">
        <v>0</v>
      </c>
      <c r="Q3" s="29">
        <v>301</v>
      </c>
      <c r="R3" s="29">
        <v>2.5</v>
      </c>
      <c r="S3" s="29">
        <v>30</v>
      </c>
      <c r="T3" s="29" t="s">
        <v>376</v>
      </c>
      <c r="U3" s="29" t="s">
        <v>377</v>
      </c>
      <c r="V3" s="29" t="s">
        <v>378</v>
      </c>
      <c r="X3" s="29">
        <v>30</v>
      </c>
      <c r="Y3" s="29" t="s">
        <v>379</v>
      </c>
      <c r="Z3" s="29">
        <v>114</v>
      </c>
      <c r="AA3" s="29" t="s">
        <v>380</v>
      </c>
      <c r="AB3" s="29" t="s">
        <v>380</v>
      </c>
      <c r="AC3" s="29" t="s">
        <v>380</v>
      </c>
      <c r="AD3" s="29">
        <v>40.944444444444443</v>
      </c>
      <c r="AE3" s="29">
        <v>105.7</v>
      </c>
      <c r="AF3" s="29">
        <v>2.5</v>
      </c>
      <c r="AH3" s="29" t="s">
        <v>381</v>
      </c>
      <c r="AI3" s="29" t="s">
        <v>377</v>
      </c>
      <c r="AJ3" s="29" t="s">
        <v>382</v>
      </c>
      <c r="AK3" s="29" t="s">
        <v>377</v>
      </c>
      <c r="AL3" s="29" t="s">
        <v>383</v>
      </c>
      <c r="AM3" s="29" t="s">
        <v>382</v>
      </c>
      <c r="AN3" s="29" t="s">
        <v>383</v>
      </c>
      <c r="AO3" s="29" t="s">
        <v>383</v>
      </c>
      <c r="AP3" s="29" t="s">
        <v>377</v>
      </c>
      <c r="AQ3" s="29">
        <v>2</v>
      </c>
      <c r="AR3" s="29" t="s">
        <v>384</v>
      </c>
      <c r="AS3" s="29" t="s">
        <v>383</v>
      </c>
      <c r="AT3" s="29" t="s">
        <v>382</v>
      </c>
      <c r="AU3" s="29" t="s">
        <v>382</v>
      </c>
      <c r="AV3" s="29" t="s">
        <v>377</v>
      </c>
      <c r="AW3" s="29" t="s">
        <v>377</v>
      </c>
      <c r="AX3" s="29" t="s">
        <v>377</v>
      </c>
      <c r="AY3" s="29" t="s">
        <v>377</v>
      </c>
      <c r="AZ3" s="29" t="s">
        <v>377</v>
      </c>
      <c r="BA3" s="29" t="s">
        <v>377</v>
      </c>
      <c r="BB3" s="29" t="s">
        <v>383</v>
      </c>
      <c r="BC3" s="29" t="s">
        <v>382</v>
      </c>
      <c r="BD3" s="29" t="s">
        <v>383</v>
      </c>
      <c r="BE3" s="29" t="s">
        <v>382</v>
      </c>
      <c r="BF3" s="29" t="s">
        <v>383</v>
      </c>
      <c r="BG3" s="29" t="s">
        <v>382</v>
      </c>
      <c r="BH3" s="29" t="s">
        <v>383</v>
      </c>
      <c r="BI3" s="29" t="s">
        <v>383</v>
      </c>
      <c r="BJ3" s="29" t="s">
        <v>377</v>
      </c>
      <c r="BK3" s="29">
        <v>2</v>
      </c>
      <c r="BL3" s="29" t="s">
        <v>383</v>
      </c>
      <c r="BM3" s="29" t="s">
        <v>383</v>
      </c>
      <c r="BN3" s="29" t="s">
        <v>382</v>
      </c>
      <c r="BO3" s="29" t="s">
        <v>383</v>
      </c>
      <c r="BP3" s="29" t="s">
        <v>383</v>
      </c>
      <c r="BQ3" s="29">
        <v>7.98</v>
      </c>
      <c r="BR3" s="29">
        <v>0.79</v>
      </c>
      <c r="BS3" s="29">
        <v>10</v>
      </c>
      <c r="BT3" s="29">
        <v>1.1399999999999999</v>
      </c>
      <c r="BU3" s="29">
        <v>14.2</v>
      </c>
      <c r="BV3" s="29">
        <v>6.05</v>
      </c>
      <c r="BW3" s="29">
        <v>75.8</v>
      </c>
      <c r="BX3" s="29">
        <v>6.38</v>
      </c>
      <c r="BY3" s="29">
        <v>14.3</v>
      </c>
      <c r="BZ3" s="29">
        <v>40.340000000000003</v>
      </c>
      <c r="CA3" s="29">
        <v>63</v>
      </c>
      <c r="CB3" s="29">
        <v>22.4</v>
      </c>
      <c r="CC3" s="29">
        <v>35.5</v>
      </c>
      <c r="CD3" s="29">
        <v>15.5</v>
      </c>
      <c r="CE3" s="29">
        <v>36</v>
      </c>
      <c r="CF3" s="29">
        <v>12.9</v>
      </c>
      <c r="CG3" s="29">
        <v>74</v>
      </c>
      <c r="CH3" s="29">
        <v>2</v>
      </c>
      <c r="CI3" s="29">
        <v>22</v>
      </c>
      <c r="CJ3" s="29">
        <v>2</v>
      </c>
      <c r="CK3" s="29">
        <v>0</v>
      </c>
      <c r="CL3" s="29" t="s">
        <v>383</v>
      </c>
      <c r="CM3" s="29" t="s">
        <v>383</v>
      </c>
      <c r="CN3" s="29" t="s">
        <v>167</v>
      </c>
      <c r="CO3" s="29" t="s">
        <v>382</v>
      </c>
      <c r="CQ3" s="29" t="s">
        <v>385</v>
      </c>
      <c r="CR3" s="29">
        <v>0</v>
      </c>
      <c r="CS3" s="29" t="s">
        <v>385</v>
      </c>
      <c r="CT3" s="29" t="s">
        <v>385</v>
      </c>
      <c r="CU3" s="29" t="s">
        <v>385</v>
      </c>
      <c r="CW3" s="29">
        <v>0</v>
      </c>
      <c r="DC3" s="29" t="s">
        <v>385</v>
      </c>
      <c r="DD3" s="29" t="s">
        <v>385</v>
      </c>
      <c r="DE3" s="29" t="s">
        <v>385</v>
      </c>
      <c r="DF3" s="29">
        <v>1</v>
      </c>
      <c r="DG3" s="29" t="s">
        <v>385</v>
      </c>
      <c r="DH3" s="29" t="str">
        <f>B3</f>
        <v>AP001</v>
      </c>
    </row>
    <row r="4" spans="1:112" ht="15" customHeight="1" x14ac:dyDescent="0.2">
      <c r="A4" s="29" t="s">
        <v>373</v>
      </c>
      <c r="B4" s="29" t="s">
        <v>386</v>
      </c>
      <c r="C4" s="29">
        <v>302</v>
      </c>
      <c r="D4" s="29" t="s">
        <v>169</v>
      </c>
      <c r="E4" s="29" t="s">
        <v>387</v>
      </c>
      <c r="F4" s="29">
        <v>1</v>
      </c>
      <c r="G4" s="29" t="s">
        <v>376</v>
      </c>
      <c r="H4" s="29">
        <v>3</v>
      </c>
      <c r="I4" s="29">
        <v>3</v>
      </c>
      <c r="J4" s="29">
        <v>36</v>
      </c>
      <c r="K4" s="29">
        <v>1</v>
      </c>
      <c r="L4" s="29">
        <v>0</v>
      </c>
      <c r="M4" s="29">
        <v>1</v>
      </c>
      <c r="O4" s="29">
        <v>0</v>
      </c>
      <c r="Q4" s="29">
        <v>302</v>
      </c>
      <c r="R4" s="29">
        <v>3</v>
      </c>
      <c r="S4" s="29">
        <v>36</v>
      </c>
      <c r="T4" s="29" t="s">
        <v>376</v>
      </c>
      <c r="U4" s="29" t="s">
        <v>377</v>
      </c>
      <c r="V4" s="29" t="s">
        <v>378</v>
      </c>
      <c r="X4" s="29">
        <v>30</v>
      </c>
      <c r="Y4" s="29" t="s">
        <v>388</v>
      </c>
      <c r="Z4" s="29">
        <v>90</v>
      </c>
      <c r="AA4" s="29" t="s">
        <v>380</v>
      </c>
      <c r="AB4" s="29" t="s">
        <v>380</v>
      </c>
      <c r="AC4" s="29" t="s">
        <v>380</v>
      </c>
      <c r="AD4" s="29">
        <v>38.388888888888886</v>
      </c>
      <c r="AE4" s="29">
        <v>101.1</v>
      </c>
      <c r="AF4" s="29">
        <v>2</v>
      </c>
      <c r="AH4" s="29" t="s">
        <v>389</v>
      </c>
      <c r="AI4" s="29" t="s">
        <v>382</v>
      </c>
      <c r="AJ4" s="29" t="s">
        <v>383</v>
      </c>
      <c r="AK4" s="29" t="s">
        <v>383</v>
      </c>
      <c r="AL4" s="29" t="s">
        <v>383</v>
      </c>
      <c r="AM4" s="29" t="s">
        <v>383</v>
      </c>
      <c r="AN4" s="29" t="s">
        <v>383</v>
      </c>
      <c r="AO4" s="29" t="s">
        <v>383</v>
      </c>
      <c r="AP4" s="29" t="s">
        <v>377</v>
      </c>
      <c r="AQ4" s="29">
        <v>2</v>
      </c>
      <c r="AR4" s="29" t="s">
        <v>390</v>
      </c>
      <c r="AS4" s="29" t="s">
        <v>383</v>
      </c>
      <c r="AT4" s="29" t="s">
        <v>382</v>
      </c>
      <c r="AU4" s="29" t="s">
        <v>382</v>
      </c>
      <c r="AV4" s="29" t="s">
        <v>377</v>
      </c>
      <c r="AW4" s="29" t="s">
        <v>377</v>
      </c>
      <c r="AX4" s="29" t="s">
        <v>377</v>
      </c>
      <c r="AY4" s="29" t="s">
        <v>377</v>
      </c>
      <c r="AZ4" s="29" t="s">
        <v>377</v>
      </c>
      <c r="BA4" s="29" t="s">
        <v>377</v>
      </c>
      <c r="BB4" s="29" t="s">
        <v>383</v>
      </c>
      <c r="BC4" s="29" t="s">
        <v>382</v>
      </c>
      <c r="BD4" s="29" t="s">
        <v>383</v>
      </c>
      <c r="BE4" s="29" t="s">
        <v>382</v>
      </c>
      <c r="BF4" s="29" t="s">
        <v>383</v>
      </c>
      <c r="BG4" s="29" t="s">
        <v>382</v>
      </c>
      <c r="BH4" s="29" t="s">
        <v>383</v>
      </c>
      <c r="BI4" s="29" t="s">
        <v>383</v>
      </c>
      <c r="BJ4" s="29" t="s">
        <v>382</v>
      </c>
      <c r="BK4" s="29" t="s">
        <v>383</v>
      </c>
      <c r="BL4" s="29" t="s">
        <v>383</v>
      </c>
      <c r="BM4" s="29" t="s">
        <v>383</v>
      </c>
      <c r="BN4" s="29" t="s">
        <v>382</v>
      </c>
      <c r="BO4" s="29" t="s">
        <v>383</v>
      </c>
      <c r="BP4" s="29" t="s">
        <v>383</v>
      </c>
      <c r="BQ4" s="29" t="s">
        <v>383</v>
      </c>
      <c r="BR4" s="29" t="s">
        <v>383</v>
      </c>
      <c r="BS4" s="29" t="s">
        <v>383</v>
      </c>
      <c r="BT4" s="29" t="s">
        <v>383</v>
      </c>
      <c r="BU4" s="29" t="s">
        <v>383</v>
      </c>
      <c r="BV4" s="29" t="s">
        <v>383</v>
      </c>
      <c r="BW4" s="29" t="s">
        <v>383</v>
      </c>
      <c r="BX4" s="29" t="s">
        <v>383</v>
      </c>
      <c r="BY4" s="29" t="s">
        <v>383</v>
      </c>
      <c r="BZ4" s="29" t="s">
        <v>383</v>
      </c>
      <c r="CA4" s="29" t="s">
        <v>383</v>
      </c>
      <c r="CB4" s="29" t="s">
        <v>383</v>
      </c>
      <c r="CC4" s="29" t="s">
        <v>383</v>
      </c>
      <c r="CD4" s="29" t="s">
        <v>383</v>
      </c>
      <c r="CE4" s="29" t="s">
        <v>383</v>
      </c>
      <c r="CF4" s="29" t="s">
        <v>383</v>
      </c>
      <c r="CG4" s="29" t="s">
        <v>383</v>
      </c>
      <c r="CH4" s="29" t="s">
        <v>383</v>
      </c>
      <c r="CI4" s="29" t="s">
        <v>383</v>
      </c>
      <c r="CJ4" s="29" t="s">
        <v>383</v>
      </c>
      <c r="CK4" s="29" t="s">
        <v>383</v>
      </c>
      <c r="CL4" s="29" t="s">
        <v>383</v>
      </c>
      <c r="CM4" s="29" t="s">
        <v>383</v>
      </c>
      <c r="CN4" s="29" t="s">
        <v>169</v>
      </c>
      <c r="CO4" s="29" t="s">
        <v>382</v>
      </c>
      <c r="CQ4" s="29" t="s">
        <v>385</v>
      </c>
      <c r="CR4" s="29">
        <v>0</v>
      </c>
      <c r="CS4" s="29" t="s">
        <v>385</v>
      </c>
      <c r="CT4" s="29" t="s">
        <v>385</v>
      </c>
      <c r="CU4" s="29" t="s">
        <v>385</v>
      </c>
      <c r="CW4" s="29">
        <v>0</v>
      </c>
      <c r="DC4" s="29" t="s">
        <v>385</v>
      </c>
      <c r="DD4" s="29" t="s">
        <v>385</v>
      </c>
      <c r="DE4" s="29" t="s">
        <v>385</v>
      </c>
      <c r="DF4" s="29">
        <v>0</v>
      </c>
      <c r="DG4" s="29" t="s">
        <v>385</v>
      </c>
      <c r="DH4" s="29" t="str">
        <f t="shared" ref="DH4:DH67" si="0">B4</f>
        <v>AP002</v>
      </c>
    </row>
    <row r="5" spans="1:112" ht="15" customHeight="1" x14ac:dyDescent="0.2">
      <c r="A5" s="29" t="s">
        <v>373</v>
      </c>
      <c r="B5" s="29" t="s">
        <v>386</v>
      </c>
      <c r="C5" s="29">
        <v>303</v>
      </c>
      <c r="D5" s="29" t="s">
        <v>170</v>
      </c>
      <c r="E5" s="29" t="s">
        <v>391</v>
      </c>
      <c r="F5" s="29">
        <v>0</v>
      </c>
      <c r="G5" s="29" t="s">
        <v>392</v>
      </c>
      <c r="H5" s="29">
        <v>3</v>
      </c>
      <c r="I5" s="29">
        <v>3.5</v>
      </c>
      <c r="J5" s="29">
        <v>42</v>
      </c>
      <c r="K5" s="29">
        <v>1</v>
      </c>
      <c r="M5" s="29">
        <v>1</v>
      </c>
      <c r="O5" s="29">
        <v>0</v>
      </c>
      <c r="Q5" s="29">
        <v>303</v>
      </c>
      <c r="R5" s="29">
        <v>3.5</v>
      </c>
      <c r="S5" s="29">
        <v>42</v>
      </c>
      <c r="T5" s="29" t="s">
        <v>392</v>
      </c>
      <c r="U5" s="29" t="s">
        <v>377</v>
      </c>
      <c r="V5" s="29" t="s">
        <v>378</v>
      </c>
      <c r="X5" s="29">
        <v>65</v>
      </c>
      <c r="Y5" s="29" t="s">
        <v>388</v>
      </c>
      <c r="Z5" s="29">
        <v>100</v>
      </c>
      <c r="AA5" s="29" t="s">
        <v>380</v>
      </c>
      <c r="AB5" s="29" t="s">
        <v>380</v>
      </c>
      <c r="AC5" s="29" t="s">
        <v>380</v>
      </c>
      <c r="AD5" s="29">
        <v>38.777777777777779</v>
      </c>
      <c r="AE5" s="29">
        <v>101.8</v>
      </c>
      <c r="AF5" s="29">
        <v>4</v>
      </c>
      <c r="AH5" s="29" t="s">
        <v>393</v>
      </c>
      <c r="AI5" s="29" t="s">
        <v>377</v>
      </c>
      <c r="AJ5" s="29" t="s">
        <v>377</v>
      </c>
      <c r="AK5" s="29" t="s">
        <v>377</v>
      </c>
      <c r="AL5" s="29" t="s">
        <v>383</v>
      </c>
      <c r="AM5" s="29" t="s">
        <v>382</v>
      </c>
      <c r="AN5" s="29" t="s">
        <v>383</v>
      </c>
      <c r="AO5" s="29" t="s">
        <v>394</v>
      </c>
      <c r="AP5" s="29" t="s">
        <v>377</v>
      </c>
      <c r="AQ5" s="29">
        <v>3</v>
      </c>
      <c r="AR5" s="29" t="s">
        <v>395</v>
      </c>
      <c r="AS5" s="29" t="s">
        <v>383</v>
      </c>
      <c r="AT5" s="29" t="s">
        <v>382</v>
      </c>
      <c r="AU5" s="29" t="s">
        <v>382</v>
      </c>
      <c r="AV5" s="29" t="s">
        <v>377</v>
      </c>
      <c r="AW5" s="29" t="s">
        <v>377</v>
      </c>
      <c r="AX5" s="29" t="s">
        <v>377</v>
      </c>
      <c r="AY5" s="29" t="s">
        <v>377</v>
      </c>
      <c r="AZ5" s="29" t="s">
        <v>377</v>
      </c>
      <c r="BA5" s="29" t="s">
        <v>377</v>
      </c>
      <c r="BB5" s="29" t="s">
        <v>383</v>
      </c>
      <c r="BC5" s="29" t="s">
        <v>382</v>
      </c>
      <c r="BD5" s="29" t="s">
        <v>396</v>
      </c>
      <c r="BE5" s="29" t="s">
        <v>382</v>
      </c>
      <c r="BF5" s="29" t="s">
        <v>383</v>
      </c>
      <c r="BG5" s="29" t="s">
        <v>382</v>
      </c>
      <c r="BH5" s="29" t="s">
        <v>383</v>
      </c>
      <c r="BI5" s="29" t="s">
        <v>383</v>
      </c>
      <c r="BJ5" s="29" t="s">
        <v>382</v>
      </c>
      <c r="BK5" s="29" t="s">
        <v>383</v>
      </c>
      <c r="BL5" s="29" t="s">
        <v>383</v>
      </c>
      <c r="BM5" s="29" t="s">
        <v>383</v>
      </c>
      <c r="BN5" s="29" t="s">
        <v>382</v>
      </c>
      <c r="BO5" s="29" t="s">
        <v>383</v>
      </c>
      <c r="BP5" s="29" t="s">
        <v>383</v>
      </c>
      <c r="BQ5" s="29" t="s">
        <v>383</v>
      </c>
      <c r="BR5" s="29" t="s">
        <v>383</v>
      </c>
      <c r="BS5" s="29" t="s">
        <v>383</v>
      </c>
      <c r="BT5" s="29" t="s">
        <v>383</v>
      </c>
      <c r="BU5" s="29" t="s">
        <v>383</v>
      </c>
      <c r="BV5" s="29" t="s">
        <v>383</v>
      </c>
      <c r="BW5" s="29" t="s">
        <v>383</v>
      </c>
      <c r="BX5" s="29" t="s">
        <v>383</v>
      </c>
      <c r="BY5" s="29" t="s">
        <v>383</v>
      </c>
      <c r="BZ5" s="29" t="s">
        <v>383</v>
      </c>
      <c r="CA5" s="29" t="s">
        <v>383</v>
      </c>
      <c r="CB5" s="29" t="s">
        <v>383</v>
      </c>
      <c r="CC5" s="29" t="s">
        <v>383</v>
      </c>
      <c r="CD5" s="29" t="s">
        <v>383</v>
      </c>
      <c r="CE5" s="29" t="s">
        <v>383</v>
      </c>
      <c r="CF5" s="29" t="s">
        <v>383</v>
      </c>
      <c r="CG5" s="29" t="s">
        <v>383</v>
      </c>
      <c r="CH5" s="29" t="s">
        <v>383</v>
      </c>
      <c r="CI5" s="29" t="s">
        <v>383</v>
      </c>
      <c r="CJ5" s="29" t="s">
        <v>383</v>
      </c>
      <c r="CK5" s="29" t="s">
        <v>383</v>
      </c>
      <c r="CL5" s="29" t="s">
        <v>383</v>
      </c>
      <c r="CM5" s="29" t="s">
        <v>383</v>
      </c>
      <c r="CN5" s="29" t="s">
        <v>170</v>
      </c>
      <c r="CO5" s="29" t="s">
        <v>382</v>
      </c>
      <c r="CQ5" s="29" t="s">
        <v>385</v>
      </c>
      <c r="CR5" s="29">
        <v>0</v>
      </c>
      <c r="CS5" s="29" t="s">
        <v>385</v>
      </c>
      <c r="CT5" s="29" t="s">
        <v>385</v>
      </c>
      <c r="CU5" s="29" t="s">
        <v>385</v>
      </c>
      <c r="CW5" s="29">
        <v>0</v>
      </c>
      <c r="DC5" s="29" t="s">
        <v>385</v>
      </c>
      <c r="DD5" s="29" t="s">
        <v>385</v>
      </c>
      <c r="DE5" s="29" t="s">
        <v>385</v>
      </c>
      <c r="DF5" s="29">
        <v>0</v>
      </c>
      <c r="DG5" s="29" t="s">
        <v>385</v>
      </c>
      <c r="DH5" s="29" t="str">
        <f t="shared" si="0"/>
        <v>AP002</v>
      </c>
    </row>
    <row r="6" spans="1:112" ht="15" customHeight="1" x14ac:dyDescent="0.2">
      <c r="A6" s="29" t="s">
        <v>373</v>
      </c>
      <c r="B6" s="29" t="s">
        <v>397</v>
      </c>
      <c r="C6" s="29">
        <v>304</v>
      </c>
      <c r="D6" s="29" t="s">
        <v>171</v>
      </c>
      <c r="E6" s="29" t="s">
        <v>398</v>
      </c>
      <c r="F6" s="29">
        <v>0</v>
      </c>
      <c r="G6" s="29" t="s">
        <v>392</v>
      </c>
      <c r="H6" s="29">
        <v>6</v>
      </c>
      <c r="I6" s="29">
        <v>6</v>
      </c>
      <c r="J6" s="29">
        <v>72</v>
      </c>
      <c r="K6" s="29">
        <v>1</v>
      </c>
      <c r="M6" s="29">
        <v>1</v>
      </c>
      <c r="O6" s="29">
        <v>1</v>
      </c>
      <c r="Q6" s="29">
        <v>304</v>
      </c>
      <c r="R6" s="29">
        <v>6</v>
      </c>
      <c r="S6" s="29">
        <v>72</v>
      </c>
      <c r="T6" s="29" t="s">
        <v>392</v>
      </c>
      <c r="U6" s="29" t="s">
        <v>377</v>
      </c>
      <c r="V6" s="29" t="s">
        <v>378</v>
      </c>
      <c r="X6" s="29">
        <v>30</v>
      </c>
      <c r="Y6" s="29" t="s">
        <v>399</v>
      </c>
      <c r="Z6" s="29">
        <v>104</v>
      </c>
      <c r="AA6" s="29" t="s">
        <v>380</v>
      </c>
      <c r="AB6" s="29" t="s">
        <v>400</v>
      </c>
      <c r="AC6" s="29" t="s">
        <v>380</v>
      </c>
      <c r="AD6" s="29">
        <v>38.888888888888886</v>
      </c>
      <c r="AE6" s="29">
        <v>102</v>
      </c>
      <c r="AF6" s="29">
        <v>3</v>
      </c>
      <c r="AH6" s="29" t="s">
        <v>401</v>
      </c>
      <c r="AI6" s="29" t="s">
        <v>377</v>
      </c>
      <c r="AJ6" s="29" t="s">
        <v>377</v>
      </c>
      <c r="AK6" s="29" t="s">
        <v>377</v>
      </c>
      <c r="AL6" s="29" t="s">
        <v>383</v>
      </c>
      <c r="AM6" s="29" t="s">
        <v>382</v>
      </c>
      <c r="AN6" s="29" t="s">
        <v>383</v>
      </c>
      <c r="AO6" s="29" t="s">
        <v>402</v>
      </c>
      <c r="AP6" s="29" t="s">
        <v>377</v>
      </c>
      <c r="AQ6" s="29">
        <v>1</v>
      </c>
      <c r="AR6" s="29" t="s">
        <v>403</v>
      </c>
      <c r="AS6" s="29" t="s">
        <v>383</v>
      </c>
      <c r="AT6" s="29" t="s">
        <v>382</v>
      </c>
      <c r="AU6" s="29" t="s">
        <v>382</v>
      </c>
      <c r="AV6" s="29" t="s">
        <v>377</v>
      </c>
      <c r="AW6" s="29" t="s">
        <v>377</v>
      </c>
      <c r="AX6" s="29" t="s">
        <v>377</v>
      </c>
      <c r="AY6" s="29" t="s">
        <v>377</v>
      </c>
      <c r="AZ6" s="29" t="s">
        <v>377</v>
      </c>
      <c r="BA6" s="29" t="s">
        <v>377</v>
      </c>
      <c r="BB6" s="29" t="s">
        <v>383</v>
      </c>
      <c r="BC6" s="29" t="s">
        <v>382</v>
      </c>
      <c r="BD6" s="29" t="s">
        <v>383</v>
      </c>
      <c r="BE6" s="29" t="s">
        <v>382</v>
      </c>
      <c r="BF6" s="29" t="s">
        <v>383</v>
      </c>
      <c r="BG6" s="29" t="s">
        <v>382</v>
      </c>
      <c r="BH6" s="29" t="s">
        <v>383</v>
      </c>
      <c r="BI6" s="29" t="s">
        <v>404</v>
      </c>
      <c r="BJ6" s="29" t="s">
        <v>382</v>
      </c>
      <c r="BK6" s="29" t="s">
        <v>383</v>
      </c>
      <c r="BL6" s="29" t="s">
        <v>383</v>
      </c>
      <c r="BM6" s="29" t="s">
        <v>383</v>
      </c>
      <c r="BN6" s="29" t="s">
        <v>382</v>
      </c>
      <c r="BO6" s="29" t="s">
        <v>383</v>
      </c>
      <c r="BP6" s="29" t="s">
        <v>383</v>
      </c>
      <c r="BQ6" s="29">
        <v>10.35</v>
      </c>
      <c r="BR6" s="29">
        <v>2.91</v>
      </c>
      <c r="BS6" s="29">
        <v>28.1</v>
      </c>
      <c r="BT6" s="29">
        <v>1.51</v>
      </c>
      <c r="BU6" s="29">
        <v>14.6</v>
      </c>
      <c r="BV6" s="29">
        <v>5.93</v>
      </c>
      <c r="BW6" s="29">
        <v>57.3</v>
      </c>
      <c r="BX6" s="29">
        <v>4.43</v>
      </c>
      <c r="BY6" s="29">
        <v>9.4</v>
      </c>
      <c r="BZ6" s="29">
        <v>24.75</v>
      </c>
      <c r="CA6" s="29">
        <v>56</v>
      </c>
      <c r="CB6" s="29">
        <v>21.3</v>
      </c>
      <c r="CC6" s="29">
        <v>38.1</v>
      </c>
      <c r="CD6" s="29">
        <v>18.899999999999999</v>
      </c>
      <c r="CE6" s="29">
        <v>107</v>
      </c>
      <c r="CF6" s="29">
        <v>14.6</v>
      </c>
      <c r="CG6" s="29">
        <v>63</v>
      </c>
      <c r="CH6" s="29">
        <v>0</v>
      </c>
      <c r="CI6" s="29">
        <v>30</v>
      </c>
      <c r="CJ6" s="29">
        <v>2</v>
      </c>
      <c r="CK6" s="29">
        <v>5</v>
      </c>
      <c r="CL6" s="29" t="s">
        <v>383</v>
      </c>
      <c r="CM6" s="29" t="s">
        <v>383</v>
      </c>
      <c r="CN6" s="29" t="s">
        <v>171</v>
      </c>
      <c r="CO6" s="29" t="s">
        <v>382</v>
      </c>
      <c r="CQ6" s="29" t="s">
        <v>385</v>
      </c>
      <c r="CR6" s="29">
        <v>0</v>
      </c>
      <c r="CS6" s="29" t="s">
        <v>385</v>
      </c>
      <c r="CT6" s="29" t="s">
        <v>385</v>
      </c>
      <c r="CU6" s="29" t="s">
        <v>385</v>
      </c>
      <c r="CW6" s="29">
        <v>0</v>
      </c>
      <c r="DC6" s="29" t="s">
        <v>385</v>
      </c>
      <c r="DD6" s="29" t="s">
        <v>385</v>
      </c>
      <c r="DE6" s="29" t="s">
        <v>385</v>
      </c>
      <c r="DF6" s="29">
        <v>1</v>
      </c>
      <c r="DG6" s="29" t="s">
        <v>385</v>
      </c>
      <c r="DH6" s="29" t="str">
        <f t="shared" si="0"/>
        <v>AP003</v>
      </c>
    </row>
    <row r="7" spans="1:112" ht="15" customHeight="1" x14ac:dyDescent="0.2">
      <c r="A7" s="29" t="s">
        <v>373</v>
      </c>
      <c r="B7" s="29" t="s">
        <v>397</v>
      </c>
      <c r="C7" s="29">
        <v>305</v>
      </c>
      <c r="D7" s="29" t="s">
        <v>172</v>
      </c>
      <c r="E7" s="29" t="s">
        <v>405</v>
      </c>
      <c r="F7" s="29">
        <v>0</v>
      </c>
      <c r="G7" s="29" t="s">
        <v>392</v>
      </c>
      <c r="H7" s="29">
        <f>7/12</f>
        <v>0.58333333333333337</v>
      </c>
      <c r="I7" s="29">
        <v>0</v>
      </c>
      <c r="J7" s="29">
        <v>7</v>
      </c>
      <c r="K7" s="29">
        <v>0</v>
      </c>
      <c r="M7" s="29">
        <v>1</v>
      </c>
      <c r="O7" s="29">
        <v>1</v>
      </c>
      <c r="Q7" s="29">
        <v>305</v>
      </c>
      <c r="R7" s="29">
        <v>0</v>
      </c>
      <c r="S7" s="29">
        <v>7</v>
      </c>
      <c r="T7" s="29" t="s">
        <v>392</v>
      </c>
      <c r="U7" s="29" t="s">
        <v>382</v>
      </c>
      <c r="V7" s="29" t="s">
        <v>406</v>
      </c>
      <c r="X7" s="29">
        <v>75</v>
      </c>
      <c r="Y7" s="29" t="s">
        <v>388</v>
      </c>
      <c r="Z7" s="29">
        <v>96</v>
      </c>
      <c r="AA7" s="29" t="s">
        <v>380</v>
      </c>
      <c r="AB7" s="29" t="s">
        <v>380</v>
      </c>
      <c r="AC7" s="29" t="s">
        <v>380</v>
      </c>
      <c r="AD7" s="29">
        <v>38.611111111111114</v>
      </c>
      <c r="AE7" s="29">
        <v>101.5</v>
      </c>
      <c r="AF7" s="29">
        <v>5.5</v>
      </c>
      <c r="AH7" s="29" t="s">
        <v>407</v>
      </c>
      <c r="AI7" s="29" t="s">
        <v>377</v>
      </c>
      <c r="AJ7" s="29" t="s">
        <v>377</v>
      </c>
      <c r="AK7" s="29" t="s">
        <v>377</v>
      </c>
      <c r="AL7" s="29" t="s">
        <v>383</v>
      </c>
      <c r="AM7" s="29" t="s">
        <v>382</v>
      </c>
      <c r="AN7" s="29" t="s">
        <v>383</v>
      </c>
      <c r="AO7" s="29" t="s">
        <v>408</v>
      </c>
      <c r="AP7" s="29" t="s">
        <v>377</v>
      </c>
      <c r="AQ7" s="29">
        <v>3</v>
      </c>
      <c r="AR7" s="29" t="s">
        <v>409</v>
      </c>
      <c r="AS7" s="29" t="s">
        <v>383</v>
      </c>
      <c r="AT7" s="29" t="s">
        <v>382</v>
      </c>
      <c r="AU7" s="29" t="s">
        <v>382</v>
      </c>
      <c r="AV7" s="29" t="s">
        <v>377</v>
      </c>
      <c r="AW7" s="29" t="s">
        <v>377</v>
      </c>
      <c r="AX7" s="29" t="s">
        <v>377</v>
      </c>
      <c r="AY7" s="29" t="s">
        <v>377</v>
      </c>
      <c r="AZ7" s="29" t="s">
        <v>377</v>
      </c>
      <c r="BA7" s="29" t="s">
        <v>377</v>
      </c>
      <c r="BB7" s="29" t="s">
        <v>383</v>
      </c>
      <c r="BC7" s="29" t="s">
        <v>382</v>
      </c>
      <c r="BD7" s="29" t="s">
        <v>383</v>
      </c>
      <c r="BE7" s="29" t="s">
        <v>382</v>
      </c>
      <c r="BF7" s="29" t="s">
        <v>383</v>
      </c>
      <c r="BG7" s="29" t="s">
        <v>377</v>
      </c>
      <c r="BH7" s="29" t="s">
        <v>383</v>
      </c>
      <c r="BI7" s="29" t="s">
        <v>410</v>
      </c>
      <c r="BJ7" s="29" t="s">
        <v>382</v>
      </c>
      <c r="BK7" s="29" t="s">
        <v>383</v>
      </c>
      <c r="BL7" s="29" t="s">
        <v>383</v>
      </c>
      <c r="BM7" s="29" t="s">
        <v>383</v>
      </c>
      <c r="BN7" s="29" t="s">
        <v>377</v>
      </c>
      <c r="BO7" s="29" t="s">
        <v>383</v>
      </c>
      <c r="BP7" s="29" t="s">
        <v>383</v>
      </c>
      <c r="BQ7" s="29">
        <v>9.86</v>
      </c>
      <c r="BR7" s="29">
        <v>2.63</v>
      </c>
      <c r="BS7" s="29">
        <v>26.7</v>
      </c>
      <c r="BT7" s="29">
        <v>1.55</v>
      </c>
      <c r="BU7" s="29">
        <v>15.7</v>
      </c>
      <c r="BV7" s="29">
        <v>5.68</v>
      </c>
      <c r="BW7" s="29">
        <v>57.6</v>
      </c>
      <c r="BX7" s="29">
        <v>5.34</v>
      </c>
      <c r="BY7" s="29">
        <v>11.8</v>
      </c>
      <c r="BZ7" s="29">
        <v>33.630000000000003</v>
      </c>
      <c r="CA7" s="29">
        <v>63</v>
      </c>
      <c r="CB7" s="29">
        <v>22.2</v>
      </c>
      <c r="CC7" s="29">
        <v>35.200000000000003</v>
      </c>
      <c r="CD7" s="29">
        <v>16.5</v>
      </c>
      <c r="CE7" s="29">
        <v>58</v>
      </c>
      <c r="CF7" s="29">
        <v>13.4</v>
      </c>
      <c r="CG7" s="29">
        <v>44</v>
      </c>
      <c r="CH7" s="29">
        <v>0</v>
      </c>
      <c r="CI7" s="29">
        <v>52</v>
      </c>
      <c r="CJ7" s="29">
        <v>2</v>
      </c>
      <c r="CK7" s="29">
        <v>0</v>
      </c>
      <c r="CL7" s="29" t="s">
        <v>383</v>
      </c>
      <c r="CM7" s="29">
        <v>2</v>
      </c>
      <c r="CN7" s="29" t="s">
        <v>172</v>
      </c>
      <c r="CO7" s="29" t="s">
        <v>382</v>
      </c>
      <c r="CQ7" s="29" t="s">
        <v>385</v>
      </c>
      <c r="CR7" s="29">
        <v>0</v>
      </c>
      <c r="CS7" s="29" t="s">
        <v>385</v>
      </c>
      <c r="CT7" s="29" t="s">
        <v>385</v>
      </c>
      <c r="CU7" s="29" t="s">
        <v>385</v>
      </c>
      <c r="CW7" s="29">
        <v>0</v>
      </c>
      <c r="DC7" s="29" t="s">
        <v>385</v>
      </c>
      <c r="DD7" s="29" t="s">
        <v>385</v>
      </c>
      <c r="DE7" s="29" t="s">
        <v>385</v>
      </c>
      <c r="DF7" s="29">
        <v>0</v>
      </c>
      <c r="DG7" s="29" t="s">
        <v>385</v>
      </c>
      <c r="DH7" s="29" t="str">
        <f t="shared" si="0"/>
        <v>AP003</v>
      </c>
    </row>
    <row r="8" spans="1:112" ht="15" customHeight="1" x14ac:dyDescent="0.2">
      <c r="A8" s="29" t="s">
        <v>373</v>
      </c>
      <c r="B8" s="29" t="s">
        <v>411</v>
      </c>
      <c r="C8" s="29">
        <v>306</v>
      </c>
      <c r="D8" s="29" t="s">
        <v>173</v>
      </c>
      <c r="E8" s="29" t="s">
        <v>412</v>
      </c>
      <c r="F8" s="29">
        <v>0</v>
      </c>
      <c r="G8" s="29" t="s">
        <v>392</v>
      </c>
      <c r="H8" s="29">
        <v>6</v>
      </c>
      <c r="I8" s="29">
        <v>6</v>
      </c>
      <c r="J8" s="29">
        <v>72</v>
      </c>
      <c r="K8" s="29">
        <v>1</v>
      </c>
      <c r="M8" s="29">
        <v>1</v>
      </c>
      <c r="O8" s="29">
        <v>2</v>
      </c>
      <c r="Q8" s="29">
        <v>306</v>
      </c>
      <c r="R8" s="29">
        <v>6</v>
      </c>
      <c r="S8" s="29">
        <v>72</v>
      </c>
      <c r="T8" s="29" t="s">
        <v>392</v>
      </c>
      <c r="U8" s="29" t="s">
        <v>377</v>
      </c>
      <c r="V8" s="29" t="s">
        <v>378</v>
      </c>
      <c r="X8" s="29">
        <v>30</v>
      </c>
      <c r="Y8" s="29" t="s">
        <v>413</v>
      </c>
      <c r="Z8" s="29">
        <v>76</v>
      </c>
      <c r="AA8" s="29" t="s">
        <v>380</v>
      </c>
      <c r="AB8" s="29" t="s">
        <v>380</v>
      </c>
      <c r="AC8" s="29" t="s">
        <v>380</v>
      </c>
      <c r="AD8" s="29">
        <v>38.777777777777779</v>
      </c>
      <c r="AE8" s="29">
        <v>101.8</v>
      </c>
      <c r="AF8" s="29">
        <v>6.5</v>
      </c>
      <c r="AH8" s="29" t="s">
        <v>414</v>
      </c>
      <c r="AI8" s="29" t="s">
        <v>382</v>
      </c>
      <c r="AJ8" s="29" t="s">
        <v>383</v>
      </c>
      <c r="AK8" s="29" t="s">
        <v>383</v>
      </c>
      <c r="AL8" s="29" t="s">
        <v>383</v>
      </c>
      <c r="AM8" s="29" t="s">
        <v>383</v>
      </c>
      <c r="AN8" s="29" t="s">
        <v>383</v>
      </c>
      <c r="AO8" s="29" t="s">
        <v>383</v>
      </c>
      <c r="AP8" s="29" t="s">
        <v>382</v>
      </c>
      <c r="AQ8" s="29" t="s">
        <v>383</v>
      </c>
      <c r="AR8" s="29" t="s">
        <v>383</v>
      </c>
      <c r="AS8" s="29" t="s">
        <v>383</v>
      </c>
      <c r="AT8" s="29" t="s">
        <v>383</v>
      </c>
      <c r="AU8" s="29" t="s">
        <v>383</v>
      </c>
      <c r="AV8" s="29" t="s">
        <v>377</v>
      </c>
      <c r="AW8" s="29" t="s">
        <v>377</v>
      </c>
      <c r="AX8" s="29" t="s">
        <v>377</v>
      </c>
      <c r="AY8" s="29" t="s">
        <v>377</v>
      </c>
      <c r="AZ8" s="29" t="s">
        <v>377</v>
      </c>
      <c r="BA8" s="29" t="s">
        <v>377</v>
      </c>
      <c r="BB8" s="29" t="s">
        <v>383</v>
      </c>
      <c r="BC8" s="29" t="s">
        <v>383</v>
      </c>
      <c r="BD8" s="29" t="s">
        <v>383</v>
      </c>
      <c r="BE8" s="29" t="s">
        <v>377</v>
      </c>
      <c r="BF8" s="29" t="s">
        <v>415</v>
      </c>
      <c r="BG8" s="29" t="s">
        <v>382</v>
      </c>
      <c r="BH8" s="29" t="s">
        <v>383</v>
      </c>
      <c r="BI8" s="29" t="s">
        <v>416</v>
      </c>
      <c r="BJ8" s="29" t="s">
        <v>382</v>
      </c>
      <c r="BK8" s="29" t="s">
        <v>383</v>
      </c>
      <c r="BL8" s="29" t="s">
        <v>383</v>
      </c>
      <c r="BM8" s="29" t="s">
        <v>415</v>
      </c>
      <c r="BN8" s="29" t="s">
        <v>382</v>
      </c>
      <c r="BO8" s="29" t="s">
        <v>383</v>
      </c>
      <c r="BP8" s="29" t="s">
        <v>383</v>
      </c>
      <c r="BQ8" s="29">
        <v>27.11</v>
      </c>
      <c r="BR8" s="29">
        <v>24.55</v>
      </c>
      <c r="BS8" s="29">
        <v>90.6</v>
      </c>
      <c r="BT8" s="29">
        <v>1.67</v>
      </c>
      <c r="BU8" s="29">
        <v>6.2</v>
      </c>
      <c r="BV8" s="29">
        <v>0.89</v>
      </c>
      <c r="BW8" s="29">
        <v>3.3</v>
      </c>
      <c r="BX8" s="29">
        <v>6.75</v>
      </c>
      <c r="BY8" s="29">
        <v>16.2</v>
      </c>
      <c r="BZ8" s="29">
        <v>45.4</v>
      </c>
      <c r="CA8" s="29">
        <v>67</v>
      </c>
      <c r="CB8" s="29">
        <v>23.9</v>
      </c>
      <c r="CC8" s="29">
        <v>35.6</v>
      </c>
      <c r="CD8" s="29">
        <v>16.3</v>
      </c>
      <c r="CE8" s="29">
        <v>47</v>
      </c>
      <c r="CF8" s="29">
        <v>12.4</v>
      </c>
      <c r="CG8" s="29">
        <v>20</v>
      </c>
      <c r="CH8" s="29">
        <v>0</v>
      </c>
      <c r="CI8" s="29">
        <v>74</v>
      </c>
      <c r="CJ8" s="29">
        <v>6</v>
      </c>
      <c r="CK8" s="29">
        <v>0</v>
      </c>
      <c r="CL8" s="29" t="s">
        <v>383</v>
      </c>
      <c r="CM8" s="29" t="s">
        <v>383</v>
      </c>
      <c r="CN8" s="29" t="s">
        <v>173</v>
      </c>
      <c r="CO8" s="29" t="s">
        <v>382</v>
      </c>
      <c r="CQ8" s="29" t="s">
        <v>385</v>
      </c>
      <c r="CR8" s="29">
        <v>0</v>
      </c>
      <c r="CS8" s="29" t="s">
        <v>385</v>
      </c>
      <c r="CT8" s="29" t="s">
        <v>385</v>
      </c>
      <c r="CU8" s="29" t="s">
        <v>385</v>
      </c>
      <c r="CW8" s="29">
        <v>0</v>
      </c>
      <c r="DC8" s="29" t="s">
        <v>385</v>
      </c>
      <c r="DD8" s="29" t="s">
        <v>385</v>
      </c>
      <c r="DE8" s="29" t="s">
        <v>417</v>
      </c>
      <c r="DF8" s="29">
        <v>0</v>
      </c>
      <c r="DG8" s="29" t="s">
        <v>385</v>
      </c>
      <c r="DH8" s="29" t="str">
        <f t="shared" si="0"/>
        <v>AP004</v>
      </c>
    </row>
    <row r="9" spans="1:112" ht="15" customHeight="1" x14ac:dyDescent="0.2">
      <c r="A9" s="29" t="s">
        <v>373</v>
      </c>
      <c r="B9" s="29" t="s">
        <v>411</v>
      </c>
      <c r="C9" s="29">
        <v>307</v>
      </c>
      <c r="D9" s="29" t="s">
        <v>174</v>
      </c>
      <c r="E9" s="29" t="s">
        <v>418</v>
      </c>
      <c r="F9" s="29">
        <v>1</v>
      </c>
      <c r="G9" s="29" t="s">
        <v>376</v>
      </c>
      <c r="H9" s="29">
        <v>2</v>
      </c>
      <c r="I9" s="29">
        <v>4</v>
      </c>
      <c r="J9" s="29">
        <v>48</v>
      </c>
      <c r="K9" s="29">
        <v>1</v>
      </c>
      <c r="L9" s="29">
        <v>0</v>
      </c>
      <c r="M9" s="29">
        <v>1</v>
      </c>
      <c r="O9" s="29">
        <v>2</v>
      </c>
      <c r="Q9" s="29">
        <v>307</v>
      </c>
      <c r="R9" s="29">
        <v>4</v>
      </c>
      <c r="S9" s="29">
        <v>48</v>
      </c>
      <c r="T9" s="29" t="s">
        <v>376</v>
      </c>
      <c r="U9" s="29" t="s">
        <v>377</v>
      </c>
      <c r="V9" s="29" t="s">
        <v>378</v>
      </c>
      <c r="X9" s="29">
        <v>25</v>
      </c>
      <c r="Y9" s="29" t="s">
        <v>413</v>
      </c>
      <c r="Z9" s="29">
        <v>114</v>
      </c>
      <c r="AA9" s="29" t="s">
        <v>380</v>
      </c>
      <c r="AB9" s="29" t="s">
        <v>400</v>
      </c>
      <c r="AC9" s="29" t="s">
        <v>380</v>
      </c>
      <c r="AD9" s="29">
        <v>38.777777777777779</v>
      </c>
      <c r="AE9" s="29">
        <v>101.8</v>
      </c>
      <c r="AF9" s="29">
        <v>5</v>
      </c>
      <c r="AH9" s="29" t="s">
        <v>419</v>
      </c>
      <c r="AI9" s="29" t="s">
        <v>382</v>
      </c>
      <c r="AJ9" s="29" t="s">
        <v>383</v>
      </c>
      <c r="AK9" s="29" t="s">
        <v>383</v>
      </c>
      <c r="AL9" s="29" t="s">
        <v>383</v>
      </c>
      <c r="AM9" s="29" t="s">
        <v>383</v>
      </c>
      <c r="AN9" s="29" t="s">
        <v>383</v>
      </c>
      <c r="AO9" s="29" t="s">
        <v>383</v>
      </c>
      <c r="AP9" s="29" t="s">
        <v>377</v>
      </c>
      <c r="AQ9" s="29">
        <v>3</v>
      </c>
      <c r="AR9" s="29" t="s">
        <v>420</v>
      </c>
      <c r="AS9" s="29" t="s">
        <v>383</v>
      </c>
      <c r="AT9" s="29" t="s">
        <v>382</v>
      </c>
      <c r="AU9" s="29" t="s">
        <v>382</v>
      </c>
      <c r="AV9" s="29" t="s">
        <v>377</v>
      </c>
      <c r="AW9" s="29" t="s">
        <v>377</v>
      </c>
      <c r="AX9" s="29" t="s">
        <v>377</v>
      </c>
      <c r="AY9" s="29" t="s">
        <v>377</v>
      </c>
      <c r="AZ9" s="29" t="s">
        <v>377</v>
      </c>
      <c r="BA9" s="29" t="s">
        <v>377</v>
      </c>
      <c r="BB9" s="29" t="s">
        <v>383</v>
      </c>
      <c r="BC9" s="29" t="s">
        <v>383</v>
      </c>
      <c r="BD9" s="29" t="s">
        <v>383</v>
      </c>
      <c r="BE9" s="29" t="s">
        <v>377</v>
      </c>
      <c r="BF9" s="29" t="s">
        <v>415</v>
      </c>
      <c r="BG9" s="29" t="s">
        <v>382</v>
      </c>
      <c r="BH9" s="29" t="s">
        <v>383</v>
      </c>
      <c r="BI9" s="29" t="s">
        <v>383</v>
      </c>
      <c r="BJ9" s="29" t="s">
        <v>421</v>
      </c>
      <c r="BK9" s="29" t="s">
        <v>383</v>
      </c>
      <c r="BL9" s="29" t="s">
        <v>383</v>
      </c>
      <c r="BM9" s="29" t="s">
        <v>415</v>
      </c>
      <c r="BN9" s="29" t="s">
        <v>382</v>
      </c>
      <c r="BO9" s="29" t="s">
        <v>383</v>
      </c>
      <c r="BP9" s="29" t="s">
        <v>383</v>
      </c>
      <c r="BQ9" s="29">
        <v>2.0699999999999998</v>
      </c>
      <c r="BR9" s="29">
        <v>0.36</v>
      </c>
      <c r="BS9" s="29">
        <v>17.5</v>
      </c>
      <c r="BT9" s="29">
        <v>0.02</v>
      </c>
      <c r="BU9" s="29">
        <v>0.8</v>
      </c>
      <c r="BV9" s="29">
        <v>1.69</v>
      </c>
      <c r="BW9" s="29">
        <v>81.7</v>
      </c>
      <c r="BX9" s="29">
        <v>4.3</v>
      </c>
      <c r="BY9" s="29">
        <v>9.6</v>
      </c>
      <c r="BZ9" s="29">
        <v>27.59</v>
      </c>
      <c r="CA9" s="29">
        <v>64</v>
      </c>
      <c r="CB9" s="29">
        <v>22.3</v>
      </c>
      <c r="CC9" s="29">
        <v>34.700000000000003</v>
      </c>
      <c r="CD9" s="29">
        <v>16.899999999999999</v>
      </c>
      <c r="CE9" s="29">
        <v>8</v>
      </c>
      <c r="CF9" s="29">
        <v>13</v>
      </c>
      <c r="CG9" s="29">
        <v>75</v>
      </c>
      <c r="CH9" s="29">
        <v>0</v>
      </c>
      <c r="CI9" s="29">
        <v>18</v>
      </c>
      <c r="CJ9" s="29">
        <v>5</v>
      </c>
      <c r="CK9" s="29">
        <v>1</v>
      </c>
      <c r="CL9" s="29" t="s">
        <v>383</v>
      </c>
      <c r="CM9" s="29">
        <v>1</v>
      </c>
      <c r="CN9" s="29" t="s">
        <v>174</v>
      </c>
      <c r="CO9" s="29" t="s">
        <v>382</v>
      </c>
      <c r="CQ9" s="29" t="s">
        <v>385</v>
      </c>
      <c r="CR9" s="29">
        <v>0</v>
      </c>
      <c r="CS9" s="29" t="s">
        <v>385</v>
      </c>
      <c r="CT9" s="29" t="s">
        <v>385</v>
      </c>
      <c r="CU9" s="29" t="s">
        <v>385</v>
      </c>
      <c r="CW9" s="29">
        <v>0</v>
      </c>
      <c r="DC9" s="29" t="s">
        <v>385</v>
      </c>
      <c r="DD9" s="29" t="s">
        <v>385</v>
      </c>
      <c r="DE9" s="29" t="s">
        <v>385</v>
      </c>
      <c r="DF9" s="29">
        <v>1</v>
      </c>
      <c r="DG9" s="29" t="s">
        <v>385</v>
      </c>
      <c r="DH9" s="29" t="str">
        <f t="shared" si="0"/>
        <v>AP004</v>
      </c>
    </row>
    <row r="10" spans="1:112" ht="15" customHeight="1" x14ac:dyDescent="0.2">
      <c r="A10" s="29" t="s">
        <v>373</v>
      </c>
      <c r="B10" s="29" t="s">
        <v>411</v>
      </c>
      <c r="C10" s="29">
        <v>308</v>
      </c>
      <c r="D10" s="29" t="s">
        <v>175</v>
      </c>
      <c r="E10" s="29" t="s">
        <v>422</v>
      </c>
      <c r="F10" s="29">
        <v>0</v>
      </c>
      <c r="G10" s="29" t="s">
        <v>392</v>
      </c>
      <c r="H10" s="29" t="s">
        <v>383</v>
      </c>
      <c r="I10" s="29">
        <v>99</v>
      </c>
      <c r="J10" s="29">
        <v>999</v>
      </c>
      <c r="K10" s="29">
        <v>1</v>
      </c>
      <c r="M10" s="29">
        <v>1</v>
      </c>
      <c r="O10" s="29">
        <v>2</v>
      </c>
      <c r="Q10" s="29">
        <v>308</v>
      </c>
      <c r="R10" s="29">
        <v>99</v>
      </c>
      <c r="S10" s="29">
        <v>999</v>
      </c>
      <c r="T10" s="29" t="s">
        <v>392</v>
      </c>
      <c r="U10" s="29" t="s">
        <v>377</v>
      </c>
      <c r="V10" s="29" t="s">
        <v>378</v>
      </c>
      <c r="X10" s="29">
        <v>27</v>
      </c>
      <c r="Y10" s="29" t="s">
        <v>413</v>
      </c>
      <c r="Z10" s="29">
        <v>120</v>
      </c>
      <c r="AA10" s="29" t="s">
        <v>380</v>
      </c>
      <c r="AB10" s="29" t="s">
        <v>380</v>
      </c>
      <c r="AC10" s="29" t="s">
        <v>380</v>
      </c>
      <c r="AD10" s="29">
        <v>39.5</v>
      </c>
      <c r="AE10" s="29">
        <v>103.1</v>
      </c>
      <c r="AF10" s="29">
        <v>4</v>
      </c>
      <c r="AH10" s="29" t="s">
        <v>423</v>
      </c>
      <c r="AI10" s="29" t="s">
        <v>377</v>
      </c>
      <c r="AJ10" s="29" t="s">
        <v>382</v>
      </c>
      <c r="AK10" s="29" t="s">
        <v>377</v>
      </c>
      <c r="AL10" s="29" t="s">
        <v>383</v>
      </c>
      <c r="AM10" s="29" t="s">
        <v>382</v>
      </c>
      <c r="AN10" s="29" t="s">
        <v>383</v>
      </c>
      <c r="AO10" s="29" t="s">
        <v>424</v>
      </c>
      <c r="AP10" s="29" t="s">
        <v>382</v>
      </c>
      <c r="AQ10" s="29" t="s">
        <v>383</v>
      </c>
      <c r="AR10" s="29" t="s">
        <v>383</v>
      </c>
      <c r="AS10" s="29" t="s">
        <v>383</v>
      </c>
      <c r="AT10" s="29" t="s">
        <v>382</v>
      </c>
      <c r="AU10" s="29" t="s">
        <v>382</v>
      </c>
      <c r="AV10" s="29" t="s">
        <v>377</v>
      </c>
      <c r="AW10" s="29" t="s">
        <v>377</v>
      </c>
      <c r="AX10" s="29" t="s">
        <v>377</v>
      </c>
      <c r="AY10" s="29" t="s">
        <v>377</v>
      </c>
      <c r="AZ10" s="29" t="s">
        <v>377</v>
      </c>
      <c r="BA10" s="29" t="s">
        <v>377</v>
      </c>
      <c r="BB10" s="29" t="s">
        <v>383</v>
      </c>
      <c r="BC10" s="29" t="s">
        <v>382</v>
      </c>
      <c r="BD10" s="29" t="s">
        <v>383</v>
      </c>
      <c r="BE10" s="29" t="s">
        <v>377</v>
      </c>
      <c r="BF10" s="29" t="s">
        <v>415</v>
      </c>
      <c r="BG10" s="29" t="s">
        <v>382</v>
      </c>
      <c r="BH10" s="29" t="s">
        <v>383</v>
      </c>
      <c r="BI10" s="29" t="s">
        <v>383</v>
      </c>
      <c r="BJ10" s="29" t="s">
        <v>382</v>
      </c>
      <c r="BK10" s="29" t="s">
        <v>383</v>
      </c>
      <c r="BL10" s="29" t="s">
        <v>383</v>
      </c>
      <c r="BM10" s="29" t="s">
        <v>415</v>
      </c>
      <c r="BN10" s="29" t="s">
        <v>382</v>
      </c>
      <c r="BO10" s="29" t="s">
        <v>383</v>
      </c>
      <c r="BP10" s="29" t="s">
        <v>383</v>
      </c>
      <c r="BQ10" s="29">
        <v>19.68</v>
      </c>
      <c r="BR10" s="29">
        <v>11.41</v>
      </c>
      <c r="BS10" s="29">
        <v>58</v>
      </c>
      <c r="BT10" s="29">
        <v>2.76</v>
      </c>
      <c r="BU10" s="29">
        <v>14</v>
      </c>
      <c r="BV10" s="29">
        <v>5.51</v>
      </c>
      <c r="BW10" s="29">
        <v>28</v>
      </c>
      <c r="BX10" s="29">
        <v>7.36</v>
      </c>
      <c r="BY10" s="29">
        <v>18</v>
      </c>
      <c r="BZ10" s="29">
        <v>50.14</v>
      </c>
      <c r="CA10" s="29">
        <v>58</v>
      </c>
      <c r="CB10" s="29">
        <v>24.5</v>
      </c>
      <c r="CC10" s="29">
        <v>35.9</v>
      </c>
      <c r="CD10" s="29">
        <v>15.4</v>
      </c>
      <c r="CE10" s="29">
        <v>79</v>
      </c>
      <c r="CF10" s="29">
        <v>10.1</v>
      </c>
      <c r="CG10" s="29">
        <v>28</v>
      </c>
      <c r="CH10" s="29">
        <v>0</v>
      </c>
      <c r="CI10" s="29">
        <v>65</v>
      </c>
      <c r="CJ10" s="29">
        <v>7</v>
      </c>
      <c r="CK10" s="29">
        <v>0</v>
      </c>
      <c r="CL10" s="29" t="s">
        <v>383</v>
      </c>
      <c r="CM10" s="29" t="s">
        <v>383</v>
      </c>
      <c r="CN10" s="29" t="s">
        <v>175</v>
      </c>
      <c r="CO10" s="29" t="s">
        <v>382</v>
      </c>
      <c r="CQ10" s="29" t="s">
        <v>385</v>
      </c>
      <c r="CR10" s="29">
        <v>0</v>
      </c>
      <c r="CS10" s="29" t="s">
        <v>385</v>
      </c>
      <c r="CT10" s="29" t="s">
        <v>385</v>
      </c>
      <c r="CU10" s="29" t="s">
        <v>385</v>
      </c>
      <c r="CV10" s="29">
        <v>0</v>
      </c>
      <c r="CW10" s="29">
        <v>0</v>
      </c>
      <c r="DC10" s="29" t="s">
        <v>385</v>
      </c>
      <c r="DD10" s="29" t="s">
        <v>385</v>
      </c>
      <c r="DE10" s="29" t="s">
        <v>385</v>
      </c>
      <c r="DF10" s="29">
        <v>0</v>
      </c>
      <c r="DG10" s="29" t="s">
        <v>385</v>
      </c>
      <c r="DH10" s="29" t="str">
        <f t="shared" si="0"/>
        <v>AP004</v>
      </c>
    </row>
    <row r="11" spans="1:112" ht="15" customHeight="1" x14ac:dyDescent="0.2">
      <c r="A11" s="29" t="s">
        <v>373</v>
      </c>
      <c r="B11" s="29" t="s">
        <v>425</v>
      </c>
      <c r="C11" s="29">
        <v>309</v>
      </c>
      <c r="D11" s="29" t="s">
        <v>176</v>
      </c>
      <c r="E11" s="29" t="s">
        <v>426</v>
      </c>
      <c r="F11" s="29">
        <v>0</v>
      </c>
      <c r="G11" s="29" t="s">
        <v>392</v>
      </c>
      <c r="H11" s="29">
        <v>9</v>
      </c>
      <c r="I11" s="29">
        <v>8</v>
      </c>
      <c r="J11" s="29">
        <v>96</v>
      </c>
      <c r="K11" s="29">
        <v>0</v>
      </c>
      <c r="M11" s="29">
        <v>1</v>
      </c>
      <c r="O11" s="29">
        <v>0</v>
      </c>
      <c r="Q11" s="29">
        <v>309</v>
      </c>
      <c r="R11" s="29">
        <v>8</v>
      </c>
      <c r="S11" s="29">
        <v>96</v>
      </c>
      <c r="T11" s="29" t="s">
        <v>392</v>
      </c>
      <c r="U11" s="29" t="s">
        <v>382</v>
      </c>
      <c r="V11" s="29" t="s">
        <v>427</v>
      </c>
      <c r="X11" s="29">
        <v>25</v>
      </c>
      <c r="Y11" s="29" t="s">
        <v>388</v>
      </c>
      <c r="Z11" s="29">
        <v>120</v>
      </c>
      <c r="AA11" s="29" t="s">
        <v>380</v>
      </c>
      <c r="AB11" s="29" t="s">
        <v>380</v>
      </c>
      <c r="AC11" s="29" t="s">
        <v>380</v>
      </c>
      <c r="AD11" s="29">
        <v>39</v>
      </c>
      <c r="AE11" s="29">
        <v>102.2</v>
      </c>
      <c r="AF11" s="29">
        <v>2.5</v>
      </c>
      <c r="AH11" s="29" t="s">
        <v>428</v>
      </c>
      <c r="AI11" s="29" t="s">
        <v>377</v>
      </c>
      <c r="AJ11" s="29" t="s">
        <v>382</v>
      </c>
      <c r="AK11" s="29" t="s">
        <v>377</v>
      </c>
      <c r="AL11" s="29" t="s">
        <v>383</v>
      </c>
      <c r="AM11" s="29" t="s">
        <v>382</v>
      </c>
      <c r="AN11" s="29" t="s">
        <v>383</v>
      </c>
      <c r="AO11" s="29" t="s">
        <v>429</v>
      </c>
      <c r="AP11" s="29" t="s">
        <v>377</v>
      </c>
      <c r="AQ11" s="29" t="s">
        <v>383</v>
      </c>
      <c r="AR11" s="29" t="s">
        <v>430</v>
      </c>
      <c r="AS11" s="29" t="s">
        <v>383</v>
      </c>
      <c r="AT11" s="29" t="s">
        <v>382</v>
      </c>
      <c r="AU11" s="29" t="s">
        <v>382</v>
      </c>
      <c r="AV11" s="29" t="s">
        <v>377</v>
      </c>
      <c r="AW11" s="29" t="s">
        <v>377</v>
      </c>
      <c r="AX11" s="29" t="s">
        <v>377</v>
      </c>
      <c r="AY11" s="29" t="s">
        <v>377</v>
      </c>
      <c r="AZ11" s="29" t="s">
        <v>377</v>
      </c>
      <c r="BA11" s="29" t="s">
        <v>377</v>
      </c>
      <c r="BB11" s="29" t="s">
        <v>383</v>
      </c>
      <c r="BC11" s="29" t="s">
        <v>382</v>
      </c>
      <c r="BD11" s="29" t="s">
        <v>383</v>
      </c>
      <c r="BE11" s="29" t="s">
        <v>377</v>
      </c>
      <c r="BF11" s="29" t="s">
        <v>415</v>
      </c>
      <c r="BG11" s="29" t="s">
        <v>382</v>
      </c>
      <c r="BH11" s="29" t="s">
        <v>383</v>
      </c>
      <c r="BI11" s="29" t="s">
        <v>431</v>
      </c>
      <c r="BJ11" s="29" t="s">
        <v>382</v>
      </c>
      <c r="BK11" s="29" t="s">
        <v>383</v>
      </c>
      <c r="BL11" s="29" t="s">
        <v>383</v>
      </c>
      <c r="BM11" s="29" t="s">
        <v>415</v>
      </c>
      <c r="BN11" s="29" t="s">
        <v>382</v>
      </c>
      <c r="BO11" s="29" t="s">
        <v>383</v>
      </c>
      <c r="BP11" s="29" t="s">
        <v>383</v>
      </c>
      <c r="BQ11" s="29">
        <v>17.329999999999998</v>
      </c>
      <c r="BR11" s="29">
        <v>13.63</v>
      </c>
      <c r="BS11" s="29">
        <v>78.7</v>
      </c>
      <c r="BT11" s="29">
        <v>1.75</v>
      </c>
      <c r="BU11" s="29">
        <v>10.1</v>
      </c>
      <c r="BV11" s="29">
        <v>1.95</v>
      </c>
      <c r="BW11" s="29">
        <v>11.3</v>
      </c>
      <c r="BX11" s="29">
        <v>2.98</v>
      </c>
      <c r="BY11" s="29">
        <v>6.4</v>
      </c>
      <c r="BZ11" s="29">
        <v>17.739999999999998</v>
      </c>
      <c r="CA11" s="29">
        <v>60</v>
      </c>
      <c r="CB11" s="29">
        <v>21.6</v>
      </c>
      <c r="CC11" s="29">
        <v>36.299999999999997</v>
      </c>
      <c r="CD11" s="29">
        <v>17.3</v>
      </c>
      <c r="CE11" s="29">
        <v>28</v>
      </c>
      <c r="CF11" s="29">
        <v>13.3</v>
      </c>
      <c r="CG11" s="29">
        <v>60</v>
      </c>
      <c r="CH11" s="29">
        <v>0</v>
      </c>
      <c r="CI11" s="29">
        <v>32</v>
      </c>
      <c r="CJ11" s="29">
        <v>8</v>
      </c>
      <c r="CK11" s="29">
        <v>0</v>
      </c>
      <c r="CL11" s="29" t="s">
        <v>383</v>
      </c>
      <c r="CM11" s="29" t="s">
        <v>383</v>
      </c>
      <c r="CN11" s="29" t="s">
        <v>176</v>
      </c>
      <c r="CO11" s="29" t="s">
        <v>382</v>
      </c>
      <c r="CQ11" s="29" t="s">
        <v>385</v>
      </c>
      <c r="CR11" s="29">
        <v>0</v>
      </c>
      <c r="CS11" s="29" t="s">
        <v>385</v>
      </c>
      <c r="CT11" s="29" t="s">
        <v>385</v>
      </c>
      <c r="CU11" s="29" t="s">
        <v>385</v>
      </c>
      <c r="CV11" s="29">
        <v>0</v>
      </c>
      <c r="CW11" s="29">
        <v>0</v>
      </c>
      <c r="DC11" s="29" t="s">
        <v>385</v>
      </c>
      <c r="DD11" s="29" t="s">
        <v>385</v>
      </c>
      <c r="DE11" s="29" t="s">
        <v>432</v>
      </c>
      <c r="DF11" s="29">
        <v>1</v>
      </c>
      <c r="DG11" s="29" t="s">
        <v>385</v>
      </c>
      <c r="DH11" s="29" t="str">
        <f t="shared" si="0"/>
        <v>AP005</v>
      </c>
    </row>
    <row r="12" spans="1:112" ht="15" customHeight="1" x14ac:dyDescent="0.2">
      <c r="A12" s="29" t="s">
        <v>373</v>
      </c>
      <c r="B12" s="29" t="s">
        <v>425</v>
      </c>
      <c r="C12" s="29">
        <v>310</v>
      </c>
      <c r="D12" s="29" t="s">
        <v>177</v>
      </c>
      <c r="E12" s="29" t="s">
        <v>433</v>
      </c>
      <c r="F12" s="29">
        <v>1</v>
      </c>
      <c r="G12" s="29" t="s">
        <v>376</v>
      </c>
      <c r="H12" s="29">
        <v>8</v>
      </c>
      <c r="I12" s="29">
        <v>8</v>
      </c>
      <c r="J12" s="29">
        <v>96</v>
      </c>
      <c r="K12" s="29">
        <v>0</v>
      </c>
      <c r="L12" s="29">
        <v>0</v>
      </c>
      <c r="M12" s="29">
        <v>1</v>
      </c>
      <c r="O12" s="29">
        <v>0</v>
      </c>
      <c r="Q12" s="29">
        <v>310</v>
      </c>
      <c r="R12" s="29">
        <v>8</v>
      </c>
      <c r="S12" s="29">
        <v>96</v>
      </c>
      <c r="T12" s="29" t="s">
        <v>376</v>
      </c>
      <c r="U12" s="29" t="s">
        <v>382</v>
      </c>
      <c r="V12" s="29" t="s">
        <v>378</v>
      </c>
      <c r="X12" s="29">
        <v>25</v>
      </c>
      <c r="Y12" s="29" t="s">
        <v>388</v>
      </c>
      <c r="Z12" s="29">
        <v>100</v>
      </c>
      <c r="AA12" s="29" t="s">
        <v>380</v>
      </c>
      <c r="AB12" s="29" t="s">
        <v>380</v>
      </c>
      <c r="AC12" s="29" t="s">
        <v>380</v>
      </c>
      <c r="AD12" s="29">
        <v>38.944444444444443</v>
      </c>
      <c r="AE12" s="29">
        <v>102.1</v>
      </c>
      <c r="AF12" s="29">
        <v>1</v>
      </c>
      <c r="AH12" s="29" t="s">
        <v>434</v>
      </c>
      <c r="AI12" s="29" t="s">
        <v>377</v>
      </c>
      <c r="AJ12" s="29" t="s">
        <v>377</v>
      </c>
      <c r="AK12" s="29" t="s">
        <v>377</v>
      </c>
      <c r="AL12" s="29" t="s">
        <v>383</v>
      </c>
      <c r="AM12" s="29" t="s">
        <v>382</v>
      </c>
      <c r="AN12" s="29" t="s">
        <v>383</v>
      </c>
      <c r="AO12" s="29" t="s">
        <v>382</v>
      </c>
      <c r="AP12" s="29" t="s">
        <v>382</v>
      </c>
      <c r="AQ12" s="29" t="s">
        <v>383</v>
      </c>
      <c r="AR12" s="29" t="s">
        <v>383</v>
      </c>
      <c r="AS12" s="29" t="s">
        <v>383</v>
      </c>
      <c r="AT12" s="29" t="s">
        <v>382</v>
      </c>
      <c r="AU12" s="29" t="s">
        <v>382</v>
      </c>
      <c r="AV12" s="29" t="s">
        <v>377</v>
      </c>
      <c r="AW12" s="29" t="s">
        <v>377</v>
      </c>
      <c r="AX12" s="29" t="s">
        <v>377</v>
      </c>
      <c r="AY12" s="29" t="s">
        <v>377</v>
      </c>
      <c r="AZ12" s="29" t="s">
        <v>377</v>
      </c>
      <c r="BA12" s="29" t="s">
        <v>377</v>
      </c>
      <c r="BB12" s="29" t="s">
        <v>383</v>
      </c>
      <c r="BC12" s="29" t="s">
        <v>382</v>
      </c>
      <c r="BD12" s="29" t="s">
        <v>383</v>
      </c>
      <c r="BE12" s="29" t="s">
        <v>382</v>
      </c>
      <c r="BF12" s="29" t="s">
        <v>383</v>
      </c>
      <c r="BG12" s="29" t="s">
        <v>377</v>
      </c>
      <c r="BH12" s="29" t="s">
        <v>383</v>
      </c>
      <c r="BI12" s="29" t="s">
        <v>435</v>
      </c>
      <c r="BJ12" s="29" t="s">
        <v>377</v>
      </c>
      <c r="BK12" s="29" t="s">
        <v>436</v>
      </c>
      <c r="BL12" s="29" t="s">
        <v>383</v>
      </c>
      <c r="BM12" s="29" t="s">
        <v>383</v>
      </c>
      <c r="BN12" s="29" t="s">
        <v>377</v>
      </c>
      <c r="BO12" s="29" t="s">
        <v>383</v>
      </c>
      <c r="BP12" s="29" t="s">
        <v>383</v>
      </c>
      <c r="BQ12" s="29">
        <v>13.77</v>
      </c>
      <c r="BR12" s="29">
        <v>10.37</v>
      </c>
      <c r="BS12" s="29">
        <v>75.3</v>
      </c>
      <c r="BT12" s="29">
        <v>1.42</v>
      </c>
      <c r="BU12" s="29">
        <v>10.3</v>
      </c>
      <c r="BV12" s="29">
        <v>1.98</v>
      </c>
      <c r="BW12" s="29">
        <v>14.4</v>
      </c>
      <c r="BX12" s="29">
        <v>5.44</v>
      </c>
      <c r="BY12" s="29">
        <v>12</v>
      </c>
      <c r="BZ12" s="29">
        <v>33.869999999999997</v>
      </c>
      <c r="CA12" s="29">
        <v>62</v>
      </c>
      <c r="CB12" s="29">
        <v>22.1</v>
      </c>
      <c r="CC12" s="29">
        <v>35.5</v>
      </c>
      <c r="CD12" s="29">
        <v>16</v>
      </c>
      <c r="CE12" s="29">
        <v>146</v>
      </c>
      <c r="CF12" s="29">
        <v>9</v>
      </c>
      <c r="CG12" s="29">
        <v>20</v>
      </c>
      <c r="CH12" s="29">
        <v>0</v>
      </c>
      <c r="CI12" s="29">
        <v>75</v>
      </c>
      <c r="CJ12" s="29">
        <v>5</v>
      </c>
      <c r="CK12" s="29">
        <v>0</v>
      </c>
      <c r="CL12" s="29" t="s">
        <v>383</v>
      </c>
      <c r="CM12" s="29" t="s">
        <v>383</v>
      </c>
      <c r="CN12" s="29" t="s">
        <v>177</v>
      </c>
      <c r="CO12" s="29" t="s">
        <v>382</v>
      </c>
      <c r="CQ12" s="29" t="s">
        <v>385</v>
      </c>
      <c r="CR12" s="29">
        <v>0</v>
      </c>
      <c r="CS12" s="29" t="s">
        <v>385</v>
      </c>
      <c r="CT12" s="29" t="s">
        <v>385</v>
      </c>
      <c r="CU12" s="29" t="s">
        <v>385</v>
      </c>
      <c r="CV12" s="29">
        <v>0</v>
      </c>
      <c r="CW12" s="29">
        <v>0</v>
      </c>
      <c r="DC12" s="29" t="s">
        <v>385</v>
      </c>
      <c r="DD12" s="29" t="s">
        <v>385</v>
      </c>
      <c r="DE12" s="29" t="s">
        <v>385</v>
      </c>
      <c r="DF12" s="29">
        <v>0</v>
      </c>
      <c r="DG12" s="29" t="s">
        <v>385</v>
      </c>
      <c r="DH12" s="29" t="str">
        <f t="shared" si="0"/>
        <v>AP005</v>
      </c>
    </row>
    <row r="13" spans="1:112" ht="15" customHeight="1" x14ac:dyDescent="0.2">
      <c r="A13" s="29" t="s">
        <v>373</v>
      </c>
      <c r="B13" s="29" t="s">
        <v>437</v>
      </c>
      <c r="C13" s="29">
        <v>311</v>
      </c>
      <c r="D13" s="29" t="s">
        <v>178</v>
      </c>
      <c r="E13" s="29" t="s">
        <v>438</v>
      </c>
      <c r="F13" s="29">
        <v>0</v>
      </c>
      <c r="G13" s="29" t="s">
        <v>392</v>
      </c>
      <c r="H13" s="29">
        <v>1.5</v>
      </c>
      <c r="I13" s="29">
        <v>1.5</v>
      </c>
      <c r="J13" s="29">
        <v>18</v>
      </c>
      <c r="K13" s="29">
        <v>0</v>
      </c>
      <c r="M13" s="29">
        <v>1</v>
      </c>
      <c r="O13" s="29">
        <v>0</v>
      </c>
      <c r="Q13" s="29">
        <v>311</v>
      </c>
      <c r="R13" s="29">
        <v>1.5</v>
      </c>
      <c r="S13" s="29">
        <v>18</v>
      </c>
      <c r="T13" s="29" t="s">
        <v>392</v>
      </c>
      <c r="U13" s="29" t="s">
        <v>382</v>
      </c>
      <c r="V13" s="29" t="s">
        <v>378</v>
      </c>
      <c r="X13" s="29">
        <v>40</v>
      </c>
      <c r="Y13" s="29" t="s">
        <v>413</v>
      </c>
      <c r="Z13" s="29">
        <v>80</v>
      </c>
      <c r="AA13" s="29" t="s">
        <v>380</v>
      </c>
      <c r="AB13" s="29" t="s">
        <v>380</v>
      </c>
      <c r="AC13" s="29" t="s">
        <v>380</v>
      </c>
      <c r="AD13" s="29">
        <v>38.555555555555557</v>
      </c>
      <c r="AE13" s="29">
        <v>101.4</v>
      </c>
      <c r="AF13" s="29">
        <v>3</v>
      </c>
      <c r="AH13" s="29" t="s">
        <v>439</v>
      </c>
      <c r="AI13" s="29" t="s">
        <v>377</v>
      </c>
      <c r="AJ13" s="29" t="s">
        <v>377</v>
      </c>
      <c r="AK13" s="29" t="s">
        <v>377</v>
      </c>
      <c r="AL13" s="29" t="s">
        <v>383</v>
      </c>
      <c r="AM13" s="29" t="s">
        <v>382</v>
      </c>
      <c r="AN13" s="29" t="s">
        <v>383</v>
      </c>
      <c r="AO13" s="29" t="s">
        <v>382</v>
      </c>
      <c r="AP13" s="29" t="s">
        <v>377</v>
      </c>
      <c r="AQ13" s="29" t="s">
        <v>383</v>
      </c>
      <c r="AR13" s="29" t="s">
        <v>440</v>
      </c>
      <c r="AS13" s="29" t="s">
        <v>383</v>
      </c>
      <c r="AT13" s="29" t="s">
        <v>382</v>
      </c>
      <c r="AU13" s="29" t="s">
        <v>382</v>
      </c>
      <c r="AV13" s="29" t="s">
        <v>377</v>
      </c>
      <c r="AW13" s="29" t="s">
        <v>377</v>
      </c>
      <c r="AX13" s="29" t="s">
        <v>377</v>
      </c>
      <c r="AY13" s="29" t="s">
        <v>377</v>
      </c>
      <c r="AZ13" s="29" t="s">
        <v>377</v>
      </c>
      <c r="BA13" s="29" t="s">
        <v>377</v>
      </c>
      <c r="BB13" s="29" t="s">
        <v>383</v>
      </c>
      <c r="BC13" s="29" t="s">
        <v>382</v>
      </c>
      <c r="BD13" s="29" t="s">
        <v>382</v>
      </c>
      <c r="BE13" s="29" t="s">
        <v>382</v>
      </c>
      <c r="BF13" s="29" t="s">
        <v>383</v>
      </c>
      <c r="BG13" s="29" t="s">
        <v>382</v>
      </c>
      <c r="BH13" s="29" t="s">
        <v>383</v>
      </c>
      <c r="BI13" s="29" t="s">
        <v>383</v>
      </c>
      <c r="BJ13" s="29" t="s">
        <v>382</v>
      </c>
      <c r="BK13" s="29" t="s">
        <v>383</v>
      </c>
      <c r="BL13" s="29" t="s">
        <v>383</v>
      </c>
      <c r="BM13" s="29" t="s">
        <v>383</v>
      </c>
      <c r="BN13" s="29" t="s">
        <v>382</v>
      </c>
      <c r="BO13" s="29" t="s">
        <v>383</v>
      </c>
      <c r="BP13" s="29" t="s">
        <v>383</v>
      </c>
      <c r="BQ13" s="29">
        <v>17.010000000000002</v>
      </c>
      <c r="BR13" s="29">
        <v>11.7</v>
      </c>
      <c r="BS13" s="29">
        <v>68.8</v>
      </c>
      <c r="BT13" s="29">
        <v>3.17</v>
      </c>
      <c r="BU13" s="29">
        <v>18.600000000000001</v>
      </c>
      <c r="BV13" s="29">
        <v>2.14</v>
      </c>
      <c r="BW13" s="29">
        <v>12.6</v>
      </c>
      <c r="BX13" s="29">
        <v>4.88</v>
      </c>
      <c r="BY13" s="29">
        <v>11.4</v>
      </c>
      <c r="BZ13" s="29">
        <v>31.85</v>
      </c>
      <c r="CA13" s="29">
        <v>65</v>
      </c>
      <c r="CB13" s="29">
        <v>23.4</v>
      </c>
      <c r="CC13" s="29">
        <v>35.799999999999997</v>
      </c>
      <c r="CD13" s="29">
        <v>15</v>
      </c>
      <c r="CE13" s="29">
        <v>28</v>
      </c>
      <c r="CF13" s="29">
        <v>11.4</v>
      </c>
      <c r="CG13" s="29">
        <v>61</v>
      </c>
      <c r="CH13" s="29">
        <v>0</v>
      </c>
      <c r="CI13" s="29">
        <v>30</v>
      </c>
      <c r="CJ13" s="29">
        <v>5</v>
      </c>
      <c r="CK13" s="29">
        <v>4</v>
      </c>
      <c r="CL13" s="29" t="s">
        <v>383</v>
      </c>
      <c r="CM13" s="29" t="s">
        <v>383</v>
      </c>
      <c r="CN13" s="29" t="s">
        <v>178</v>
      </c>
      <c r="CO13" s="29" t="s">
        <v>382</v>
      </c>
      <c r="CQ13" s="29" t="s">
        <v>385</v>
      </c>
      <c r="CR13" s="29">
        <v>0</v>
      </c>
      <c r="CS13" s="29" t="s">
        <v>385</v>
      </c>
      <c r="CT13" s="29" t="s">
        <v>385</v>
      </c>
      <c r="CU13" s="29" t="s">
        <v>385</v>
      </c>
      <c r="CV13" s="29">
        <v>0</v>
      </c>
      <c r="CW13" s="29">
        <v>0</v>
      </c>
      <c r="DC13" s="29" t="s">
        <v>385</v>
      </c>
      <c r="DD13" s="29" t="s">
        <v>385</v>
      </c>
      <c r="DE13" s="29" t="s">
        <v>385</v>
      </c>
      <c r="DF13" s="29">
        <v>1</v>
      </c>
      <c r="DG13" s="29" t="s">
        <v>385</v>
      </c>
      <c r="DH13" s="29" t="str">
        <f t="shared" si="0"/>
        <v>AP006</v>
      </c>
    </row>
    <row r="14" spans="1:112" ht="15" customHeight="1" x14ac:dyDescent="0.2">
      <c r="A14" s="29" t="s">
        <v>373</v>
      </c>
      <c r="B14" s="29" t="s">
        <v>437</v>
      </c>
      <c r="C14" s="29">
        <v>312</v>
      </c>
      <c r="D14" s="29" t="s">
        <v>179</v>
      </c>
      <c r="E14" s="29" t="s">
        <v>441</v>
      </c>
      <c r="F14" s="29">
        <v>1</v>
      </c>
      <c r="G14" s="29" t="s">
        <v>376</v>
      </c>
      <c r="H14" s="29">
        <v>3</v>
      </c>
      <c r="I14" s="29">
        <v>3</v>
      </c>
      <c r="J14" s="29">
        <v>36</v>
      </c>
      <c r="K14" s="29">
        <v>0</v>
      </c>
      <c r="L14" s="29">
        <v>0</v>
      </c>
      <c r="M14" s="29">
        <v>1</v>
      </c>
      <c r="O14" s="29">
        <v>0</v>
      </c>
      <c r="Q14" s="29">
        <v>312</v>
      </c>
      <c r="R14" s="29">
        <v>3</v>
      </c>
      <c r="S14" s="29">
        <v>36</v>
      </c>
      <c r="T14" s="29" t="s">
        <v>376</v>
      </c>
      <c r="U14" s="29" t="s">
        <v>382</v>
      </c>
      <c r="V14" s="29" t="s">
        <v>378</v>
      </c>
      <c r="X14" s="29">
        <v>15</v>
      </c>
      <c r="Y14" s="29" t="s">
        <v>413</v>
      </c>
      <c r="Z14" s="29">
        <v>132</v>
      </c>
      <c r="AA14" s="29" t="s">
        <v>380</v>
      </c>
      <c r="AB14" s="29" t="s">
        <v>380</v>
      </c>
      <c r="AC14" s="29" t="s">
        <v>380</v>
      </c>
      <c r="AD14" s="29">
        <v>40.055555555555557</v>
      </c>
      <c r="AE14" s="29">
        <v>104.1</v>
      </c>
      <c r="AF14" s="29">
        <v>3</v>
      </c>
      <c r="AH14" s="29" t="s">
        <v>442</v>
      </c>
      <c r="AI14" s="29" t="s">
        <v>377</v>
      </c>
      <c r="AJ14" s="29" t="s">
        <v>377</v>
      </c>
      <c r="AK14" s="29" t="s">
        <v>377</v>
      </c>
      <c r="AL14" s="29" t="s">
        <v>383</v>
      </c>
      <c r="AM14" s="29" t="s">
        <v>382</v>
      </c>
      <c r="AN14" s="29" t="s">
        <v>383</v>
      </c>
      <c r="AO14" s="29" t="s">
        <v>383</v>
      </c>
      <c r="AP14" s="29" t="s">
        <v>377</v>
      </c>
      <c r="AQ14" s="29" t="s">
        <v>383</v>
      </c>
      <c r="AR14" s="29" t="s">
        <v>443</v>
      </c>
      <c r="AS14" s="29" t="s">
        <v>383</v>
      </c>
      <c r="AT14" s="29" t="s">
        <v>382</v>
      </c>
      <c r="AU14" s="29" t="s">
        <v>382</v>
      </c>
      <c r="AV14" s="29" t="s">
        <v>377</v>
      </c>
      <c r="AW14" s="29" t="s">
        <v>377</v>
      </c>
      <c r="AX14" s="29" t="s">
        <v>377</v>
      </c>
      <c r="AY14" s="29" t="s">
        <v>377</v>
      </c>
      <c r="AZ14" s="29" t="s">
        <v>377</v>
      </c>
      <c r="BA14" s="29" t="s">
        <v>377</v>
      </c>
      <c r="BB14" s="29" t="s">
        <v>383</v>
      </c>
      <c r="BC14" s="29" t="s">
        <v>382</v>
      </c>
      <c r="BD14" s="29" t="s">
        <v>383</v>
      </c>
      <c r="BE14" s="29" t="s">
        <v>382</v>
      </c>
      <c r="BF14" s="29" t="s">
        <v>383</v>
      </c>
      <c r="BG14" s="29" t="s">
        <v>382</v>
      </c>
      <c r="BH14" s="29" t="s">
        <v>383</v>
      </c>
      <c r="BI14" s="29" t="s">
        <v>444</v>
      </c>
      <c r="BJ14" s="29" t="s">
        <v>382</v>
      </c>
      <c r="BK14" s="29" t="s">
        <v>445</v>
      </c>
      <c r="BL14" s="29" t="s">
        <v>383</v>
      </c>
      <c r="BM14" s="29" t="s">
        <v>383</v>
      </c>
      <c r="BN14" s="29" t="s">
        <v>382</v>
      </c>
      <c r="BO14" s="29" t="s">
        <v>383</v>
      </c>
      <c r="BP14" s="29" t="s">
        <v>383</v>
      </c>
      <c r="BQ14" s="29">
        <v>9.6999999999999993</v>
      </c>
      <c r="BR14" s="29">
        <v>1.87</v>
      </c>
      <c r="BS14" s="29">
        <v>19.3</v>
      </c>
      <c r="BT14" s="29">
        <v>2.11</v>
      </c>
      <c r="BU14" s="29">
        <v>21.7</v>
      </c>
      <c r="BV14" s="29">
        <v>5.72</v>
      </c>
      <c r="BW14" s="29">
        <v>59</v>
      </c>
      <c r="BX14" s="29">
        <v>6.22</v>
      </c>
      <c r="BY14" s="29">
        <v>14</v>
      </c>
      <c r="BZ14" s="29">
        <v>39.130000000000003</v>
      </c>
      <c r="CA14" s="29">
        <v>63</v>
      </c>
      <c r="CB14" s="29">
        <v>22.5</v>
      </c>
      <c r="CC14" s="29">
        <v>35.799999999999997</v>
      </c>
      <c r="CD14" s="29">
        <v>16.5</v>
      </c>
      <c r="CE14" s="29">
        <v>43</v>
      </c>
      <c r="CF14" s="29">
        <v>14</v>
      </c>
      <c r="CG14" s="29">
        <v>73</v>
      </c>
      <c r="CH14" s="29">
        <v>0</v>
      </c>
      <c r="CI14" s="29">
        <v>20</v>
      </c>
      <c r="CJ14" s="29">
        <v>2</v>
      </c>
      <c r="CK14" s="29">
        <v>5</v>
      </c>
      <c r="CL14" s="29" t="s">
        <v>383</v>
      </c>
      <c r="CM14" s="29" t="s">
        <v>383</v>
      </c>
      <c r="CN14" s="29" t="s">
        <v>179</v>
      </c>
      <c r="CO14" s="29" t="s">
        <v>382</v>
      </c>
      <c r="CQ14" s="29" t="s">
        <v>385</v>
      </c>
      <c r="CR14" s="29">
        <v>0</v>
      </c>
      <c r="CS14" s="29" t="s">
        <v>385</v>
      </c>
      <c r="CT14" s="29" t="s">
        <v>385</v>
      </c>
      <c r="CU14" s="29" t="s">
        <v>385</v>
      </c>
      <c r="CV14" s="29">
        <v>0</v>
      </c>
      <c r="CW14" s="29">
        <v>0</v>
      </c>
      <c r="DC14" s="29" t="s">
        <v>385</v>
      </c>
      <c r="DD14" s="29" t="s">
        <v>385</v>
      </c>
      <c r="DE14" s="29" t="s">
        <v>417</v>
      </c>
      <c r="DF14" s="29">
        <v>0</v>
      </c>
      <c r="DG14" s="29" t="s">
        <v>385</v>
      </c>
      <c r="DH14" s="29" t="str">
        <f t="shared" si="0"/>
        <v>AP006</v>
      </c>
    </row>
    <row r="15" spans="1:112" ht="15" customHeight="1" x14ac:dyDescent="0.2">
      <c r="A15" s="29" t="s">
        <v>373</v>
      </c>
      <c r="B15" s="29" t="s">
        <v>446</v>
      </c>
      <c r="C15" s="29">
        <v>313</v>
      </c>
      <c r="D15" s="29" t="s">
        <v>180</v>
      </c>
      <c r="E15" s="29" t="s">
        <v>447</v>
      </c>
      <c r="F15" s="29">
        <v>0</v>
      </c>
      <c r="G15" s="29" t="s">
        <v>392</v>
      </c>
      <c r="H15" s="29">
        <v>3</v>
      </c>
      <c r="I15" s="29">
        <v>3</v>
      </c>
      <c r="J15" s="29">
        <v>36</v>
      </c>
      <c r="K15" s="29">
        <v>0</v>
      </c>
      <c r="M15" s="29">
        <v>1</v>
      </c>
      <c r="O15" s="29">
        <v>0</v>
      </c>
      <c r="Q15" s="29">
        <v>313</v>
      </c>
      <c r="R15" s="29">
        <v>3</v>
      </c>
      <c r="S15" s="29">
        <v>36</v>
      </c>
      <c r="T15" s="29" t="s">
        <v>392</v>
      </c>
      <c r="U15" s="29" t="s">
        <v>382</v>
      </c>
      <c r="V15" s="29" t="s">
        <v>378</v>
      </c>
      <c r="X15" s="29">
        <v>42</v>
      </c>
      <c r="Y15" s="29" t="s">
        <v>448</v>
      </c>
      <c r="Z15" s="29">
        <v>120</v>
      </c>
      <c r="AA15" s="29" t="s">
        <v>380</v>
      </c>
      <c r="AB15" s="29" t="s">
        <v>380</v>
      </c>
      <c r="AC15" s="29" t="s">
        <v>380</v>
      </c>
      <c r="AD15" s="29">
        <v>38.888888888888886</v>
      </c>
      <c r="AE15" s="29">
        <v>102</v>
      </c>
      <c r="AF15" s="29">
        <v>1.5</v>
      </c>
      <c r="AH15" s="29" t="s">
        <v>449</v>
      </c>
      <c r="AI15" s="29" t="s">
        <v>377</v>
      </c>
      <c r="AJ15" s="29" t="s">
        <v>377</v>
      </c>
      <c r="AK15" s="29" t="s">
        <v>377</v>
      </c>
      <c r="AL15" s="29" t="s">
        <v>383</v>
      </c>
      <c r="AM15" s="29" t="s">
        <v>382</v>
      </c>
      <c r="AN15" s="29" t="s">
        <v>383</v>
      </c>
      <c r="AO15" s="29" t="s">
        <v>450</v>
      </c>
      <c r="AP15" s="29" t="s">
        <v>377</v>
      </c>
      <c r="AQ15" s="29">
        <v>4</v>
      </c>
      <c r="AR15" s="29" t="s">
        <v>451</v>
      </c>
      <c r="AS15" s="29" t="s">
        <v>383</v>
      </c>
      <c r="AT15" s="29" t="s">
        <v>382</v>
      </c>
      <c r="AU15" s="29" t="s">
        <v>382</v>
      </c>
      <c r="AV15" s="29" t="s">
        <v>377</v>
      </c>
      <c r="AW15" s="29" t="s">
        <v>377</v>
      </c>
      <c r="AX15" s="29" t="s">
        <v>377</v>
      </c>
      <c r="AY15" s="29" t="s">
        <v>377</v>
      </c>
      <c r="AZ15" s="29" t="s">
        <v>377</v>
      </c>
      <c r="BA15" s="29" t="s">
        <v>377</v>
      </c>
      <c r="BB15" s="29" t="s">
        <v>383</v>
      </c>
      <c r="BC15" s="29" t="s">
        <v>382</v>
      </c>
      <c r="BD15" s="29" t="s">
        <v>383</v>
      </c>
      <c r="BE15" s="29" t="s">
        <v>382</v>
      </c>
      <c r="BF15" s="29" t="s">
        <v>383</v>
      </c>
      <c r="BG15" s="29" t="s">
        <v>377</v>
      </c>
      <c r="BH15" s="29" t="s">
        <v>383</v>
      </c>
      <c r="BI15" s="29" t="s">
        <v>383</v>
      </c>
      <c r="BJ15" s="29" t="s">
        <v>382</v>
      </c>
      <c r="BK15" s="29" t="s">
        <v>383</v>
      </c>
      <c r="BL15" s="29" t="s">
        <v>383</v>
      </c>
      <c r="BM15" s="29" t="s">
        <v>383</v>
      </c>
      <c r="BN15" s="29" t="s">
        <v>377</v>
      </c>
      <c r="BO15" s="29" t="s">
        <v>383</v>
      </c>
      <c r="BP15" s="29" t="s">
        <v>383</v>
      </c>
      <c r="BQ15" s="29">
        <v>18.420000000000002</v>
      </c>
      <c r="BR15" s="29">
        <v>12.84</v>
      </c>
      <c r="BS15" s="29">
        <v>69.7</v>
      </c>
      <c r="BT15" s="29">
        <v>3.73</v>
      </c>
      <c r="BU15" s="29">
        <v>69.7</v>
      </c>
      <c r="BV15" s="29">
        <v>1.85</v>
      </c>
      <c r="BW15" s="29">
        <v>10</v>
      </c>
      <c r="BX15" s="29">
        <v>6</v>
      </c>
      <c r="BY15" s="29">
        <v>13.5</v>
      </c>
      <c r="BZ15" s="29">
        <v>37.630000000000003</v>
      </c>
      <c r="CA15" s="29">
        <v>63</v>
      </c>
      <c r="CB15" s="29">
        <v>22.5</v>
      </c>
      <c r="CC15" s="29">
        <v>35.799999999999997</v>
      </c>
      <c r="CD15" s="29">
        <v>16</v>
      </c>
      <c r="CE15" s="29">
        <v>92</v>
      </c>
      <c r="CF15" s="29">
        <v>10.3</v>
      </c>
      <c r="CG15" s="29">
        <v>70</v>
      </c>
      <c r="CH15" s="29">
        <v>0</v>
      </c>
      <c r="CI15" s="29">
        <v>20</v>
      </c>
      <c r="CJ15" s="29">
        <v>4</v>
      </c>
      <c r="CK15" s="29">
        <v>6</v>
      </c>
      <c r="CL15" s="29" t="s">
        <v>383</v>
      </c>
      <c r="CM15" s="29" t="s">
        <v>383</v>
      </c>
      <c r="CN15" s="29" t="s">
        <v>180</v>
      </c>
      <c r="CO15" s="29" t="s">
        <v>382</v>
      </c>
      <c r="CQ15" s="29" t="s">
        <v>385</v>
      </c>
      <c r="CR15" s="29">
        <v>0</v>
      </c>
      <c r="CS15" s="29" t="s">
        <v>385</v>
      </c>
      <c r="CT15" s="29" t="s">
        <v>385</v>
      </c>
      <c r="CU15" s="29" t="s">
        <v>385</v>
      </c>
      <c r="CV15" s="29">
        <v>0</v>
      </c>
      <c r="CW15" s="29">
        <v>0</v>
      </c>
      <c r="DC15" s="29" t="s">
        <v>385</v>
      </c>
      <c r="DD15" s="29" t="s">
        <v>385</v>
      </c>
      <c r="DE15" s="29" t="s">
        <v>385</v>
      </c>
      <c r="DF15" s="29">
        <v>0</v>
      </c>
      <c r="DG15" s="29" t="s">
        <v>385</v>
      </c>
      <c r="DH15" s="29" t="str">
        <f t="shared" si="0"/>
        <v>AP007</v>
      </c>
    </row>
    <row r="16" spans="1:112" ht="15" customHeight="1" x14ac:dyDescent="0.2">
      <c r="A16" s="29" t="s">
        <v>373</v>
      </c>
      <c r="B16" s="29" t="s">
        <v>452</v>
      </c>
      <c r="C16" s="29">
        <v>314</v>
      </c>
      <c r="D16" s="29" t="s">
        <v>181</v>
      </c>
      <c r="E16" s="29" t="s">
        <v>387</v>
      </c>
      <c r="F16" s="29">
        <v>1</v>
      </c>
      <c r="G16" s="29" t="s">
        <v>376</v>
      </c>
      <c r="H16" s="29" t="s">
        <v>383</v>
      </c>
      <c r="I16" s="29">
        <v>99</v>
      </c>
      <c r="J16" s="29">
        <v>999</v>
      </c>
      <c r="K16" s="29">
        <v>0</v>
      </c>
      <c r="M16" s="29">
        <v>1</v>
      </c>
      <c r="O16" s="29">
        <v>0</v>
      </c>
      <c r="P16" s="29" t="s">
        <v>453</v>
      </c>
      <c r="Q16" s="29">
        <v>314</v>
      </c>
      <c r="R16" s="29">
        <v>99</v>
      </c>
      <c r="S16" s="29">
        <v>999</v>
      </c>
      <c r="T16" s="29" t="s">
        <v>376</v>
      </c>
      <c r="U16" s="29" t="s">
        <v>382</v>
      </c>
      <c r="V16" s="29" t="s">
        <v>454</v>
      </c>
      <c r="X16" s="29">
        <v>36</v>
      </c>
      <c r="Y16" s="29" t="s">
        <v>413</v>
      </c>
      <c r="Z16" s="29">
        <v>132</v>
      </c>
      <c r="AA16" s="29" t="s">
        <v>380</v>
      </c>
      <c r="AB16" s="29" t="s">
        <v>455</v>
      </c>
      <c r="AC16" s="29" t="s">
        <v>380</v>
      </c>
      <c r="AD16" s="29">
        <v>40.388888888888886</v>
      </c>
      <c r="AE16" s="29">
        <v>104.7</v>
      </c>
      <c r="AF16" s="29">
        <v>0.5</v>
      </c>
      <c r="AI16" s="29" t="s">
        <v>383</v>
      </c>
      <c r="AJ16" s="29" t="s">
        <v>383</v>
      </c>
      <c r="AK16" s="29" t="s">
        <v>383</v>
      </c>
      <c r="AL16" s="29" t="s">
        <v>383</v>
      </c>
      <c r="AM16" s="29" t="s">
        <v>383</v>
      </c>
      <c r="AN16" s="29" t="s">
        <v>383</v>
      </c>
      <c r="AO16" s="29" t="s">
        <v>383</v>
      </c>
      <c r="AP16" s="29" t="s">
        <v>383</v>
      </c>
      <c r="AQ16" s="29" t="s">
        <v>383</v>
      </c>
      <c r="AR16" s="29" t="s">
        <v>383</v>
      </c>
      <c r="AS16" s="29" t="s">
        <v>383</v>
      </c>
      <c r="AT16" s="29" t="s">
        <v>383</v>
      </c>
      <c r="AU16" s="29" t="s">
        <v>383</v>
      </c>
      <c r="AV16" s="29" t="s">
        <v>383</v>
      </c>
      <c r="AW16" s="29" t="s">
        <v>383</v>
      </c>
      <c r="AX16" s="29" t="s">
        <v>383</v>
      </c>
      <c r="AY16" s="29" t="s">
        <v>383</v>
      </c>
      <c r="AZ16" s="29" t="s">
        <v>383</v>
      </c>
      <c r="BA16" s="29" t="s">
        <v>383</v>
      </c>
      <c r="BB16" s="29" t="s">
        <v>383</v>
      </c>
      <c r="BC16" s="29" t="s">
        <v>383</v>
      </c>
      <c r="BD16" s="29" t="s">
        <v>383</v>
      </c>
      <c r="BE16" s="29" t="s">
        <v>383</v>
      </c>
      <c r="BF16" s="29" t="s">
        <v>383</v>
      </c>
      <c r="BG16" s="29" t="s">
        <v>383</v>
      </c>
      <c r="BH16" s="29" t="s">
        <v>383</v>
      </c>
      <c r="BI16" s="29" t="s">
        <v>383</v>
      </c>
      <c r="BJ16" s="29" t="s">
        <v>382</v>
      </c>
      <c r="BK16" s="29" t="s">
        <v>383</v>
      </c>
      <c r="BL16" s="29" t="s">
        <v>383</v>
      </c>
      <c r="BM16" s="29" t="s">
        <v>383</v>
      </c>
      <c r="BN16" s="29" t="s">
        <v>383</v>
      </c>
      <c r="BO16" s="29" t="s">
        <v>383</v>
      </c>
      <c r="BP16" s="29" t="s">
        <v>383</v>
      </c>
      <c r="BQ16" s="29">
        <v>24.5</v>
      </c>
      <c r="BR16" s="29">
        <v>17.190000000000001</v>
      </c>
      <c r="BS16" s="29">
        <v>70.2</v>
      </c>
      <c r="BT16" s="29">
        <v>4.5599999999999996</v>
      </c>
      <c r="BU16" s="29">
        <v>18.600000000000001</v>
      </c>
      <c r="BV16" s="29">
        <v>2.76</v>
      </c>
      <c r="BW16" s="29">
        <v>11.2</v>
      </c>
      <c r="BX16" s="29">
        <v>2.67</v>
      </c>
      <c r="BY16" s="29">
        <v>6.6</v>
      </c>
      <c r="BZ16" s="29">
        <v>17.54</v>
      </c>
      <c r="CA16" s="29">
        <v>66</v>
      </c>
      <c r="CB16" s="29">
        <v>24.8</v>
      </c>
      <c r="CC16" s="29">
        <v>37.700000000000003</v>
      </c>
      <c r="CD16" s="29">
        <v>15.9</v>
      </c>
      <c r="CE16" s="29">
        <v>46</v>
      </c>
      <c r="CF16" s="29">
        <v>10.8</v>
      </c>
      <c r="CG16" s="29">
        <v>81</v>
      </c>
      <c r="CH16" s="29">
        <v>0</v>
      </c>
      <c r="CI16" s="29">
        <v>15</v>
      </c>
      <c r="CJ16" s="29">
        <v>4</v>
      </c>
      <c r="CK16" s="29">
        <v>0</v>
      </c>
      <c r="CL16" s="29" t="s">
        <v>383</v>
      </c>
      <c r="CM16" s="29" t="s">
        <v>383</v>
      </c>
      <c r="CN16" s="29" t="s">
        <v>181</v>
      </c>
      <c r="CO16" s="29" t="s">
        <v>456</v>
      </c>
      <c r="CQ16" s="29" t="s">
        <v>457</v>
      </c>
      <c r="CR16" s="29">
        <v>1</v>
      </c>
      <c r="CS16" s="29" t="s">
        <v>385</v>
      </c>
      <c r="CT16" s="29" t="s">
        <v>385</v>
      </c>
      <c r="CU16" s="29" t="s">
        <v>385</v>
      </c>
      <c r="CV16" s="29">
        <v>0</v>
      </c>
      <c r="CW16" s="29">
        <v>0</v>
      </c>
      <c r="DC16" s="29" t="s">
        <v>385</v>
      </c>
      <c r="DD16" s="29" t="s">
        <v>385</v>
      </c>
      <c r="DE16" s="29" t="s">
        <v>385</v>
      </c>
      <c r="DF16" s="29">
        <v>1</v>
      </c>
      <c r="DG16" s="29" t="s">
        <v>385</v>
      </c>
      <c r="DH16" s="29" t="str">
        <f t="shared" si="0"/>
        <v>AP008</v>
      </c>
    </row>
    <row r="17" spans="1:112" ht="15" customHeight="1" x14ac:dyDescent="0.2">
      <c r="A17" s="29" t="s">
        <v>373</v>
      </c>
      <c r="B17" s="29" t="s">
        <v>452</v>
      </c>
      <c r="C17" s="29">
        <v>315</v>
      </c>
      <c r="D17" s="29" t="s">
        <v>182</v>
      </c>
      <c r="E17" s="29" t="s">
        <v>458</v>
      </c>
      <c r="F17" s="29">
        <v>0</v>
      </c>
      <c r="G17" s="29" t="s">
        <v>392</v>
      </c>
      <c r="H17" s="29">
        <v>9.5</v>
      </c>
      <c r="I17" s="29">
        <v>9.5</v>
      </c>
      <c r="J17" s="29">
        <v>115</v>
      </c>
      <c r="K17" s="29">
        <v>0</v>
      </c>
      <c r="M17" s="29">
        <v>1</v>
      </c>
      <c r="O17" s="29">
        <v>0</v>
      </c>
      <c r="P17" s="29" t="s">
        <v>453</v>
      </c>
      <c r="Q17" s="29">
        <v>315</v>
      </c>
      <c r="R17" s="29">
        <v>9.5</v>
      </c>
      <c r="S17" s="29">
        <v>115</v>
      </c>
      <c r="T17" s="29" t="s">
        <v>392</v>
      </c>
      <c r="U17" s="29" t="s">
        <v>377</v>
      </c>
      <c r="V17" s="29" t="s">
        <v>378</v>
      </c>
      <c r="X17" s="29">
        <v>30</v>
      </c>
      <c r="Y17" s="29" t="s">
        <v>448</v>
      </c>
      <c r="Z17" s="29">
        <v>92</v>
      </c>
      <c r="AA17" s="29" t="s">
        <v>459</v>
      </c>
      <c r="AB17" s="29" t="s">
        <v>460</v>
      </c>
      <c r="AC17" s="29" t="s">
        <v>380</v>
      </c>
      <c r="AD17" s="29">
        <v>39.722222222222221</v>
      </c>
      <c r="AE17" s="29">
        <v>103.5</v>
      </c>
      <c r="AF17" s="29">
        <v>1.5</v>
      </c>
      <c r="AH17" s="29" t="s">
        <v>461</v>
      </c>
      <c r="AI17" s="29" t="s">
        <v>377</v>
      </c>
      <c r="AJ17" s="29" t="s">
        <v>377</v>
      </c>
      <c r="AK17" s="29" t="s">
        <v>377</v>
      </c>
      <c r="AL17" s="29" t="s">
        <v>383</v>
      </c>
      <c r="AM17" s="29" t="s">
        <v>382</v>
      </c>
      <c r="AN17" s="29" t="s">
        <v>383</v>
      </c>
      <c r="AO17" s="29" t="s">
        <v>383</v>
      </c>
      <c r="AP17" s="29" t="s">
        <v>377</v>
      </c>
      <c r="AQ17" s="29">
        <v>3</v>
      </c>
      <c r="AR17" s="29" t="s">
        <v>462</v>
      </c>
      <c r="AS17" s="29" t="s">
        <v>383</v>
      </c>
      <c r="AT17" s="29" t="s">
        <v>382</v>
      </c>
      <c r="AU17" s="29" t="s">
        <v>382</v>
      </c>
      <c r="AV17" s="29" t="s">
        <v>377</v>
      </c>
      <c r="AW17" s="29" t="s">
        <v>377</v>
      </c>
      <c r="AX17" s="29" t="s">
        <v>377</v>
      </c>
      <c r="AY17" s="29" t="s">
        <v>377</v>
      </c>
      <c r="AZ17" s="29" t="s">
        <v>377</v>
      </c>
      <c r="BA17" s="29" t="s">
        <v>377</v>
      </c>
      <c r="BB17" s="29" t="s">
        <v>383</v>
      </c>
      <c r="BC17" s="29" t="s">
        <v>382</v>
      </c>
      <c r="BD17" s="29" t="s">
        <v>383</v>
      </c>
      <c r="BE17" s="29" t="s">
        <v>382</v>
      </c>
      <c r="BF17" s="29" t="s">
        <v>383</v>
      </c>
      <c r="BG17" s="29" t="s">
        <v>382</v>
      </c>
      <c r="BH17" s="29" t="s">
        <v>383</v>
      </c>
      <c r="BI17" s="29" t="s">
        <v>383</v>
      </c>
      <c r="BJ17" s="29" t="s">
        <v>382</v>
      </c>
      <c r="BK17" s="29" t="s">
        <v>383</v>
      </c>
      <c r="BL17" s="29" t="s">
        <v>383</v>
      </c>
      <c r="BM17" s="29" t="s">
        <v>383</v>
      </c>
      <c r="BN17" s="29" t="s">
        <v>382</v>
      </c>
      <c r="BO17" s="29" t="s">
        <v>383</v>
      </c>
      <c r="BP17" s="29" t="s">
        <v>383</v>
      </c>
      <c r="BQ17" s="29">
        <v>14.98</v>
      </c>
      <c r="BR17" s="29">
        <v>10.99</v>
      </c>
      <c r="BS17" s="29">
        <v>73.3</v>
      </c>
      <c r="BT17" s="29">
        <v>2.84</v>
      </c>
      <c r="BU17" s="29">
        <v>18.899999999999999</v>
      </c>
      <c r="BV17" s="29">
        <v>1.1599999999999999</v>
      </c>
      <c r="BW17" s="29">
        <v>7.7</v>
      </c>
      <c r="BX17" s="29">
        <v>4.03</v>
      </c>
      <c r="BY17" s="29">
        <v>9.9</v>
      </c>
      <c r="BZ17" s="29">
        <v>26.99</v>
      </c>
      <c r="CA17" s="29">
        <v>67</v>
      </c>
      <c r="CB17" s="29">
        <v>24.7</v>
      </c>
      <c r="CC17" s="29">
        <v>36.799999999999997</v>
      </c>
      <c r="CD17" s="29">
        <v>15.9</v>
      </c>
      <c r="CE17" s="29">
        <v>58</v>
      </c>
      <c r="CF17" s="29">
        <v>8.6</v>
      </c>
      <c r="CG17" s="29">
        <v>71</v>
      </c>
      <c r="CH17" s="29">
        <v>0</v>
      </c>
      <c r="CI17" s="29">
        <v>25</v>
      </c>
      <c r="CJ17" s="29">
        <v>21</v>
      </c>
      <c r="CK17" s="29">
        <v>0</v>
      </c>
      <c r="CL17" s="29" t="s">
        <v>383</v>
      </c>
      <c r="CM17" s="29" t="s">
        <v>383</v>
      </c>
      <c r="CN17" s="29" t="s">
        <v>182</v>
      </c>
      <c r="CO17" s="29" t="s">
        <v>382</v>
      </c>
      <c r="CQ17" s="29" t="s">
        <v>385</v>
      </c>
      <c r="CR17" s="29">
        <v>0</v>
      </c>
      <c r="CS17" s="29" t="s">
        <v>385</v>
      </c>
      <c r="CT17" s="29" t="s">
        <v>385</v>
      </c>
      <c r="CU17" s="29" t="s">
        <v>385</v>
      </c>
      <c r="CV17" s="29">
        <v>0</v>
      </c>
      <c r="CW17" s="29">
        <v>0</v>
      </c>
      <c r="DC17" s="29" t="s">
        <v>385</v>
      </c>
      <c r="DD17" s="29" t="s">
        <v>385</v>
      </c>
      <c r="DE17" s="29" t="s">
        <v>385</v>
      </c>
      <c r="DF17" s="29">
        <v>0</v>
      </c>
      <c r="DG17" s="29" t="s">
        <v>385</v>
      </c>
      <c r="DH17" s="29" t="str">
        <f t="shared" si="0"/>
        <v>AP008</v>
      </c>
    </row>
    <row r="18" spans="1:112" ht="15" customHeight="1" x14ac:dyDescent="0.2">
      <c r="A18" s="29" t="s">
        <v>373</v>
      </c>
      <c r="B18" s="29" t="s">
        <v>452</v>
      </c>
      <c r="C18" s="29">
        <v>316</v>
      </c>
      <c r="D18" s="29" t="s">
        <v>183</v>
      </c>
      <c r="E18" s="29" t="s">
        <v>463</v>
      </c>
      <c r="F18" s="29">
        <v>1</v>
      </c>
      <c r="G18" s="29" t="s">
        <v>376</v>
      </c>
      <c r="H18" s="29" t="s">
        <v>383</v>
      </c>
      <c r="I18" s="29" t="s">
        <v>383</v>
      </c>
      <c r="J18" s="29" t="s">
        <v>383</v>
      </c>
      <c r="K18" s="29">
        <v>0</v>
      </c>
      <c r="L18" s="29">
        <v>0</v>
      </c>
      <c r="M18" s="29">
        <v>1</v>
      </c>
      <c r="O18" s="29">
        <v>0</v>
      </c>
      <c r="P18" s="29" t="s">
        <v>453</v>
      </c>
      <c r="Q18" s="29">
        <v>316</v>
      </c>
      <c r="R18" s="29" t="s">
        <v>383</v>
      </c>
      <c r="S18" s="29" t="s">
        <v>383</v>
      </c>
      <c r="T18" s="29" t="s">
        <v>376</v>
      </c>
      <c r="U18" s="29" t="s">
        <v>382</v>
      </c>
      <c r="V18" s="29" t="s">
        <v>378</v>
      </c>
      <c r="X18" s="29">
        <v>18</v>
      </c>
      <c r="Y18" s="29" t="s">
        <v>464</v>
      </c>
      <c r="Z18" s="29">
        <v>80</v>
      </c>
      <c r="AA18" s="29" t="s">
        <v>459</v>
      </c>
      <c r="AB18" s="29" t="s">
        <v>380</v>
      </c>
      <c r="AC18" s="29" t="s">
        <v>380</v>
      </c>
      <c r="AD18" s="29">
        <v>39.222222222222221</v>
      </c>
      <c r="AE18" s="29">
        <v>102.6</v>
      </c>
      <c r="AF18" s="29">
        <v>1.5</v>
      </c>
      <c r="AH18" s="29" t="s">
        <v>465</v>
      </c>
      <c r="AI18" s="29" t="s">
        <v>377</v>
      </c>
      <c r="AJ18" s="29" t="s">
        <v>377</v>
      </c>
      <c r="AK18" s="29" t="s">
        <v>377</v>
      </c>
      <c r="AL18" s="29" t="s">
        <v>383</v>
      </c>
      <c r="AM18" s="29" t="s">
        <v>382</v>
      </c>
      <c r="AN18" s="29" t="s">
        <v>383</v>
      </c>
      <c r="AO18" s="29" t="s">
        <v>383</v>
      </c>
      <c r="AP18" s="29" t="s">
        <v>382</v>
      </c>
      <c r="AQ18" s="29" t="s">
        <v>383</v>
      </c>
      <c r="AR18" s="29" t="s">
        <v>383</v>
      </c>
      <c r="AS18" s="29" t="s">
        <v>383</v>
      </c>
      <c r="AT18" s="29" t="s">
        <v>383</v>
      </c>
      <c r="AU18" s="29" t="s">
        <v>382</v>
      </c>
      <c r="AV18" s="29" t="s">
        <v>377</v>
      </c>
      <c r="AW18" s="29" t="s">
        <v>377</v>
      </c>
      <c r="AX18" s="29" t="s">
        <v>377</v>
      </c>
      <c r="AY18" s="29" t="s">
        <v>377</v>
      </c>
      <c r="AZ18" s="29" t="s">
        <v>377</v>
      </c>
      <c r="BA18" s="29" t="s">
        <v>377</v>
      </c>
      <c r="BB18" s="29" t="s">
        <v>383</v>
      </c>
      <c r="BC18" s="29" t="s">
        <v>382</v>
      </c>
      <c r="BD18" s="29" t="s">
        <v>382</v>
      </c>
      <c r="BE18" s="29" t="s">
        <v>382</v>
      </c>
      <c r="BF18" s="29" t="s">
        <v>383</v>
      </c>
      <c r="BG18" s="29" t="s">
        <v>382</v>
      </c>
      <c r="BH18" s="29" t="s">
        <v>383</v>
      </c>
      <c r="BI18" s="29" t="s">
        <v>383</v>
      </c>
      <c r="BJ18" s="29" t="s">
        <v>382</v>
      </c>
      <c r="BK18" s="29" t="s">
        <v>383</v>
      </c>
      <c r="BL18" s="29" t="s">
        <v>383</v>
      </c>
      <c r="BM18" s="29" t="s">
        <v>383</v>
      </c>
      <c r="BN18" s="29" t="s">
        <v>382</v>
      </c>
      <c r="BO18" s="29" t="s">
        <v>383</v>
      </c>
      <c r="BP18" s="29" t="s">
        <v>383</v>
      </c>
      <c r="BQ18" s="29" t="s">
        <v>383</v>
      </c>
      <c r="BR18" s="29" t="s">
        <v>383</v>
      </c>
      <c r="BS18" s="29" t="s">
        <v>383</v>
      </c>
      <c r="BT18" s="29" t="s">
        <v>383</v>
      </c>
      <c r="BU18" s="29" t="s">
        <v>383</v>
      </c>
      <c r="BV18" s="29" t="s">
        <v>383</v>
      </c>
      <c r="BW18" s="29" t="s">
        <v>383</v>
      </c>
      <c r="BX18" s="29" t="s">
        <v>383</v>
      </c>
      <c r="BY18" s="29" t="s">
        <v>383</v>
      </c>
      <c r="BZ18" s="29" t="s">
        <v>383</v>
      </c>
      <c r="CA18" s="29" t="s">
        <v>383</v>
      </c>
      <c r="CB18" s="29" t="s">
        <v>383</v>
      </c>
      <c r="CC18" s="29" t="s">
        <v>383</v>
      </c>
      <c r="CD18" s="29" t="s">
        <v>383</v>
      </c>
      <c r="CE18" s="29" t="s">
        <v>383</v>
      </c>
      <c r="CF18" s="29" t="s">
        <v>383</v>
      </c>
      <c r="CG18" s="29" t="s">
        <v>383</v>
      </c>
      <c r="CH18" s="29" t="s">
        <v>383</v>
      </c>
      <c r="CI18" s="29" t="s">
        <v>383</v>
      </c>
      <c r="CJ18" s="29" t="s">
        <v>383</v>
      </c>
      <c r="CK18" s="29" t="s">
        <v>383</v>
      </c>
      <c r="CL18" s="29" t="s">
        <v>383</v>
      </c>
      <c r="CM18" s="29" t="s">
        <v>383</v>
      </c>
      <c r="CN18" s="29" t="s">
        <v>183</v>
      </c>
      <c r="CO18" s="29" t="s">
        <v>382</v>
      </c>
      <c r="CQ18" s="29" t="s">
        <v>385</v>
      </c>
      <c r="CR18" s="29">
        <v>0</v>
      </c>
      <c r="CS18" s="29" t="s">
        <v>385</v>
      </c>
      <c r="CT18" s="29" t="s">
        <v>385</v>
      </c>
      <c r="CU18" s="29" t="s">
        <v>385</v>
      </c>
      <c r="CV18" s="29">
        <v>0</v>
      </c>
      <c r="CW18" s="29">
        <v>0</v>
      </c>
      <c r="DC18" s="29" t="s">
        <v>385</v>
      </c>
      <c r="DD18" s="29" t="s">
        <v>385</v>
      </c>
      <c r="DE18" s="29" t="s">
        <v>385</v>
      </c>
      <c r="DF18" s="29">
        <v>0</v>
      </c>
      <c r="DG18" s="29" t="s">
        <v>385</v>
      </c>
      <c r="DH18" s="29" t="str">
        <f t="shared" si="0"/>
        <v>AP008</v>
      </c>
    </row>
    <row r="19" spans="1:112" ht="15" customHeight="1" x14ac:dyDescent="0.2">
      <c r="A19" s="29" t="s">
        <v>373</v>
      </c>
      <c r="B19" s="29" t="s">
        <v>452</v>
      </c>
      <c r="C19" s="29">
        <v>317</v>
      </c>
      <c r="D19" s="29" t="s">
        <v>184</v>
      </c>
      <c r="E19" s="29" t="s">
        <v>466</v>
      </c>
      <c r="F19" s="29">
        <v>1</v>
      </c>
      <c r="G19" s="29" t="s">
        <v>376</v>
      </c>
      <c r="H19" s="29" t="s">
        <v>383</v>
      </c>
      <c r="I19" s="29" t="s">
        <v>383</v>
      </c>
      <c r="J19" s="29" t="s">
        <v>383</v>
      </c>
      <c r="K19" s="29">
        <v>0</v>
      </c>
      <c r="L19" s="29">
        <v>0</v>
      </c>
      <c r="M19" s="29">
        <v>1</v>
      </c>
      <c r="O19" s="29">
        <v>0</v>
      </c>
      <c r="P19" s="29" t="s">
        <v>453</v>
      </c>
      <c r="Q19" s="29">
        <v>317</v>
      </c>
      <c r="R19" s="29" t="s">
        <v>383</v>
      </c>
      <c r="S19" s="29" t="s">
        <v>383</v>
      </c>
      <c r="T19" s="29" t="s">
        <v>376</v>
      </c>
      <c r="U19" s="29" t="s">
        <v>382</v>
      </c>
      <c r="V19" s="29" t="s">
        <v>378</v>
      </c>
      <c r="X19" s="29">
        <v>20</v>
      </c>
      <c r="Y19" s="29" t="s">
        <v>413</v>
      </c>
      <c r="Z19" s="29">
        <v>137</v>
      </c>
      <c r="AA19" s="29" t="s">
        <v>380</v>
      </c>
      <c r="AB19" s="29" t="s">
        <v>380</v>
      </c>
      <c r="AC19" s="29" t="s">
        <v>380</v>
      </c>
      <c r="AD19" s="29">
        <v>39.777777777777779</v>
      </c>
      <c r="AE19" s="29">
        <v>103.6</v>
      </c>
      <c r="AF19" s="29">
        <v>1</v>
      </c>
      <c r="AH19" s="29" t="s">
        <v>467</v>
      </c>
      <c r="AI19" s="29" t="s">
        <v>377</v>
      </c>
      <c r="AJ19" s="29" t="s">
        <v>377</v>
      </c>
      <c r="AK19" s="29" t="s">
        <v>382</v>
      </c>
      <c r="AL19" s="29" t="s">
        <v>383</v>
      </c>
      <c r="AM19" s="29" t="s">
        <v>382</v>
      </c>
      <c r="AN19" s="29" t="s">
        <v>382</v>
      </c>
      <c r="AO19" s="29" t="s">
        <v>383</v>
      </c>
      <c r="AP19" s="29" t="s">
        <v>377</v>
      </c>
      <c r="AQ19" s="29">
        <v>2</v>
      </c>
      <c r="AR19" s="29" t="s">
        <v>468</v>
      </c>
      <c r="AS19" s="29" t="s">
        <v>383</v>
      </c>
      <c r="AT19" s="29" t="s">
        <v>377</v>
      </c>
      <c r="AU19" s="29" t="s">
        <v>382</v>
      </c>
      <c r="AV19" s="29" t="s">
        <v>377</v>
      </c>
      <c r="AW19" s="29" t="s">
        <v>377</v>
      </c>
      <c r="AX19" s="29" t="s">
        <v>377</v>
      </c>
      <c r="AY19" s="29" t="s">
        <v>377</v>
      </c>
      <c r="AZ19" s="29" t="s">
        <v>377</v>
      </c>
      <c r="BA19" s="29" t="s">
        <v>377</v>
      </c>
      <c r="BB19" s="29" t="s">
        <v>383</v>
      </c>
      <c r="BC19" s="29" t="s">
        <v>383</v>
      </c>
      <c r="BD19" s="29" t="s">
        <v>383</v>
      </c>
      <c r="BE19" s="29" t="s">
        <v>382</v>
      </c>
      <c r="BF19" s="29" t="s">
        <v>383</v>
      </c>
      <c r="BG19" s="29" t="s">
        <v>382</v>
      </c>
      <c r="BH19" s="29" t="s">
        <v>383</v>
      </c>
      <c r="BI19" s="29" t="s">
        <v>469</v>
      </c>
      <c r="BJ19" s="29" t="s">
        <v>377</v>
      </c>
      <c r="BK19" s="29">
        <v>5</v>
      </c>
      <c r="BL19" s="29" t="s">
        <v>383</v>
      </c>
      <c r="BM19" s="29" t="s">
        <v>383</v>
      </c>
      <c r="BN19" s="29" t="s">
        <v>382</v>
      </c>
      <c r="BO19" s="29" t="s">
        <v>383</v>
      </c>
      <c r="BP19" s="29" t="s">
        <v>383</v>
      </c>
      <c r="BQ19" s="29">
        <v>19.920000000000002</v>
      </c>
      <c r="BR19" s="29">
        <v>15.02</v>
      </c>
      <c r="BS19" s="29">
        <v>75.400000000000006</v>
      </c>
      <c r="BT19" s="29">
        <v>3.17</v>
      </c>
      <c r="BU19" s="29">
        <v>15.9</v>
      </c>
      <c r="BV19" s="29">
        <v>1.73</v>
      </c>
      <c r="BW19" s="29">
        <v>8.6999999999999993</v>
      </c>
      <c r="BX19" s="29">
        <v>3.04</v>
      </c>
      <c r="BY19" s="29">
        <v>7.1</v>
      </c>
      <c r="BZ19" s="29">
        <v>19.920000000000002</v>
      </c>
      <c r="CA19" s="29">
        <v>65</v>
      </c>
      <c r="CB19" s="29">
        <v>23.3</v>
      </c>
      <c r="CC19" s="29">
        <v>35.5</v>
      </c>
      <c r="CD19" s="29">
        <v>15.5</v>
      </c>
      <c r="CE19" s="29">
        <v>74</v>
      </c>
      <c r="CF19" s="29">
        <v>9.9</v>
      </c>
      <c r="CG19" s="29">
        <v>66</v>
      </c>
      <c r="CH19" s="29">
        <v>0</v>
      </c>
      <c r="CI19" s="29">
        <v>30</v>
      </c>
      <c r="CJ19" s="29">
        <v>4</v>
      </c>
      <c r="CK19" s="29">
        <v>0</v>
      </c>
      <c r="CL19" s="29" t="s">
        <v>383</v>
      </c>
      <c r="CM19" s="29" t="s">
        <v>383</v>
      </c>
      <c r="CN19" s="29" t="s">
        <v>184</v>
      </c>
      <c r="CO19" s="29" t="s">
        <v>382</v>
      </c>
      <c r="CQ19" s="29" t="s">
        <v>385</v>
      </c>
      <c r="CR19" s="29">
        <v>0</v>
      </c>
      <c r="CS19" s="29" t="s">
        <v>385</v>
      </c>
      <c r="CT19" s="29" t="s">
        <v>385</v>
      </c>
      <c r="CU19" s="29" t="s">
        <v>385</v>
      </c>
      <c r="CV19" s="29">
        <v>0</v>
      </c>
      <c r="CW19" s="29">
        <v>0</v>
      </c>
      <c r="DC19" s="29" t="s">
        <v>385</v>
      </c>
      <c r="DD19" s="29" t="s">
        <v>385</v>
      </c>
      <c r="DE19" s="29" t="s">
        <v>417</v>
      </c>
      <c r="DF19" s="29">
        <v>0</v>
      </c>
      <c r="DG19" s="29" t="s">
        <v>385</v>
      </c>
      <c r="DH19" s="29" t="str">
        <f t="shared" si="0"/>
        <v>AP008</v>
      </c>
    </row>
    <row r="20" spans="1:112" ht="15" customHeight="1" x14ac:dyDescent="0.2">
      <c r="A20" s="29" t="s">
        <v>373</v>
      </c>
      <c r="B20" s="29" t="s">
        <v>452</v>
      </c>
      <c r="C20" s="29">
        <v>318</v>
      </c>
      <c r="D20" s="29" t="s">
        <v>185</v>
      </c>
      <c r="E20" s="29" t="s">
        <v>470</v>
      </c>
      <c r="F20" s="29">
        <v>1</v>
      </c>
      <c r="G20" s="29" t="s">
        <v>376</v>
      </c>
      <c r="H20" s="29" t="s">
        <v>383</v>
      </c>
      <c r="I20" s="29" t="s">
        <v>383</v>
      </c>
      <c r="J20" s="29" t="s">
        <v>383</v>
      </c>
      <c r="K20" s="29">
        <v>0</v>
      </c>
      <c r="L20" s="29">
        <v>0</v>
      </c>
      <c r="M20" s="29">
        <v>1</v>
      </c>
      <c r="O20" s="29">
        <v>0</v>
      </c>
      <c r="P20" s="29" t="s">
        <v>453</v>
      </c>
      <c r="Q20" s="29">
        <v>318</v>
      </c>
      <c r="R20" s="29" t="s">
        <v>383</v>
      </c>
      <c r="S20" s="29" t="s">
        <v>383</v>
      </c>
      <c r="T20" s="29" t="s">
        <v>376</v>
      </c>
      <c r="U20" s="29" t="s">
        <v>382</v>
      </c>
      <c r="V20" s="29" t="s">
        <v>378</v>
      </c>
      <c r="Y20" s="29" t="s">
        <v>471</v>
      </c>
      <c r="AA20" s="29" t="s">
        <v>380</v>
      </c>
      <c r="AB20" s="29" t="s">
        <v>380</v>
      </c>
      <c r="AC20" s="29" t="s">
        <v>380</v>
      </c>
      <c r="AD20" s="29">
        <v>39.388888888888886</v>
      </c>
      <c r="AE20" s="29">
        <v>102.9</v>
      </c>
      <c r="AF20" s="29">
        <v>1</v>
      </c>
      <c r="AH20" s="29" t="s">
        <v>472</v>
      </c>
      <c r="AI20" s="29" t="s">
        <v>377</v>
      </c>
      <c r="AJ20" s="29" t="s">
        <v>377</v>
      </c>
      <c r="AK20" s="29" t="s">
        <v>383</v>
      </c>
      <c r="AL20" s="29" t="s">
        <v>383</v>
      </c>
      <c r="AM20" s="29" t="s">
        <v>383</v>
      </c>
      <c r="AN20" s="29" t="s">
        <v>383</v>
      </c>
      <c r="AO20" s="29" t="s">
        <v>383</v>
      </c>
      <c r="AP20" s="29" t="s">
        <v>377</v>
      </c>
      <c r="AQ20" s="29" t="s">
        <v>383</v>
      </c>
      <c r="AR20" s="29" t="s">
        <v>383</v>
      </c>
      <c r="AS20" s="29" t="s">
        <v>383</v>
      </c>
      <c r="AT20" s="29" t="s">
        <v>383</v>
      </c>
      <c r="AU20" s="29" t="s">
        <v>383</v>
      </c>
      <c r="AV20" s="29" t="s">
        <v>377</v>
      </c>
      <c r="AW20" s="29" t="s">
        <v>377</v>
      </c>
      <c r="AX20" s="29" t="s">
        <v>377</v>
      </c>
      <c r="AY20" s="29" t="s">
        <v>377</v>
      </c>
      <c r="AZ20" s="29" t="s">
        <v>377</v>
      </c>
      <c r="BA20" s="29" t="s">
        <v>377</v>
      </c>
      <c r="BB20" s="29" t="s">
        <v>383</v>
      </c>
      <c r="BC20" s="29" t="s">
        <v>383</v>
      </c>
      <c r="BD20" s="29" t="s">
        <v>383</v>
      </c>
      <c r="BE20" s="29" t="s">
        <v>377</v>
      </c>
      <c r="BF20" s="29" t="s">
        <v>383</v>
      </c>
      <c r="BG20" s="29" t="s">
        <v>382</v>
      </c>
      <c r="BH20" s="29" t="s">
        <v>383</v>
      </c>
      <c r="BI20" s="29" t="s">
        <v>383</v>
      </c>
      <c r="BJ20" s="29" t="s">
        <v>382</v>
      </c>
      <c r="BK20" s="29" t="s">
        <v>383</v>
      </c>
      <c r="BL20" s="29" t="s">
        <v>383</v>
      </c>
      <c r="BM20" s="29" t="s">
        <v>383</v>
      </c>
      <c r="BN20" s="29" t="s">
        <v>382</v>
      </c>
      <c r="BO20" s="29" t="s">
        <v>383</v>
      </c>
      <c r="BP20" s="29" t="s">
        <v>383</v>
      </c>
      <c r="BQ20" s="29" t="s">
        <v>383</v>
      </c>
      <c r="BR20" s="29" t="s">
        <v>383</v>
      </c>
      <c r="BS20" s="29" t="s">
        <v>383</v>
      </c>
      <c r="BT20" s="29" t="s">
        <v>383</v>
      </c>
      <c r="BU20" s="29" t="s">
        <v>383</v>
      </c>
      <c r="BV20" s="29" t="s">
        <v>383</v>
      </c>
      <c r="BW20" s="29" t="s">
        <v>383</v>
      </c>
      <c r="BX20" s="29" t="s">
        <v>383</v>
      </c>
      <c r="BY20" s="29" t="s">
        <v>383</v>
      </c>
      <c r="BZ20" s="29" t="s">
        <v>383</v>
      </c>
      <c r="CA20" s="29" t="s">
        <v>383</v>
      </c>
      <c r="CB20" s="29" t="s">
        <v>383</v>
      </c>
      <c r="CC20" s="29" t="s">
        <v>383</v>
      </c>
      <c r="CD20" s="29" t="s">
        <v>383</v>
      </c>
      <c r="CE20" s="29" t="s">
        <v>383</v>
      </c>
      <c r="CF20" s="29" t="s">
        <v>383</v>
      </c>
      <c r="CG20" s="29" t="s">
        <v>383</v>
      </c>
      <c r="CH20" s="29" t="s">
        <v>383</v>
      </c>
      <c r="CI20" s="29" t="s">
        <v>383</v>
      </c>
      <c r="CJ20" s="29" t="s">
        <v>383</v>
      </c>
      <c r="CK20" s="29" t="s">
        <v>383</v>
      </c>
      <c r="CL20" s="29" t="s">
        <v>383</v>
      </c>
      <c r="CM20" s="29" t="s">
        <v>383</v>
      </c>
      <c r="CN20" s="29" t="s">
        <v>185</v>
      </c>
      <c r="CO20" s="29" t="s">
        <v>382</v>
      </c>
      <c r="CQ20" s="29" t="s">
        <v>385</v>
      </c>
      <c r="CR20" s="29">
        <v>0</v>
      </c>
      <c r="CS20" s="29" t="s">
        <v>385</v>
      </c>
      <c r="CT20" s="29" t="s">
        <v>385</v>
      </c>
      <c r="CU20" s="29" t="s">
        <v>385</v>
      </c>
      <c r="CV20" s="29">
        <v>0</v>
      </c>
      <c r="CW20" s="29">
        <v>0</v>
      </c>
      <c r="DC20" s="29" t="s">
        <v>385</v>
      </c>
      <c r="DD20" s="29" t="s">
        <v>385</v>
      </c>
      <c r="DE20" s="29" t="s">
        <v>385</v>
      </c>
      <c r="DF20" s="29">
        <v>0</v>
      </c>
      <c r="DG20" s="29" t="s">
        <v>385</v>
      </c>
      <c r="DH20" s="29" t="str">
        <f t="shared" si="0"/>
        <v>AP008</v>
      </c>
    </row>
    <row r="21" spans="1:112" ht="15" customHeight="1" x14ac:dyDescent="0.2">
      <c r="A21" s="29" t="s">
        <v>373</v>
      </c>
      <c r="B21" s="29" t="s">
        <v>452</v>
      </c>
      <c r="C21" s="29" t="s">
        <v>383</v>
      </c>
      <c r="D21" s="29" t="s">
        <v>383</v>
      </c>
      <c r="E21" s="29" t="s">
        <v>473</v>
      </c>
      <c r="F21" s="29">
        <v>0</v>
      </c>
      <c r="G21" s="29" t="s">
        <v>383</v>
      </c>
      <c r="H21" s="29">
        <v>0.25</v>
      </c>
      <c r="I21" s="29" t="s">
        <v>383</v>
      </c>
      <c r="J21" s="29" t="s">
        <v>383</v>
      </c>
      <c r="K21" s="29">
        <v>0</v>
      </c>
      <c r="M21" s="29">
        <v>1</v>
      </c>
      <c r="O21" s="29">
        <v>0</v>
      </c>
      <c r="P21" s="29" t="s">
        <v>453</v>
      </c>
      <c r="Q21" s="29" t="s">
        <v>383</v>
      </c>
      <c r="R21" s="29" t="s">
        <v>383</v>
      </c>
      <c r="S21" s="29" t="s">
        <v>383</v>
      </c>
      <c r="T21" s="29" t="s">
        <v>383</v>
      </c>
      <c r="U21" s="29" t="s">
        <v>383</v>
      </c>
      <c r="V21" s="29" t="s">
        <v>383</v>
      </c>
      <c r="X21" s="29" t="s">
        <v>383</v>
      </c>
      <c r="Y21" s="29" t="s">
        <v>383</v>
      </c>
      <c r="Z21" s="29" t="s">
        <v>383</v>
      </c>
      <c r="AA21" s="29" t="s">
        <v>383</v>
      </c>
      <c r="AB21" s="29" t="s">
        <v>383</v>
      </c>
      <c r="AC21" s="29" t="s">
        <v>383</v>
      </c>
      <c r="AD21" s="29" t="s">
        <v>383</v>
      </c>
      <c r="AE21" s="29" t="s">
        <v>383</v>
      </c>
      <c r="AF21" s="29" t="s">
        <v>383</v>
      </c>
      <c r="AH21" s="29" t="s">
        <v>383</v>
      </c>
      <c r="AI21" s="29" t="s">
        <v>383</v>
      </c>
      <c r="AJ21" s="29" t="s">
        <v>383</v>
      </c>
      <c r="AK21" s="29" t="s">
        <v>383</v>
      </c>
      <c r="AL21" s="29" t="s">
        <v>383</v>
      </c>
      <c r="AM21" s="29" t="s">
        <v>383</v>
      </c>
      <c r="AN21" s="29" t="s">
        <v>383</v>
      </c>
      <c r="AO21" s="29" t="s">
        <v>383</v>
      </c>
      <c r="AP21" s="29" t="s">
        <v>383</v>
      </c>
      <c r="AQ21" s="29" t="s">
        <v>383</v>
      </c>
      <c r="AR21" s="29" t="s">
        <v>383</v>
      </c>
      <c r="AS21" s="29" t="s">
        <v>383</v>
      </c>
      <c r="AT21" s="29" t="s">
        <v>383</v>
      </c>
      <c r="AU21" s="29" t="s">
        <v>383</v>
      </c>
      <c r="AV21" s="29" t="s">
        <v>383</v>
      </c>
      <c r="AW21" s="29" t="s">
        <v>383</v>
      </c>
      <c r="AX21" s="29" t="s">
        <v>383</v>
      </c>
      <c r="AY21" s="29" t="s">
        <v>383</v>
      </c>
      <c r="AZ21" s="29" t="s">
        <v>474</v>
      </c>
      <c r="BA21" s="29" t="s">
        <v>383</v>
      </c>
      <c r="BB21" s="29" t="s">
        <v>383</v>
      </c>
      <c r="BC21" s="29" t="s">
        <v>383</v>
      </c>
      <c r="BD21" s="29" t="s">
        <v>383</v>
      </c>
      <c r="BE21" s="29" t="s">
        <v>383</v>
      </c>
      <c r="BF21" s="29" t="s">
        <v>383</v>
      </c>
      <c r="BG21" s="29" t="s">
        <v>383</v>
      </c>
      <c r="BH21" s="29" t="s">
        <v>383</v>
      </c>
      <c r="BI21" s="29" t="s">
        <v>383</v>
      </c>
      <c r="BJ21" s="29" t="s">
        <v>383</v>
      </c>
      <c r="BK21" s="29" t="s">
        <v>383</v>
      </c>
      <c r="BL21" s="29" t="s">
        <v>383</v>
      </c>
      <c r="BM21" s="29" t="s">
        <v>383</v>
      </c>
      <c r="BN21" s="29" t="s">
        <v>383</v>
      </c>
      <c r="BO21" s="29" t="s">
        <v>383</v>
      </c>
      <c r="BP21" s="29" t="s">
        <v>383</v>
      </c>
      <c r="BQ21" s="29" t="s">
        <v>383</v>
      </c>
      <c r="BR21" s="29" t="s">
        <v>383</v>
      </c>
      <c r="BS21" s="29" t="s">
        <v>383</v>
      </c>
      <c r="BT21" s="29" t="s">
        <v>383</v>
      </c>
      <c r="BU21" s="29" t="s">
        <v>383</v>
      </c>
      <c r="BV21" s="29" t="s">
        <v>383</v>
      </c>
      <c r="BW21" s="29" t="s">
        <v>383</v>
      </c>
      <c r="BX21" s="29" t="s">
        <v>383</v>
      </c>
      <c r="BY21" s="29" t="s">
        <v>383</v>
      </c>
      <c r="BZ21" s="29" t="s">
        <v>383</v>
      </c>
      <c r="CA21" s="29" t="s">
        <v>383</v>
      </c>
      <c r="CB21" s="29" t="s">
        <v>383</v>
      </c>
      <c r="CC21" s="29" t="s">
        <v>383</v>
      </c>
      <c r="CD21" s="29" t="s">
        <v>383</v>
      </c>
      <c r="CE21" s="29" t="s">
        <v>383</v>
      </c>
      <c r="CF21" s="29" t="s">
        <v>383</v>
      </c>
      <c r="CG21" s="29" t="s">
        <v>383</v>
      </c>
      <c r="CH21" s="29" t="s">
        <v>383</v>
      </c>
      <c r="CI21" s="29" t="s">
        <v>383</v>
      </c>
      <c r="CJ21" s="29" t="s">
        <v>383</v>
      </c>
      <c r="CK21" s="29" t="s">
        <v>383</v>
      </c>
      <c r="CL21" s="29" t="s">
        <v>383</v>
      </c>
      <c r="CM21" s="29" t="s">
        <v>383</v>
      </c>
      <c r="CN21" s="29" t="s">
        <v>383</v>
      </c>
      <c r="CO21" s="29" t="s">
        <v>383</v>
      </c>
      <c r="CP21" s="29" t="s">
        <v>383</v>
      </c>
      <c r="CQ21" s="29" t="s">
        <v>383</v>
      </c>
      <c r="CR21" s="29" t="s">
        <v>383</v>
      </c>
      <c r="CS21" s="29" t="s">
        <v>383</v>
      </c>
      <c r="CT21" s="29" t="s">
        <v>383</v>
      </c>
      <c r="CU21" s="29" t="s">
        <v>383</v>
      </c>
      <c r="CV21" s="29">
        <v>0</v>
      </c>
      <c r="CW21" s="29" t="s">
        <v>383</v>
      </c>
      <c r="CX21" s="29" t="s">
        <v>383</v>
      </c>
      <c r="CY21" s="29" t="s">
        <v>383</v>
      </c>
      <c r="CZ21" s="29" t="s">
        <v>383</v>
      </c>
      <c r="DA21" s="29" t="s">
        <v>383</v>
      </c>
      <c r="DC21" s="29" t="s">
        <v>383</v>
      </c>
      <c r="DD21" s="29" t="s">
        <v>383</v>
      </c>
      <c r="DE21" s="29" t="s">
        <v>383</v>
      </c>
      <c r="DF21" s="29" t="s">
        <v>383</v>
      </c>
      <c r="DG21" s="29" t="s">
        <v>383</v>
      </c>
      <c r="DH21" s="29" t="str">
        <f t="shared" si="0"/>
        <v>AP008</v>
      </c>
    </row>
    <row r="22" spans="1:112" ht="15" customHeight="1" x14ac:dyDescent="0.2">
      <c r="A22" s="29" t="s">
        <v>373</v>
      </c>
      <c r="B22" s="29" t="s">
        <v>452</v>
      </c>
      <c r="C22" s="29" t="s">
        <v>383</v>
      </c>
      <c r="D22" s="29" t="s">
        <v>383</v>
      </c>
      <c r="E22" s="29" t="s">
        <v>475</v>
      </c>
      <c r="F22" s="29" t="s">
        <v>383</v>
      </c>
      <c r="G22" s="29" t="s">
        <v>383</v>
      </c>
      <c r="H22" s="29">
        <v>0.25</v>
      </c>
      <c r="I22" s="29" t="s">
        <v>383</v>
      </c>
      <c r="J22" s="29" t="s">
        <v>383</v>
      </c>
      <c r="K22" s="29">
        <v>0</v>
      </c>
      <c r="M22" s="29">
        <v>1</v>
      </c>
      <c r="O22" s="29">
        <v>0</v>
      </c>
      <c r="P22" s="29" t="s">
        <v>453</v>
      </c>
      <c r="Q22" s="29" t="s">
        <v>383</v>
      </c>
      <c r="R22" s="29" t="s">
        <v>383</v>
      </c>
      <c r="S22" s="29" t="s">
        <v>383</v>
      </c>
      <c r="T22" s="29" t="s">
        <v>383</v>
      </c>
      <c r="U22" s="29" t="s">
        <v>383</v>
      </c>
      <c r="V22" s="29" t="s">
        <v>383</v>
      </c>
      <c r="X22" s="29" t="s">
        <v>383</v>
      </c>
      <c r="Y22" s="29" t="s">
        <v>383</v>
      </c>
      <c r="Z22" s="29" t="s">
        <v>383</v>
      </c>
      <c r="AA22" s="29" t="s">
        <v>383</v>
      </c>
      <c r="AB22" s="29" t="s">
        <v>383</v>
      </c>
      <c r="AC22" s="29" t="s">
        <v>383</v>
      </c>
      <c r="AD22" s="29" t="s">
        <v>383</v>
      </c>
      <c r="AE22" s="29" t="s">
        <v>383</v>
      </c>
      <c r="AF22" s="29" t="s">
        <v>383</v>
      </c>
      <c r="AG22" s="29" t="s">
        <v>383</v>
      </c>
      <c r="AH22" s="29" t="s">
        <v>383</v>
      </c>
      <c r="AI22" s="29" t="s">
        <v>383</v>
      </c>
      <c r="AJ22" s="29" t="s">
        <v>383</v>
      </c>
      <c r="AK22" s="29" t="s">
        <v>383</v>
      </c>
      <c r="AL22" s="29" t="s">
        <v>383</v>
      </c>
      <c r="AM22" s="29" t="s">
        <v>383</v>
      </c>
      <c r="AN22" s="29" t="s">
        <v>383</v>
      </c>
      <c r="AO22" s="29" t="s">
        <v>383</v>
      </c>
      <c r="AP22" s="29" t="s">
        <v>383</v>
      </c>
      <c r="AQ22" s="29" t="s">
        <v>383</v>
      </c>
      <c r="AR22" s="29" t="s">
        <v>383</v>
      </c>
      <c r="AS22" s="29" t="s">
        <v>383</v>
      </c>
      <c r="AT22" s="29" t="s">
        <v>383</v>
      </c>
      <c r="AU22" s="29" t="s">
        <v>383</v>
      </c>
      <c r="AV22" s="29" t="s">
        <v>383</v>
      </c>
      <c r="AW22" s="29" t="s">
        <v>383</v>
      </c>
      <c r="AX22" s="29" t="s">
        <v>383</v>
      </c>
      <c r="AY22" s="29" t="s">
        <v>383</v>
      </c>
      <c r="AZ22" s="29" t="s">
        <v>383</v>
      </c>
      <c r="BA22" s="29" t="s">
        <v>383</v>
      </c>
      <c r="BB22" s="29" t="s">
        <v>383</v>
      </c>
      <c r="BC22" s="29" t="s">
        <v>383</v>
      </c>
      <c r="BD22" s="29" t="s">
        <v>383</v>
      </c>
      <c r="BE22" s="29" t="s">
        <v>383</v>
      </c>
      <c r="BF22" s="29" t="s">
        <v>383</v>
      </c>
      <c r="BG22" s="29" t="s">
        <v>383</v>
      </c>
      <c r="BH22" s="29" t="s">
        <v>383</v>
      </c>
      <c r="BI22" s="29" t="s">
        <v>383</v>
      </c>
      <c r="BJ22" s="29" t="s">
        <v>383</v>
      </c>
      <c r="BK22" s="29" t="s">
        <v>383</v>
      </c>
      <c r="BL22" s="29" t="s">
        <v>383</v>
      </c>
      <c r="BM22" s="29" t="s">
        <v>383</v>
      </c>
      <c r="BN22" s="29" t="s">
        <v>383</v>
      </c>
      <c r="BO22" s="29" t="s">
        <v>383</v>
      </c>
      <c r="BP22" s="29" t="s">
        <v>383</v>
      </c>
      <c r="BQ22" s="29" t="s">
        <v>383</v>
      </c>
      <c r="BR22" s="29" t="s">
        <v>383</v>
      </c>
      <c r="BS22" s="29" t="s">
        <v>383</v>
      </c>
      <c r="BT22" s="29" t="s">
        <v>383</v>
      </c>
      <c r="BU22" s="29" t="s">
        <v>383</v>
      </c>
      <c r="BV22" s="29" t="s">
        <v>383</v>
      </c>
      <c r="BW22" s="29" t="s">
        <v>383</v>
      </c>
      <c r="BX22" s="29" t="s">
        <v>383</v>
      </c>
      <c r="BY22" s="29" t="s">
        <v>383</v>
      </c>
      <c r="BZ22" s="29" t="s">
        <v>383</v>
      </c>
      <c r="CA22" s="29" t="s">
        <v>383</v>
      </c>
      <c r="CB22" s="29" t="s">
        <v>383</v>
      </c>
      <c r="CC22" s="29" t="s">
        <v>383</v>
      </c>
      <c r="CD22" s="29" t="s">
        <v>383</v>
      </c>
      <c r="CE22" s="29" t="s">
        <v>383</v>
      </c>
      <c r="CF22" s="29" t="s">
        <v>383</v>
      </c>
      <c r="CG22" s="29" t="s">
        <v>383</v>
      </c>
      <c r="CH22" s="29" t="s">
        <v>383</v>
      </c>
      <c r="CI22" s="29" t="s">
        <v>383</v>
      </c>
      <c r="CJ22" s="29" t="s">
        <v>383</v>
      </c>
      <c r="CK22" s="29" t="s">
        <v>383</v>
      </c>
      <c r="CL22" s="29" t="s">
        <v>383</v>
      </c>
      <c r="CM22" s="29" t="s">
        <v>383</v>
      </c>
      <c r="CN22" s="29" t="s">
        <v>383</v>
      </c>
      <c r="CO22" s="29" t="s">
        <v>383</v>
      </c>
      <c r="CP22" s="29" t="s">
        <v>383</v>
      </c>
      <c r="CQ22" s="29" t="s">
        <v>383</v>
      </c>
      <c r="CR22" s="29" t="s">
        <v>383</v>
      </c>
      <c r="CS22" s="29" t="s">
        <v>383</v>
      </c>
      <c r="CT22" s="29" t="s">
        <v>383</v>
      </c>
      <c r="CU22" s="29" t="s">
        <v>383</v>
      </c>
      <c r="CV22" s="29">
        <v>0</v>
      </c>
      <c r="CW22" s="29" t="s">
        <v>383</v>
      </c>
      <c r="CX22" s="29" t="s">
        <v>383</v>
      </c>
      <c r="CY22" s="29" t="s">
        <v>383</v>
      </c>
      <c r="CZ22" s="29" t="s">
        <v>383</v>
      </c>
      <c r="DA22" s="29" t="s">
        <v>383</v>
      </c>
      <c r="DC22" s="29" t="s">
        <v>383</v>
      </c>
      <c r="DD22" s="29" t="s">
        <v>383</v>
      </c>
      <c r="DE22" s="29" t="s">
        <v>383</v>
      </c>
      <c r="DF22" s="29" t="s">
        <v>383</v>
      </c>
      <c r="DG22" s="29" t="s">
        <v>383</v>
      </c>
      <c r="DH22" s="29" t="str">
        <f t="shared" si="0"/>
        <v>AP008</v>
      </c>
    </row>
    <row r="23" spans="1:112" ht="15" customHeight="1" x14ac:dyDescent="0.2">
      <c r="A23" s="29" t="s">
        <v>373</v>
      </c>
      <c r="B23" s="29" t="s">
        <v>452</v>
      </c>
      <c r="C23" s="29" t="s">
        <v>383</v>
      </c>
      <c r="D23" s="29" t="s">
        <v>383</v>
      </c>
      <c r="E23" s="29" t="s">
        <v>476</v>
      </c>
      <c r="F23" s="29">
        <v>0</v>
      </c>
      <c r="G23" s="29" t="s">
        <v>383</v>
      </c>
      <c r="H23" s="29">
        <v>1</v>
      </c>
      <c r="I23" s="29" t="s">
        <v>383</v>
      </c>
      <c r="J23" s="29" t="s">
        <v>383</v>
      </c>
      <c r="K23" s="29">
        <v>0</v>
      </c>
      <c r="M23" s="29">
        <v>1</v>
      </c>
      <c r="O23" s="29">
        <v>0</v>
      </c>
      <c r="P23" s="29" t="s">
        <v>453</v>
      </c>
      <c r="Q23" s="29" t="s">
        <v>383</v>
      </c>
      <c r="R23" s="29" t="s">
        <v>383</v>
      </c>
      <c r="S23" s="29" t="s">
        <v>383</v>
      </c>
      <c r="T23" s="29" t="s">
        <v>383</v>
      </c>
      <c r="U23" s="29" t="s">
        <v>383</v>
      </c>
      <c r="V23" s="29" t="s">
        <v>383</v>
      </c>
      <c r="X23" s="29" t="s">
        <v>383</v>
      </c>
      <c r="Y23" s="29" t="s">
        <v>383</v>
      </c>
      <c r="Z23" s="29" t="s">
        <v>383</v>
      </c>
      <c r="AA23" s="29" t="s">
        <v>383</v>
      </c>
      <c r="AB23" s="29" t="s">
        <v>383</v>
      </c>
      <c r="AC23" s="29" t="s">
        <v>383</v>
      </c>
      <c r="AD23" s="29" t="s">
        <v>383</v>
      </c>
      <c r="AE23" s="29" t="s">
        <v>383</v>
      </c>
      <c r="AF23" s="29" t="s">
        <v>383</v>
      </c>
      <c r="AG23" s="29" t="s">
        <v>383</v>
      </c>
      <c r="AH23" s="29" t="s">
        <v>383</v>
      </c>
      <c r="AI23" s="29" t="s">
        <v>383</v>
      </c>
      <c r="AJ23" s="29" t="s">
        <v>383</v>
      </c>
      <c r="AK23" s="29" t="s">
        <v>383</v>
      </c>
      <c r="AL23" s="29" t="s">
        <v>383</v>
      </c>
      <c r="AM23" s="29" t="s">
        <v>383</v>
      </c>
      <c r="AN23" s="29" t="s">
        <v>383</v>
      </c>
      <c r="AO23" s="29" t="s">
        <v>383</v>
      </c>
      <c r="AP23" s="29" t="s">
        <v>383</v>
      </c>
      <c r="AQ23" s="29" t="s">
        <v>383</v>
      </c>
      <c r="AR23" s="29" t="s">
        <v>383</v>
      </c>
      <c r="AS23" s="29" t="s">
        <v>383</v>
      </c>
      <c r="AT23" s="29" t="s">
        <v>383</v>
      </c>
      <c r="AU23" s="29" t="s">
        <v>383</v>
      </c>
      <c r="AV23" s="29" t="s">
        <v>383</v>
      </c>
      <c r="AW23" s="29" t="s">
        <v>383</v>
      </c>
      <c r="AX23" s="29" t="s">
        <v>383</v>
      </c>
      <c r="AY23" s="29" t="s">
        <v>383</v>
      </c>
      <c r="AZ23" s="29" t="s">
        <v>383</v>
      </c>
      <c r="BA23" s="29" t="s">
        <v>383</v>
      </c>
      <c r="BB23" s="29" t="s">
        <v>383</v>
      </c>
      <c r="BC23" s="29" t="s">
        <v>383</v>
      </c>
      <c r="BD23" s="29" t="s">
        <v>383</v>
      </c>
      <c r="BE23" s="29" t="s">
        <v>383</v>
      </c>
      <c r="BF23" s="29" t="s">
        <v>383</v>
      </c>
      <c r="BG23" s="29" t="s">
        <v>383</v>
      </c>
      <c r="BH23" s="29" t="s">
        <v>383</v>
      </c>
      <c r="BI23" s="29" t="s">
        <v>383</v>
      </c>
      <c r="BJ23" s="29" t="s">
        <v>383</v>
      </c>
      <c r="BK23" s="29" t="s">
        <v>383</v>
      </c>
      <c r="BL23" s="29" t="s">
        <v>383</v>
      </c>
      <c r="BM23" s="29" t="s">
        <v>383</v>
      </c>
      <c r="BN23" s="29" t="s">
        <v>383</v>
      </c>
      <c r="BO23" s="29" t="s">
        <v>383</v>
      </c>
      <c r="BP23" s="29" t="s">
        <v>383</v>
      </c>
      <c r="BQ23" s="29" t="s">
        <v>383</v>
      </c>
      <c r="BR23" s="29" t="s">
        <v>383</v>
      </c>
      <c r="BS23" s="29" t="s">
        <v>383</v>
      </c>
      <c r="BT23" s="29" t="s">
        <v>383</v>
      </c>
      <c r="BU23" s="29" t="s">
        <v>383</v>
      </c>
      <c r="BV23" s="29" t="s">
        <v>383</v>
      </c>
      <c r="BW23" s="29" t="s">
        <v>383</v>
      </c>
      <c r="BX23" s="29" t="s">
        <v>383</v>
      </c>
      <c r="BY23" s="29" t="s">
        <v>383</v>
      </c>
      <c r="BZ23" s="29" t="s">
        <v>383</v>
      </c>
      <c r="CA23" s="29" t="s">
        <v>383</v>
      </c>
      <c r="CB23" s="29" t="s">
        <v>383</v>
      </c>
      <c r="CC23" s="29" t="s">
        <v>383</v>
      </c>
      <c r="CD23" s="29" t="s">
        <v>383</v>
      </c>
      <c r="CE23" s="29" t="s">
        <v>383</v>
      </c>
      <c r="CF23" s="29" t="s">
        <v>383</v>
      </c>
      <c r="CG23" s="29" t="s">
        <v>383</v>
      </c>
      <c r="CH23" s="29" t="s">
        <v>383</v>
      </c>
      <c r="CI23" s="29" t="s">
        <v>383</v>
      </c>
      <c r="CJ23" s="29" t="s">
        <v>383</v>
      </c>
      <c r="CK23" s="29" t="s">
        <v>383</v>
      </c>
      <c r="CL23" s="29" t="s">
        <v>383</v>
      </c>
      <c r="CM23" s="29" t="s">
        <v>383</v>
      </c>
      <c r="CN23" s="29" t="s">
        <v>383</v>
      </c>
      <c r="CO23" s="29" t="s">
        <v>383</v>
      </c>
      <c r="CP23" s="29" t="s">
        <v>383</v>
      </c>
      <c r="CQ23" s="29" t="s">
        <v>383</v>
      </c>
      <c r="CR23" s="29" t="s">
        <v>383</v>
      </c>
      <c r="CS23" s="29" t="s">
        <v>383</v>
      </c>
      <c r="CT23" s="29" t="s">
        <v>383</v>
      </c>
      <c r="CU23" s="29" t="s">
        <v>383</v>
      </c>
      <c r="CV23" s="29">
        <v>0</v>
      </c>
      <c r="CW23" s="29" t="s">
        <v>383</v>
      </c>
      <c r="CX23" s="29" t="s">
        <v>383</v>
      </c>
      <c r="CY23" s="29" t="s">
        <v>383</v>
      </c>
      <c r="CZ23" s="29" t="s">
        <v>383</v>
      </c>
      <c r="DA23" s="29" t="s">
        <v>383</v>
      </c>
      <c r="DC23" s="29" t="s">
        <v>383</v>
      </c>
      <c r="DD23" s="29" t="s">
        <v>383</v>
      </c>
      <c r="DE23" s="29" t="s">
        <v>383</v>
      </c>
      <c r="DF23" s="29" t="s">
        <v>383</v>
      </c>
      <c r="DG23" s="29" t="s">
        <v>383</v>
      </c>
      <c r="DH23" s="29" t="str">
        <f t="shared" si="0"/>
        <v>AP008</v>
      </c>
    </row>
    <row r="24" spans="1:112" ht="15" customHeight="1" x14ac:dyDescent="0.2">
      <c r="A24" s="29" t="s">
        <v>373</v>
      </c>
      <c r="B24" s="29" t="s">
        <v>477</v>
      </c>
      <c r="C24" s="29">
        <v>319</v>
      </c>
      <c r="D24" s="29" t="s">
        <v>186</v>
      </c>
      <c r="E24" s="29" t="s">
        <v>478</v>
      </c>
      <c r="F24" s="29">
        <v>0</v>
      </c>
      <c r="G24" s="29" t="s">
        <v>392</v>
      </c>
      <c r="H24" s="29">
        <v>1</v>
      </c>
      <c r="I24" s="29">
        <v>1</v>
      </c>
      <c r="J24" s="29">
        <v>12</v>
      </c>
      <c r="K24" s="29">
        <v>0</v>
      </c>
      <c r="M24" s="29">
        <v>1</v>
      </c>
      <c r="O24" s="29">
        <v>0</v>
      </c>
      <c r="Q24" s="29">
        <v>319</v>
      </c>
      <c r="R24" s="29">
        <v>1</v>
      </c>
      <c r="S24" s="29">
        <v>12</v>
      </c>
      <c r="T24" s="29" t="s">
        <v>392</v>
      </c>
      <c r="U24" s="29" t="s">
        <v>382</v>
      </c>
      <c r="V24" s="29" t="s">
        <v>479</v>
      </c>
      <c r="X24" s="29">
        <v>35</v>
      </c>
      <c r="Y24" s="29" t="s">
        <v>380</v>
      </c>
      <c r="Z24" s="29">
        <v>72</v>
      </c>
      <c r="AB24" s="29" t="s">
        <v>380</v>
      </c>
      <c r="AD24" s="29">
        <v>39</v>
      </c>
      <c r="AE24" s="29">
        <v>102.2</v>
      </c>
      <c r="AF24" s="29">
        <v>2.5</v>
      </c>
      <c r="AI24" s="29" t="s">
        <v>377</v>
      </c>
      <c r="AJ24" s="29" t="s">
        <v>377</v>
      </c>
      <c r="AK24" s="29" t="s">
        <v>377</v>
      </c>
      <c r="AL24" s="29" t="s">
        <v>383</v>
      </c>
      <c r="AM24" s="29" t="s">
        <v>382</v>
      </c>
      <c r="AN24" s="29" t="s">
        <v>383</v>
      </c>
      <c r="AO24" s="29" t="s">
        <v>383</v>
      </c>
      <c r="AP24" s="29" t="s">
        <v>377</v>
      </c>
      <c r="AQ24" s="29">
        <v>2</v>
      </c>
      <c r="AR24" s="29" t="s">
        <v>383</v>
      </c>
      <c r="AS24" s="29" t="s">
        <v>383</v>
      </c>
      <c r="AT24" s="29" t="s">
        <v>382</v>
      </c>
      <c r="AU24" s="29" t="s">
        <v>382</v>
      </c>
      <c r="AV24" s="29" t="s">
        <v>377</v>
      </c>
      <c r="AW24" s="29" t="s">
        <v>377</v>
      </c>
      <c r="AX24" s="29" t="s">
        <v>377</v>
      </c>
      <c r="AY24" s="29" t="s">
        <v>377</v>
      </c>
      <c r="AZ24" s="29" t="s">
        <v>377</v>
      </c>
      <c r="BA24" s="29" t="s">
        <v>377</v>
      </c>
      <c r="BB24" s="29" t="s">
        <v>383</v>
      </c>
      <c r="BC24" s="29" t="s">
        <v>382</v>
      </c>
      <c r="BD24" s="29" t="s">
        <v>383</v>
      </c>
      <c r="BE24" s="29" t="s">
        <v>382</v>
      </c>
      <c r="BF24" s="29" t="s">
        <v>383</v>
      </c>
      <c r="BG24" s="29" t="s">
        <v>382</v>
      </c>
      <c r="BH24" s="29" t="s">
        <v>383</v>
      </c>
      <c r="BI24" s="29" t="s">
        <v>383</v>
      </c>
      <c r="BJ24" s="29" t="s">
        <v>382</v>
      </c>
      <c r="BK24" s="29" t="s">
        <v>383</v>
      </c>
      <c r="BL24" s="29" t="s">
        <v>383</v>
      </c>
      <c r="BM24" s="29" t="s">
        <v>383</v>
      </c>
      <c r="BN24" s="29" t="s">
        <v>382</v>
      </c>
      <c r="BO24" s="29" t="s">
        <v>383</v>
      </c>
      <c r="BP24" s="29" t="s">
        <v>383</v>
      </c>
      <c r="BQ24" s="29">
        <v>52.47</v>
      </c>
      <c r="BR24" s="29">
        <v>17.510000000000002</v>
      </c>
      <c r="BS24" s="29">
        <v>33.4</v>
      </c>
      <c r="BT24" s="29">
        <v>3.57</v>
      </c>
      <c r="BU24" s="29">
        <v>6.8</v>
      </c>
      <c r="BV24" s="29">
        <v>31.38</v>
      </c>
      <c r="BW24" s="29">
        <v>59.8</v>
      </c>
      <c r="BX24" s="29">
        <v>33.06</v>
      </c>
      <c r="BY24" s="29">
        <v>70.400000000000006</v>
      </c>
      <c r="BZ24" s="29">
        <v>203.82</v>
      </c>
      <c r="CA24" s="29">
        <v>62</v>
      </c>
      <c r="CB24" s="29">
        <v>21.3</v>
      </c>
      <c r="CC24" s="29">
        <v>34.5</v>
      </c>
      <c r="CD24" s="29">
        <v>17.3</v>
      </c>
      <c r="CE24" s="29">
        <v>1009</v>
      </c>
      <c r="CF24" s="29">
        <v>10</v>
      </c>
      <c r="CG24" s="29">
        <v>72</v>
      </c>
      <c r="CH24" s="29">
        <v>20</v>
      </c>
      <c r="CI24" s="29">
        <v>4</v>
      </c>
      <c r="CJ24" s="29">
        <v>4</v>
      </c>
      <c r="CK24" s="29">
        <v>0</v>
      </c>
      <c r="CL24" s="29" t="s">
        <v>383</v>
      </c>
      <c r="CM24" s="29" t="s">
        <v>383</v>
      </c>
      <c r="CN24" s="29" t="s">
        <v>186</v>
      </c>
      <c r="CO24" s="29" t="s">
        <v>382</v>
      </c>
      <c r="CQ24" s="29" t="s">
        <v>385</v>
      </c>
      <c r="CR24" s="29">
        <v>0</v>
      </c>
      <c r="CS24" s="29" t="s">
        <v>385</v>
      </c>
      <c r="CT24" s="29" t="s">
        <v>385</v>
      </c>
      <c r="CU24" s="29" t="s">
        <v>385</v>
      </c>
      <c r="CV24" s="29">
        <v>0</v>
      </c>
      <c r="CW24" s="29">
        <v>0</v>
      </c>
      <c r="DC24" s="29" t="s">
        <v>385</v>
      </c>
      <c r="DD24" s="29" t="s">
        <v>385</v>
      </c>
      <c r="DE24" s="29" t="s">
        <v>385</v>
      </c>
      <c r="DF24" s="29">
        <v>0</v>
      </c>
      <c r="DG24" s="29" t="s">
        <v>385</v>
      </c>
      <c r="DH24" s="29" t="str">
        <f t="shared" si="0"/>
        <v>AP009</v>
      </c>
    </row>
    <row r="25" spans="1:112" ht="15" customHeight="1" x14ac:dyDescent="0.2">
      <c r="A25" s="29" t="s">
        <v>373</v>
      </c>
      <c r="B25" s="29" t="s">
        <v>477</v>
      </c>
      <c r="C25" s="29" t="s">
        <v>383</v>
      </c>
      <c r="D25" s="29" t="s">
        <v>383</v>
      </c>
      <c r="E25" s="29" t="s">
        <v>480</v>
      </c>
      <c r="F25" s="29" t="s">
        <v>383</v>
      </c>
      <c r="G25" s="29" t="s">
        <v>383</v>
      </c>
      <c r="H25" s="29">
        <v>0.12</v>
      </c>
      <c r="I25" s="29" t="s">
        <v>383</v>
      </c>
      <c r="J25" s="29" t="s">
        <v>383</v>
      </c>
      <c r="K25" s="29">
        <v>0</v>
      </c>
      <c r="L25" s="29">
        <v>0</v>
      </c>
      <c r="M25" s="29">
        <v>1</v>
      </c>
      <c r="O25" s="29">
        <v>0</v>
      </c>
      <c r="Q25" s="29" t="s">
        <v>383</v>
      </c>
      <c r="R25" s="29" t="s">
        <v>383</v>
      </c>
      <c r="S25" s="29" t="s">
        <v>383</v>
      </c>
      <c r="T25" s="29" t="s">
        <v>383</v>
      </c>
      <c r="U25" s="29" t="s">
        <v>383</v>
      </c>
      <c r="V25" s="29" t="s">
        <v>383</v>
      </c>
      <c r="X25" s="29" t="s">
        <v>383</v>
      </c>
      <c r="Y25" s="29" t="s">
        <v>383</v>
      </c>
      <c r="Z25" s="29" t="s">
        <v>383</v>
      </c>
      <c r="AA25" s="29" t="s">
        <v>383</v>
      </c>
      <c r="AB25" s="29" t="s">
        <v>383</v>
      </c>
      <c r="AC25" s="29" t="s">
        <v>383</v>
      </c>
      <c r="AD25" s="29" t="s">
        <v>383</v>
      </c>
      <c r="AE25" s="29" t="s">
        <v>383</v>
      </c>
      <c r="AF25" s="29" t="s">
        <v>383</v>
      </c>
      <c r="AG25" s="29" t="s">
        <v>383</v>
      </c>
      <c r="AH25" s="29" t="s">
        <v>383</v>
      </c>
      <c r="AI25" s="29" t="s">
        <v>383</v>
      </c>
      <c r="AJ25" s="29" t="s">
        <v>383</v>
      </c>
      <c r="AK25" s="29" t="s">
        <v>383</v>
      </c>
      <c r="AL25" s="29" t="s">
        <v>383</v>
      </c>
      <c r="AM25" s="29" t="s">
        <v>383</v>
      </c>
      <c r="AN25" s="29" t="s">
        <v>383</v>
      </c>
      <c r="AO25" s="29" t="s">
        <v>383</v>
      </c>
      <c r="AP25" s="29" t="s">
        <v>383</v>
      </c>
      <c r="AQ25" s="29" t="s">
        <v>383</v>
      </c>
      <c r="AR25" s="29" t="s">
        <v>383</v>
      </c>
      <c r="AS25" s="29" t="s">
        <v>383</v>
      </c>
      <c r="AT25" s="29" t="s">
        <v>383</v>
      </c>
      <c r="AU25" s="29" t="s">
        <v>383</v>
      </c>
      <c r="AV25" s="29" t="s">
        <v>383</v>
      </c>
      <c r="AW25" s="29" t="s">
        <v>383</v>
      </c>
      <c r="AX25" s="29" t="s">
        <v>383</v>
      </c>
      <c r="AY25" s="29" t="s">
        <v>383</v>
      </c>
      <c r="AZ25" s="29" t="s">
        <v>383</v>
      </c>
      <c r="BA25" s="29" t="s">
        <v>383</v>
      </c>
      <c r="BB25" s="29" t="s">
        <v>383</v>
      </c>
      <c r="BC25" s="29" t="s">
        <v>383</v>
      </c>
      <c r="BD25" s="29" t="s">
        <v>383</v>
      </c>
      <c r="BE25" s="29" t="s">
        <v>383</v>
      </c>
      <c r="BF25" s="29" t="s">
        <v>383</v>
      </c>
      <c r="BG25" s="29" t="s">
        <v>383</v>
      </c>
      <c r="BH25" s="29" t="s">
        <v>383</v>
      </c>
      <c r="BI25" s="29" t="s">
        <v>383</v>
      </c>
      <c r="BJ25" s="29" t="s">
        <v>383</v>
      </c>
      <c r="BK25" s="29" t="s">
        <v>383</v>
      </c>
      <c r="BL25" s="29" t="s">
        <v>383</v>
      </c>
      <c r="BM25" s="29" t="s">
        <v>383</v>
      </c>
      <c r="BN25" s="29" t="s">
        <v>383</v>
      </c>
      <c r="BO25" s="29" t="s">
        <v>383</v>
      </c>
      <c r="BP25" s="29" t="s">
        <v>383</v>
      </c>
      <c r="BQ25" s="29" t="s">
        <v>383</v>
      </c>
      <c r="BR25" s="29" t="s">
        <v>383</v>
      </c>
      <c r="BS25" s="29" t="s">
        <v>383</v>
      </c>
      <c r="BT25" s="29" t="s">
        <v>383</v>
      </c>
      <c r="BU25" s="29" t="s">
        <v>383</v>
      </c>
      <c r="BV25" s="29" t="s">
        <v>383</v>
      </c>
      <c r="BW25" s="29" t="s">
        <v>383</v>
      </c>
      <c r="BX25" s="29" t="s">
        <v>383</v>
      </c>
      <c r="BY25" s="29" t="s">
        <v>383</v>
      </c>
      <c r="BZ25" s="29" t="s">
        <v>383</v>
      </c>
      <c r="CA25" s="29" t="s">
        <v>383</v>
      </c>
      <c r="CB25" s="29" t="s">
        <v>383</v>
      </c>
      <c r="CC25" s="29" t="s">
        <v>383</v>
      </c>
      <c r="CD25" s="29" t="s">
        <v>383</v>
      </c>
      <c r="CE25" s="29" t="s">
        <v>383</v>
      </c>
      <c r="CF25" s="29" t="s">
        <v>383</v>
      </c>
      <c r="CG25" s="29" t="s">
        <v>383</v>
      </c>
      <c r="CH25" s="29" t="s">
        <v>383</v>
      </c>
      <c r="CI25" s="29" t="s">
        <v>383</v>
      </c>
      <c r="CJ25" s="29" t="s">
        <v>383</v>
      </c>
      <c r="CK25" s="29" t="s">
        <v>383</v>
      </c>
      <c r="CL25" s="29" t="s">
        <v>383</v>
      </c>
      <c r="CM25" s="29" t="s">
        <v>383</v>
      </c>
      <c r="CN25" s="29" t="s">
        <v>383</v>
      </c>
      <c r="CO25" s="29" t="s">
        <v>383</v>
      </c>
      <c r="CQ25" s="29" t="s">
        <v>383</v>
      </c>
      <c r="CR25" s="29" t="s">
        <v>383</v>
      </c>
      <c r="CS25" s="29" t="s">
        <v>383</v>
      </c>
      <c r="CT25" s="29" t="s">
        <v>383</v>
      </c>
      <c r="CU25" s="29" t="s">
        <v>383</v>
      </c>
      <c r="CV25" s="29">
        <v>0</v>
      </c>
      <c r="CW25" s="29">
        <v>0</v>
      </c>
      <c r="CX25" s="29" t="s">
        <v>383</v>
      </c>
      <c r="CY25" s="29" t="s">
        <v>383</v>
      </c>
      <c r="CZ25" s="29" t="s">
        <v>383</v>
      </c>
      <c r="DA25" s="29" t="s">
        <v>383</v>
      </c>
      <c r="DC25" s="29" t="s">
        <v>383</v>
      </c>
      <c r="DD25" s="29" t="s">
        <v>383</v>
      </c>
      <c r="DE25" s="29" t="s">
        <v>383</v>
      </c>
      <c r="DF25" s="29" t="s">
        <v>383</v>
      </c>
      <c r="DG25" s="29" t="s">
        <v>383</v>
      </c>
      <c r="DH25" s="29" t="str">
        <f t="shared" si="0"/>
        <v>AP009</v>
      </c>
    </row>
    <row r="26" spans="1:112" ht="15" customHeight="1" x14ac:dyDescent="0.2">
      <c r="A26" s="29" t="s">
        <v>373</v>
      </c>
      <c r="B26" s="29" t="s">
        <v>481</v>
      </c>
      <c r="C26" s="29">
        <v>321</v>
      </c>
      <c r="D26" s="29" t="s">
        <v>187</v>
      </c>
      <c r="E26" s="29" t="s">
        <v>482</v>
      </c>
      <c r="F26" s="29">
        <v>0</v>
      </c>
      <c r="G26" s="29" t="s">
        <v>392</v>
      </c>
      <c r="H26" s="29">
        <v>1</v>
      </c>
      <c r="I26" s="29">
        <v>1</v>
      </c>
      <c r="J26" s="29">
        <v>12</v>
      </c>
      <c r="K26" s="29">
        <v>0</v>
      </c>
      <c r="M26" s="29">
        <v>1</v>
      </c>
      <c r="O26" s="29">
        <v>0</v>
      </c>
      <c r="Q26" s="29">
        <v>321</v>
      </c>
      <c r="R26" s="29">
        <v>1</v>
      </c>
      <c r="S26" s="29">
        <v>12</v>
      </c>
      <c r="T26" s="29" t="s">
        <v>392</v>
      </c>
      <c r="U26" s="29" t="s">
        <v>382</v>
      </c>
      <c r="V26" s="29" t="s">
        <v>378</v>
      </c>
      <c r="X26" s="29">
        <v>15</v>
      </c>
      <c r="Y26" s="29" t="s">
        <v>399</v>
      </c>
      <c r="Z26" s="29">
        <v>100</v>
      </c>
      <c r="AA26" s="29" t="s">
        <v>380</v>
      </c>
      <c r="AB26" s="29" t="s">
        <v>455</v>
      </c>
      <c r="AC26" s="29" t="s">
        <v>380</v>
      </c>
      <c r="AD26" s="29">
        <v>39</v>
      </c>
      <c r="AE26" s="29">
        <v>102.2</v>
      </c>
      <c r="AF26" s="29">
        <v>1.5</v>
      </c>
      <c r="AH26" s="29" t="s">
        <v>483</v>
      </c>
      <c r="AI26" s="29" t="s">
        <v>377</v>
      </c>
      <c r="AJ26" s="29" t="s">
        <v>382</v>
      </c>
      <c r="AK26" s="29" t="s">
        <v>377</v>
      </c>
      <c r="AL26" s="29" t="s">
        <v>383</v>
      </c>
      <c r="AM26" s="29" t="s">
        <v>382</v>
      </c>
      <c r="AN26" s="29" t="s">
        <v>382</v>
      </c>
      <c r="AO26" s="29" t="s">
        <v>484</v>
      </c>
      <c r="AP26" s="29" t="s">
        <v>377</v>
      </c>
      <c r="AQ26" s="29">
        <v>4</v>
      </c>
      <c r="AR26" s="29" t="s">
        <v>485</v>
      </c>
      <c r="AS26" s="29" t="s">
        <v>383</v>
      </c>
      <c r="AT26" s="29" t="s">
        <v>377</v>
      </c>
      <c r="AU26" s="29" t="s">
        <v>383</v>
      </c>
      <c r="AV26" s="29" t="s">
        <v>377</v>
      </c>
      <c r="AW26" s="29" t="s">
        <v>377</v>
      </c>
      <c r="AX26" s="29" t="s">
        <v>377</v>
      </c>
      <c r="AY26" s="29" t="s">
        <v>377</v>
      </c>
      <c r="AZ26" s="29" t="s">
        <v>377</v>
      </c>
      <c r="BA26" s="29" t="s">
        <v>377</v>
      </c>
      <c r="BB26" s="29" t="s">
        <v>383</v>
      </c>
      <c r="BC26" s="29" t="s">
        <v>382</v>
      </c>
      <c r="BD26" s="29" t="s">
        <v>383</v>
      </c>
      <c r="BE26" s="29" t="s">
        <v>382</v>
      </c>
      <c r="BF26" s="29" t="s">
        <v>383</v>
      </c>
      <c r="BG26" s="29" t="s">
        <v>382</v>
      </c>
      <c r="BH26" s="29" t="s">
        <v>383</v>
      </c>
      <c r="BI26" s="29" t="s">
        <v>486</v>
      </c>
      <c r="BJ26" s="29" t="s">
        <v>382</v>
      </c>
      <c r="BK26" s="29" t="s">
        <v>383</v>
      </c>
      <c r="BL26" s="29" t="s">
        <v>383</v>
      </c>
      <c r="BM26" s="29" t="s">
        <v>383</v>
      </c>
      <c r="BN26" s="29" t="s">
        <v>382</v>
      </c>
      <c r="BO26" s="29" t="s">
        <v>383</v>
      </c>
      <c r="BP26" s="29" t="s">
        <v>383</v>
      </c>
      <c r="BQ26" s="29">
        <v>16.079999999999998</v>
      </c>
      <c r="BR26" s="29">
        <v>9.06</v>
      </c>
      <c r="BS26" s="29">
        <v>56.3</v>
      </c>
      <c r="BT26" s="29">
        <v>2.48</v>
      </c>
      <c r="BU26" s="29">
        <v>15.4</v>
      </c>
      <c r="BV26" s="29">
        <v>4.54</v>
      </c>
      <c r="BW26" s="29">
        <v>28.2</v>
      </c>
      <c r="BX26" s="29">
        <v>4.34</v>
      </c>
      <c r="BY26" s="29">
        <v>10.1</v>
      </c>
      <c r="BZ26" s="29">
        <v>31.49</v>
      </c>
      <c r="CA26" s="29">
        <v>73</v>
      </c>
      <c r="CB26" s="29">
        <v>23.4</v>
      </c>
      <c r="CC26" s="29">
        <v>32.200000000000003</v>
      </c>
      <c r="CD26" s="29">
        <v>18.399999999999999</v>
      </c>
      <c r="CE26" s="29">
        <v>33</v>
      </c>
      <c r="CF26" s="29">
        <v>12.5</v>
      </c>
      <c r="CG26" s="29">
        <v>80</v>
      </c>
      <c r="CH26" s="29">
        <v>0</v>
      </c>
      <c r="CI26" s="29">
        <v>10</v>
      </c>
      <c r="CJ26" s="29">
        <v>6</v>
      </c>
      <c r="CK26" s="29">
        <v>4</v>
      </c>
      <c r="CL26" s="29" t="s">
        <v>383</v>
      </c>
      <c r="CM26" s="29" t="s">
        <v>383</v>
      </c>
      <c r="CN26" s="29" t="s">
        <v>187</v>
      </c>
      <c r="CO26" s="29" t="s">
        <v>382</v>
      </c>
      <c r="CQ26" s="29" t="s">
        <v>385</v>
      </c>
      <c r="CR26" s="29">
        <v>0</v>
      </c>
      <c r="CS26" s="29" t="s">
        <v>385</v>
      </c>
      <c r="CT26" s="29" t="s">
        <v>385</v>
      </c>
      <c r="CU26" s="29" t="s">
        <v>385</v>
      </c>
      <c r="CV26" s="29">
        <v>0</v>
      </c>
      <c r="CW26" s="29">
        <v>0</v>
      </c>
      <c r="DC26" s="29" t="s">
        <v>385</v>
      </c>
      <c r="DD26" s="29" t="s">
        <v>385</v>
      </c>
      <c r="DE26" s="29" t="s">
        <v>385</v>
      </c>
      <c r="DF26" s="29">
        <v>0</v>
      </c>
      <c r="DG26" s="29" t="s">
        <v>385</v>
      </c>
      <c r="DH26" s="29" t="str">
        <f t="shared" si="0"/>
        <v>AP010</v>
      </c>
    </row>
    <row r="27" spans="1:112" ht="15" customHeight="1" x14ac:dyDescent="0.2">
      <c r="A27" s="29" t="s">
        <v>373</v>
      </c>
      <c r="B27" s="29" t="s">
        <v>481</v>
      </c>
      <c r="C27" s="29">
        <v>322</v>
      </c>
      <c r="D27" s="29" t="s">
        <v>188</v>
      </c>
      <c r="E27" s="29" t="s">
        <v>487</v>
      </c>
      <c r="F27" s="29">
        <v>0</v>
      </c>
      <c r="G27" s="29" t="s">
        <v>392</v>
      </c>
      <c r="H27" s="29">
        <v>2</v>
      </c>
      <c r="I27" s="29">
        <v>2</v>
      </c>
      <c r="J27" s="29">
        <v>24</v>
      </c>
      <c r="K27" s="29">
        <v>0</v>
      </c>
      <c r="M27" s="29">
        <v>1</v>
      </c>
      <c r="O27" s="29">
        <v>0</v>
      </c>
      <c r="Q27" s="29">
        <v>322</v>
      </c>
      <c r="R27" s="29">
        <v>2</v>
      </c>
      <c r="S27" s="29">
        <v>24</v>
      </c>
      <c r="T27" s="29" t="s">
        <v>392</v>
      </c>
      <c r="U27" s="29" t="s">
        <v>382</v>
      </c>
      <c r="V27" s="29" t="s">
        <v>378</v>
      </c>
      <c r="X27" s="29">
        <v>20</v>
      </c>
      <c r="Y27" s="29" t="s">
        <v>380</v>
      </c>
      <c r="Z27" s="29">
        <v>92</v>
      </c>
      <c r="AA27" s="29" t="s">
        <v>380</v>
      </c>
      <c r="AB27" s="29" t="s">
        <v>380</v>
      </c>
      <c r="AC27" s="29" t="s">
        <v>380</v>
      </c>
      <c r="AD27" s="29">
        <v>38.444444444444443</v>
      </c>
      <c r="AE27" s="29">
        <v>101.2</v>
      </c>
      <c r="AF27" s="29">
        <v>2.5</v>
      </c>
      <c r="AI27" s="29" t="s">
        <v>377</v>
      </c>
      <c r="AJ27" s="29" t="s">
        <v>382</v>
      </c>
      <c r="AK27" s="29" t="s">
        <v>377</v>
      </c>
      <c r="AL27" s="29" t="s">
        <v>383</v>
      </c>
      <c r="AM27" s="29" t="s">
        <v>382</v>
      </c>
      <c r="AN27" s="29" t="s">
        <v>382</v>
      </c>
      <c r="AO27" s="29" t="s">
        <v>488</v>
      </c>
      <c r="AP27" s="29" t="s">
        <v>377</v>
      </c>
      <c r="AQ27" s="29">
        <v>3</v>
      </c>
      <c r="AR27" s="29" t="s">
        <v>489</v>
      </c>
      <c r="AS27" s="29" t="s">
        <v>383</v>
      </c>
      <c r="AT27" s="29" t="s">
        <v>383</v>
      </c>
      <c r="AU27" s="29" t="s">
        <v>383</v>
      </c>
      <c r="AV27" s="29" t="s">
        <v>377</v>
      </c>
      <c r="AW27" s="29" t="s">
        <v>377</v>
      </c>
      <c r="AX27" s="29" t="s">
        <v>377</v>
      </c>
      <c r="AY27" s="29" t="s">
        <v>377</v>
      </c>
      <c r="AZ27" s="29" t="s">
        <v>377</v>
      </c>
      <c r="BA27" s="29" t="s">
        <v>377</v>
      </c>
      <c r="BB27" s="29" t="s">
        <v>383</v>
      </c>
      <c r="BC27" s="29" t="s">
        <v>382</v>
      </c>
      <c r="BD27" s="29" t="s">
        <v>383</v>
      </c>
      <c r="BE27" s="29" t="s">
        <v>382</v>
      </c>
      <c r="BF27" s="29" t="s">
        <v>383</v>
      </c>
      <c r="BG27" s="29" t="s">
        <v>382</v>
      </c>
      <c r="BH27" s="29" t="s">
        <v>383</v>
      </c>
      <c r="BI27" s="29" t="s">
        <v>383</v>
      </c>
      <c r="BJ27" s="29" t="s">
        <v>382</v>
      </c>
      <c r="BK27" s="29" t="s">
        <v>383</v>
      </c>
      <c r="BL27" s="29" t="s">
        <v>383</v>
      </c>
      <c r="BM27" s="29" t="s">
        <v>383</v>
      </c>
      <c r="BN27" s="29" t="s">
        <v>382</v>
      </c>
      <c r="BO27" s="29" t="s">
        <v>383</v>
      </c>
      <c r="BP27" s="29" t="s">
        <v>383</v>
      </c>
      <c r="BQ27" s="29">
        <v>18.350000000000001</v>
      </c>
      <c r="BR27" s="29">
        <v>10.36</v>
      </c>
      <c r="BS27" s="29">
        <v>56.4</v>
      </c>
      <c r="BT27" s="29">
        <v>1.64</v>
      </c>
      <c r="BU27" s="29">
        <v>8.9</v>
      </c>
      <c r="BV27" s="29">
        <v>6.36</v>
      </c>
      <c r="BW27" s="29">
        <v>34.6</v>
      </c>
      <c r="BX27" s="29">
        <v>5.82</v>
      </c>
      <c r="BY27" s="29">
        <v>12.9</v>
      </c>
      <c r="BZ27" s="29">
        <v>41.21</v>
      </c>
      <c r="CA27" s="29">
        <v>71</v>
      </c>
      <c r="CB27" s="29">
        <v>22.1</v>
      </c>
      <c r="CC27" s="29">
        <v>31.3</v>
      </c>
      <c r="CD27" s="29">
        <v>16.7</v>
      </c>
      <c r="CE27" s="29">
        <v>207</v>
      </c>
      <c r="CF27" s="29">
        <v>10.8</v>
      </c>
      <c r="CG27" s="29">
        <v>63</v>
      </c>
      <c r="CH27" s="29">
        <v>0</v>
      </c>
      <c r="CI27" s="29">
        <v>27</v>
      </c>
      <c r="CJ27" s="29">
        <v>6</v>
      </c>
      <c r="CK27" s="29">
        <v>4</v>
      </c>
      <c r="CL27" s="29" t="s">
        <v>383</v>
      </c>
      <c r="CM27" s="29" t="s">
        <v>383</v>
      </c>
      <c r="CN27" s="29" t="s">
        <v>188</v>
      </c>
      <c r="CO27" s="29" t="s">
        <v>382</v>
      </c>
      <c r="CQ27" s="29" t="s">
        <v>385</v>
      </c>
      <c r="CR27" s="29">
        <v>0</v>
      </c>
      <c r="CS27" s="29" t="s">
        <v>385</v>
      </c>
      <c r="CT27" s="29" t="s">
        <v>385</v>
      </c>
      <c r="CU27" s="29" t="s">
        <v>385</v>
      </c>
      <c r="CV27" s="29">
        <v>0</v>
      </c>
      <c r="CW27" s="29">
        <v>0</v>
      </c>
      <c r="DC27" s="29" t="s">
        <v>385</v>
      </c>
      <c r="DD27" s="29" t="s">
        <v>385</v>
      </c>
      <c r="DE27" s="29" t="s">
        <v>385</v>
      </c>
      <c r="DF27" s="29">
        <v>0</v>
      </c>
      <c r="DG27" s="29" t="s">
        <v>385</v>
      </c>
      <c r="DH27" s="29" t="str">
        <f t="shared" si="0"/>
        <v>AP010</v>
      </c>
    </row>
    <row r="28" spans="1:112" ht="15" customHeight="1" x14ac:dyDescent="0.2">
      <c r="A28" s="29" t="s">
        <v>373</v>
      </c>
      <c r="B28" s="29" t="s">
        <v>481</v>
      </c>
      <c r="C28" s="29">
        <v>323</v>
      </c>
      <c r="D28" s="29" t="s">
        <v>189</v>
      </c>
      <c r="E28" s="29" t="s">
        <v>482</v>
      </c>
      <c r="F28" s="29">
        <v>1</v>
      </c>
      <c r="G28" s="29" t="s">
        <v>376</v>
      </c>
      <c r="H28" s="29">
        <v>1</v>
      </c>
      <c r="I28" s="29">
        <v>1</v>
      </c>
      <c r="J28" s="29">
        <v>24</v>
      </c>
      <c r="K28" s="29">
        <v>0</v>
      </c>
      <c r="L28" s="29">
        <v>0</v>
      </c>
      <c r="M28" s="29">
        <v>1</v>
      </c>
      <c r="O28" s="29">
        <v>0</v>
      </c>
      <c r="Q28" s="29">
        <v>323</v>
      </c>
      <c r="R28" s="29">
        <v>1</v>
      </c>
      <c r="S28" s="29">
        <v>24</v>
      </c>
      <c r="T28" s="29" t="s">
        <v>376</v>
      </c>
      <c r="U28" s="29" t="s">
        <v>382</v>
      </c>
      <c r="V28" s="29" t="s">
        <v>378</v>
      </c>
      <c r="X28" s="29">
        <v>12</v>
      </c>
      <c r="Y28" s="29" t="s">
        <v>399</v>
      </c>
      <c r="Z28" s="29">
        <v>102</v>
      </c>
      <c r="AA28" s="29" t="s">
        <v>380</v>
      </c>
      <c r="AB28" s="29" t="s">
        <v>400</v>
      </c>
      <c r="AC28" s="29" t="s">
        <v>380</v>
      </c>
      <c r="AD28" s="29">
        <v>38.666666666666664</v>
      </c>
      <c r="AE28" s="29">
        <v>101.6</v>
      </c>
      <c r="AF28" s="29">
        <v>1</v>
      </c>
      <c r="AH28" s="29" t="s">
        <v>490</v>
      </c>
      <c r="AI28" s="29" t="s">
        <v>377</v>
      </c>
      <c r="AJ28" s="29" t="s">
        <v>382</v>
      </c>
      <c r="AK28" s="29" t="s">
        <v>377</v>
      </c>
      <c r="AL28" s="29" t="s">
        <v>383</v>
      </c>
      <c r="AM28" s="29" t="s">
        <v>382</v>
      </c>
      <c r="AN28" s="29" t="s">
        <v>382</v>
      </c>
      <c r="AO28" s="29" t="s">
        <v>491</v>
      </c>
      <c r="AP28" s="29" t="s">
        <v>377</v>
      </c>
      <c r="AQ28" s="29">
        <v>3</v>
      </c>
      <c r="AR28" s="29" t="s">
        <v>492</v>
      </c>
      <c r="AS28" s="29" t="s">
        <v>383</v>
      </c>
      <c r="AT28" s="29" t="s">
        <v>382</v>
      </c>
      <c r="AU28" s="29" t="s">
        <v>383</v>
      </c>
      <c r="AV28" s="29" t="s">
        <v>377</v>
      </c>
      <c r="AW28" s="29" t="s">
        <v>377</v>
      </c>
      <c r="AX28" s="29" t="s">
        <v>377</v>
      </c>
      <c r="AY28" s="29" t="s">
        <v>377</v>
      </c>
      <c r="AZ28" s="29" t="s">
        <v>377</v>
      </c>
      <c r="BA28" s="29" t="s">
        <v>377</v>
      </c>
      <c r="BB28" s="29" t="s">
        <v>383</v>
      </c>
      <c r="BC28" s="29" t="s">
        <v>382</v>
      </c>
      <c r="BD28" s="29" t="s">
        <v>383</v>
      </c>
      <c r="BE28" s="29" t="s">
        <v>382</v>
      </c>
      <c r="BF28" s="29" t="s">
        <v>383</v>
      </c>
      <c r="BG28" s="29" t="s">
        <v>382</v>
      </c>
      <c r="BH28" s="29" t="s">
        <v>383</v>
      </c>
      <c r="BI28" s="29" t="s">
        <v>383</v>
      </c>
      <c r="BJ28" s="29" t="s">
        <v>382</v>
      </c>
      <c r="BK28" s="29" t="s">
        <v>383</v>
      </c>
      <c r="BL28" s="29" t="s">
        <v>383</v>
      </c>
      <c r="BM28" s="29" t="s">
        <v>383</v>
      </c>
      <c r="BN28" s="29" t="s">
        <v>382</v>
      </c>
      <c r="BO28" s="29" t="s">
        <v>383</v>
      </c>
      <c r="BP28" s="29" t="s">
        <v>383</v>
      </c>
      <c r="BQ28" s="29">
        <v>12.07</v>
      </c>
      <c r="BR28" s="29">
        <v>9.39</v>
      </c>
      <c r="BS28" s="29">
        <v>77.7</v>
      </c>
      <c r="BT28" s="29">
        <v>1.81</v>
      </c>
      <c r="BU28" s="29">
        <v>15</v>
      </c>
      <c r="BV28" s="29">
        <v>0.88</v>
      </c>
      <c r="BW28" s="29">
        <v>7.3</v>
      </c>
      <c r="BX28" s="29">
        <v>3.76</v>
      </c>
      <c r="BY28" s="29">
        <v>9.4</v>
      </c>
      <c r="BZ28" s="29">
        <v>30.51</v>
      </c>
      <c r="CA28" s="29">
        <v>81</v>
      </c>
      <c r="CB28" s="29">
        <v>25</v>
      </c>
      <c r="CC28" s="29">
        <v>30.8</v>
      </c>
      <c r="CD28" s="29">
        <v>19.600000000000001</v>
      </c>
      <c r="CE28" s="29">
        <v>6</v>
      </c>
      <c r="CF28" s="29">
        <v>13.7</v>
      </c>
      <c r="CG28" s="29">
        <v>26</v>
      </c>
      <c r="CH28" s="29">
        <v>0</v>
      </c>
      <c r="CI28" s="29">
        <v>67</v>
      </c>
      <c r="CJ28" s="29">
        <v>4</v>
      </c>
      <c r="CK28" s="29">
        <v>3</v>
      </c>
      <c r="CL28" s="29" t="s">
        <v>383</v>
      </c>
      <c r="CM28" s="29" t="s">
        <v>383</v>
      </c>
      <c r="CN28" s="29" t="s">
        <v>189</v>
      </c>
      <c r="CO28" s="29" t="s">
        <v>382</v>
      </c>
      <c r="CQ28" s="29" t="s">
        <v>385</v>
      </c>
      <c r="CR28" s="29">
        <v>0</v>
      </c>
      <c r="CS28" s="29" t="s">
        <v>385</v>
      </c>
      <c r="CT28" s="29" t="s">
        <v>385</v>
      </c>
      <c r="CU28" s="29" t="s">
        <v>385</v>
      </c>
      <c r="CV28" s="29">
        <v>0</v>
      </c>
      <c r="CW28" s="29">
        <v>0</v>
      </c>
      <c r="DC28" s="29" t="s">
        <v>385</v>
      </c>
      <c r="DD28" s="29" t="s">
        <v>385</v>
      </c>
      <c r="DE28" s="29" t="s">
        <v>385</v>
      </c>
      <c r="DF28" s="29">
        <v>0</v>
      </c>
      <c r="DG28" s="29" t="s">
        <v>385</v>
      </c>
      <c r="DH28" s="29" t="str">
        <f t="shared" si="0"/>
        <v>AP010</v>
      </c>
    </row>
    <row r="29" spans="1:112" ht="15" customHeight="1" x14ac:dyDescent="0.2">
      <c r="A29" s="29" t="s">
        <v>373</v>
      </c>
      <c r="B29" s="29" t="s">
        <v>493</v>
      </c>
      <c r="C29" s="29">
        <v>320</v>
      </c>
      <c r="D29" s="29" t="s">
        <v>190</v>
      </c>
      <c r="E29" s="29" t="s">
        <v>494</v>
      </c>
      <c r="F29" s="29">
        <v>1</v>
      </c>
      <c r="G29" s="29" t="s">
        <v>376</v>
      </c>
      <c r="H29" s="29" t="s">
        <v>383</v>
      </c>
      <c r="I29" s="29">
        <v>1</v>
      </c>
      <c r="J29" s="29">
        <v>12</v>
      </c>
      <c r="K29" s="29" t="s">
        <v>383</v>
      </c>
      <c r="L29" s="29" t="s">
        <v>383</v>
      </c>
      <c r="M29" s="29" t="s">
        <v>383</v>
      </c>
      <c r="N29" s="29" t="s">
        <v>383</v>
      </c>
      <c r="O29" s="29" t="s">
        <v>383</v>
      </c>
      <c r="P29" s="29" t="s">
        <v>495</v>
      </c>
      <c r="Q29" s="29">
        <v>320</v>
      </c>
      <c r="R29" s="29">
        <v>1</v>
      </c>
      <c r="S29" s="29">
        <v>12</v>
      </c>
      <c r="T29" s="29" t="s">
        <v>376</v>
      </c>
      <c r="U29" s="29" t="s">
        <v>382</v>
      </c>
      <c r="V29" s="29" t="s">
        <v>479</v>
      </c>
      <c r="X29" s="29">
        <v>40</v>
      </c>
      <c r="Y29" s="29" t="s">
        <v>380</v>
      </c>
      <c r="Z29" s="29">
        <v>80</v>
      </c>
      <c r="AA29" s="29">
        <v>40</v>
      </c>
      <c r="AB29" s="29" t="s">
        <v>380</v>
      </c>
      <c r="AC29" s="29" t="s">
        <v>380</v>
      </c>
      <c r="AD29" s="29">
        <v>39.111111111111114</v>
      </c>
      <c r="AE29" s="29">
        <v>102.4</v>
      </c>
      <c r="AF29" s="29">
        <v>3.5</v>
      </c>
      <c r="AH29" s="29" t="s">
        <v>496</v>
      </c>
      <c r="AI29" s="29" t="s">
        <v>377</v>
      </c>
      <c r="AJ29" s="29" t="s">
        <v>377</v>
      </c>
      <c r="AK29" s="29" t="s">
        <v>377</v>
      </c>
      <c r="AL29" s="29" t="s">
        <v>383</v>
      </c>
      <c r="AM29" s="29" t="s">
        <v>382</v>
      </c>
      <c r="AN29" s="29" t="s">
        <v>382</v>
      </c>
      <c r="AO29" s="29" t="s">
        <v>383</v>
      </c>
      <c r="AP29" s="29" t="s">
        <v>377</v>
      </c>
      <c r="AQ29" s="29">
        <v>3</v>
      </c>
      <c r="AR29" s="29" t="s">
        <v>497</v>
      </c>
      <c r="AS29" s="29" t="s">
        <v>383</v>
      </c>
      <c r="AT29" s="29" t="s">
        <v>382</v>
      </c>
      <c r="AU29" s="29" t="s">
        <v>383</v>
      </c>
      <c r="AV29" s="29" t="s">
        <v>377</v>
      </c>
      <c r="AW29" s="29" t="s">
        <v>377</v>
      </c>
      <c r="AX29" s="29" t="s">
        <v>377</v>
      </c>
      <c r="AY29" s="29" t="s">
        <v>377</v>
      </c>
      <c r="AZ29" s="29" t="s">
        <v>377</v>
      </c>
      <c r="BA29" s="29" t="s">
        <v>377</v>
      </c>
      <c r="BB29" s="29" t="s">
        <v>383</v>
      </c>
      <c r="BC29" s="29" t="s">
        <v>382</v>
      </c>
      <c r="BD29" s="29" t="s">
        <v>383</v>
      </c>
      <c r="BE29" s="29" t="s">
        <v>382</v>
      </c>
      <c r="BF29" s="29" t="s">
        <v>383</v>
      </c>
      <c r="BG29" s="29" t="s">
        <v>382</v>
      </c>
      <c r="BH29" s="29" t="s">
        <v>383</v>
      </c>
      <c r="BI29" s="29" t="s">
        <v>498</v>
      </c>
      <c r="BJ29" s="29" t="s">
        <v>377</v>
      </c>
      <c r="BK29" s="29">
        <v>5</v>
      </c>
      <c r="BL29" s="29">
        <v>5</v>
      </c>
      <c r="BM29" s="29" t="s">
        <v>383</v>
      </c>
      <c r="BN29" s="29" t="s">
        <v>382</v>
      </c>
      <c r="BO29" s="29" t="s">
        <v>383</v>
      </c>
      <c r="BP29" s="29" t="s">
        <v>499</v>
      </c>
      <c r="BQ29" s="29">
        <v>16.87</v>
      </c>
      <c r="BR29" s="29">
        <v>7.08</v>
      </c>
      <c r="BS29" s="29">
        <v>42</v>
      </c>
      <c r="BT29" s="29">
        <v>3.37</v>
      </c>
      <c r="BU29" s="29">
        <v>20</v>
      </c>
      <c r="BV29" s="29">
        <v>6.41</v>
      </c>
      <c r="BW29" s="29">
        <v>38</v>
      </c>
      <c r="BX29" s="29">
        <v>5.95</v>
      </c>
      <c r="BY29" s="29">
        <v>12.3</v>
      </c>
      <c r="BZ29" s="29">
        <v>38</v>
      </c>
      <c r="CA29" s="29">
        <v>64</v>
      </c>
      <c r="CB29" s="29">
        <v>20.8</v>
      </c>
      <c r="CC29" s="29">
        <v>32.5</v>
      </c>
      <c r="CD29" s="29">
        <v>19</v>
      </c>
      <c r="CE29" s="29">
        <v>355</v>
      </c>
      <c r="CF29" s="29">
        <v>8.1999999999999993</v>
      </c>
      <c r="CG29" s="29">
        <v>50</v>
      </c>
      <c r="CH29" s="29">
        <v>0</v>
      </c>
      <c r="CI29" s="29">
        <v>40</v>
      </c>
      <c r="CJ29" s="29">
        <v>10</v>
      </c>
      <c r="CK29" s="29">
        <v>0</v>
      </c>
      <c r="CL29" s="29" t="s">
        <v>383</v>
      </c>
      <c r="CM29" s="29" t="s">
        <v>383</v>
      </c>
      <c r="CN29" s="29" t="s">
        <v>190</v>
      </c>
      <c r="CO29" s="29" t="s">
        <v>382</v>
      </c>
      <c r="CQ29" s="29" t="s">
        <v>385</v>
      </c>
      <c r="CR29" s="29">
        <v>0</v>
      </c>
      <c r="CS29" s="29" t="s">
        <v>385</v>
      </c>
      <c r="CT29" s="29" t="s">
        <v>385</v>
      </c>
      <c r="CU29" s="29" t="s">
        <v>385</v>
      </c>
      <c r="CV29" s="29">
        <v>0</v>
      </c>
      <c r="CW29" s="29">
        <v>0</v>
      </c>
      <c r="DC29" s="29" t="s">
        <v>385</v>
      </c>
      <c r="DD29" s="29" t="s">
        <v>385</v>
      </c>
      <c r="DE29" s="29" t="s">
        <v>385</v>
      </c>
      <c r="DF29" s="29">
        <v>0</v>
      </c>
      <c r="DG29" s="29" t="s">
        <v>385</v>
      </c>
      <c r="DH29" s="29" t="str">
        <f t="shared" si="0"/>
        <v>AP011</v>
      </c>
    </row>
    <row r="30" spans="1:112" ht="15" customHeight="1" x14ac:dyDescent="0.2">
      <c r="A30" s="29" t="s">
        <v>373</v>
      </c>
      <c r="B30" s="29" t="s">
        <v>500</v>
      </c>
      <c r="C30" s="29">
        <v>324</v>
      </c>
      <c r="D30" s="29" t="s">
        <v>191</v>
      </c>
      <c r="E30" s="29" t="s">
        <v>501</v>
      </c>
      <c r="F30" s="29">
        <v>1</v>
      </c>
      <c r="G30" s="29" t="s">
        <v>376</v>
      </c>
      <c r="H30" s="29">
        <v>3</v>
      </c>
      <c r="I30" s="29">
        <v>3</v>
      </c>
      <c r="J30" s="29">
        <v>36</v>
      </c>
      <c r="K30" s="29">
        <v>0</v>
      </c>
      <c r="L30" s="29">
        <v>2</v>
      </c>
      <c r="M30" s="29">
        <v>1</v>
      </c>
      <c r="O30" s="29">
        <v>0</v>
      </c>
      <c r="Q30" s="29">
        <v>324</v>
      </c>
      <c r="R30" s="29">
        <v>3</v>
      </c>
      <c r="S30" s="29">
        <v>36</v>
      </c>
      <c r="T30" s="29" t="s">
        <v>376</v>
      </c>
      <c r="U30" s="29" t="s">
        <v>382</v>
      </c>
      <c r="V30" s="29" t="s">
        <v>378</v>
      </c>
      <c r="X30" s="29">
        <v>36</v>
      </c>
      <c r="Y30" s="29" t="s">
        <v>380</v>
      </c>
      <c r="Z30" s="29">
        <v>118</v>
      </c>
      <c r="AA30" s="29" t="s">
        <v>459</v>
      </c>
      <c r="AB30" s="29" t="s">
        <v>502</v>
      </c>
      <c r="AC30" s="29" t="s">
        <v>380</v>
      </c>
      <c r="AD30" s="29">
        <v>38.888888888888886</v>
      </c>
      <c r="AE30" s="29">
        <v>102</v>
      </c>
      <c r="AF30" s="29">
        <v>2</v>
      </c>
      <c r="AH30" s="29" t="s">
        <v>503</v>
      </c>
      <c r="AI30" s="29" t="s">
        <v>377</v>
      </c>
      <c r="AJ30" s="29" t="s">
        <v>382</v>
      </c>
      <c r="AK30" s="29" t="s">
        <v>377</v>
      </c>
      <c r="AL30" s="29" t="s">
        <v>383</v>
      </c>
      <c r="AM30" s="29" t="s">
        <v>382</v>
      </c>
      <c r="AN30" s="29" t="s">
        <v>382</v>
      </c>
      <c r="AO30" s="29" t="s">
        <v>504</v>
      </c>
      <c r="AP30" s="29" t="s">
        <v>377</v>
      </c>
      <c r="AQ30" s="29">
        <v>3</v>
      </c>
      <c r="AR30" s="29" t="s">
        <v>505</v>
      </c>
      <c r="AS30" s="29" t="s">
        <v>383</v>
      </c>
      <c r="AT30" s="29" t="s">
        <v>382</v>
      </c>
      <c r="AU30" s="29" t="s">
        <v>383</v>
      </c>
      <c r="AV30" s="29" t="s">
        <v>377</v>
      </c>
      <c r="AW30" s="29" t="s">
        <v>377</v>
      </c>
      <c r="AX30" s="29" t="s">
        <v>377</v>
      </c>
      <c r="AY30" s="29" t="s">
        <v>377</v>
      </c>
      <c r="AZ30" s="29" t="s">
        <v>377</v>
      </c>
      <c r="BA30" s="29" t="s">
        <v>377</v>
      </c>
      <c r="BB30" s="29" t="s">
        <v>383</v>
      </c>
      <c r="BC30" s="29" t="s">
        <v>382</v>
      </c>
      <c r="BD30" s="29" t="s">
        <v>383</v>
      </c>
      <c r="BE30" s="29" t="s">
        <v>382</v>
      </c>
      <c r="BF30" s="29" t="s">
        <v>383</v>
      </c>
      <c r="BG30" s="29" t="s">
        <v>377</v>
      </c>
      <c r="BH30" s="29" t="s">
        <v>506</v>
      </c>
      <c r="BI30" s="29" t="s">
        <v>383</v>
      </c>
      <c r="BJ30" s="29" t="s">
        <v>377</v>
      </c>
      <c r="BK30" s="29">
        <v>3</v>
      </c>
      <c r="BL30" s="29">
        <v>2</v>
      </c>
      <c r="BM30" s="29" t="s">
        <v>383</v>
      </c>
      <c r="BN30" s="29" t="s">
        <v>377</v>
      </c>
      <c r="BO30" s="29" t="s">
        <v>506</v>
      </c>
      <c r="BP30" s="29" t="s">
        <v>507</v>
      </c>
      <c r="BQ30" s="29">
        <v>26.69</v>
      </c>
      <c r="BR30" s="29">
        <v>19.28</v>
      </c>
      <c r="BS30" s="29">
        <v>72.2</v>
      </c>
      <c r="BT30" s="29">
        <v>2.42</v>
      </c>
      <c r="BU30" s="29">
        <v>9.1</v>
      </c>
      <c r="BV30" s="29">
        <v>4.99</v>
      </c>
      <c r="BW30" s="29">
        <v>18.7</v>
      </c>
      <c r="BX30" s="29">
        <v>4.59</v>
      </c>
      <c r="BY30" s="29">
        <v>10.6</v>
      </c>
      <c r="BZ30" s="29">
        <v>32.520000000000003</v>
      </c>
      <c r="CA30" s="29">
        <v>71</v>
      </c>
      <c r="CB30" s="29">
        <v>23.1</v>
      </c>
      <c r="CC30" s="29">
        <v>32.6</v>
      </c>
      <c r="CD30" s="29">
        <v>16.5</v>
      </c>
      <c r="CE30" s="29">
        <v>196</v>
      </c>
      <c r="CF30" s="29">
        <v>11.8</v>
      </c>
      <c r="CG30" s="29">
        <v>64</v>
      </c>
      <c r="CH30" s="29">
        <v>0</v>
      </c>
      <c r="CI30" s="29">
        <v>28</v>
      </c>
      <c r="CJ30" s="29">
        <v>4</v>
      </c>
      <c r="CK30" s="29">
        <v>4</v>
      </c>
      <c r="CL30" s="29" t="s">
        <v>383</v>
      </c>
      <c r="CM30" s="29" t="s">
        <v>383</v>
      </c>
      <c r="CN30" s="29" t="s">
        <v>191</v>
      </c>
      <c r="CO30" s="29" t="s">
        <v>382</v>
      </c>
      <c r="CQ30" s="29" t="s">
        <v>385</v>
      </c>
      <c r="CR30" s="29">
        <v>0</v>
      </c>
      <c r="CS30" s="29" t="s">
        <v>385</v>
      </c>
      <c r="CT30" s="29" t="s">
        <v>385</v>
      </c>
      <c r="CU30" s="29" t="s">
        <v>385</v>
      </c>
      <c r="CV30" s="29">
        <v>0</v>
      </c>
      <c r="CW30" s="29">
        <v>0</v>
      </c>
      <c r="DC30" s="29" t="s">
        <v>385</v>
      </c>
      <c r="DD30" s="29" t="s">
        <v>385</v>
      </c>
      <c r="DE30" s="29" t="s">
        <v>385</v>
      </c>
      <c r="DF30" s="29">
        <v>1</v>
      </c>
      <c r="DG30" s="29" t="s">
        <v>385</v>
      </c>
      <c r="DH30" s="29" t="str">
        <f t="shared" si="0"/>
        <v>AP012</v>
      </c>
    </row>
    <row r="31" spans="1:112" ht="15" customHeight="1" x14ac:dyDescent="0.2">
      <c r="A31" s="29" t="s">
        <v>373</v>
      </c>
      <c r="B31" s="29" t="s">
        <v>500</v>
      </c>
      <c r="C31" s="29">
        <v>325</v>
      </c>
      <c r="D31" s="29" t="s">
        <v>192</v>
      </c>
      <c r="E31" s="29" t="s">
        <v>508</v>
      </c>
      <c r="F31" s="29">
        <v>0</v>
      </c>
      <c r="G31" s="29" t="s">
        <v>392</v>
      </c>
      <c r="H31" s="29">
        <v>1</v>
      </c>
      <c r="I31" s="29">
        <v>1</v>
      </c>
      <c r="J31" s="29">
        <v>12</v>
      </c>
      <c r="K31" s="29">
        <v>0</v>
      </c>
      <c r="M31" s="29">
        <v>1</v>
      </c>
      <c r="O31" s="29">
        <v>0</v>
      </c>
      <c r="Q31" s="29">
        <v>325</v>
      </c>
      <c r="R31" s="29">
        <v>1</v>
      </c>
      <c r="S31" s="29">
        <v>12</v>
      </c>
      <c r="T31" s="29" t="s">
        <v>392</v>
      </c>
      <c r="U31" s="29" t="s">
        <v>382</v>
      </c>
      <c r="V31" s="29" t="s">
        <v>378</v>
      </c>
      <c r="X31" s="29">
        <v>32</v>
      </c>
      <c r="Y31" s="29" t="s">
        <v>380</v>
      </c>
      <c r="Z31" s="29">
        <v>140</v>
      </c>
      <c r="AA31" s="29" t="s">
        <v>382</v>
      </c>
      <c r="AB31" s="29" t="s">
        <v>380</v>
      </c>
      <c r="AC31" s="29" t="s">
        <v>380</v>
      </c>
      <c r="AD31" s="29">
        <v>38.333333333333336</v>
      </c>
      <c r="AE31" s="29">
        <v>101</v>
      </c>
      <c r="AH31" s="29" t="s">
        <v>509</v>
      </c>
      <c r="AI31" s="29" t="s">
        <v>377</v>
      </c>
      <c r="AJ31" s="29" t="s">
        <v>377</v>
      </c>
      <c r="AK31" s="29" t="s">
        <v>377</v>
      </c>
      <c r="AL31" s="29" t="s">
        <v>383</v>
      </c>
      <c r="AM31" s="29" t="s">
        <v>382</v>
      </c>
      <c r="AN31" s="29" t="s">
        <v>382</v>
      </c>
      <c r="AO31" s="29" t="s">
        <v>510</v>
      </c>
      <c r="AP31" s="29" t="s">
        <v>377</v>
      </c>
      <c r="AQ31" s="29">
        <v>2</v>
      </c>
      <c r="AR31" s="29" t="s">
        <v>511</v>
      </c>
      <c r="AS31" s="29" t="s">
        <v>383</v>
      </c>
      <c r="AT31" s="29" t="s">
        <v>382</v>
      </c>
      <c r="AU31" s="29" t="s">
        <v>383</v>
      </c>
      <c r="AV31" s="29" t="s">
        <v>377</v>
      </c>
      <c r="AW31" s="29" t="s">
        <v>377</v>
      </c>
      <c r="AX31" s="29" t="s">
        <v>377</v>
      </c>
      <c r="AY31" s="29" t="s">
        <v>377</v>
      </c>
      <c r="AZ31" s="29" t="s">
        <v>377</v>
      </c>
      <c r="BA31" s="29" t="s">
        <v>377</v>
      </c>
      <c r="BB31" s="29" t="s">
        <v>383</v>
      </c>
      <c r="BC31" s="29" t="s">
        <v>382</v>
      </c>
      <c r="BD31" s="29" t="s">
        <v>383</v>
      </c>
      <c r="BE31" s="29" t="s">
        <v>382</v>
      </c>
      <c r="BF31" s="29" t="s">
        <v>383</v>
      </c>
      <c r="BG31" s="29" t="s">
        <v>382</v>
      </c>
      <c r="BH31" s="29" t="s">
        <v>383</v>
      </c>
      <c r="BI31" s="29" t="s">
        <v>512</v>
      </c>
      <c r="BJ31" s="29" t="s">
        <v>382</v>
      </c>
      <c r="BK31" s="29" t="s">
        <v>383</v>
      </c>
      <c r="BL31" s="29" t="s">
        <v>383</v>
      </c>
      <c r="BM31" s="29" t="s">
        <v>383</v>
      </c>
      <c r="BN31" s="29" t="s">
        <v>382</v>
      </c>
      <c r="BO31" s="29" t="s">
        <v>383</v>
      </c>
      <c r="BP31" s="29" t="s">
        <v>383</v>
      </c>
      <c r="BQ31" s="29">
        <v>18.399999999999999</v>
      </c>
      <c r="BR31" s="29">
        <v>6.13</v>
      </c>
      <c r="BS31" s="29">
        <v>33.299999999999997</v>
      </c>
      <c r="BT31" s="29">
        <v>4.68</v>
      </c>
      <c r="BU31" s="29">
        <v>25.4</v>
      </c>
      <c r="BV31" s="29">
        <v>7.59</v>
      </c>
      <c r="BW31" s="29">
        <v>41.2</v>
      </c>
      <c r="BX31" s="29">
        <v>6.02</v>
      </c>
      <c r="BY31" s="29">
        <v>13.6</v>
      </c>
      <c r="BZ31" s="29">
        <v>44.72</v>
      </c>
      <c r="CA31" s="29">
        <v>74</v>
      </c>
      <c r="CB31" s="29">
        <v>22.6</v>
      </c>
      <c r="CC31" s="29">
        <v>30.4</v>
      </c>
      <c r="CD31" s="29">
        <v>19.100000000000001</v>
      </c>
      <c r="CE31" s="29">
        <v>325</v>
      </c>
      <c r="CF31" s="29">
        <v>8.6999999999999993</v>
      </c>
      <c r="CG31" s="29">
        <v>62</v>
      </c>
      <c r="CH31" s="29">
        <v>0</v>
      </c>
      <c r="CI31" s="29">
        <v>30</v>
      </c>
      <c r="CJ31" s="29">
        <v>5</v>
      </c>
      <c r="CK31" s="29">
        <v>3</v>
      </c>
      <c r="CL31" s="29" t="s">
        <v>383</v>
      </c>
      <c r="CM31" s="29" t="s">
        <v>383</v>
      </c>
      <c r="CN31" s="29" t="s">
        <v>192</v>
      </c>
      <c r="CO31" s="29" t="s">
        <v>382</v>
      </c>
      <c r="CQ31" s="29" t="s">
        <v>385</v>
      </c>
      <c r="CR31" s="29">
        <v>0</v>
      </c>
      <c r="CS31" s="29" t="s">
        <v>385</v>
      </c>
      <c r="CT31" s="29" t="s">
        <v>385</v>
      </c>
      <c r="CU31" s="29" t="s">
        <v>385</v>
      </c>
      <c r="CV31" s="29">
        <v>0</v>
      </c>
      <c r="CW31" s="29">
        <v>0</v>
      </c>
      <c r="DC31" s="29" t="s">
        <v>385</v>
      </c>
      <c r="DD31" s="29" t="s">
        <v>385</v>
      </c>
      <c r="DE31" s="29" t="s">
        <v>417</v>
      </c>
      <c r="DF31" s="29">
        <v>0</v>
      </c>
      <c r="DG31" s="29" t="s">
        <v>385</v>
      </c>
      <c r="DH31" s="29" t="str">
        <f t="shared" si="0"/>
        <v>AP012</v>
      </c>
    </row>
    <row r="32" spans="1:112" ht="15" customHeight="1" x14ac:dyDescent="0.2">
      <c r="A32" s="29" t="s">
        <v>373</v>
      </c>
      <c r="B32" s="29" t="s">
        <v>500</v>
      </c>
      <c r="C32" s="29" t="s">
        <v>383</v>
      </c>
      <c r="D32" s="29" t="s">
        <v>383</v>
      </c>
      <c r="E32" s="29" t="s">
        <v>513</v>
      </c>
      <c r="F32" s="29" t="s">
        <v>383</v>
      </c>
      <c r="G32" s="29" t="s">
        <v>383</v>
      </c>
      <c r="H32" s="29">
        <v>0.12</v>
      </c>
      <c r="I32" s="29" t="s">
        <v>383</v>
      </c>
      <c r="J32" s="29" t="s">
        <v>383</v>
      </c>
      <c r="K32" s="29">
        <v>0</v>
      </c>
      <c r="M32" s="29">
        <v>2</v>
      </c>
      <c r="O32" s="29">
        <v>0</v>
      </c>
      <c r="Q32" s="29" t="s">
        <v>383</v>
      </c>
      <c r="R32" s="29" t="s">
        <v>383</v>
      </c>
      <c r="S32" s="29" t="s">
        <v>383</v>
      </c>
      <c r="T32" s="29" t="s">
        <v>383</v>
      </c>
      <c r="U32" s="29" t="s">
        <v>383</v>
      </c>
      <c r="V32" s="29" t="s">
        <v>383</v>
      </c>
      <c r="X32" s="29" t="s">
        <v>383</v>
      </c>
      <c r="Y32" s="29" t="s">
        <v>383</v>
      </c>
      <c r="Z32" s="29" t="s">
        <v>383</v>
      </c>
      <c r="AA32" s="29" t="s">
        <v>383</v>
      </c>
      <c r="AB32" s="29" t="s">
        <v>383</v>
      </c>
      <c r="AC32" s="29" t="s">
        <v>383</v>
      </c>
      <c r="AD32" s="29" t="s">
        <v>383</v>
      </c>
      <c r="AE32" s="29" t="s">
        <v>383</v>
      </c>
      <c r="AF32" s="29" t="s">
        <v>383</v>
      </c>
      <c r="AG32" s="29" t="s">
        <v>383</v>
      </c>
      <c r="AH32" s="29" t="s">
        <v>383</v>
      </c>
      <c r="AI32" s="29" t="s">
        <v>383</v>
      </c>
      <c r="AJ32" s="29" t="s">
        <v>383</v>
      </c>
      <c r="AK32" s="29" t="s">
        <v>383</v>
      </c>
      <c r="AL32" s="29" t="s">
        <v>383</v>
      </c>
      <c r="AM32" s="29" t="s">
        <v>383</v>
      </c>
      <c r="AN32" s="29" t="s">
        <v>383</v>
      </c>
      <c r="AO32" s="29" t="s">
        <v>383</v>
      </c>
      <c r="AP32" s="29" t="s">
        <v>383</v>
      </c>
      <c r="AQ32" s="29" t="s">
        <v>383</v>
      </c>
      <c r="AR32" s="29" t="s">
        <v>383</v>
      </c>
      <c r="AS32" s="29" t="s">
        <v>383</v>
      </c>
      <c r="AT32" s="29" t="s">
        <v>383</v>
      </c>
      <c r="AU32" s="29" t="s">
        <v>383</v>
      </c>
      <c r="AV32" s="29" t="s">
        <v>383</v>
      </c>
      <c r="AW32" s="29" t="s">
        <v>383</v>
      </c>
      <c r="AX32" s="29" t="s">
        <v>383</v>
      </c>
      <c r="AY32" s="29" t="s">
        <v>383</v>
      </c>
      <c r="AZ32" s="29" t="s">
        <v>383</v>
      </c>
      <c r="BA32" s="29" t="s">
        <v>383</v>
      </c>
      <c r="BB32" s="29" t="s">
        <v>383</v>
      </c>
      <c r="BC32" s="29" t="s">
        <v>383</v>
      </c>
      <c r="BD32" s="29" t="s">
        <v>383</v>
      </c>
      <c r="BE32" s="29" t="s">
        <v>383</v>
      </c>
      <c r="BF32" s="29" t="s">
        <v>383</v>
      </c>
      <c r="BG32" s="29" t="s">
        <v>383</v>
      </c>
      <c r="BH32" s="29" t="s">
        <v>383</v>
      </c>
      <c r="BI32" s="29" t="s">
        <v>383</v>
      </c>
      <c r="BJ32" s="29" t="s">
        <v>383</v>
      </c>
      <c r="BK32" s="29" t="s">
        <v>383</v>
      </c>
      <c r="BL32" s="29" t="s">
        <v>383</v>
      </c>
      <c r="BM32" s="29" t="s">
        <v>383</v>
      </c>
      <c r="BN32" s="29" t="s">
        <v>383</v>
      </c>
      <c r="BO32" s="29" t="s">
        <v>383</v>
      </c>
      <c r="BP32" s="29" t="s">
        <v>383</v>
      </c>
      <c r="BQ32" s="29" t="s">
        <v>383</v>
      </c>
      <c r="BR32" s="29" t="s">
        <v>383</v>
      </c>
      <c r="BS32" s="29" t="s">
        <v>383</v>
      </c>
      <c r="BT32" s="29" t="s">
        <v>383</v>
      </c>
      <c r="BU32" s="29" t="s">
        <v>383</v>
      </c>
      <c r="BV32" s="29" t="s">
        <v>383</v>
      </c>
      <c r="BW32" s="29" t="s">
        <v>383</v>
      </c>
      <c r="BX32" s="29" t="s">
        <v>383</v>
      </c>
      <c r="BY32" s="29" t="s">
        <v>383</v>
      </c>
      <c r="BZ32" s="29" t="s">
        <v>383</v>
      </c>
      <c r="CA32" s="29" t="s">
        <v>383</v>
      </c>
      <c r="CB32" s="29" t="s">
        <v>383</v>
      </c>
      <c r="CC32" s="29" t="s">
        <v>383</v>
      </c>
      <c r="CD32" s="29" t="s">
        <v>383</v>
      </c>
      <c r="CE32" s="29" t="s">
        <v>383</v>
      </c>
      <c r="CF32" s="29" t="s">
        <v>383</v>
      </c>
      <c r="CG32" s="29" t="s">
        <v>383</v>
      </c>
      <c r="CH32" s="29" t="s">
        <v>383</v>
      </c>
      <c r="CI32" s="29" t="s">
        <v>383</v>
      </c>
      <c r="CJ32" s="29" t="s">
        <v>383</v>
      </c>
      <c r="CK32" s="29" t="s">
        <v>383</v>
      </c>
      <c r="CL32" s="29" t="s">
        <v>383</v>
      </c>
      <c r="CM32" s="29" t="s">
        <v>383</v>
      </c>
      <c r="CN32" s="29" t="s">
        <v>383</v>
      </c>
      <c r="CO32" s="29" t="s">
        <v>383</v>
      </c>
      <c r="CP32" s="29" t="s">
        <v>383</v>
      </c>
      <c r="CQ32" s="29" t="s">
        <v>383</v>
      </c>
      <c r="CR32" s="29" t="s">
        <v>383</v>
      </c>
      <c r="CS32" s="29" t="s">
        <v>383</v>
      </c>
      <c r="CT32" s="29" t="s">
        <v>383</v>
      </c>
      <c r="CU32" s="29" t="s">
        <v>383</v>
      </c>
      <c r="CV32" s="29">
        <v>0</v>
      </c>
      <c r="CW32" s="29" t="s">
        <v>383</v>
      </c>
      <c r="CX32" s="29" t="s">
        <v>383</v>
      </c>
      <c r="CY32" s="29" t="s">
        <v>383</v>
      </c>
      <c r="CZ32" s="29" t="s">
        <v>383</v>
      </c>
      <c r="DA32" s="29" t="s">
        <v>383</v>
      </c>
      <c r="DC32" s="29" t="s">
        <v>383</v>
      </c>
      <c r="DD32" s="29" t="s">
        <v>383</v>
      </c>
      <c r="DE32" s="29" t="s">
        <v>383</v>
      </c>
      <c r="DF32" s="29" t="s">
        <v>383</v>
      </c>
      <c r="DG32" s="29" t="s">
        <v>383</v>
      </c>
      <c r="DH32" s="29" t="str">
        <f t="shared" si="0"/>
        <v>AP012</v>
      </c>
    </row>
    <row r="33" spans="1:112" ht="15" customHeight="1" x14ac:dyDescent="0.2">
      <c r="A33" s="29" t="s">
        <v>373</v>
      </c>
      <c r="B33" s="29" t="s">
        <v>500</v>
      </c>
      <c r="C33" s="29" t="s">
        <v>383</v>
      </c>
      <c r="D33" s="29" t="s">
        <v>383</v>
      </c>
      <c r="E33" s="29" t="s">
        <v>514</v>
      </c>
      <c r="F33" s="29" t="s">
        <v>383</v>
      </c>
      <c r="G33" s="29" t="s">
        <v>383</v>
      </c>
      <c r="H33" s="29">
        <v>0.12</v>
      </c>
      <c r="I33" s="29" t="s">
        <v>383</v>
      </c>
      <c r="J33" s="29" t="s">
        <v>383</v>
      </c>
      <c r="K33" s="29">
        <v>0</v>
      </c>
      <c r="M33" s="29">
        <v>2</v>
      </c>
      <c r="O33" s="29">
        <v>0</v>
      </c>
      <c r="Q33" s="29" t="s">
        <v>383</v>
      </c>
      <c r="R33" s="29" t="s">
        <v>383</v>
      </c>
      <c r="S33" s="29" t="s">
        <v>383</v>
      </c>
      <c r="T33" s="29" t="s">
        <v>383</v>
      </c>
      <c r="U33" s="29" t="s">
        <v>383</v>
      </c>
      <c r="V33" s="29" t="s">
        <v>383</v>
      </c>
      <c r="X33" s="29" t="s">
        <v>383</v>
      </c>
      <c r="Y33" s="29" t="s">
        <v>383</v>
      </c>
      <c r="Z33" s="29" t="s">
        <v>383</v>
      </c>
      <c r="AA33" s="29" t="s">
        <v>383</v>
      </c>
      <c r="AB33" s="29" t="s">
        <v>383</v>
      </c>
      <c r="AC33" s="29" t="s">
        <v>383</v>
      </c>
      <c r="AD33" s="29" t="s">
        <v>383</v>
      </c>
      <c r="AE33" s="29" t="s">
        <v>383</v>
      </c>
      <c r="AF33" s="29" t="s">
        <v>383</v>
      </c>
      <c r="AG33" s="29" t="s">
        <v>383</v>
      </c>
      <c r="AH33" s="29" t="s">
        <v>383</v>
      </c>
      <c r="AI33" s="29" t="s">
        <v>383</v>
      </c>
      <c r="AJ33" s="29" t="s">
        <v>383</v>
      </c>
      <c r="AK33" s="29" t="s">
        <v>383</v>
      </c>
      <c r="AL33" s="29" t="s">
        <v>383</v>
      </c>
      <c r="AM33" s="29" t="s">
        <v>383</v>
      </c>
      <c r="AN33" s="29" t="s">
        <v>383</v>
      </c>
      <c r="AO33" s="29" t="s">
        <v>383</v>
      </c>
      <c r="AP33" s="29" t="s">
        <v>383</v>
      </c>
      <c r="AQ33" s="29" t="s">
        <v>383</v>
      </c>
      <c r="AR33" s="29" t="s">
        <v>383</v>
      </c>
      <c r="AS33" s="29" t="s">
        <v>383</v>
      </c>
      <c r="AT33" s="29" t="s">
        <v>383</v>
      </c>
      <c r="AU33" s="29" t="s">
        <v>383</v>
      </c>
      <c r="AV33" s="29" t="s">
        <v>383</v>
      </c>
      <c r="AW33" s="29" t="s">
        <v>383</v>
      </c>
      <c r="AX33" s="29" t="s">
        <v>383</v>
      </c>
      <c r="AY33" s="29" t="s">
        <v>383</v>
      </c>
      <c r="AZ33" s="29" t="s">
        <v>383</v>
      </c>
      <c r="BA33" s="29" t="s">
        <v>383</v>
      </c>
      <c r="BB33" s="29" t="s">
        <v>383</v>
      </c>
      <c r="BC33" s="29" t="s">
        <v>383</v>
      </c>
      <c r="BD33" s="29" t="s">
        <v>383</v>
      </c>
      <c r="BE33" s="29" t="s">
        <v>383</v>
      </c>
      <c r="BF33" s="29" t="s">
        <v>383</v>
      </c>
      <c r="BG33" s="29" t="s">
        <v>383</v>
      </c>
      <c r="BH33" s="29" t="s">
        <v>383</v>
      </c>
      <c r="BI33" s="29" t="s">
        <v>383</v>
      </c>
      <c r="BJ33" s="29" t="s">
        <v>383</v>
      </c>
      <c r="BK33" s="29" t="s">
        <v>383</v>
      </c>
      <c r="BL33" s="29" t="s">
        <v>383</v>
      </c>
      <c r="BM33" s="29" t="s">
        <v>383</v>
      </c>
      <c r="BN33" s="29" t="s">
        <v>383</v>
      </c>
      <c r="BO33" s="29" t="s">
        <v>383</v>
      </c>
      <c r="BP33" s="29" t="s">
        <v>383</v>
      </c>
      <c r="BQ33" s="29" t="s">
        <v>383</v>
      </c>
      <c r="BR33" s="29" t="s">
        <v>383</v>
      </c>
      <c r="BS33" s="29" t="s">
        <v>383</v>
      </c>
      <c r="BT33" s="29" t="s">
        <v>383</v>
      </c>
      <c r="BU33" s="29" t="s">
        <v>383</v>
      </c>
      <c r="BV33" s="29" t="s">
        <v>383</v>
      </c>
      <c r="BW33" s="29" t="s">
        <v>383</v>
      </c>
      <c r="BX33" s="29" t="s">
        <v>383</v>
      </c>
      <c r="BY33" s="29" t="s">
        <v>383</v>
      </c>
      <c r="BZ33" s="29" t="s">
        <v>383</v>
      </c>
      <c r="CA33" s="29" t="s">
        <v>383</v>
      </c>
      <c r="CB33" s="29" t="s">
        <v>383</v>
      </c>
      <c r="CC33" s="29" t="s">
        <v>383</v>
      </c>
      <c r="CD33" s="29" t="s">
        <v>383</v>
      </c>
      <c r="CE33" s="29" t="s">
        <v>383</v>
      </c>
      <c r="CF33" s="29" t="s">
        <v>383</v>
      </c>
      <c r="CG33" s="29" t="s">
        <v>383</v>
      </c>
      <c r="CH33" s="29" t="s">
        <v>383</v>
      </c>
      <c r="CI33" s="29" t="s">
        <v>383</v>
      </c>
      <c r="CJ33" s="29" t="s">
        <v>383</v>
      </c>
      <c r="CK33" s="29" t="s">
        <v>383</v>
      </c>
      <c r="CL33" s="29" t="s">
        <v>383</v>
      </c>
      <c r="CM33" s="29" t="s">
        <v>383</v>
      </c>
      <c r="CN33" s="29" t="s">
        <v>383</v>
      </c>
      <c r="CO33" s="29" t="s">
        <v>383</v>
      </c>
      <c r="CP33" s="29" t="s">
        <v>383</v>
      </c>
      <c r="CQ33" s="29" t="s">
        <v>383</v>
      </c>
      <c r="CR33" s="29" t="s">
        <v>383</v>
      </c>
      <c r="CS33" s="29" t="s">
        <v>383</v>
      </c>
      <c r="CT33" s="29" t="s">
        <v>383</v>
      </c>
      <c r="CU33" s="29" t="s">
        <v>383</v>
      </c>
      <c r="CV33" s="29">
        <v>0</v>
      </c>
      <c r="CW33" s="29" t="s">
        <v>383</v>
      </c>
      <c r="CX33" s="29" t="s">
        <v>383</v>
      </c>
      <c r="CY33" s="29" t="s">
        <v>383</v>
      </c>
      <c r="CZ33" s="29" t="s">
        <v>383</v>
      </c>
      <c r="DA33" s="29" t="s">
        <v>383</v>
      </c>
      <c r="DC33" s="29" t="s">
        <v>383</v>
      </c>
      <c r="DD33" s="29" t="s">
        <v>383</v>
      </c>
      <c r="DE33" s="29" t="s">
        <v>383</v>
      </c>
      <c r="DF33" s="29" t="s">
        <v>383</v>
      </c>
      <c r="DG33" s="29" t="s">
        <v>383</v>
      </c>
      <c r="DH33" s="29" t="str">
        <f t="shared" si="0"/>
        <v>AP012</v>
      </c>
    </row>
    <row r="34" spans="1:112" ht="15" customHeight="1" x14ac:dyDescent="0.2">
      <c r="A34" s="29" t="s">
        <v>373</v>
      </c>
      <c r="B34" s="29" t="s">
        <v>515</v>
      </c>
      <c r="C34" s="29">
        <v>326</v>
      </c>
      <c r="D34" s="29" t="s">
        <v>193</v>
      </c>
      <c r="E34" s="29" t="s">
        <v>516</v>
      </c>
      <c r="F34" s="29">
        <v>0</v>
      </c>
      <c r="G34" s="29" t="s">
        <v>392</v>
      </c>
      <c r="H34" s="29">
        <v>5</v>
      </c>
      <c r="I34" s="29">
        <v>5</v>
      </c>
      <c r="J34" s="29">
        <v>60</v>
      </c>
      <c r="K34" s="29">
        <v>0</v>
      </c>
      <c r="M34" s="29">
        <v>1</v>
      </c>
      <c r="O34" s="29">
        <v>1</v>
      </c>
      <c r="Q34" s="29">
        <v>326</v>
      </c>
      <c r="R34" s="29">
        <v>5</v>
      </c>
      <c r="S34" s="29">
        <v>60</v>
      </c>
      <c r="T34" s="29" t="s">
        <v>392</v>
      </c>
      <c r="U34" s="29" t="s">
        <v>382</v>
      </c>
      <c r="V34" s="29" t="s">
        <v>479</v>
      </c>
      <c r="X34" s="29">
        <v>15</v>
      </c>
      <c r="Y34" s="29" t="s">
        <v>448</v>
      </c>
      <c r="Z34" s="29">
        <v>85</v>
      </c>
      <c r="AA34" s="29">
        <v>24</v>
      </c>
      <c r="AB34" s="29" t="s">
        <v>380</v>
      </c>
      <c r="AC34" s="29" t="s">
        <v>380</v>
      </c>
      <c r="AD34" s="29">
        <v>39.555555555555557</v>
      </c>
      <c r="AE34" s="29">
        <v>103.2</v>
      </c>
      <c r="AF34" s="29">
        <v>1</v>
      </c>
      <c r="AH34" s="29" t="s">
        <v>517</v>
      </c>
      <c r="AI34" s="29" t="s">
        <v>377</v>
      </c>
      <c r="AJ34" s="29" t="s">
        <v>377</v>
      </c>
      <c r="AK34" s="29" t="s">
        <v>377</v>
      </c>
      <c r="AL34" s="29" t="s">
        <v>383</v>
      </c>
      <c r="AM34" s="29" t="s">
        <v>382</v>
      </c>
      <c r="AN34" s="29" t="s">
        <v>382</v>
      </c>
      <c r="AO34" s="29" t="s">
        <v>383</v>
      </c>
      <c r="AP34" s="29" t="s">
        <v>377</v>
      </c>
      <c r="AQ34" s="29" t="s">
        <v>383</v>
      </c>
      <c r="AR34" s="29" t="s">
        <v>383</v>
      </c>
      <c r="AS34" s="29" t="s">
        <v>383</v>
      </c>
      <c r="AT34" s="29" t="s">
        <v>382</v>
      </c>
      <c r="AU34" s="29" t="s">
        <v>383</v>
      </c>
      <c r="AV34" s="29" t="s">
        <v>377</v>
      </c>
      <c r="AW34" s="29" t="s">
        <v>377</v>
      </c>
      <c r="AX34" s="29" t="s">
        <v>377</v>
      </c>
      <c r="AY34" s="29" t="s">
        <v>377</v>
      </c>
      <c r="AZ34" s="29" t="s">
        <v>377</v>
      </c>
      <c r="BA34" s="29" t="s">
        <v>377</v>
      </c>
      <c r="BB34" s="29" t="s">
        <v>383</v>
      </c>
      <c r="BC34" s="29" t="s">
        <v>382</v>
      </c>
      <c r="BD34" s="29" t="s">
        <v>383</v>
      </c>
      <c r="BE34" s="29" t="s">
        <v>382</v>
      </c>
      <c r="BF34" s="29" t="s">
        <v>383</v>
      </c>
      <c r="BG34" s="29" t="s">
        <v>382</v>
      </c>
      <c r="BH34" s="29" t="s">
        <v>383</v>
      </c>
      <c r="BI34" s="29" t="s">
        <v>518</v>
      </c>
      <c r="BJ34" s="29" t="s">
        <v>382</v>
      </c>
      <c r="BK34" s="29" t="s">
        <v>383</v>
      </c>
      <c r="BL34" s="29" t="s">
        <v>383</v>
      </c>
      <c r="BM34" s="29" t="s">
        <v>383</v>
      </c>
      <c r="BN34" s="29" t="s">
        <v>382</v>
      </c>
      <c r="BO34" s="29" t="s">
        <v>383</v>
      </c>
      <c r="BP34" s="29" t="s">
        <v>383</v>
      </c>
      <c r="BQ34" s="29">
        <v>30.48</v>
      </c>
      <c r="BR34" s="29">
        <v>24.64</v>
      </c>
      <c r="BS34" s="29">
        <v>80.8</v>
      </c>
      <c r="BT34" s="29">
        <v>1.82</v>
      </c>
      <c r="BU34" s="29">
        <v>6</v>
      </c>
      <c r="BV34" s="29">
        <v>4.03</v>
      </c>
      <c r="BW34" s="29">
        <v>13.2</v>
      </c>
      <c r="BX34" s="29">
        <v>3.36</v>
      </c>
      <c r="BY34" s="29">
        <v>7.8</v>
      </c>
      <c r="BZ34" s="29">
        <v>23.36</v>
      </c>
      <c r="CA34" s="29">
        <v>70</v>
      </c>
      <c r="CB34" s="29">
        <v>23.2</v>
      </c>
      <c r="CC34" s="29">
        <v>33.4</v>
      </c>
      <c r="CD34" s="29">
        <v>19.3</v>
      </c>
      <c r="CE34" s="29">
        <v>236</v>
      </c>
      <c r="CF34" s="29">
        <v>10.199999999999999</v>
      </c>
      <c r="CG34" s="29">
        <v>84</v>
      </c>
      <c r="CH34" s="29">
        <v>0</v>
      </c>
      <c r="CI34" s="29">
        <v>14</v>
      </c>
      <c r="CJ34" s="29">
        <v>2</v>
      </c>
      <c r="CK34" s="29">
        <v>0</v>
      </c>
      <c r="CL34" s="29" t="s">
        <v>383</v>
      </c>
      <c r="CM34" s="29" t="s">
        <v>383</v>
      </c>
      <c r="CN34" s="29" t="s">
        <v>193</v>
      </c>
      <c r="CO34" s="29" t="s">
        <v>382</v>
      </c>
      <c r="CQ34" s="29" t="s">
        <v>385</v>
      </c>
      <c r="CR34" s="29">
        <v>0</v>
      </c>
      <c r="CS34" s="29" t="s">
        <v>385</v>
      </c>
      <c r="CT34" s="29" t="s">
        <v>385</v>
      </c>
      <c r="CU34" s="29" t="s">
        <v>385</v>
      </c>
      <c r="CV34" s="29">
        <v>0</v>
      </c>
      <c r="CW34" s="29">
        <v>0</v>
      </c>
      <c r="DC34" s="29" t="s">
        <v>385</v>
      </c>
      <c r="DD34" s="29" t="s">
        <v>385</v>
      </c>
      <c r="DE34" s="29" t="s">
        <v>385</v>
      </c>
      <c r="DF34" s="29">
        <v>0</v>
      </c>
      <c r="DG34" s="29" t="s">
        <v>385</v>
      </c>
      <c r="DH34" s="29" t="str">
        <f t="shared" si="0"/>
        <v>AP013</v>
      </c>
    </row>
    <row r="35" spans="1:112" ht="15" customHeight="1" x14ac:dyDescent="0.2">
      <c r="A35" s="29" t="s">
        <v>373</v>
      </c>
      <c r="B35" s="29" t="s">
        <v>519</v>
      </c>
      <c r="C35" s="29">
        <v>327</v>
      </c>
      <c r="D35" s="29" t="s">
        <v>195</v>
      </c>
      <c r="E35" s="29" t="s">
        <v>520</v>
      </c>
      <c r="F35" s="29">
        <v>1</v>
      </c>
      <c r="G35" s="29" t="s">
        <v>376</v>
      </c>
      <c r="H35" s="29">
        <v>3.5</v>
      </c>
      <c r="I35" s="29">
        <v>3.5</v>
      </c>
      <c r="J35" s="29">
        <v>42</v>
      </c>
      <c r="K35" s="29">
        <v>1</v>
      </c>
      <c r="L35" s="29">
        <v>0</v>
      </c>
      <c r="M35" s="29">
        <v>1</v>
      </c>
      <c r="O35" s="29">
        <v>1</v>
      </c>
      <c r="Q35" s="29">
        <v>327</v>
      </c>
      <c r="R35" s="29">
        <v>3.5</v>
      </c>
      <c r="S35" s="29">
        <v>42</v>
      </c>
      <c r="T35" s="29" t="s">
        <v>376</v>
      </c>
      <c r="U35" s="29" t="s">
        <v>377</v>
      </c>
      <c r="V35" s="29" t="s">
        <v>479</v>
      </c>
      <c r="X35" s="29">
        <v>50</v>
      </c>
      <c r="Y35" s="29" t="s">
        <v>380</v>
      </c>
      <c r="Z35" s="29">
        <v>80</v>
      </c>
      <c r="AA35" s="29">
        <v>24</v>
      </c>
      <c r="AB35" s="29" t="s">
        <v>380</v>
      </c>
      <c r="AC35" s="29" t="s">
        <v>380</v>
      </c>
      <c r="AD35" s="29">
        <v>39.333333333333336</v>
      </c>
      <c r="AE35" s="29">
        <v>102.8</v>
      </c>
      <c r="AF35" s="29">
        <v>6</v>
      </c>
      <c r="AH35" s="29" t="s">
        <v>521</v>
      </c>
      <c r="AI35" s="29" t="s">
        <v>377</v>
      </c>
      <c r="AJ35" s="29" t="s">
        <v>377</v>
      </c>
      <c r="AK35" s="29" t="s">
        <v>377</v>
      </c>
      <c r="AL35" s="29" t="s">
        <v>383</v>
      </c>
      <c r="AM35" s="29" t="s">
        <v>382</v>
      </c>
      <c r="AN35" s="29" t="s">
        <v>382</v>
      </c>
      <c r="AO35" s="29" t="s">
        <v>383</v>
      </c>
      <c r="AP35" s="29" t="s">
        <v>377</v>
      </c>
      <c r="AQ35" s="29">
        <v>2</v>
      </c>
      <c r="AR35" s="29" t="s">
        <v>383</v>
      </c>
      <c r="AS35" s="29" t="s">
        <v>383</v>
      </c>
      <c r="AT35" s="29" t="s">
        <v>382</v>
      </c>
      <c r="AU35" s="29" t="s">
        <v>383</v>
      </c>
      <c r="AV35" s="29" t="s">
        <v>377</v>
      </c>
      <c r="AW35" s="29" t="s">
        <v>377</v>
      </c>
      <c r="AX35" s="29" t="s">
        <v>377</v>
      </c>
      <c r="AY35" s="29" t="s">
        <v>377</v>
      </c>
      <c r="AZ35" s="29" t="s">
        <v>377</v>
      </c>
      <c r="BA35" s="29" t="s">
        <v>377</v>
      </c>
      <c r="BB35" s="29" t="s">
        <v>383</v>
      </c>
      <c r="BC35" s="29" t="s">
        <v>382</v>
      </c>
      <c r="BD35" s="29" t="s">
        <v>383</v>
      </c>
      <c r="BE35" s="29" t="s">
        <v>382</v>
      </c>
      <c r="BF35" s="29" t="s">
        <v>383</v>
      </c>
      <c r="BG35" s="29" t="s">
        <v>382</v>
      </c>
      <c r="BH35" s="29" t="s">
        <v>383</v>
      </c>
      <c r="BI35" s="29" t="s">
        <v>383</v>
      </c>
      <c r="BJ35" s="29" t="s">
        <v>382</v>
      </c>
      <c r="BK35" s="29" t="s">
        <v>383</v>
      </c>
      <c r="BL35" s="29" t="s">
        <v>383</v>
      </c>
      <c r="BM35" s="29" t="s">
        <v>383</v>
      </c>
      <c r="BN35" s="29" t="s">
        <v>382</v>
      </c>
      <c r="BO35" s="29" t="s">
        <v>383</v>
      </c>
      <c r="BP35" s="29" t="s">
        <v>383</v>
      </c>
      <c r="BQ35" s="29">
        <v>6.84</v>
      </c>
      <c r="BR35" s="29">
        <v>1.26</v>
      </c>
      <c r="BS35" s="29">
        <v>18.399999999999999</v>
      </c>
      <c r="BT35" s="29">
        <v>0.74</v>
      </c>
      <c r="BU35" s="29">
        <v>10.8</v>
      </c>
      <c r="BV35" s="29">
        <v>4.8499999999999996</v>
      </c>
      <c r="BW35" s="29">
        <v>70.900000000000006</v>
      </c>
      <c r="BX35" s="29">
        <v>5.9</v>
      </c>
      <c r="BY35" s="29">
        <v>13.5</v>
      </c>
      <c r="BZ35" s="29">
        <v>38.68</v>
      </c>
      <c r="CA35" s="29">
        <v>66</v>
      </c>
      <c r="CB35" s="29">
        <v>22.9</v>
      </c>
      <c r="CC35" s="29">
        <v>35</v>
      </c>
      <c r="CD35" s="29">
        <v>15.9</v>
      </c>
      <c r="CE35" s="29">
        <v>77</v>
      </c>
      <c r="CF35" s="29">
        <v>10.1</v>
      </c>
      <c r="CG35" s="29">
        <v>78</v>
      </c>
      <c r="CH35" s="29">
        <v>0</v>
      </c>
      <c r="CI35" s="29">
        <v>20</v>
      </c>
      <c r="CJ35" s="29">
        <v>2</v>
      </c>
      <c r="CK35" s="29">
        <v>0</v>
      </c>
      <c r="CL35" s="29" t="s">
        <v>383</v>
      </c>
      <c r="CM35" s="29" t="s">
        <v>383</v>
      </c>
      <c r="CN35" s="29" t="s">
        <v>195</v>
      </c>
      <c r="CO35" s="29" t="s">
        <v>382</v>
      </c>
      <c r="CQ35" s="29" t="s">
        <v>385</v>
      </c>
      <c r="CR35" s="29">
        <v>0</v>
      </c>
      <c r="CS35" s="29" t="s">
        <v>385</v>
      </c>
      <c r="CT35" s="29" t="s">
        <v>385</v>
      </c>
      <c r="CU35" s="29" t="s">
        <v>385</v>
      </c>
      <c r="CV35" s="29">
        <v>0</v>
      </c>
      <c r="CW35" s="29">
        <v>0</v>
      </c>
      <c r="DC35" s="29" t="s">
        <v>385</v>
      </c>
      <c r="DD35" s="29" t="s">
        <v>385</v>
      </c>
      <c r="DE35" s="29" t="s">
        <v>385</v>
      </c>
      <c r="DF35" s="29">
        <v>0</v>
      </c>
      <c r="DG35" s="29" t="s">
        <v>385</v>
      </c>
      <c r="DH35" s="29" t="str">
        <f t="shared" si="0"/>
        <v>AP014</v>
      </c>
    </row>
    <row r="36" spans="1:112" ht="15" customHeight="1" x14ac:dyDescent="0.2">
      <c r="A36" s="29" t="s">
        <v>373</v>
      </c>
      <c r="B36" s="29" t="s">
        <v>522</v>
      </c>
      <c r="C36" s="29">
        <v>328</v>
      </c>
      <c r="D36" s="29" t="s">
        <v>196</v>
      </c>
      <c r="E36" s="29" t="s">
        <v>523</v>
      </c>
      <c r="F36" s="29">
        <v>0</v>
      </c>
      <c r="G36" s="29" t="s">
        <v>392</v>
      </c>
      <c r="H36" s="29">
        <v>0.75</v>
      </c>
      <c r="I36" s="29">
        <f>8/12</f>
        <v>0.66666666666666663</v>
      </c>
      <c r="J36" s="29">
        <v>8</v>
      </c>
      <c r="K36" s="29">
        <v>0</v>
      </c>
      <c r="M36" s="29">
        <v>1</v>
      </c>
      <c r="O36" s="29">
        <v>0</v>
      </c>
      <c r="Q36" s="29">
        <v>328</v>
      </c>
      <c r="R36" s="29">
        <v>0</v>
      </c>
      <c r="S36" s="29">
        <v>8</v>
      </c>
      <c r="T36" s="29" t="s">
        <v>392</v>
      </c>
      <c r="U36" s="29" t="s">
        <v>382</v>
      </c>
      <c r="V36" s="29" t="s">
        <v>524</v>
      </c>
      <c r="X36" s="29">
        <v>60</v>
      </c>
      <c r="Y36" s="29" t="s">
        <v>399</v>
      </c>
      <c r="Z36" s="29">
        <v>160</v>
      </c>
      <c r="AA36" s="29" t="s">
        <v>380</v>
      </c>
      <c r="AB36" s="29" t="s">
        <v>400</v>
      </c>
      <c r="AC36" s="29" t="s">
        <v>380</v>
      </c>
      <c r="AD36" s="29">
        <v>38.222222222222221</v>
      </c>
      <c r="AE36" s="29">
        <v>100.8</v>
      </c>
      <c r="AF36" s="29">
        <v>2</v>
      </c>
      <c r="AH36" s="29" t="s">
        <v>525</v>
      </c>
      <c r="AI36" s="29" t="s">
        <v>377</v>
      </c>
      <c r="AJ36" s="29" t="s">
        <v>382</v>
      </c>
      <c r="AK36" s="29" t="s">
        <v>377</v>
      </c>
      <c r="AL36" s="29" t="s">
        <v>383</v>
      </c>
      <c r="AM36" s="29" t="s">
        <v>382</v>
      </c>
      <c r="AN36" s="29" t="s">
        <v>382</v>
      </c>
      <c r="AO36" s="29" t="s">
        <v>383</v>
      </c>
      <c r="AP36" s="29" t="s">
        <v>382</v>
      </c>
      <c r="AQ36" s="29">
        <v>0</v>
      </c>
      <c r="AR36" s="29" t="s">
        <v>383</v>
      </c>
      <c r="AS36" s="29" t="s">
        <v>383</v>
      </c>
      <c r="AT36" s="29" t="s">
        <v>383</v>
      </c>
      <c r="AU36" s="29" t="s">
        <v>383</v>
      </c>
      <c r="AV36" s="29" t="s">
        <v>377</v>
      </c>
      <c r="AW36" s="29" t="s">
        <v>377</v>
      </c>
      <c r="AX36" s="29" t="s">
        <v>377</v>
      </c>
      <c r="AY36" s="29" t="s">
        <v>377</v>
      </c>
      <c r="AZ36" s="29" t="s">
        <v>377</v>
      </c>
      <c r="BA36" s="29" t="s">
        <v>377</v>
      </c>
      <c r="BB36" s="29" t="s">
        <v>383</v>
      </c>
      <c r="BC36" s="29" t="s">
        <v>382</v>
      </c>
      <c r="BD36" s="29" t="s">
        <v>383</v>
      </c>
      <c r="BE36" s="29" t="s">
        <v>382</v>
      </c>
      <c r="BF36" s="29" t="s">
        <v>383</v>
      </c>
      <c r="BG36" s="29" t="s">
        <v>382</v>
      </c>
      <c r="BH36" s="29" t="s">
        <v>383</v>
      </c>
      <c r="BI36" s="29" t="s">
        <v>383</v>
      </c>
      <c r="BJ36" s="29" t="s">
        <v>382</v>
      </c>
      <c r="BK36" s="29" t="s">
        <v>383</v>
      </c>
      <c r="BL36" s="29" t="s">
        <v>383</v>
      </c>
      <c r="BM36" s="29" t="s">
        <v>383</v>
      </c>
      <c r="BN36" s="29" t="s">
        <v>382</v>
      </c>
      <c r="BO36" s="29" t="s">
        <v>383</v>
      </c>
      <c r="BP36" s="29" t="s">
        <v>383</v>
      </c>
      <c r="BQ36" s="29">
        <v>3.89</v>
      </c>
      <c r="BR36" s="29">
        <v>0.16</v>
      </c>
      <c r="BS36" s="29">
        <v>4.0999999999999996</v>
      </c>
      <c r="BT36" s="29">
        <v>0.15</v>
      </c>
      <c r="BU36" s="29">
        <v>3.9</v>
      </c>
      <c r="BV36" s="29">
        <v>3.58</v>
      </c>
      <c r="BW36" s="29">
        <v>92</v>
      </c>
      <c r="BX36" s="29">
        <v>0.89</v>
      </c>
      <c r="BY36" s="29">
        <v>2.4</v>
      </c>
      <c r="BZ36" s="29">
        <v>6.29</v>
      </c>
      <c r="CA36" s="29">
        <v>71</v>
      </c>
      <c r="CB36" s="29">
        <v>27.1</v>
      </c>
      <c r="CC36" s="29">
        <v>38.299999999999997</v>
      </c>
      <c r="CD36" s="29">
        <v>20</v>
      </c>
      <c r="CE36" s="29">
        <v>6</v>
      </c>
      <c r="CF36" s="29">
        <v>12.8</v>
      </c>
      <c r="CG36" s="29">
        <v>95</v>
      </c>
      <c r="CH36" s="29">
        <v>2</v>
      </c>
      <c r="CI36" s="29">
        <v>2</v>
      </c>
      <c r="CJ36" s="29">
        <v>1</v>
      </c>
      <c r="CK36" s="29">
        <v>0</v>
      </c>
      <c r="CL36" s="29" t="s">
        <v>383</v>
      </c>
      <c r="CM36" s="29" t="s">
        <v>383</v>
      </c>
      <c r="CN36" s="29" t="s">
        <v>196</v>
      </c>
      <c r="CO36" s="29" t="s">
        <v>382</v>
      </c>
      <c r="CQ36" s="29" t="s">
        <v>385</v>
      </c>
      <c r="CR36" s="29">
        <v>0</v>
      </c>
      <c r="CS36" s="29" t="s">
        <v>385</v>
      </c>
      <c r="CT36" s="29" t="s">
        <v>385</v>
      </c>
      <c r="CU36" s="29" t="s">
        <v>385</v>
      </c>
      <c r="CV36" s="29">
        <v>0</v>
      </c>
      <c r="CW36" s="29">
        <v>0</v>
      </c>
      <c r="DC36" s="29" t="s">
        <v>385</v>
      </c>
      <c r="DD36" s="29" t="s">
        <v>385</v>
      </c>
      <c r="DE36" s="29" t="s">
        <v>432</v>
      </c>
      <c r="DF36" s="29">
        <v>0</v>
      </c>
      <c r="DG36" s="29" t="s">
        <v>385</v>
      </c>
      <c r="DH36" s="29" t="str">
        <f t="shared" si="0"/>
        <v>AP015</v>
      </c>
    </row>
    <row r="37" spans="1:112" ht="15" customHeight="1" x14ac:dyDescent="0.2">
      <c r="A37" s="29" t="s">
        <v>373</v>
      </c>
      <c r="B37" s="29" t="s">
        <v>522</v>
      </c>
      <c r="C37" s="29">
        <v>329</v>
      </c>
      <c r="D37" s="29" t="s">
        <v>197</v>
      </c>
      <c r="E37" s="29" t="s">
        <v>526</v>
      </c>
      <c r="F37" s="29">
        <v>0</v>
      </c>
      <c r="G37" s="29" t="s">
        <v>392</v>
      </c>
      <c r="H37" s="29">
        <v>4</v>
      </c>
      <c r="I37" s="29">
        <v>3</v>
      </c>
      <c r="J37" s="29">
        <v>36</v>
      </c>
      <c r="K37" s="29">
        <v>0</v>
      </c>
      <c r="M37" s="29">
        <v>1</v>
      </c>
      <c r="O37" s="29">
        <v>0</v>
      </c>
      <c r="Q37" s="29">
        <v>329</v>
      </c>
      <c r="R37" s="29">
        <v>3</v>
      </c>
      <c r="S37" s="29">
        <v>36</v>
      </c>
      <c r="T37" s="29" t="s">
        <v>392</v>
      </c>
      <c r="U37" s="29" t="s">
        <v>382</v>
      </c>
      <c r="X37" s="29">
        <v>50</v>
      </c>
      <c r="Y37" s="29" t="s">
        <v>413</v>
      </c>
      <c r="Z37" s="29">
        <v>92</v>
      </c>
      <c r="AA37" s="29" t="s">
        <v>380</v>
      </c>
      <c r="AB37" s="29" t="s">
        <v>380</v>
      </c>
      <c r="AC37" s="29" t="s">
        <v>380</v>
      </c>
      <c r="AD37" s="29">
        <v>38.111111111111114</v>
      </c>
      <c r="AE37" s="29">
        <v>100.6</v>
      </c>
      <c r="AF37" s="29">
        <v>3</v>
      </c>
      <c r="AH37" s="29" t="s">
        <v>527</v>
      </c>
      <c r="AI37" s="29" t="s">
        <v>377</v>
      </c>
      <c r="AJ37" s="29" t="s">
        <v>377</v>
      </c>
      <c r="AK37" s="29" t="s">
        <v>377</v>
      </c>
      <c r="AL37" s="29" t="s">
        <v>383</v>
      </c>
      <c r="AM37" s="29" t="s">
        <v>382</v>
      </c>
      <c r="AN37" s="29" t="s">
        <v>382</v>
      </c>
      <c r="AO37" s="29" t="s">
        <v>528</v>
      </c>
      <c r="AP37" s="29" t="s">
        <v>377</v>
      </c>
      <c r="AQ37" s="29">
        <v>1</v>
      </c>
      <c r="AR37" s="29" t="s">
        <v>529</v>
      </c>
      <c r="AS37" s="29" t="s">
        <v>383</v>
      </c>
      <c r="AT37" s="29" t="s">
        <v>382</v>
      </c>
      <c r="AU37" s="29" t="s">
        <v>383</v>
      </c>
      <c r="AV37" s="29" t="s">
        <v>377</v>
      </c>
      <c r="AW37" s="29" t="s">
        <v>377</v>
      </c>
      <c r="AX37" s="29" t="s">
        <v>377</v>
      </c>
      <c r="AY37" s="29" t="s">
        <v>377</v>
      </c>
      <c r="AZ37" s="29" t="s">
        <v>377</v>
      </c>
      <c r="BA37" s="29" t="s">
        <v>377</v>
      </c>
      <c r="BB37" s="29" t="s">
        <v>383</v>
      </c>
      <c r="BC37" s="29" t="s">
        <v>382</v>
      </c>
      <c r="BD37" s="29" t="s">
        <v>383</v>
      </c>
      <c r="BE37" s="29" t="s">
        <v>530</v>
      </c>
      <c r="BF37" s="29" t="s">
        <v>383</v>
      </c>
      <c r="BG37" s="29" t="s">
        <v>531</v>
      </c>
      <c r="BH37" s="29" t="s">
        <v>383</v>
      </c>
      <c r="BI37" s="29" t="s">
        <v>383</v>
      </c>
      <c r="BJ37" s="29" t="s">
        <v>382</v>
      </c>
      <c r="BK37" s="29" t="s">
        <v>383</v>
      </c>
      <c r="BL37" s="29" t="s">
        <v>383</v>
      </c>
      <c r="BM37" s="29" t="s">
        <v>383</v>
      </c>
      <c r="BN37" s="29" t="s">
        <v>531</v>
      </c>
      <c r="BO37" s="29" t="s">
        <v>383</v>
      </c>
      <c r="BP37" s="29" t="s">
        <v>383</v>
      </c>
      <c r="BQ37" s="29">
        <v>16.77</v>
      </c>
      <c r="BR37" s="29">
        <v>2.86</v>
      </c>
      <c r="BS37" s="29">
        <v>17.100000000000001</v>
      </c>
      <c r="BT37" s="29">
        <v>2.17</v>
      </c>
      <c r="BU37" s="29">
        <v>13</v>
      </c>
      <c r="BV37" s="29">
        <v>11.73</v>
      </c>
      <c r="BW37" s="29">
        <v>70</v>
      </c>
      <c r="BX37" s="29">
        <v>5.57</v>
      </c>
      <c r="BY37" s="29">
        <v>12.2</v>
      </c>
      <c r="BZ37" s="29">
        <v>34.22</v>
      </c>
      <c r="CA37" s="29">
        <v>61</v>
      </c>
      <c r="CB37" s="29">
        <v>21.9</v>
      </c>
      <c r="CC37" s="29">
        <v>35.6</v>
      </c>
      <c r="CD37" s="29">
        <v>16.5</v>
      </c>
      <c r="CE37" s="29">
        <v>157</v>
      </c>
      <c r="CF37" s="29">
        <v>10</v>
      </c>
      <c r="CG37" s="29">
        <v>58</v>
      </c>
      <c r="CH37" s="29">
        <v>0</v>
      </c>
      <c r="CI37" s="29">
        <v>26</v>
      </c>
      <c r="CJ37" s="29">
        <v>4</v>
      </c>
      <c r="CK37" s="29">
        <v>12</v>
      </c>
      <c r="CL37" s="29" t="s">
        <v>383</v>
      </c>
      <c r="CM37" s="29" t="s">
        <v>383</v>
      </c>
      <c r="CN37" s="29" t="s">
        <v>197</v>
      </c>
      <c r="CO37" s="29" t="s">
        <v>382</v>
      </c>
      <c r="CQ37" s="29" t="s">
        <v>385</v>
      </c>
      <c r="CR37" s="29">
        <v>0</v>
      </c>
      <c r="CS37" s="29" t="s">
        <v>385</v>
      </c>
      <c r="CT37" s="29" t="s">
        <v>385</v>
      </c>
      <c r="CU37" s="29" t="s">
        <v>385</v>
      </c>
      <c r="CV37" s="29">
        <v>0</v>
      </c>
      <c r="CW37" s="29">
        <v>0</v>
      </c>
      <c r="DC37" s="29" t="s">
        <v>385</v>
      </c>
      <c r="DD37" s="29" t="s">
        <v>385</v>
      </c>
      <c r="DE37" s="29" t="s">
        <v>385</v>
      </c>
      <c r="DF37" s="29">
        <v>0</v>
      </c>
      <c r="DG37" s="29" t="s">
        <v>385</v>
      </c>
      <c r="DH37" s="29" t="str">
        <f t="shared" si="0"/>
        <v>AP015</v>
      </c>
    </row>
    <row r="38" spans="1:112" ht="15" customHeight="1" x14ac:dyDescent="0.2">
      <c r="A38" s="29" t="s">
        <v>373</v>
      </c>
      <c r="B38" s="29" t="s">
        <v>532</v>
      </c>
      <c r="C38" s="29">
        <v>330</v>
      </c>
      <c r="D38" s="29" t="s">
        <v>198</v>
      </c>
      <c r="E38" s="29" t="s">
        <v>533</v>
      </c>
      <c r="F38" s="29">
        <v>0</v>
      </c>
      <c r="G38" s="29" t="s">
        <v>392</v>
      </c>
      <c r="H38" s="29">
        <v>3</v>
      </c>
      <c r="I38" s="29">
        <v>2</v>
      </c>
      <c r="J38" s="29">
        <v>24</v>
      </c>
      <c r="K38" s="29">
        <v>0</v>
      </c>
      <c r="M38" s="29">
        <v>1</v>
      </c>
      <c r="O38" s="29">
        <v>1</v>
      </c>
      <c r="Q38" s="29">
        <v>330</v>
      </c>
      <c r="R38" s="29">
        <v>2</v>
      </c>
      <c r="S38" s="29">
        <v>24</v>
      </c>
      <c r="T38" s="29" t="s">
        <v>392</v>
      </c>
      <c r="U38" s="29" t="s">
        <v>382</v>
      </c>
      <c r="V38" s="29" t="s">
        <v>479</v>
      </c>
      <c r="X38" s="29">
        <v>30</v>
      </c>
      <c r="Y38" s="29" t="s">
        <v>380</v>
      </c>
      <c r="Z38" s="29">
        <v>72</v>
      </c>
      <c r="AA38" s="29">
        <v>60</v>
      </c>
      <c r="AB38" s="29" t="s">
        <v>380</v>
      </c>
      <c r="AC38" s="29" t="s">
        <v>380</v>
      </c>
      <c r="AD38" s="29">
        <v>38.722222222222221</v>
      </c>
      <c r="AE38" s="29">
        <v>101.7</v>
      </c>
      <c r="AF38" s="29">
        <v>4</v>
      </c>
      <c r="AH38" s="29" t="s">
        <v>534</v>
      </c>
      <c r="AI38" s="29" t="s">
        <v>377</v>
      </c>
      <c r="AJ38" s="29" t="s">
        <v>382</v>
      </c>
      <c r="AK38" s="29" t="s">
        <v>377</v>
      </c>
      <c r="AL38" s="29" t="s">
        <v>383</v>
      </c>
      <c r="AM38" s="29" t="s">
        <v>382</v>
      </c>
      <c r="AN38" s="29" t="s">
        <v>382</v>
      </c>
      <c r="AO38" s="29" t="s">
        <v>383</v>
      </c>
      <c r="AP38" s="29" t="s">
        <v>377</v>
      </c>
      <c r="AQ38" s="29">
        <v>3</v>
      </c>
      <c r="AR38" s="29" t="s">
        <v>535</v>
      </c>
      <c r="AS38" s="29" t="s">
        <v>383</v>
      </c>
      <c r="AT38" s="29" t="s">
        <v>382</v>
      </c>
      <c r="AU38" s="29" t="s">
        <v>383</v>
      </c>
      <c r="AV38" s="29" t="s">
        <v>377</v>
      </c>
      <c r="AW38" s="29" t="s">
        <v>377</v>
      </c>
      <c r="AX38" s="29" t="s">
        <v>377</v>
      </c>
      <c r="AY38" s="29" t="s">
        <v>377</v>
      </c>
      <c r="AZ38" s="29" t="s">
        <v>377</v>
      </c>
      <c r="BA38" s="29" t="s">
        <v>377</v>
      </c>
      <c r="BB38" s="29" t="s">
        <v>383</v>
      </c>
      <c r="BC38" s="29" t="s">
        <v>382</v>
      </c>
      <c r="BD38" s="29" t="s">
        <v>383</v>
      </c>
      <c r="BE38" s="29" t="s">
        <v>382</v>
      </c>
      <c r="BF38" s="29" t="s">
        <v>383</v>
      </c>
      <c r="BG38" s="29" t="s">
        <v>382</v>
      </c>
      <c r="BH38" s="29" t="s">
        <v>383</v>
      </c>
      <c r="BI38" s="29" t="s">
        <v>536</v>
      </c>
      <c r="BJ38" s="29" t="s">
        <v>382</v>
      </c>
      <c r="BK38" s="29" t="s">
        <v>383</v>
      </c>
      <c r="BL38" s="29" t="s">
        <v>383</v>
      </c>
      <c r="BM38" s="29" t="s">
        <v>383</v>
      </c>
      <c r="BN38" s="29" t="s">
        <v>382</v>
      </c>
      <c r="BO38" s="29" t="s">
        <v>383</v>
      </c>
      <c r="BP38" s="29" t="s">
        <v>383</v>
      </c>
      <c r="BQ38" s="29">
        <v>8.6999999999999993</v>
      </c>
      <c r="BR38" s="29">
        <v>0.46</v>
      </c>
      <c r="BS38" s="29">
        <v>5.3</v>
      </c>
      <c r="BT38" s="29">
        <v>0.36</v>
      </c>
      <c r="BU38" s="29">
        <v>4.0999999999999996</v>
      </c>
      <c r="BV38" s="29">
        <v>7.88</v>
      </c>
      <c r="BW38" s="29">
        <v>90.6</v>
      </c>
      <c r="BX38" s="29">
        <v>5.1100000000000003</v>
      </c>
      <c r="BY38" s="29">
        <v>11.2</v>
      </c>
      <c r="BZ38" s="29">
        <v>31.81</v>
      </c>
      <c r="CA38" s="29">
        <v>62</v>
      </c>
      <c r="CB38" s="29">
        <v>22</v>
      </c>
      <c r="CC38" s="29">
        <v>35.299999999999997</v>
      </c>
      <c r="CD38" s="29">
        <v>15.7</v>
      </c>
      <c r="CE38" s="29">
        <v>113</v>
      </c>
      <c r="CF38" s="29">
        <v>10</v>
      </c>
      <c r="CG38" s="29">
        <v>83</v>
      </c>
      <c r="CH38" s="29">
        <v>1</v>
      </c>
      <c r="CI38" s="29">
        <v>14</v>
      </c>
      <c r="CJ38" s="29">
        <v>2</v>
      </c>
      <c r="CK38" s="29">
        <v>0</v>
      </c>
      <c r="CL38" s="29" t="s">
        <v>383</v>
      </c>
      <c r="CM38" s="29" t="s">
        <v>383</v>
      </c>
      <c r="CN38" s="29" t="s">
        <v>198</v>
      </c>
      <c r="CO38" s="29" t="s">
        <v>382</v>
      </c>
      <c r="CQ38" s="29" t="s">
        <v>385</v>
      </c>
      <c r="CR38" s="29">
        <v>0</v>
      </c>
      <c r="CS38" s="29" t="s">
        <v>385</v>
      </c>
      <c r="CT38" s="29" t="s">
        <v>385</v>
      </c>
      <c r="CU38" s="29" t="s">
        <v>385</v>
      </c>
      <c r="CV38" s="29">
        <v>0</v>
      </c>
      <c r="CW38" s="29">
        <v>0</v>
      </c>
      <c r="DC38" s="29" t="s">
        <v>385</v>
      </c>
      <c r="DD38" s="29" t="s">
        <v>385</v>
      </c>
      <c r="DE38" s="29" t="s">
        <v>432</v>
      </c>
      <c r="DF38" s="29">
        <v>0</v>
      </c>
      <c r="DG38" s="29" t="s">
        <v>385</v>
      </c>
      <c r="DH38" s="29" t="str">
        <f t="shared" si="0"/>
        <v>AP016</v>
      </c>
    </row>
    <row r="39" spans="1:112" ht="15" customHeight="1" x14ac:dyDescent="0.2">
      <c r="A39" s="29" t="s">
        <v>373</v>
      </c>
      <c r="B39" s="29" t="s">
        <v>532</v>
      </c>
      <c r="C39" s="29">
        <v>331</v>
      </c>
      <c r="D39" s="29" t="s">
        <v>199</v>
      </c>
      <c r="E39" s="29" t="s">
        <v>537</v>
      </c>
      <c r="F39" s="29">
        <v>0</v>
      </c>
      <c r="G39" s="29" t="s">
        <v>392</v>
      </c>
      <c r="H39" s="29">
        <v>0.75</v>
      </c>
      <c r="I39" s="29">
        <v>1</v>
      </c>
      <c r="J39" s="29">
        <v>12</v>
      </c>
      <c r="K39" s="29">
        <v>0</v>
      </c>
      <c r="M39" s="29">
        <v>1</v>
      </c>
      <c r="O39" s="29">
        <v>1</v>
      </c>
      <c r="Q39" s="29">
        <v>331</v>
      </c>
      <c r="R39" s="29">
        <v>1</v>
      </c>
      <c r="S39" s="29">
        <v>12</v>
      </c>
      <c r="T39" s="29" t="s">
        <v>392</v>
      </c>
      <c r="U39" s="29" t="s">
        <v>382</v>
      </c>
      <c r="V39" s="29" t="s">
        <v>479</v>
      </c>
      <c r="X39" s="29">
        <v>13</v>
      </c>
      <c r="Y39" s="29" t="s">
        <v>380</v>
      </c>
      <c r="Z39" s="29">
        <v>52</v>
      </c>
      <c r="AA39" s="29">
        <v>12</v>
      </c>
      <c r="AB39" s="29" t="s">
        <v>380</v>
      </c>
      <c r="AC39" s="29" t="s">
        <v>380</v>
      </c>
      <c r="AD39" s="29">
        <v>38.444444444444443</v>
      </c>
      <c r="AE39" s="29">
        <v>101.2</v>
      </c>
      <c r="AF39" s="29">
        <v>3</v>
      </c>
      <c r="AH39" s="29" t="s">
        <v>538</v>
      </c>
      <c r="AI39" s="29" t="s">
        <v>377</v>
      </c>
      <c r="AJ39" s="29" t="s">
        <v>382</v>
      </c>
      <c r="AK39" s="29" t="s">
        <v>377</v>
      </c>
      <c r="AL39" s="29" t="s">
        <v>383</v>
      </c>
      <c r="AM39" s="29" t="s">
        <v>382</v>
      </c>
      <c r="AN39" s="29" t="s">
        <v>382</v>
      </c>
      <c r="AO39" s="29" t="s">
        <v>383</v>
      </c>
      <c r="AP39" s="29" t="s">
        <v>377</v>
      </c>
      <c r="AQ39" s="29">
        <v>3</v>
      </c>
      <c r="AR39" s="29" t="s">
        <v>539</v>
      </c>
      <c r="AS39" s="29" t="s">
        <v>383</v>
      </c>
      <c r="AT39" s="29" t="s">
        <v>382</v>
      </c>
      <c r="AU39" s="29" t="s">
        <v>382</v>
      </c>
      <c r="AV39" s="29" t="s">
        <v>377</v>
      </c>
      <c r="AW39" s="29" t="s">
        <v>377</v>
      </c>
      <c r="AX39" s="29" t="s">
        <v>377</v>
      </c>
      <c r="AY39" s="29" t="s">
        <v>377</v>
      </c>
      <c r="AZ39" s="29" t="s">
        <v>377</v>
      </c>
      <c r="BA39" s="29" t="s">
        <v>377</v>
      </c>
      <c r="BB39" s="29" t="s">
        <v>383</v>
      </c>
      <c r="BC39" s="29" t="s">
        <v>382</v>
      </c>
      <c r="BD39" s="29" t="s">
        <v>383</v>
      </c>
      <c r="BE39" s="29" t="s">
        <v>382</v>
      </c>
      <c r="BF39" s="29" t="s">
        <v>383</v>
      </c>
      <c r="BG39" s="29" t="s">
        <v>382</v>
      </c>
      <c r="BH39" s="29" t="s">
        <v>383</v>
      </c>
      <c r="BI39" s="29" t="s">
        <v>540</v>
      </c>
      <c r="BJ39" s="29" t="s">
        <v>382</v>
      </c>
      <c r="BK39" s="29" t="s">
        <v>383</v>
      </c>
      <c r="BL39" s="29" t="s">
        <v>383</v>
      </c>
      <c r="BM39" s="29" t="s">
        <v>383</v>
      </c>
      <c r="BN39" s="29" t="s">
        <v>382</v>
      </c>
      <c r="BO39" s="29" t="s">
        <v>383</v>
      </c>
      <c r="BP39" s="29" t="s">
        <v>383</v>
      </c>
      <c r="BQ39" s="29" t="s">
        <v>383</v>
      </c>
      <c r="BR39" s="29" t="s">
        <v>383</v>
      </c>
      <c r="BS39" s="29" t="s">
        <v>383</v>
      </c>
      <c r="BT39" s="29" t="s">
        <v>383</v>
      </c>
      <c r="BU39" s="29" t="s">
        <v>383</v>
      </c>
      <c r="BV39" s="29" t="s">
        <v>383</v>
      </c>
      <c r="BW39" s="29" t="s">
        <v>383</v>
      </c>
      <c r="BX39" s="29" t="s">
        <v>383</v>
      </c>
      <c r="BY39" s="29" t="s">
        <v>383</v>
      </c>
      <c r="BZ39" s="29" t="s">
        <v>383</v>
      </c>
      <c r="CA39" s="29" t="s">
        <v>383</v>
      </c>
      <c r="CB39" s="29" t="s">
        <v>383</v>
      </c>
      <c r="CC39" s="29" t="s">
        <v>383</v>
      </c>
      <c r="CD39" s="29" t="s">
        <v>383</v>
      </c>
      <c r="CE39" s="29" t="s">
        <v>383</v>
      </c>
      <c r="CF39" s="29" t="s">
        <v>383</v>
      </c>
      <c r="CG39" s="29" t="s">
        <v>383</v>
      </c>
      <c r="CH39" s="29" t="s">
        <v>383</v>
      </c>
      <c r="CI39" s="29" t="s">
        <v>383</v>
      </c>
      <c r="CJ39" s="29" t="s">
        <v>383</v>
      </c>
      <c r="CK39" s="29" t="s">
        <v>383</v>
      </c>
      <c r="CL39" s="29" t="s">
        <v>383</v>
      </c>
      <c r="CM39" s="29" t="s">
        <v>383</v>
      </c>
      <c r="CN39" s="29" t="s">
        <v>199</v>
      </c>
      <c r="CO39" s="29" t="s">
        <v>382</v>
      </c>
      <c r="CQ39" s="29" t="s">
        <v>385</v>
      </c>
      <c r="CR39" s="29">
        <v>0</v>
      </c>
      <c r="CS39" s="29" t="s">
        <v>385</v>
      </c>
      <c r="CT39" s="29" t="s">
        <v>385</v>
      </c>
      <c r="CU39" s="29" t="s">
        <v>385</v>
      </c>
      <c r="CV39" s="29">
        <v>0</v>
      </c>
      <c r="CW39" s="29">
        <v>0</v>
      </c>
      <c r="DC39" s="29" t="s">
        <v>385</v>
      </c>
      <c r="DD39" s="29" t="s">
        <v>385</v>
      </c>
      <c r="DE39" s="29" t="s">
        <v>432</v>
      </c>
      <c r="DF39" s="29">
        <v>0</v>
      </c>
      <c r="DG39" s="29" t="s">
        <v>385</v>
      </c>
      <c r="DH39" s="29" t="str">
        <f t="shared" si="0"/>
        <v>AP016</v>
      </c>
    </row>
    <row r="40" spans="1:112" ht="15" customHeight="1" x14ac:dyDescent="0.2">
      <c r="A40" s="29" t="s">
        <v>373</v>
      </c>
      <c r="B40" s="29" t="s">
        <v>532</v>
      </c>
      <c r="C40" s="29">
        <v>332</v>
      </c>
      <c r="D40" s="29" t="s">
        <v>200</v>
      </c>
      <c r="E40" s="29" t="s">
        <v>541</v>
      </c>
      <c r="F40" s="29">
        <v>0</v>
      </c>
      <c r="G40" s="29" t="s">
        <v>392</v>
      </c>
      <c r="H40" s="29">
        <v>7</v>
      </c>
      <c r="I40" s="29">
        <v>5</v>
      </c>
      <c r="J40" s="29">
        <v>60</v>
      </c>
      <c r="K40" s="29">
        <v>1</v>
      </c>
      <c r="M40" s="29">
        <v>1</v>
      </c>
      <c r="O40" s="29">
        <v>1</v>
      </c>
      <c r="Q40" s="29">
        <v>332</v>
      </c>
      <c r="R40" s="29">
        <v>5</v>
      </c>
      <c r="S40" s="29">
        <v>60</v>
      </c>
      <c r="T40" s="29" t="s">
        <v>392</v>
      </c>
      <c r="U40" s="29" t="s">
        <v>382</v>
      </c>
      <c r="V40" s="29" t="s">
        <v>479</v>
      </c>
      <c r="X40" s="29">
        <v>14</v>
      </c>
      <c r="Y40" s="29" t="s">
        <v>448</v>
      </c>
      <c r="Z40" s="29">
        <v>112</v>
      </c>
      <c r="AA40" s="29">
        <v>72</v>
      </c>
      <c r="AB40" s="29" t="s">
        <v>380</v>
      </c>
      <c r="AC40" s="29" t="s">
        <v>380</v>
      </c>
      <c r="AD40" s="29">
        <v>39.944444444444443</v>
      </c>
      <c r="AE40" s="29">
        <v>103.9</v>
      </c>
      <c r="AF40" s="29">
        <v>1</v>
      </c>
      <c r="AH40" s="29" t="s">
        <v>542</v>
      </c>
      <c r="AI40" s="29" t="s">
        <v>377</v>
      </c>
      <c r="AJ40" s="29" t="s">
        <v>382</v>
      </c>
      <c r="AK40" s="29" t="s">
        <v>377</v>
      </c>
      <c r="AL40" s="29" t="s">
        <v>383</v>
      </c>
      <c r="AM40" s="29" t="s">
        <v>382</v>
      </c>
      <c r="AN40" s="29" t="s">
        <v>382</v>
      </c>
      <c r="AO40" s="29" t="s">
        <v>383</v>
      </c>
      <c r="AP40" s="29" t="s">
        <v>377</v>
      </c>
      <c r="AQ40" s="29">
        <v>1</v>
      </c>
      <c r="AR40" s="29" t="s">
        <v>543</v>
      </c>
      <c r="AS40" s="29" t="s">
        <v>383</v>
      </c>
      <c r="AT40" s="29" t="s">
        <v>382</v>
      </c>
      <c r="AU40" s="29" t="s">
        <v>383</v>
      </c>
      <c r="AV40" s="29" t="s">
        <v>377</v>
      </c>
      <c r="AW40" s="29" t="s">
        <v>377</v>
      </c>
      <c r="AX40" s="29" t="s">
        <v>377</v>
      </c>
      <c r="AY40" s="29" t="s">
        <v>377</v>
      </c>
      <c r="AZ40" s="29" t="s">
        <v>377</v>
      </c>
      <c r="BA40" s="29" t="s">
        <v>377</v>
      </c>
      <c r="BB40" s="29" t="s">
        <v>383</v>
      </c>
      <c r="BC40" s="29" t="s">
        <v>382</v>
      </c>
      <c r="BD40" s="29" t="s">
        <v>544</v>
      </c>
      <c r="BE40" s="29" t="s">
        <v>382</v>
      </c>
      <c r="BF40" s="29" t="s">
        <v>383</v>
      </c>
      <c r="BG40" s="29" t="s">
        <v>382</v>
      </c>
      <c r="BH40" s="29" t="s">
        <v>383</v>
      </c>
      <c r="BI40" s="29" t="s">
        <v>545</v>
      </c>
      <c r="BJ40" s="29" t="s">
        <v>382</v>
      </c>
      <c r="BK40" s="29" t="s">
        <v>383</v>
      </c>
      <c r="BL40" s="29" t="s">
        <v>383</v>
      </c>
      <c r="BM40" s="29" t="s">
        <v>383</v>
      </c>
      <c r="BN40" s="29" t="s">
        <v>382</v>
      </c>
      <c r="BO40" s="29" t="s">
        <v>383</v>
      </c>
      <c r="BP40" s="29" t="s">
        <v>383</v>
      </c>
      <c r="BQ40" s="29" t="s">
        <v>383</v>
      </c>
      <c r="BR40" s="29" t="s">
        <v>383</v>
      </c>
      <c r="BS40" s="29" t="s">
        <v>383</v>
      </c>
      <c r="BT40" s="29" t="s">
        <v>383</v>
      </c>
      <c r="BU40" s="29" t="s">
        <v>383</v>
      </c>
      <c r="BV40" s="29" t="s">
        <v>383</v>
      </c>
      <c r="BW40" s="29" t="s">
        <v>383</v>
      </c>
      <c r="BX40" s="29" t="s">
        <v>383</v>
      </c>
      <c r="BY40" s="29" t="s">
        <v>383</v>
      </c>
      <c r="BZ40" s="29" t="s">
        <v>383</v>
      </c>
      <c r="CA40" s="29" t="s">
        <v>383</v>
      </c>
      <c r="CB40" s="29" t="s">
        <v>383</v>
      </c>
      <c r="CC40" s="29" t="s">
        <v>383</v>
      </c>
      <c r="CD40" s="29" t="s">
        <v>383</v>
      </c>
      <c r="CE40" s="29" t="s">
        <v>383</v>
      </c>
      <c r="CF40" s="29" t="s">
        <v>383</v>
      </c>
      <c r="CG40" s="29" t="s">
        <v>383</v>
      </c>
      <c r="CH40" s="29" t="s">
        <v>383</v>
      </c>
      <c r="CI40" s="29" t="s">
        <v>383</v>
      </c>
      <c r="CJ40" s="29" t="s">
        <v>383</v>
      </c>
      <c r="CK40" s="29" t="s">
        <v>383</v>
      </c>
      <c r="CL40" s="29" t="s">
        <v>383</v>
      </c>
      <c r="CM40" s="29" t="s">
        <v>383</v>
      </c>
      <c r="CN40" s="29" t="s">
        <v>200</v>
      </c>
      <c r="CO40" s="29" t="s">
        <v>382</v>
      </c>
      <c r="CQ40" s="29" t="s">
        <v>385</v>
      </c>
      <c r="CR40" s="29">
        <v>0</v>
      </c>
      <c r="CS40" s="29" t="s">
        <v>385</v>
      </c>
      <c r="CT40" s="29" t="s">
        <v>385</v>
      </c>
      <c r="CU40" s="29" t="s">
        <v>385</v>
      </c>
      <c r="CV40" s="29">
        <v>0</v>
      </c>
      <c r="CW40" s="29">
        <v>0</v>
      </c>
      <c r="DC40" s="29" t="s">
        <v>385</v>
      </c>
      <c r="DD40" s="29" t="s">
        <v>385</v>
      </c>
      <c r="DE40" s="29" t="s">
        <v>417</v>
      </c>
      <c r="DF40" s="29">
        <v>0</v>
      </c>
      <c r="DG40" s="29" t="s">
        <v>385</v>
      </c>
      <c r="DH40" s="29" t="str">
        <f t="shared" si="0"/>
        <v>AP016</v>
      </c>
    </row>
    <row r="41" spans="1:112" ht="15" customHeight="1" x14ac:dyDescent="0.2">
      <c r="A41" s="29" t="s">
        <v>373</v>
      </c>
      <c r="B41" s="29" t="s">
        <v>546</v>
      </c>
      <c r="C41" s="29">
        <v>333</v>
      </c>
      <c r="D41" s="29" t="s">
        <v>201</v>
      </c>
      <c r="E41" s="29" t="s">
        <v>547</v>
      </c>
      <c r="F41" s="29">
        <v>0</v>
      </c>
      <c r="G41" s="29" t="s">
        <v>392</v>
      </c>
      <c r="H41" s="29">
        <v>1</v>
      </c>
      <c r="I41" s="29">
        <v>1</v>
      </c>
      <c r="J41" s="29">
        <v>12</v>
      </c>
      <c r="K41" s="29">
        <v>1</v>
      </c>
      <c r="M41" s="29">
        <v>1</v>
      </c>
      <c r="O41" s="29">
        <v>0</v>
      </c>
      <c r="Q41" s="29">
        <v>333</v>
      </c>
      <c r="R41" s="29">
        <v>1</v>
      </c>
      <c r="S41" s="29">
        <v>12</v>
      </c>
      <c r="T41" s="29" t="s">
        <v>392</v>
      </c>
      <c r="U41" s="29" t="s">
        <v>382</v>
      </c>
      <c r="V41" s="29" t="s">
        <v>378</v>
      </c>
      <c r="X41" s="29">
        <v>35</v>
      </c>
      <c r="Y41" s="29" t="s">
        <v>413</v>
      </c>
      <c r="Z41" s="29">
        <v>92</v>
      </c>
      <c r="AA41" s="29" t="s">
        <v>380</v>
      </c>
      <c r="AB41" s="29" t="s">
        <v>502</v>
      </c>
      <c r="AC41" s="29" t="s">
        <v>380</v>
      </c>
      <c r="AD41" s="29">
        <v>38.555555555555557</v>
      </c>
      <c r="AE41" s="29">
        <v>101.4</v>
      </c>
      <c r="AF41" s="29">
        <v>2</v>
      </c>
      <c r="AH41" s="29" t="s">
        <v>548</v>
      </c>
      <c r="AI41" s="29" t="s">
        <v>377</v>
      </c>
      <c r="AJ41" s="29" t="s">
        <v>377</v>
      </c>
      <c r="AK41" s="29" t="s">
        <v>377</v>
      </c>
      <c r="AL41" s="29" t="s">
        <v>383</v>
      </c>
      <c r="AM41" s="29" t="s">
        <v>382</v>
      </c>
      <c r="AN41" s="29" t="s">
        <v>382</v>
      </c>
      <c r="AO41" s="29" t="s">
        <v>383</v>
      </c>
      <c r="AP41" s="29" t="s">
        <v>377</v>
      </c>
      <c r="AQ41" s="29">
        <v>1</v>
      </c>
      <c r="AR41" s="29" t="s">
        <v>549</v>
      </c>
      <c r="AS41" s="29" t="s">
        <v>383</v>
      </c>
      <c r="AT41" s="29" t="s">
        <v>377</v>
      </c>
      <c r="AU41" s="29" t="s">
        <v>383</v>
      </c>
      <c r="AV41" s="29" t="s">
        <v>377</v>
      </c>
      <c r="AW41" s="29" t="s">
        <v>377</v>
      </c>
      <c r="AX41" s="29" t="s">
        <v>377</v>
      </c>
      <c r="AY41" s="29" t="s">
        <v>377</v>
      </c>
      <c r="AZ41" s="29" t="s">
        <v>377</v>
      </c>
      <c r="BA41" s="29" t="s">
        <v>377</v>
      </c>
      <c r="BB41" s="29" t="s">
        <v>383</v>
      </c>
      <c r="BC41" s="29" t="s">
        <v>382</v>
      </c>
      <c r="BD41" s="29" t="s">
        <v>383</v>
      </c>
      <c r="BE41" s="29" t="s">
        <v>382</v>
      </c>
      <c r="BF41" s="29" t="s">
        <v>383</v>
      </c>
      <c r="BG41" s="29" t="s">
        <v>382</v>
      </c>
      <c r="BH41" s="29" t="s">
        <v>383</v>
      </c>
      <c r="BI41" s="29" t="s">
        <v>383</v>
      </c>
      <c r="BJ41" s="29" t="s">
        <v>382</v>
      </c>
      <c r="BK41" s="29" t="s">
        <v>383</v>
      </c>
      <c r="BL41" s="29" t="s">
        <v>383</v>
      </c>
      <c r="BM41" s="29" t="s">
        <v>383</v>
      </c>
      <c r="BN41" s="29" t="s">
        <v>382</v>
      </c>
      <c r="BO41" s="29" t="s">
        <v>383</v>
      </c>
      <c r="BP41" s="29" t="s">
        <v>383</v>
      </c>
      <c r="BQ41" s="29">
        <v>9.99</v>
      </c>
      <c r="BR41" s="29">
        <v>0.9</v>
      </c>
      <c r="BS41" s="29">
        <v>9</v>
      </c>
      <c r="BT41" s="29">
        <v>1.31</v>
      </c>
      <c r="BU41" s="29">
        <v>13.1</v>
      </c>
      <c r="BV41" s="29">
        <v>7.78</v>
      </c>
      <c r="BW41" s="29">
        <v>77.900000000000006</v>
      </c>
      <c r="BX41" s="29">
        <v>6.73</v>
      </c>
      <c r="BY41" s="29">
        <v>14.6</v>
      </c>
      <c r="BZ41" s="29">
        <v>41.94</v>
      </c>
      <c r="CA41" s="29">
        <v>62</v>
      </c>
      <c r="CB41" s="29">
        <v>21.7</v>
      </c>
      <c r="CC41" s="29">
        <v>34.799999999999997</v>
      </c>
      <c r="CD41" s="29">
        <v>15.5</v>
      </c>
      <c r="CE41" s="29">
        <v>97</v>
      </c>
      <c r="CF41" s="29">
        <v>8.1999999999999993</v>
      </c>
      <c r="CG41" s="29">
        <v>72</v>
      </c>
      <c r="CH41" s="29">
        <v>0</v>
      </c>
      <c r="CI41" s="29">
        <v>25</v>
      </c>
      <c r="CJ41" s="29">
        <v>2</v>
      </c>
      <c r="CK41" s="29">
        <v>1</v>
      </c>
      <c r="CL41" s="29" t="s">
        <v>383</v>
      </c>
      <c r="CM41" s="29" t="s">
        <v>383</v>
      </c>
      <c r="CN41" s="29" t="s">
        <v>201</v>
      </c>
      <c r="CO41" s="29" t="s">
        <v>382</v>
      </c>
      <c r="CQ41" s="29" t="s">
        <v>385</v>
      </c>
      <c r="CR41" s="29">
        <v>0</v>
      </c>
      <c r="CS41" s="29" t="s">
        <v>385</v>
      </c>
      <c r="CT41" s="29" t="s">
        <v>385</v>
      </c>
      <c r="CU41" s="29" t="s">
        <v>385</v>
      </c>
      <c r="CV41" s="29">
        <v>0</v>
      </c>
      <c r="CW41" s="29">
        <v>0</v>
      </c>
      <c r="DC41" s="29" t="s">
        <v>385</v>
      </c>
      <c r="DD41" s="29" t="s">
        <v>385</v>
      </c>
      <c r="DE41" s="29" t="s">
        <v>385</v>
      </c>
      <c r="DF41" s="29">
        <v>0</v>
      </c>
      <c r="DG41" s="29" t="s">
        <v>385</v>
      </c>
      <c r="DH41" s="29" t="str">
        <f t="shared" si="0"/>
        <v>AP017</v>
      </c>
    </row>
    <row r="42" spans="1:112" ht="15" customHeight="1" x14ac:dyDescent="0.2">
      <c r="A42" s="29" t="s">
        <v>550</v>
      </c>
      <c r="B42" s="29" t="s">
        <v>551</v>
      </c>
      <c r="C42" s="29">
        <v>197</v>
      </c>
      <c r="D42" s="29" t="s">
        <v>111</v>
      </c>
      <c r="E42" s="29" t="s">
        <v>552</v>
      </c>
      <c r="F42" s="29">
        <v>0</v>
      </c>
      <c r="G42" s="29" t="s">
        <v>392</v>
      </c>
      <c r="H42" s="29" t="s">
        <v>383</v>
      </c>
      <c r="I42" s="29">
        <v>4</v>
      </c>
      <c r="J42" s="29">
        <v>48</v>
      </c>
      <c r="K42" s="29" t="s">
        <v>383</v>
      </c>
      <c r="L42" s="29" t="s">
        <v>383</v>
      </c>
      <c r="M42" s="29" t="s">
        <v>383</v>
      </c>
      <c r="O42" s="29" t="s">
        <v>383</v>
      </c>
      <c r="P42" s="29" t="s">
        <v>553</v>
      </c>
      <c r="Q42" s="29" t="s">
        <v>111</v>
      </c>
      <c r="R42" s="29">
        <v>4</v>
      </c>
      <c r="S42" s="29">
        <v>48</v>
      </c>
      <c r="T42" s="29" t="s">
        <v>392</v>
      </c>
      <c r="U42" s="29" t="s">
        <v>377</v>
      </c>
      <c r="V42" s="29" t="s">
        <v>378</v>
      </c>
      <c r="X42" s="29">
        <v>25</v>
      </c>
      <c r="Y42" s="29" t="s">
        <v>554</v>
      </c>
      <c r="Z42" s="29">
        <v>100</v>
      </c>
      <c r="AA42" s="29" t="s">
        <v>380</v>
      </c>
      <c r="AF42" s="29">
        <v>2</v>
      </c>
      <c r="AG42" s="29" t="s">
        <v>555</v>
      </c>
      <c r="AH42" s="29" t="s">
        <v>556</v>
      </c>
      <c r="AI42" s="29" t="s">
        <v>377</v>
      </c>
      <c r="AJ42" s="29" t="s">
        <v>377</v>
      </c>
      <c r="AK42" s="29" t="s">
        <v>377</v>
      </c>
      <c r="AL42" s="29" t="s">
        <v>557</v>
      </c>
      <c r="AM42" s="29" t="s">
        <v>382</v>
      </c>
      <c r="AN42" s="29" t="s">
        <v>382</v>
      </c>
      <c r="AO42" s="29" t="s">
        <v>383</v>
      </c>
      <c r="AP42" s="29" t="s">
        <v>383</v>
      </c>
      <c r="AQ42" s="29" t="s">
        <v>383</v>
      </c>
      <c r="AR42" s="29" t="s">
        <v>383</v>
      </c>
      <c r="AS42" s="29" t="s">
        <v>383</v>
      </c>
      <c r="AT42" s="29" t="s">
        <v>382</v>
      </c>
      <c r="AU42" s="29" t="s">
        <v>382</v>
      </c>
      <c r="AV42" s="29" t="s">
        <v>377</v>
      </c>
      <c r="AW42" s="29" t="s">
        <v>377</v>
      </c>
      <c r="AX42" s="29" t="s">
        <v>377</v>
      </c>
      <c r="AY42" s="29" t="s">
        <v>377</v>
      </c>
      <c r="AZ42" s="29" t="s">
        <v>377</v>
      </c>
      <c r="BA42" s="29" t="s">
        <v>377</v>
      </c>
      <c r="BB42" s="29" t="s">
        <v>383</v>
      </c>
      <c r="BC42" s="29" t="s">
        <v>382</v>
      </c>
      <c r="BD42" s="29" t="s">
        <v>383</v>
      </c>
      <c r="BE42" s="29" t="s">
        <v>377</v>
      </c>
      <c r="BF42" s="29" t="s">
        <v>558</v>
      </c>
      <c r="BG42" s="29" t="s">
        <v>383</v>
      </c>
      <c r="BH42" s="29" t="s">
        <v>383</v>
      </c>
      <c r="BI42" s="29" t="s">
        <v>559</v>
      </c>
      <c r="BJ42" s="29" t="s">
        <v>383</v>
      </c>
      <c r="BK42" s="29" t="s">
        <v>383</v>
      </c>
      <c r="BL42" s="29" t="s">
        <v>383</v>
      </c>
      <c r="BM42" s="29" t="s">
        <v>558</v>
      </c>
      <c r="BN42" s="29" t="s">
        <v>383</v>
      </c>
      <c r="BO42" s="29" t="s">
        <v>383</v>
      </c>
      <c r="BP42" s="29" t="s">
        <v>383</v>
      </c>
      <c r="BQ42" s="29">
        <v>16.8</v>
      </c>
      <c r="BR42" s="29">
        <v>11.8</v>
      </c>
      <c r="BS42" s="29">
        <v>70.400000000000006</v>
      </c>
      <c r="BT42" s="29">
        <v>2.9</v>
      </c>
      <c r="BU42" s="29">
        <v>17</v>
      </c>
      <c r="BV42" s="29">
        <v>2.1</v>
      </c>
      <c r="BW42" s="29">
        <v>12.6</v>
      </c>
      <c r="BX42" s="29">
        <v>6.43</v>
      </c>
      <c r="BY42" s="29">
        <v>13.4</v>
      </c>
      <c r="BZ42" s="29">
        <v>41</v>
      </c>
      <c r="CA42" s="29">
        <v>63.8</v>
      </c>
      <c r="CB42" s="29">
        <v>20.8</v>
      </c>
      <c r="CC42" s="29">
        <v>32.700000000000003</v>
      </c>
      <c r="CD42" s="29">
        <v>18.8</v>
      </c>
      <c r="CE42" s="29">
        <v>367</v>
      </c>
      <c r="CF42" s="29" t="s">
        <v>383</v>
      </c>
      <c r="CG42" s="29">
        <v>36</v>
      </c>
      <c r="CH42" s="29">
        <v>7</v>
      </c>
      <c r="CI42" s="29">
        <v>31</v>
      </c>
      <c r="CJ42" s="29">
        <v>14</v>
      </c>
      <c r="CK42" s="29">
        <v>18</v>
      </c>
      <c r="CL42" s="29" t="s">
        <v>383</v>
      </c>
      <c r="CM42" s="29" t="s">
        <v>383</v>
      </c>
      <c r="CN42" s="29" t="s">
        <v>111</v>
      </c>
      <c r="CO42" s="29" t="s">
        <v>382</v>
      </c>
      <c r="CP42" s="29" t="s">
        <v>382</v>
      </c>
      <c r="CQ42" s="29" t="s">
        <v>385</v>
      </c>
      <c r="CR42" s="29">
        <v>0</v>
      </c>
      <c r="CS42" s="29" t="s">
        <v>385</v>
      </c>
      <c r="CT42" s="29" t="s">
        <v>385</v>
      </c>
      <c r="CU42" s="29" t="s">
        <v>385</v>
      </c>
      <c r="CV42" s="29">
        <v>0</v>
      </c>
      <c r="CW42" s="29">
        <v>0</v>
      </c>
      <c r="CX42" s="29" t="s">
        <v>385</v>
      </c>
      <c r="DC42" s="29" t="s">
        <v>385</v>
      </c>
      <c r="DD42" s="29" t="s">
        <v>385</v>
      </c>
      <c r="DE42" s="29" t="s">
        <v>385</v>
      </c>
      <c r="DF42" s="29">
        <v>0</v>
      </c>
      <c r="DG42" s="29" t="s">
        <v>385</v>
      </c>
      <c r="DH42" s="29" t="str">
        <f t="shared" si="0"/>
        <v>BB001</v>
      </c>
    </row>
    <row r="43" spans="1:112" ht="15" customHeight="1" x14ac:dyDescent="0.2">
      <c r="A43" s="29" t="s">
        <v>550</v>
      </c>
      <c r="B43" s="29" t="s">
        <v>551</v>
      </c>
      <c r="C43" s="29">
        <v>198</v>
      </c>
      <c r="D43" s="29" t="s">
        <v>112</v>
      </c>
      <c r="E43" s="29" t="s">
        <v>560</v>
      </c>
      <c r="F43" s="29">
        <v>1</v>
      </c>
      <c r="G43" s="29" t="s">
        <v>376</v>
      </c>
      <c r="H43" s="29" t="s">
        <v>383</v>
      </c>
      <c r="I43" s="29">
        <v>5</v>
      </c>
      <c r="J43" s="29">
        <v>60</v>
      </c>
      <c r="K43" s="29" t="s">
        <v>383</v>
      </c>
      <c r="L43" s="29" t="s">
        <v>383</v>
      </c>
      <c r="M43" s="29" t="s">
        <v>383</v>
      </c>
      <c r="O43" s="29" t="s">
        <v>383</v>
      </c>
      <c r="P43" s="29" t="s">
        <v>553</v>
      </c>
      <c r="Q43" s="29" t="s">
        <v>112</v>
      </c>
      <c r="R43" s="29">
        <v>5</v>
      </c>
      <c r="S43" s="29">
        <v>60</v>
      </c>
      <c r="T43" s="29" t="s">
        <v>376</v>
      </c>
      <c r="U43" s="29" t="s">
        <v>382</v>
      </c>
      <c r="V43" s="29" t="s">
        <v>378</v>
      </c>
      <c r="X43" s="29">
        <v>20</v>
      </c>
      <c r="Y43" s="29" t="s">
        <v>554</v>
      </c>
      <c r="Z43" s="29">
        <v>96</v>
      </c>
      <c r="AA43" s="29" t="s">
        <v>380</v>
      </c>
      <c r="AB43" s="29" t="s">
        <v>380</v>
      </c>
      <c r="AC43" s="29" t="s">
        <v>380</v>
      </c>
      <c r="AD43" s="29">
        <v>39.333333333333336</v>
      </c>
      <c r="AE43" s="29">
        <v>102.8</v>
      </c>
      <c r="AF43" s="29">
        <v>2</v>
      </c>
      <c r="AI43" s="29" t="s">
        <v>382</v>
      </c>
      <c r="AJ43" s="29" t="s">
        <v>382</v>
      </c>
      <c r="AK43" s="29" t="s">
        <v>382</v>
      </c>
      <c r="AL43" s="29" t="s">
        <v>383</v>
      </c>
      <c r="AM43" s="29" t="s">
        <v>382</v>
      </c>
      <c r="AN43" s="29" t="s">
        <v>382</v>
      </c>
      <c r="AO43" s="29" t="s">
        <v>383</v>
      </c>
      <c r="AP43" s="29" t="s">
        <v>383</v>
      </c>
      <c r="AQ43" s="29" t="s">
        <v>383</v>
      </c>
      <c r="AR43" s="29" t="s">
        <v>561</v>
      </c>
      <c r="AS43" s="29" t="s">
        <v>383</v>
      </c>
      <c r="AT43" s="29" t="s">
        <v>382</v>
      </c>
      <c r="AU43" s="29" t="s">
        <v>392</v>
      </c>
      <c r="AV43" s="29" t="s">
        <v>377</v>
      </c>
      <c r="AW43" s="29" t="s">
        <v>377</v>
      </c>
      <c r="AX43" s="29" t="s">
        <v>377</v>
      </c>
      <c r="AY43" s="29" t="s">
        <v>377</v>
      </c>
      <c r="AZ43" s="29" t="s">
        <v>377</v>
      </c>
      <c r="BA43" s="29" t="s">
        <v>377</v>
      </c>
      <c r="BB43" s="29" t="s">
        <v>383</v>
      </c>
      <c r="BC43" s="29" t="s">
        <v>382</v>
      </c>
      <c r="BD43" s="29" t="s">
        <v>383</v>
      </c>
      <c r="BE43" s="29" t="s">
        <v>382</v>
      </c>
      <c r="BF43" s="29" t="s">
        <v>383</v>
      </c>
      <c r="BG43" s="29" t="s">
        <v>383</v>
      </c>
      <c r="BH43" s="29" t="s">
        <v>383</v>
      </c>
      <c r="BI43" s="29" t="s">
        <v>562</v>
      </c>
      <c r="BJ43" s="29" t="s">
        <v>563</v>
      </c>
      <c r="BK43" s="29" t="s">
        <v>564</v>
      </c>
      <c r="BL43" s="29" t="s">
        <v>383</v>
      </c>
      <c r="BM43" s="29" t="s">
        <v>383</v>
      </c>
      <c r="BN43" s="29" t="s">
        <v>383</v>
      </c>
      <c r="BO43" s="29" t="s">
        <v>383</v>
      </c>
      <c r="BP43" s="29" t="s">
        <v>565</v>
      </c>
      <c r="BQ43" s="29">
        <v>14.5</v>
      </c>
      <c r="BR43" s="29">
        <v>11.1</v>
      </c>
      <c r="BS43" s="29">
        <v>76.7</v>
      </c>
      <c r="BT43" s="29">
        <v>1.7</v>
      </c>
      <c r="BU43" s="29">
        <v>11.9</v>
      </c>
      <c r="BV43" s="29">
        <v>1.7</v>
      </c>
      <c r="BW43" s="29">
        <v>11.4</v>
      </c>
      <c r="BX43" s="29">
        <v>6.47</v>
      </c>
      <c r="BY43" s="29">
        <v>12.9</v>
      </c>
      <c r="BZ43" s="29">
        <v>40.9</v>
      </c>
      <c r="CA43" s="29">
        <v>63.2</v>
      </c>
      <c r="CB43" s="29">
        <v>19.899999999999999</v>
      </c>
      <c r="CC43" s="29">
        <v>31.5</v>
      </c>
      <c r="CD43" s="29">
        <v>18.100000000000001</v>
      </c>
      <c r="CE43" s="29">
        <v>200</v>
      </c>
      <c r="CF43" s="29" t="s">
        <v>383</v>
      </c>
      <c r="CG43" s="29">
        <v>72</v>
      </c>
      <c r="CH43" s="29" t="s">
        <v>383</v>
      </c>
      <c r="CI43" s="29">
        <v>28</v>
      </c>
      <c r="CJ43" s="29" t="s">
        <v>383</v>
      </c>
      <c r="CK43" s="29" t="s">
        <v>383</v>
      </c>
      <c r="CL43" s="29" t="s">
        <v>383</v>
      </c>
      <c r="CM43" s="29" t="s">
        <v>383</v>
      </c>
      <c r="CN43" s="29" t="s">
        <v>112</v>
      </c>
      <c r="CO43" s="29" t="s">
        <v>382</v>
      </c>
      <c r="CP43" s="29" t="s">
        <v>382</v>
      </c>
      <c r="CQ43" s="29" t="s">
        <v>385</v>
      </c>
      <c r="CR43" s="29">
        <v>0</v>
      </c>
      <c r="CS43" s="29" t="s">
        <v>385</v>
      </c>
      <c r="CT43" s="29" t="s">
        <v>385</v>
      </c>
      <c r="CU43" s="29" t="s">
        <v>385</v>
      </c>
      <c r="CW43" s="29">
        <v>0</v>
      </c>
      <c r="CX43" s="29" t="s">
        <v>385</v>
      </c>
      <c r="DC43" s="29" t="s">
        <v>385</v>
      </c>
      <c r="DD43" s="29" t="s">
        <v>385</v>
      </c>
      <c r="DE43" s="29" t="s">
        <v>385</v>
      </c>
      <c r="DF43" s="29">
        <v>0</v>
      </c>
      <c r="DG43" s="29" t="s">
        <v>385</v>
      </c>
      <c r="DH43" s="29" t="str">
        <f t="shared" si="0"/>
        <v>BB001</v>
      </c>
    </row>
    <row r="44" spans="1:112" ht="15" customHeight="1" x14ac:dyDescent="0.2">
      <c r="A44" s="29" t="s">
        <v>550</v>
      </c>
      <c r="B44" s="29" t="s">
        <v>566</v>
      </c>
      <c r="C44" s="29">
        <v>199</v>
      </c>
      <c r="D44" s="29" t="s">
        <v>114</v>
      </c>
      <c r="E44" s="29" t="s">
        <v>567</v>
      </c>
      <c r="F44" s="29">
        <v>0</v>
      </c>
      <c r="G44" s="29" t="s">
        <v>392</v>
      </c>
      <c r="H44" s="29">
        <v>5</v>
      </c>
      <c r="I44" s="29">
        <v>5</v>
      </c>
      <c r="J44" s="29">
        <v>60</v>
      </c>
      <c r="K44" s="29">
        <v>1</v>
      </c>
      <c r="M44" s="29">
        <v>1</v>
      </c>
      <c r="O44" s="29">
        <v>0</v>
      </c>
      <c r="Q44" s="29" t="s">
        <v>114</v>
      </c>
      <c r="R44" s="29">
        <v>5</v>
      </c>
      <c r="S44" s="29">
        <v>60</v>
      </c>
      <c r="T44" s="29" t="s">
        <v>392</v>
      </c>
      <c r="U44" s="29" t="s">
        <v>377</v>
      </c>
      <c r="V44" s="29" t="s">
        <v>378</v>
      </c>
      <c r="W44" s="29" t="s">
        <v>568</v>
      </c>
      <c r="X44" s="29">
        <v>35</v>
      </c>
      <c r="Y44" s="29" t="s">
        <v>554</v>
      </c>
      <c r="Z44" s="29">
        <v>120</v>
      </c>
      <c r="AA44" s="29" t="s">
        <v>380</v>
      </c>
      <c r="AD44" s="29">
        <v>39.333333333333336</v>
      </c>
      <c r="AE44" s="29">
        <v>102.8</v>
      </c>
      <c r="AF44" s="29">
        <v>5</v>
      </c>
      <c r="AH44" s="29" t="s">
        <v>569</v>
      </c>
      <c r="AI44" s="29" t="s">
        <v>377</v>
      </c>
      <c r="AJ44" s="29" t="s">
        <v>377</v>
      </c>
      <c r="AK44" s="29" t="s">
        <v>377</v>
      </c>
      <c r="AL44" s="29" t="s">
        <v>383</v>
      </c>
      <c r="AM44" s="29" t="s">
        <v>382</v>
      </c>
      <c r="AN44" s="29" t="s">
        <v>382</v>
      </c>
      <c r="AO44" s="29" t="s">
        <v>383</v>
      </c>
      <c r="AP44" s="29" t="s">
        <v>383</v>
      </c>
      <c r="AQ44" s="29" t="s">
        <v>383</v>
      </c>
      <c r="AR44" s="29" t="s">
        <v>570</v>
      </c>
      <c r="AS44" s="29" t="s">
        <v>383</v>
      </c>
      <c r="AT44" s="29" t="s">
        <v>382</v>
      </c>
      <c r="AU44" s="29" t="s">
        <v>382</v>
      </c>
      <c r="AV44" s="29" t="s">
        <v>377</v>
      </c>
      <c r="AW44" s="29" t="s">
        <v>377</v>
      </c>
      <c r="AX44" s="29" t="s">
        <v>377</v>
      </c>
      <c r="AY44" s="29" t="s">
        <v>377</v>
      </c>
      <c r="AZ44" s="29" t="s">
        <v>377</v>
      </c>
      <c r="BA44" s="29" t="s">
        <v>377</v>
      </c>
      <c r="BB44" s="29" t="s">
        <v>383</v>
      </c>
      <c r="BC44" s="29" t="s">
        <v>382</v>
      </c>
      <c r="BD44" s="29" t="s">
        <v>383</v>
      </c>
      <c r="BE44" s="29" t="s">
        <v>383</v>
      </c>
      <c r="BF44" s="29" t="s">
        <v>383</v>
      </c>
      <c r="BG44" s="29" t="s">
        <v>383</v>
      </c>
      <c r="BH44" s="29" t="s">
        <v>383</v>
      </c>
      <c r="BI44" s="29" t="s">
        <v>383</v>
      </c>
      <c r="BJ44" s="29" t="s">
        <v>383</v>
      </c>
      <c r="BK44" s="29" t="s">
        <v>383</v>
      </c>
      <c r="BL44" s="29" t="s">
        <v>383</v>
      </c>
      <c r="BM44" s="29" t="s">
        <v>383</v>
      </c>
      <c r="BN44" s="29" t="s">
        <v>383</v>
      </c>
      <c r="BO44" s="29" t="s">
        <v>383</v>
      </c>
      <c r="BP44" s="29" t="s">
        <v>383</v>
      </c>
      <c r="BQ44" s="29" t="s">
        <v>383</v>
      </c>
      <c r="BR44" s="29" t="s">
        <v>383</v>
      </c>
      <c r="BS44" s="29" t="s">
        <v>383</v>
      </c>
      <c r="BT44" s="29" t="s">
        <v>383</v>
      </c>
      <c r="BU44" s="29" t="s">
        <v>383</v>
      </c>
      <c r="BV44" s="29" t="s">
        <v>383</v>
      </c>
      <c r="BW44" s="29" t="s">
        <v>383</v>
      </c>
      <c r="BX44" s="29" t="s">
        <v>383</v>
      </c>
      <c r="BY44" s="29" t="s">
        <v>383</v>
      </c>
      <c r="BZ44" s="29" t="s">
        <v>383</v>
      </c>
      <c r="CA44" s="29" t="s">
        <v>383</v>
      </c>
      <c r="CB44" s="29" t="s">
        <v>383</v>
      </c>
      <c r="CC44" s="29" t="s">
        <v>383</v>
      </c>
      <c r="CD44" s="29" t="s">
        <v>383</v>
      </c>
      <c r="CE44" s="29" t="s">
        <v>383</v>
      </c>
      <c r="CF44" s="29" t="s">
        <v>383</v>
      </c>
      <c r="CG44" s="29" t="s">
        <v>383</v>
      </c>
      <c r="CH44" s="29" t="s">
        <v>383</v>
      </c>
      <c r="CI44" s="29" t="s">
        <v>383</v>
      </c>
      <c r="CJ44" s="29" t="s">
        <v>383</v>
      </c>
      <c r="CK44" s="29" t="s">
        <v>383</v>
      </c>
      <c r="CL44" s="29" t="s">
        <v>383</v>
      </c>
      <c r="CM44" s="29" t="s">
        <v>383</v>
      </c>
      <c r="CN44" s="29" t="s">
        <v>114</v>
      </c>
      <c r="CO44" s="29" t="s">
        <v>382</v>
      </c>
      <c r="CP44" s="29" t="s">
        <v>382</v>
      </c>
      <c r="CQ44" s="29" t="s">
        <v>385</v>
      </c>
      <c r="CR44" s="29">
        <v>0</v>
      </c>
      <c r="CS44" s="29" t="s">
        <v>385</v>
      </c>
      <c r="CT44" s="29" t="s">
        <v>385</v>
      </c>
      <c r="CU44" s="29" t="s">
        <v>385</v>
      </c>
      <c r="CW44" s="29">
        <v>0</v>
      </c>
      <c r="CX44" s="29" t="s">
        <v>385</v>
      </c>
      <c r="DC44" s="29" t="s">
        <v>385</v>
      </c>
      <c r="DD44" s="29" t="s">
        <v>385</v>
      </c>
      <c r="DE44" s="29" t="s">
        <v>385</v>
      </c>
      <c r="DF44" s="29">
        <v>0</v>
      </c>
      <c r="DG44" s="29" t="s">
        <v>385</v>
      </c>
      <c r="DH44" s="29" t="str">
        <f t="shared" si="0"/>
        <v>BB002</v>
      </c>
    </row>
    <row r="45" spans="1:112" ht="15" customHeight="1" x14ac:dyDescent="0.2">
      <c r="A45" s="29" t="s">
        <v>550</v>
      </c>
      <c r="B45" s="29" t="s">
        <v>566</v>
      </c>
      <c r="C45" s="29">
        <v>200</v>
      </c>
      <c r="D45" s="29" t="s">
        <v>116</v>
      </c>
      <c r="E45" s="29" t="s">
        <v>571</v>
      </c>
      <c r="F45" s="29">
        <v>0</v>
      </c>
      <c r="G45" s="29" t="s">
        <v>392</v>
      </c>
      <c r="H45" s="29">
        <v>4</v>
      </c>
      <c r="I45" s="29">
        <v>6</v>
      </c>
      <c r="J45" s="29">
        <v>72</v>
      </c>
      <c r="K45" s="29">
        <v>1</v>
      </c>
      <c r="M45" s="29">
        <v>1</v>
      </c>
      <c r="O45" s="29">
        <v>0</v>
      </c>
      <c r="Q45" s="29" t="s">
        <v>116</v>
      </c>
      <c r="R45" s="29">
        <v>6</v>
      </c>
      <c r="S45" s="29">
        <v>72</v>
      </c>
      <c r="T45" s="29" t="s">
        <v>392</v>
      </c>
      <c r="U45" s="29" t="s">
        <v>377</v>
      </c>
      <c r="V45" s="29" t="s">
        <v>378</v>
      </c>
      <c r="X45" s="29">
        <v>28</v>
      </c>
      <c r="Y45" s="29" t="s">
        <v>554</v>
      </c>
      <c r="Z45" s="29">
        <v>116</v>
      </c>
      <c r="AA45" s="29" t="s">
        <v>380</v>
      </c>
      <c r="AD45" s="29">
        <v>38.222222222222221</v>
      </c>
      <c r="AE45" s="29">
        <v>100.8</v>
      </c>
      <c r="AF45" s="29">
        <v>4</v>
      </c>
      <c r="AH45" s="29" t="s">
        <v>572</v>
      </c>
      <c r="AI45" s="29" t="s">
        <v>377</v>
      </c>
      <c r="AJ45" s="29" t="s">
        <v>377</v>
      </c>
      <c r="AK45" s="29" t="s">
        <v>377</v>
      </c>
      <c r="AL45" s="29" t="s">
        <v>573</v>
      </c>
      <c r="AM45" s="29" t="s">
        <v>382</v>
      </c>
      <c r="AN45" s="29" t="s">
        <v>382</v>
      </c>
      <c r="AO45" s="29" t="s">
        <v>383</v>
      </c>
      <c r="AP45" s="29" t="s">
        <v>377</v>
      </c>
      <c r="AQ45" s="29" t="s">
        <v>383</v>
      </c>
      <c r="AR45" s="29" t="s">
        <v>574</v>
      </c>
      <c r="AS45" s="29" t="s">
        <v>383</v>
      </c>
      <c r="AT45" s="29" t="s">
        <v>382</v>
      </c>
      <c r="AU45" s="29" t="s">
        <v>377</v>
      </c>
      <c r="AV45" s="29" t="s">
        <v>377</v>
      </c>
      <c r="AW45" s="29" t="s">
        <v>377</v>
      </c>
      <c r="AX45" s="29" t="s">
        <v>377</v>
      </c>
      <c r="AY45" s="29" t="s">
        <v>377</v>
      </c>
      <c r="AZ45" s="29" t="s">
        <v>377</v>
      </c>
      <c r="BA45" s="29" t="s">
        <v>377</v>
      </c>
      <c r="BB45" s="29" t="s">
        <v>575</v>
      </c>
      <c r="BC45" s="29" t="s">
        <v>382</v>
      </c>
      <c r="BD45" s="29" t="s">
        <v>383</v>
      </c>
      <c r="BE45" s="29" t="s">
        <v>383</v>
      </c>
      <c r="BF45" s="29" t="s">
        <v>383</v>
      </c>
      <c r="BG45" s="29" t="s">
        <v>383</v>
      </c>
      <c r="BH45" s="29" t="s">
        <v>383</v>
      </c>
      <c r="BI45" s="29" t="s">
        <v>383</v>
      </c>
      <c r="BJ45" s="29" t="s">
        <v>383</v>
      </c>
      <c r="BK45" s="29" t="s">
        <v>383</v>
      </c>
      <c r="BL45" s="29" t="s">
        <v>383</v>
      </c>
      <c r="BM45" s="29" t="s">
        <v>383</v>
      </c>
      <c r="BN45" s="29" t="s">
        <v>383</v>
      </c>
      <c r="BO45" s="29" t="s">
        <v>383</v>
      </c>
      <c r="BP45" s="29" t="s">
        <v>383</v>
      </c>
      <c r="BQ45" s="29">
        <v>13.1</v>
      </c>
      <c r="BR45" s="29">
        <v>8.9</v>
      </c>
      <c r="BS45" s="29">
        <v>68.3</v>
      </c>
      <c r="BT45" s="29">
        <v>2</v>
      </c>
      <c r="BU45" s="29">
        <v>15.4</v>
      </c>
      <c r="BV45" s="29">
        <v>2.1</v>
      </c>
      <c r="BW45" s="29">
        <v>16.3</v>
      </c>
      <c r="BX45" s="29">
        <v>6.96</v>
      </c>
      <c r="BY45" s="29">
        <v>15.8</v>
      </c>
      <c r="BZ45" s="29">
        <v>48.9</v>
      </c>
      <c r="CA45" s="29">
        <v>70.3</v>
      </c>
      <c r="CB45" s="29">
        <v>22.7</v>
      </c>
      <c r="CC45" s="29">
        <v>32.299999999999997</v>
      </c>
      <c r="CD45" s="29">
        <v>17.2</v>
      </c>
      <c r="CE45" s="29">
        <v>424</v>
      </c>
      <c r="CF45" s="29">
        <v>9.5</v>
      </c>
      <c r="CG45" s="29">
        <v>54</v>
      </c>
      <c r="CH45" s="29" t="s">
        <v>383</v>
      </c>
      <c r="CI45" s="29">
        <v>22</v>
      </c>
      <c r="CJ45" s="29">
        <v>10</v>
      </c>
      <c r="CK45" s="29">
        <v>14</v>
      </c>
      <c r="CL45" s="29" t="s">
        <v>383</v>
      </c>
      <c r="CM45" s="29" t="s">
        <v>383</v>
      </c>
      <c r="CN45" s="29" t="s">
        <v>116</v>
      </c>
      <c r="CO45" s="29" t="s">
        <v>382</v>
      </c>
      <c r="CP45" s="29" t="s">
        <v>382</v>
      </c>
      <c r="CQ45" s="29" t="s">
        <v>385</v>
      </c>
      <c r="CR45" s="29">
        <v>0</v>
      </c>
      <c r="CS45" s="29" t="s">
        <v>385</v>
      </c>
      <c r="CT45" s="29" t="s">
        <v>385</v>
      </c>
      <c r="CU45" s="29" t="s">
        <v>385</v>
      </c>
      <c r="CW45" s="29">
        <v>0</v>
      </c>
      <c r="CX45" s="29" t="s">
        <v>385</v>
      </c>
      <c r="DC45" s="29" t="s">
        <v>385</v>
      </c>
      <c r="DD45" s="29" t="s">
        <v>385</v>
      </c>
      <c r="DE45" s="29" t="s">
        <v>385</v>
      </c>
      <c r="DF45" s="29">
        <v>0</v>
      </c>
      <c r="DG45" s="29" t="s">
        <v>385</v>
      </c>
      <c r="DH45" s="29" t="str">
        <f t="shared" si="0"/>
        <v>BB002</v>
      </c>
    </row>
    <row r="46" spans="1:112" ht="15" customHeight="1" x14ac:dyDescent="0.2">
      <c r="A46" s="29" t="s">
        <v>550</v>
      </c>
      <c r="B46" s="29" t="s">
        <v>566</v>
      </c>
      <c r="C46" s="29">
        <v>201</v>
      </c>
      <c r="D46" s="29" t="s">
        <v>117</v>
      </c>
      <c r="E46" s="29" t="s">
        <v>405</v>
      </c>
      <c r="F46" s="29">
        <v>0</v>
      </c>
      <c r="G46" s="29" t="s">
        <v>392</v>
      </c>
      <c r="H46" s="29">
        <v>2</v>
      </c>
      <c r="I46" s="29">
        <v>2</v>
      </c>
      <c r="J46" s="29">
        <v>24</v>
      </c>
      <c r="K46" s="29">
        <v>0</v>
      </c>
      <c r="M46" s="29">
        <v>3</v>
      </c>
      <c r="N46" s="29" t="s">
        <v>576</v>
      </c>
      <c r="O46" s="29">
        <v>0</v>
      </c>
      <c r="Q46" s="29" t="s">
        <v>117</v>
      </c>
      <c r="R46" s="29">
        <v>2</v>
      </c>
      <c r="S46" s="29">
        <v>24</v>
      </c>
      <c r="T46" s="29" t="s">
        <v>392</v>
      </c>
      <c r="U46" s="29" t="s">
        <v>382</v>
      </c>
      <c r="V46" s="29" t="s">
        <v>577</v>
      </c>
      <c r="X46" s="29">
        <v>25</v>
      </c>
      <c r="Y46" s="29" t="s">
        <v>554</v>
      </c>
      <c r="Z46" s="29">
        <v>128</v>
      </c>
      <c r="AA46" s="29" t="s">
        <v>380</v>
      </c>
      <c r="AD46" s="29">
        <v>38.944444444444443</v>
      </c>
      <c r="AE46" s="29">
        <v>102.1</v>
      </c>
      <c r="AF46" s="29">
        <v>5</v>
      </c>
      <c r="AH46" s="29" t="s">
        <v>578</v>
      </c>
      <c r="AI46" s="29" t="s">
        <v>377</v>
      </c>
      <c r="AJ46" s="29" t="s">
        <v>382</v>
      </c>
      <c r="AK46" s="29" t="s">
        <v>377</v>
      </c>
      <c r="AL46" s="29" t="s">
        <v>579</v>
      </c>
      <c r="AM46" s="29" t="s">
        <v>382</v>
      </c>
      <c r="AN46" s="29" t="s">
        <v>382</v>
      </c>
      <c r="AO46" s="29" t="s">
        <v>580</v>
      </c>
      <c r="AP46" s="29" t="s">
        <v>383</v>
      </c>
      <c r="AQ46" s="29" t="s">
        <v>383</v>
      </c>
      <c r="AR46" s="29" t="s">
        <v>383</v>
      </c>
      <c r="AS46" s="29" t="s">
        <v>383</v>
      </c>
      <c r="AT46" s="29" t="s">
        <v>382</v>
      </c>
      <c r="AU46" s="29" t="s">
        <v>382</v>
      </c>
      <c r="AV46" s="29" t="s">
        <v>377</v>
      </c>
      <c r="AW46" s="29" t="s">
        <v>377</v>
      </c>
      <c r="AX46" s="29" t="s">
        <v>377</v>
      </c>
      <c r="AY46" s="29" t="s">
        <v>377</v>
      </c>
      <c r="AZ46" s="29" t="s">
        <v>377</v>
      </c>
      <c r="BA46" s="29" t="s">
        <v>377</v>
      </c>
      <c r="BB46" s="29" t="s">
        <v>383</v>
      </c>
      <c r="BC46" s="29" t="s">
        <v>382</v>
      </c>
      <c r="BD46" s="29" t="s">
        <v>383</v>
      </c>
      <c r="BE46" s="29" t="s">
        <v>377</v>
      </c>
      <c r="BF46" s="29" t="s">
        <v>581</v>
      </c>
      <c r="BG46" s="29" t="s">
        <v>383</v>
      </c>
      <c r="BH46" s="29" t="s">
        <v>383</v>
      </c>
      <c r="BI46" s="29" t="s">
        <v>383</v>
      </c>
      <c r="BJ46" s="29" t="s">
        <v>383</v>
      </c>
      <c r="BK46" s="29" t="s">
        <v>383</v>
      </c>
      <c r="BL46" s="29" t="s">
        <v>383</v>
      </c>
      <c r="BM46" s="29" t="s">
        <v>581</v>
      </c>
      <c r="BN46" s="29" t="s">
        <v>383</v>
      </c>
      <c r="BO46" s="29" t="s">
        <v>383</v>
      </c>
      <c r="BP46" s="29" t="s">
        <v>383</v>
      </c>
      <c r="BQ46" s="29">
        <v>23.2</v>
      </c>
      <c r="BR46" s="29">
        <v>16.7</v>
      </c>
      <c r="BS46" s="29">
        <v>71.8</v>
      </c>
      <c r="BT46" s="29">
        <v>3.3</v>
      </c>
      <c r="BU46" s="29">
        <v>14.2</v>
      </c>
      <c r="BV46" s="29">
        <v>3.2</v>
      </c>
      <c r="BW46" s="29">
        <v>14</v>
      </c>
      <c r="BX46" s="29">
        <v>6.48</v>
      </c>
      <c r="BY46" s="29">
        <v>14.1</v>
      </c>
      <c r="BZ46" s="29">
        <v>42.7</v>
      </c>
      <c r="CA46" s="29">
        <v>65.900000000000006</v>
      </c>
      <c r="CB46" s="29">
        <v>21.8</v>
      </c>
      <c r="CC46" s="29">
        <v>33</v>
      </c>
      <c r="CD46" s="29">
        <v>28.3</v>
      </c>
      <c r="CE46" s="29">
        <v>251</v>
      </c>
      <c r="CF46" s="29" t="s">
        <v>383</v>
      </c>
      <c r="CG46" s="29">
        <v>34</v>
      </c>
      <c r="CH46" s="29" t="s">
        <v>383</v>
      </c>
      <c r="CI46" s="29">
        <v>44</v>
      </c>
      <c r="CJ46" s="29">
        <v>4</v>
      </c>
      <c r="CK46" s="29">
        <v>18</v>
      </c>
      <c r="CL46" s="29" t="s">
        <v>383</v>
      </c>
      <c r="CM46" s="29" t="s">
        <v>383</v>
      </c>
      <c r="CN46" s="29" t="s">
        <v>117</v>
      </c>
      <c r="CO46" s="29" t="s">
        <v>382</v>
      </c>
      <c r="CP46" s="29" t="s">
        <v>382</v>
      </c>
      <c r="CQ46" s="29" t="s">
        <v>385</v>
      </c>
      <c r="CR46" s="29">
        <v>0</v>
      </c>
      <c r="CS46" s="29" t="s">
        <v>385</v>
      </c>
      <c r="CT46" s="29" t="s">
        <v>385</v>
      </c>
      <c r="CU46" s="29" t="s">
        <v>385</v>
      </c>
      <c r="CW46" s="29">
        <v>0</v>
      </c>
      <c r="CX46" s="29" t="s">
        <v>385</v>
      </c>
      <c r="DC46" s="29" t="s">
        <v>385</v>
      </c>
      <c r="DD46" s="29" t="s">
        <v>385</v>
      </c>
      <c r="DE46" s="29" t="s">
        <v>385</v>
      </c>
      <c r="DF46" s="29">
        <v>0</v>
      </c>
      <c r="DG46" s="29" t="s">
        <v>385</v>
      </c>
      <c r="DH46" s="29" t="str">
        <f t="shared" si="0"/>
        <v>BB002</v>
      </c>
    </row>
    <row r="47" spans="1:112" ht="15" customHeight="1" x14ac:dyDescent="0.2">
      <c r="A47" s="29" t="s">
        <v>550</v>
      </c>
      <c r="B47" s="29" t="s">
        <v>566</v>
      </c>
      <c r="C47" s="29">
        <v>202</v>
      </c>
      <c r="D47" s="29" t="s">
        <v>118</v>
      </c>
      <c r="E47" s="29" t="s">
        <v>582</v>
      </c>
      <c r="F47" s="29">
        <v>0</v>
      </c>
      <c r="G47" s="29" t="s">
        <v>392</v>
      </c>
      <c r="H47" s="29">
        <v>2</v>
      </c>
      <c r="I47" s="29">
        <v>3</v>
      </c>
      <c r="J47" s="29">
        <v>36</v>
      </c>
      <c r="K47" s="29">
        <v>0</v>
      </c>
      <c r="M47" s="29" t="s">
        <v>383</v>
      </c>
      <c r="O47" s="29">
        <v>0</v>
      </c>
      <c r="Q47" s="29" t="s">
        <v>118</v>
      </c>
      <c r="R47" s="29">
        <v>3</v>
      </c>
      <c r="S47" s="29">
        <v>36</v>
      </c>
      <c r="T47" s="29" t="s">
        <v>392</v>
      </c>
      <c r="U47" s="29" t="s">
        <v>382</v>
      </c>
      <c r="V47" s="29" t="s">
        <v>378</v>
      </c>
      <c r="X47" s="29">
        <v>18</v>
      </c>
      <c r="Y47" s="29" t="s">
        <v>554</v>
      </c>
      <c r="Z47" s="29">
        <v>100</v>
      </c>
      <c r="AA47" s="29" t="s">
        <v>380</v>
      </c>
      <c r="AB47" s="29" t="s">
        <v>583</v>
      </c>
      <c r="AC47" s="29" t="s">
        <v>380</v>
      </c>
      <c r="AD47" s="29">
        <v>38.222222222222221</v>
      </c>
      <c r="AE47" s="29">
        <v>100.8</v>
      </c>
      <c r="AF47" s="29">
        <v>3</v>
      </c>
      <c r="AH47" s="29" t="s">
        <v>584</v>
      </c>
      <c r="AI47" s="29" t="s">
        <v>377</v>
      </c>
      <c r="AJ47" s="29" t="s">
        <v>377</v>
      </c>
      <c r="AK47" s="29" t="s">
        <v>377</v>
      </c>
      <c r="AL47" s="29" t="s">
        <v>383</v>
      </c>
      <c r="AM47" s="29" t="s">
        <v>382</v>
      </c>
      <c r="AN47" s="29" t="s">
        <v>382</v>
      </c>
      <c r="AO47" s="29" t="s">
        <v>383</v>
      </c>
      <c r="AP47" s="29" t="s">
        <v>383</v>
      </c>
      <c r="AQ47" s="29" t="s">
        <v>383</v>
      </c>
      <c r="AR47" s="29" t="s">
        <v>383</v>
      </c>
      <c r="AS47" s="29" t="s">
        <v>383</v>
      </c>
      <c r="AT47" s="29" t="s">
        <v>382</v>
      </c>
      <c r="AU47" s="29" t="s">
        <v>382</v>
      </c>
      <c r="AV47" s="29" t="s">
        <v>377</v>
      </c>
      <c r="AW47" s="29" t="s">
        <v>383</v>
      </c>
      <c r="AX47" s="29" t="s">
        <v>383</v>
      </c>
      <c r="AY47" s="29" t="s">
        <v>383</v>
      </c>
      <c r="AZ47" s="29" t="s">
        <v>383</v>
      </c>
      <c r="BA47" s="29" t="s">
        <v>377</v>
      </c>
      <c r="BB47" s="29" t="s">
        <v>383</v>
      </c>
      <c r="BC47" s="29" t="s">
        <v>383</v>
      </c>
      <c r="BD47" s="29" t="s">
        <v>383</v>
      </c>
      <c r="BE47" s="29" t="s">
        <v>383</v>
      </c>
      <c r="BF47" s="29" t="s">
        <v>383</v>
      </c>
      <c r="BG47" s="29" t="s">
        <v>383</v>
      </c>
      <c r="BH47" s="29" t="s">
        <v>383</v>
      </c>
      <c r="BI47" s="29" t="s">
        <v>383</v>
      </c>
      <c r="BJ47" s="29" t="s">
        <v>383</v>
      </c>
      <c r="BK47" s="29" t="s">
        <v>383</v>
      </c>
      <c r="BL47" s="29" t="s">
        <v>383</v>
      </c>
      <c r="BM47" s="29" t="s">
        <v>383</v>
      </c>
      <c r="BN47" s="29" t="s">
        <v>383</v>
      </c>
      <c r="BO47" s="29" t="s">
        <v>383</v>
      </c>
      <c r="BP47" s="29" t="s">
        <v>383</v>
      </c>
      <c r="BQ47" s="29">
        <v>14.3</v>
      </c>
      <c r="BR47" s="29">
        <v>11.2</v>
      </c>
      <c r="BS47" s="29">
        <v>78</v>
      </c>
      <c r="BT47" s="29">
        <v>1.8</v>
      </c>
      <c r="BU47" s="29">
        <v>12.9</v>
      </c>
      <c r="BV47" s="29">
        <v>1.3</v>
      </c>
      <c r="BW47" s="29">
        <v>9.1</v>
      </c>
      <c r="BX47" s="29">
        <v>6.4</v>
      </c>
      <c r="BY47" s="29">
        <v>14</v>
      </c>
      <c r="BZ47" s="29">
        <v>44.8</v>
      </c>
      <c r="CA47" s="29">
        <v>70</v>
      </c>
      <c r="CB47" s="29">
        <v>21.9</v>
      </c>
      <c r="CC47" s="29">
        <v>31.3</v>
      </c>
      <c r="CD47" s="29">
        <v>18.100000000000001</v>
      </c>
      <c r="CE47" s="29">
        <v>214</v>
      </c>
      <c r="CF47" s="29" t="s">
        <v>383</v>
      </c>
      <c r="CG47" s="29">
        <v>44</v>
      </c>
      <c r="CH47" s="29">
        <v>4</v>
      </c>
      <c r="CI47" s="29">
        <v>40</v>
      </c>
      <c r="CJ47" s="29">
        <v>10</v>
      </c>
      <c r="CK47" s="29">
        <v>2</v>
      </c>
      <c r="CL47" s="29" t="s">
        <v>383</v>
      </c>
      <c r="CM47" s="29" t="s">
        <v>383</v>
      </c>
      <c r="CN47" s="29" t="s">
        <v>118</v>
      </c>
      <c r="CO47" s="29" t="s">
        <v>382</v>
      </c>
      <c r="CP47" s="29" t="s">
        <v>382</v>
      </c>
      <c r="CQ47" s="29" t="s">
        <v>385</v>
      </c>
      <c r="CR47" s="29">
        <v>0</v>
      </c>
      <c r="CS47" s="29" t="s">
        <v>385</v>
      </c>
      <c r="CT47" s="29" t="s">
        <v>385</v>
      </c>
      <c r="CU47" s="29" t="s">
        <v>385</v>
      </c>
      <c r="CW47" s="29">
        <v>0</v>
      </c>
      <c r="CX47" s="29" t="s">
        <v>385</v>
      </c>
      <c r="DC47" s="29" t="s">
        <v>385</v>
      </c>
      <c r="DD47" s="29" t="s">
        <v>385</v>
      </c>
      <c r="DE47" s="29" t="s">
        <v>385</v>
      </c>
      <c r="DF47" s="29">
        <v>0</v>
      </c>
      <c r="DG47" s="29" t="s">
        <v>385</v>
      </c>
      <c r="DH47" s="29" t="str">
        <f t="shared" si="0"/>
        <v>BB002</v>
      </c>
    </row>
    <row r="48" spans="1:112" ht="15" customHeight="1" x14ac:dyDescent="0.2">
      <c r="A48" s="29" t="s">
        <v>550</v>
      </c>
      <c r="B48" s="29" t="s">
        <v>585</v>
      </c>
      <c r="C48" s="29">
        <v>203</v>
      </c>
      <c r="D48" s="29" t="s">
        <v>119</v>
      </c>
      <c r="E48" s="29" t="s">
        <v>586</v>
      </c>
      <c r="F48" s="29">
        <v>0</v>
      </c>
      <c r="G48" s="29" t="s">
        <v>392</v>
      </c>
      <c r="H48" s="29">
        <v>8</v>
      </c>
      <c r="I48" s="29">
        <v>10</v>
      </c>
      <c r="J48" s="29">
        <v>120</v>
      </c>
      <c r="K48" s="29">
        <v>1</v>
      </c>
      <c r="M48" s="29">
        <v>1</v>
      </c>
      <c r="O48" s="29">
        <v>1</v>
      </c>
      <c r="Q48" s="29" t="s">
        <v>119</v>
      </c>
      <c r="R48" s="29">
        <v>10</v>
      </c>
      <c r="S48" s="29">
        <v>120</v>
      </c>
      <c r="T48" s="29" t="s">
        <v>392</v>
      </c>
      <c r="U48" s="29" t="s">
        <v>377</v>
      </c>
      <c r="V48" s="29" t="s">
        <v>378</v>
      </c>
      <c r="X48" s="29">
        <v>35</v>
      </c>
      <c r="Y48" s="29" t="s">
        <v>554</v>
      </c>
      <c r="Z48" s="29">
        <v>88</v>
      </c>
      <c r="AA48" s="29" t="s">
        <v>380</v>
      </c>
      <c r="AB48" s="29" t="s">
        <v>380</v>
      </c>
      <c r="AC48" s="29" t="s">
        <v>380</v>
      </c>
      <c r="AD48" s="29">
        <v>37.833333333333336</v>
      </c>
      <c r="AE48" s="29">
        <v>100.1</v>
      </c>
      <c r="AF48" s="29">
        <v>8</v>
      </c>
      <c r="AH48" s="29" t="s">
        <v>587</v>
      </c>
      <c r="AI48" s="29" t="s">
        <v>377</v>
      </c>
      <c r="AJ48" s="29" t="s">
        <v>377</v>
      </c>
      <c r="AK48" s="29" t="s">
        <v>377</v>
      </c>
      <c r="AL48" s="29" t="s">
        <v>588</v>
      </c>
      <c r="AM48" s="29" t="s">
        <v>382</v>
      </c>
      <c r="AN48" s="29" t="s">
        <v>382</v>
      </c>
      <c r="AO48" s="29" t="s">
        <v>383</v>
      </c>
      <c r="AP48" s="29" t="s">
        <v>383</v>
      </c>
      <c r="AQ48" s="29" t="s">
        <v>383</v>
      </c>
      <c r="AR48" s="29" t="s">
        <v>589</v>
      </c>
      <c r="AS48" s="29" t="s">
        <v>383</v>
      </c>
      <c r="AT48" s="29" t="s">
        <v>382</v>
      </c>
      <c r="AU48" s="29" t="s">
        <v>377</v>
      </c>
      <c r="AV48" s="29" t="s">
        <v>377</v>
      </c>
      <c r="AW48" s="29" t="s">
        <v>377</v>
      </c>
      <c r="AX48" s="29" t="s">
        <v>377</v>
      </c>
      <c r="AY48" s="29" t="s">
        <v>377</v>
      </c>
      <c r="AZ48" s="29" t="s">
        <v>377</v>
      </c>
      <c r="BA48" s="29" t="s">
        <v>377</v>
      </c>
      <c r="BB48" s="29" t="s">
        <v>590</v>
      </c>
      <c r="BC48" s="29" t="s">
        <v>382</v>
      </c>
      <c r="BD48" s="29" t="s">
        <v>591</v>
      </c>
      <c r="BE48" s="29" t="s">
        <v>383</v>
      </c>
      <c r="BF48" s="29" t="s">
        <v>383</v>
      </c>
      <c r="BG48" s="29" t="s">
        <v>383</v>
      </c>
      <c r="BH48" s="29" t="s">
        <v>383</v>
      </c>
      <c r="BI48" s="29" t="s">
        <v>383</v>
      </c>
      <c r="BJ48" s="29" t="s">
        <v>383</v>
      </c>
      <c r="BK48" s="29" t="s">
        <v>383</v>
      </c>
      <c r="BL48" s="29" t="s">
        <v>383</v>
      </c>
      <c r="BM48" s="29" t="s">
        <v>383</v>
      </c>
      <c r="BN48" s="29" t="s">
        <v>383</v>
      </c>
      <c r="BO48" s="29" t="s">
        <v>383</v>
      </c>
      <c r="BP48" s="29" t="s">
        <v>383</v>
      </c>
      <c r="BQ48" s="29" t="s">
        <v>383</v>
      </c>
      <c r="BR48" s="29" t="s">
        <v>383</v>
      </c>
      <c r="BS48" s="29" t="s">
        <v>383</v>
      </c>
      <c r="BT48" s="29" t="s">
        <v>383</v>
      </c>
      <c r="BU48" s="29" t="s">
        <v>383</v>
      </c>
      <c r="BV48" s="29" t="s">
        <v>383</v>
      </c>
      <c r="BW48" s="29" t="s">
        <v>383</v>
      </c>
      <c r="BX48" s="29" t="s">
        <v>383</v>
      </c>
      <c r="BY48" s="29" t="s">
        <v>383</v>
      </c>
      <c r="BZ48" s="29" t="s">
        <v>383</v>
      </c>
      <c r="CA48" s="29" t="s">
        <v>383</v>
      </c>
      <c r="CB48" s="29" t="s">
        <v>383</v>
      </c>
      <c r="CC48" s="29" t="s">
        <v>383</v>
      </c>
      <c r="CD48" s="29" t="s">
        <v>383</v>
      </c>
      <c r="CE48" s="29" t="s">
        <v>383</v>
      </c>
      <c r="CF48" s="29" t="s">
        <v>383</v>
      </c>
      <c r="CG48" s="29" t="s">
        <v>383</v>
      </c>
      <c r="CH48" s="29" t="s">
        <v>383</v>
      </c>
      <c r="CI48" s="29" t="s">
        <v>383</v>
      </c>
      <c r="CJ48" s="29" t="s">
        <v>383</v>
      </c>
      <c r="CK48" s="29" t="s">
        <v>383</v>
      </c>
      <c r="CL48" s="29" t="s">
        <v>383</v>
      </c>
      <c r="CM48" s="29" t="s">
        <v>383</v>
      </c>
      <c r="CN48" s="29" t="s">
        <v>119</v>
      </c>
      <c r="CO48" s="29" t="s">
        <v>382</v>
      </c>
      <c r="CP48" s="29" t="s">
        <v>382</v>
      </c>
      <c r="CQ48" s="29" t="s">
        <v>385</v>
      </c>
      <c r="CR48" s="29">
        <v>0</v>
      </c>
      <c r="CS48" s="29" t="s">
        <v>385</v>
      </c>
      <c r="CT48" s="29" t="s">
        <v>385</v>
      </c>
      <c r="CU48" s="29" t="s">
        <v>385</v>
      </c>
      <c r="CW48" s="29">
        <v>0</v>
      </c>
      <c r="CX48" s="29" t="s">
        <v>385</v>
      </c>
      <c r="DC48" s="29" t="s">
        <v>385</v>
      </c>
      <c r="DD48" s="29" t="s">
        <v>385</v>
      </c>
      <c r="DE48" s="29" t="s">
        <v>385</v>
      </c>
      <c r="DF48" s="29">
        <v>0</v>
      </c>
      <c r="DG48" s="29" t="s">
        <v>385</v>
      </c>
      <c r="DH48" s="29" t="str">
        <f t="shared" si="0"/>
        <v>BB003</v>
      </c>
    </row>
    <row r="49" spans="1:112" ht="15" customHeight="1" x14ac:dyDescent="0.2">
      <c r="A49" s="29" t="s">
        <v>550</v>
      </c>
      <c r="B49" s="29" t="s">
        <v>585</v>
      </c>
      <c r="C49" s="29">
        <v>204</v>
      </c>
      <c r="D49" s="29" t="s">
        <v>120</v>
      </c>
      <c r="E49" s="29" t="s">
        <v>592</v>
      </c>
      <c r="F49" s="29">
        <v>0</v>
      </c>
      <c r="G49" s="29" t="s">
        <v>392</v>
      </c>
      <c r="H49" s="29" t="s">
        <v>383</v>
      </c>
      <c r="I49" s="29">
        <v>5</v>
      </c>
      <c r="J49" s="29">
        <v>60</v>
      </c>
      <c r="K49" s="29" t="s">
        <v>383</v>
      </c>
      <c r="L49" s="29" t="s">
        <v>383</v>
      </c>
      <c r="M49" s="29" t="s">
        <v>383</v>
      </c>
      <c r="O49" s="29" t="s">
        <v>383</v>
      </c>
      <c r="P49" s="29" t="s">
        <v>593</v>
      </c>
      <c r="Q49" s="29" t="s">
        <v>120</v>
      </c>
      <c r="R49" s="29">
        <v>5</v>
      </c>
      <c r="S49" s="29">
        <v>60</v>
      </c>
      <c r="T49" s="29" t="s">
        <v>392</v>
      </c>
      <c r="U49" s="29" t="s">
        <v>382</v>
      </c>
      <c r="V49" s="29" t="s">
        <v>378</v>
      </c>
      <c r="X49" s="29">
        <v>50</v>
      </c>
      <c r="Y49" s="29" t="s">
        <v>554</v>
      </c>
      <c r="Z49" s="29">
        <v>120</v>
      </c>
      <c r="AA49" s="29" t="s">
        <v>380</v>
      </c>
      <c r="AB49" s="29" t="s">
        <v>383</v>
      </c>
      <c r="AC49" s="29" t="s">
        <v>383</v>
      </c>
      <c r="AD49" s="29">
        <v>38.222222222222221</v>
      </c>
      <c r="AE49" s="29">
        <v>100.8</v>
      </c>
      <c r="AF49" s="29">
        <v>3</v>
      </c>
      <c r="AH49" s="29" t="s">
        <v>383</v>
      </c>
      <c r="AI49" s="29" t="s">
        <v>377</v>
      </c>
      <c r="AJ49" s="29" t="s">
        <v>377</v>
      </c>
      <c r="AK49" s="29" t="s">
        <v>377</v>
      </c>
      <c r="AL49" s="29" t="s">
        <v>383</v>
      </c>
      <c r="AM49" s="29" t="s">
        <v>382</v>
      </c>
      <c r="AN49" s="29" t="s">
        <v>594</v>
      </c>
      <c r="AO49" s="29" t="s">
        <v>383</v>
      </c>
      <c r="AP49" s="29" t="s">
        <v>383</v>
      </c>
      <c r="AQ49" s="29" t="s">
        <v>383</v>
      </c>
      <c r="AR49" s="29" t="s">
        <v>595</v>
      </c>
      <c r="AS49" s="29" t="s">
        <v>383</v>
      </c>
      <c r="AT49" s="29" t="s">
        <v>382</v>
      </c>
      <c r="AU49" s="29" t="s">
        <v>382</v>
      </c>
      <c r="AV49" s="29" t="s">
        <v>382</v>
      </c>
      <c r="AW49" s="29" t="s">
        <v>382</v>
      </c>
      <c r="AX49" s="29" t="s">
        <v>382</v>
      </c>
      <c r="AY49" s="29" t="s">
        <v>382</v>
      </c>
      <c r="AZ49" s="29" t="s">
        <v>382</v>
      </c>
      <c r="BA49" s="29" t="s">
        <v>377</v>
      </c>
      <c r="BB49" s="29" t="s">
        <v>383</v>
      </c>
      <c r="BC49" s="29" t="s">
        <v>377</v>
      </c>
      <c r="BD49" s="29" t="s">
        <v>596</v>
      </c>
      <c r="BE49" s="29" t="s">
        <v>383</v>
      </c>
      <c r="BF49" s="29" t="s">
        <v>383</v>
      </c>
      <c r="BG49" s="29" t="s">
        <v>383</v>
      </c>
      <c r="BH49" s="29" t="s">
        <v>383</v>
      </c>
      <c r="BI49" s="29" t="s">
        <v>383</v>
      </c>
      <c r="BJ49" s="29" t="s">
        <v>383</v>
      </c>
      <c r="BK49" s="29" t="s">
        <v>383</v>
      </c>
      <c r="BL49" s="29" t="s">
        <v>383</v>
      </c>
      <c r="BM49" s="29" t="s">
        <v>383</v>
      </c>
      <c r="BN49" s="29" t="s">
        <v>383</v>
      </c>
      <c r="BO49" s="29" t="s">
        <v>383</v>
      </c>
      <c r="BP49" s="29" t="s">
        <v>383</v>
      </c>
      <c r="BQ49" s="29" t="s">
        <v>383</v>
      </c>
      <c r="BR49" s="29" t="s">
        <v>383</v>
      </c>
      <c r="BS49" s="29" t="s">
        <v>383</v>
      </c>
      <c r="BT49" s="29" t="s">
        <v>383</v>
      </c>
      <c r="BU49" s="29" t="s">
        <v>383</v>
      </c>
      <c r="BV49" s="29" t="s">
        <v>383</v>
      </c>
      <c r="BW49" s="29" t="s">
        <v>383</v>
      </c>
      <c r="BX49" s="29" t="s">
        <v>383</v>
      </c>
      <c r="BY49" s="29" t="s">
        <v>383</v>
      </c>
      <c r="BZ49" s="29" t="s">
        <v>383</v>
      </c>
      <c r="CA49" s="29" t="s">
        <v>383</v>
      </c>
      <c r="CB49" s="29" t="s">
        <v>383</v>
      </c>
      <c r="CC49" s="29" t="s">
        <v>383</v>
      </c>
      <c r="CD49" s="29" t="s">
        <v>383</v>
      </c>
      <c r="CE49" s="29" t="s">
        <v>383</v>
      </c>
      <c r="CF49" s="29" t="s">
        <v>383</v>
      </c>
      <c r="CG49" s="29" t="s">
        <v>383</v>
      </c>
      <c r="CH49" s="29" t="s">
        <v>383</v>
      </c>
      <c r="CI49" s="29" t="s">
        <v>383</v>
      </c>
      <c r="CJ49" s="29" t="s">
        <v>383</v>
      </c>
      <c r="CK49" s="29" t="s">
        <v>383</v>
      </c>
      <c r="CL49" s="29" t="s">
        <v>383</v>
      </c>
      <c r="CM49" s="29" t="s">
        <v>383</v>
      </c>
      <c r="CN49" s="29" t="s">
        <v>120</v>
      </c>
      <c r="CO49" s="29" t="s">
        <v>382</v>
      </c>
      <c r="CP49" s="29" t="s">
        <v>382</v>
      </c>
      <c r="CQ49" s="29" t="s">
        <v>385</v>
      </c>
      <c r="CR49" s="29">
        <v>0</v>
      </c>
      <c r="CS49" s="29" t="s">
        <v>385</v>
      </c>
      <c r="CT49" s="29" t="s">
        <v>385</v>
      </c>
      <c r="CU49" s="29" t="s">
        <v>385</v>
      </c>
      <c r="CW49" s="29">
        <v>0</v>
      </c>
      <c r="CX49" s="29" t="s">
        <v>385</v>
      </c>
      <c r="DC49" s="29" t="s">
        <v>385</v>
      </c>
      <c r="DD49" s="29" t="s">
        <v>385</v>
      </c>
      <c r="DE49" s="29" t="s">
        <v>385</v>
      </c>
      <c r="DF49" s="29">
        <v>1</v>
      </c>
      <c r="DG49" s="29" t="s">
        <v>385</v>
      </c>
      <c r="DH49" s="29" t="str">
        <f t="shared" si="0"/>
        <v>BB003</v>
      </c>
    </row>
    <row r="50" spans="1:112" ht="15" customHeight="1" x14ac:dyDescent="0.2">
      <c r="A50" s="29" t="s">
        <v>550</v>
      </c>
      <c r="B50" s="29" t="s">
        <v>597</v>
      </c>
      <c r="C50" s="29">
        <v>205</v>
      </c>
      <c r="D50" s="29" t="s">
        <v>121</v>
      </c>
      <c r="E50" s="29" t="s">
        <v>598</v>
      </c>
      <c r="F50" s="29">
        <v>1</v>
      </c>
      <c r="G50" s="29" t="s">
        <v>376</v>
      </c>
      <c r="H50" s="29">
        <v>2</v>
      </c>
      <c r="I50" s="29">
        <v>1</v>
      </c>
      <c r="J50" s="29">
        <v>12</v>
      </c>
      <c r="K50" s="29">
        <v>0</v>
      </c>
      <c r="L50" s="29">
        <v>0</v>
      </c>
      <c r="M50" s="29">
        <v>1</v>
      </c>
      <c r="O50" s="29">
        <v>2</v>
      </c>
      <c r="Q50" s="29" t="s">
        <v>121</v>
      </c>
      <c r="R50" s="29">
        <v>1</v>
      </c>
      <c r="S50" s="29">
        <v>12</v>
      </c>
      <c r="T50" s="29" t="s">
        <v>376</v>
      </c>
      <c r="U50" s="29" t="s">
        <v>599</v>
      </c>
      <c r="V50" s="29" t="s">
        <v>378</v>
      </c>
      <c r="X50" s="29">
        <v>42</v>
      </c>
      <c r="Y50" s="29" t="s">
        <v>554</v>
      </c>
      <c r="Z50" s="29">
        <v>72</v>
      </c>
      <c r="AA50" s="29" t="s">
        <v>380</v>
      </c>
      <c r="AB50" s="29" t="s">
        <v>600</v>
      </c>
      <c r="AC50" s="29" t="s">
        <v>380</v>
      </c>
      <c r="AD50" s="29">
        <v>38.833333333333336</v>
      </c>
      <c r="AE50" s="29">
        <v>101.9</v>
      </c>
      <c r="AF50" s="29">
        <v>6</v>
      </c>
      <c r="AH50" s="29" t="s">
        <v>601</v>
      </c>
      <c r="AI50" s="29" t="s">
        <v>382</v>
      </c>
      <c r="AJ50" s="29" t="s">
        <v>382</v>
      </c>
      <c r="AK50" s="29" t="s">
        <v>382</v>
      </c>
      <c r="AL50" s="29" t="s">
        <v>383</v>
      </c>
      <c r="AM50" s="29" t="s">
        <v>382</v>
      </c>
      <c r="AN50" s="29" t="s">
        <v>382</v>
      </c>
      <c r="AO50" s="29" t="s">
        <v>383</v>
      </c>
      <c r="AP50" s="29" t="s">
        <v>382</v>
      </c>
      <c r="AQ50" s="29">
        <v>0</v>
      </c>
      <c r="AR50" s="29" t="s">
        <v>383</v>
      </c>
      <c r="AS50" s="29" t="s">
        <v>383</v>
      </c>
      <c r="AT50" s="29" t="s">
        <v>382</v>
      </c>
      <c r="AU50" s="29" t="s">
        <v>382</v>
      </c>
      <c r="AV50" s="29" t="s">
        <v>377</v>
      </c>
      <c r="AW50" s="29" t="s">
        <v>377</v>
      </c>
      <c r="AX50" s="29" t="s">
        <v>377</v>
      </c>
      <c r="AY50" s="29" t="s">
        <v>377</v>
      </c>
      <c r="AZ50" s="29" t="s">
        <v>377</v>
      </c>
      <c r="BA50" s="29" t="s">
        <v>377</v>
      </c>
      <c r="BB50" s="29" t="s">
        <v>383</v>
      </c>
      <c r="BC50" s="29" t="s">
        <v>382</v>
      </c>
      <c r="BD50" s="29" t="s">
        <v>383</v>
      </c>
      <c r="BE50" s="29" t="s">
        <v>382</v>
      </c>
      <c r="BF50" s="29" t="s">
        <v>383</v>
      </c>
      <c r="BG50" s="29" t="s">
        <v>383</v>
      </c>
      <c r="BH50" s="29" t="s">
        <v>383</v>
      </c>
      <c r="BI50" s="29" t="s">
        <v>383</v>
      </c>
      <c r="BJ50" s="29" t="s">
        <v>383</v>
      </c>
      <c r="BK50" s="29" t="s">
        <v>383</v>
      </c>
      <c r="BL50" s="29" t="s">
        <v>383</v>
      </c>
      <c r="BM50" s="29" t="s">
        <v>383</v>
      </c>
      <c r="BN50" s="29" t="s">
        <v>383</v>
      </c>
      <c r="BO50" s="29" t="s">
        <v>383</v>
      </c>
      <c r="BP50" s="29" t="s">
        <v>383</v>
      </c>
      <c r="BQ50" s="29">
        <v>17.8</v>
      </c>
      <c r="BR50" s="29">
        <v>14.2</v>
      </c>
      <c r="BS50" s="29">
        <v>79.5</v>
      </c>
      <c r="BT50" s="29">
        <v>2.5</v>
      </c>
      <c r="BU50" s="29">
        <v>14.2</v>
      </c>
      <c r="BV50" s="29">
        <v>1.1000000000000001</v>
      </c>
      <c r="BW50" s="29">
        <v>6.3</v>
      </c>
      <c r="BX50" s="29">
        <v>5.61</v>
      </c>
      <c r="BY50" s="29">
        <v>13.4</v>
      </c>
      <c r="BZ50" s="29">
        <v>39.700000000000003</v>
      </c>
      <c r="CA50" s="29">
        <v>70.7</v>
      </c>
      <c r="CB50" s="29">
        <v>23.9</v>
      </c>
      <c r="CC50" s="29">
        <v>33.799999999999997</v>
      </c>
      <c r="CD50" s="29">
        <v>13.9</v>
      </c>
      <c r="CE50" s="29">
        <v>434</v>
      </c>
      <c r="CF50" s="29">
        <v>10.1</v>
      </c>
      <c r="CG50" s="29">
        <v>78</v>
      </c>
      <c r="CH50" s="29" t="s">
        <v>383</v>
      </c>
      <c r="CI50" s="29">
        <v>14</v>
      </c>
      <c r="CJ50" s="29">
        <v>6</v>
      </c>
      <c r="CK50" s="29">
        <v>2</v>
      </c>
      <c r="CL50" s="29" t="s">
        <v>383</v>
      </c>
      <c r="CM50" s="29" t="s">
        <v>383</v>
      </c>
      <c r="CN50" s="29" t="s">
        <v>121</v>
      </c>
      <c r="CO50" s="29" t="s">
        <v>376</v>
      </c>
      <c r="CP50" s="29" t="s">
        <v>456</v>
      </c>
      <c r="CQ50" s="29" t="s">
        <v>457</v>
      </c>
      <c r="CR50" s="29">
        <v>1</v>
      </c>
      <c r="CS50" s="29" t="s">
        <v>457</v>
      </c>
      <c r="CT50" s="29" t="s">
        <v>385</v>
      </c>
      <c r="CU50" s="29" t="s">
        <v>385</v>
      </c>
      <c r="CW50" s="29">
        <v>1</v>
      </c>
      <c r="CX50" s="29" t="s">
        <v>385</v>
      </c>
      <c r="DC50" s="29" t="s">
        <v>385</v>
      </c>
      <c r="DD50" s="29" t="s">
        <v>385</v>
      </c>
      <c r="DE50" s="29" t="s">
        <v>385</v>
      </c>
      <c r="DF50" s="29">
        <v>1</v>
      </c>
      <c r="DG50" s="29" t="s">
        <v>385</v>
      </c>
      <c r="DH50" s="29" t="str">
        <f t="shared" si="0"/>
        <v>BB004</v>
      </c>
    </row>
    <row r="51" spans="1:112" ht="15" customHeight="1" x14ac:dyDescent="0.2">
      <c r="A51" s="29" t="s">
        <v>550</v>
      </c>
      <c r="B51" s="29" t="s">
        <v>597</v>
      </c>
      <c r="C51" s="29" t="s">
        <v>602</v>
      </c>
      <c r="D51" s="29" t="s">
        <v>602</v>
      </c>
      <c r="E51" s="29" t="s">
        <v>603</v>
      </c>
      <c r="F51" s="29">
        <v>0</v>
      </c>
      <c r="G51" s="29" t="s">
        <v>383</v>
      </c>
      <c r="H51" s="29">
        <v>3</v>
      </c>
      <c r="I51" s="29" t="s">
        <v>383</v>
      </c>
      <c r="J51" s="29" t="s">
        <v>383</v>
      </c>
      <c r="K51" s="29">
        <v>1</v>
      </c>
      <c r="M51" s="29">
        <v>1</v>
      </c>
      <c r="O51" s="29">
        <v>2</v>
      </c>
      <c r="P51" s="29" t="s">
        <v>604</v>
      </c>
      <c r="Q51" s="29" t="s">
        <v>602</v>
      </c>
      <c r="R51" s="29" t="s">
        <v>383</v>
      </c>
      <c r="S51" s="29" t="s">
        <v>383</v>
      </c>
      <c r="T51" s="29" t="s">
        <v>383</v>
      </c>
      <c r="U51" s="29" t="s">
        <v>383</v>
      </c>
      <c r="V51" s="29" t="s">
        <v>383</v>
      </c>
      <c r="X51" s="29" t="s">
        <v>383</v>
      </c>
      <c r="Y51" s="29" t="s">
        <v>383</v>
      </c>
      <c r="Z51" s="29" t="s">
        <v>383</v>
      </c>
      <c r="AA51" s="29" t="s">
        <v>383</v>
      </c>
      <c r="AB51" s="29" t="s">
        <v>383</v>
      </c>
      <c r="AC51" s="29" t="s">
        <v>383</v>
      </c>
      <c r="AD51" s="29" t="s">
        <v>383</v>
      </c>
      <c r="AE51" s="29" t="s">
        <v>383</v>
      </c>
      <c r="AF51" s="29" t="s">
        <v>383</v>
      </c>
      <c r="AH51" s="29" t="s">
        <v>383</v>
      </c>
      <c r="AI51" s="29" t="s">
        <v>383</v>
      </c>
      <c r="AJ51" s="29" t="s">
        <v>383</v>
      </c>
      <c r="AK51" s="29" t="s">
        <v>383</v>
      </c>
      <c r="AL51" s="29" t="s">
        <v>383</v>
      </c>
      <c r="AM51" s="29" t="s">
        <v>383</v>
      </c>
      <c r="AN51" s="29" t="s">
        <v>383</v>
      </c>
      <c r="AO51" s="29" t="s">
        <v>383</v>
      </c>
      <c r="AP51" s="29" t="s">
        <v>383</v>
      </c>
      <c r="AQ51" s="29" t="s">
        <v>383</v>
      </c>
      <c r="AR51" s="29" t="s">
        <v>383</v>
      </c>
      <c r="AS51" s="29" t="s">
        <v>383</v>
      </c>
      <c r="AT51" s="29" t="s">
        <v>383</v>
      </c>
      <c r="AU51" s="29" t="s">
        <v>383</v>
      </c>
      <c r="AV51" s="29" t="s">
        <v>383</v>
      </c>
      <c r="AW51" s="29" t="s">
        <v>383</v>
      </c>
      <c r="AX51" s="29" t="s">
        <v>383</v>
      </c>
      <c r="AY51" s="29" t="s">
        <v>383</v>
      </c>
      <c r="AZ51" s="29" t="s">
        <v>383</v>
      </c>
      <c r="BA51" s="29" t="s">
        <v>383</v>
      </c>
      <c r="BB51" s="29" t="s">
        <v>383</v>
      </c>
      <c r="BC51" s="29" t="s">
        <v>383</v>
      </c>
      <c r="BD51" s="29" t="s">
        <v>383</v>
      </c>
      <c r="BE51" s="29" t="s">
        <v>383</v>
      </c>
      <c r="BF51" s="29" t="s">
        <v>383</v>
      </c>
      <c r="BG51" s="29" t="s">
        <v>383</v>
      </c>
      <c r="BH51" s="29" t="s">
        <v>383</v>
      </c>
      <c r="BI51" s="29" t="s">
        <v>383</v>
      </c>
      <c r="BJ51" s="29" t="s">
        <v>383</v>
      </c>
      <c r="BK51" s="29" t="s">
        <v>383</v>
      </c>
      <c r="BL51" s="29" t="s">
        <v>383</v>
      </c>
      <c r="BM51" s="29" t="s">
        <v>383</v>
      </c>
      <c r="BN51" s="29" t="s">
        <v>383</v>
      </c>
      <c r="BO51" s="29" t="s">
        <v>383</v>
      </c>
      <c r="BP51" s="29" t="s">
        <v>383</v>
      </c>
      <c r="BQ51" s="29" t="s">
        <v>383</v>
      </c>
      <c r="BR51" s="29" t="s">
        <v>383</v>
      </c>
      <c r="BS51" s="29" t="s">
        <v>383</v>
      </c>
      <c r="BT51" s="29" t="s">
        <v>383</v>
      </c>
      <c r="BU51" s="29" t="s">
        <v>383</v>
      </c>
      <c r="BV51" s="29" t="s">
        <v>383</v>
      </c>
      <c r="BW51" s="29" t="s">
        <v>383</v>
      </c>
      <c r="BX51" s="29" t="s">
        <v>383</v>
      </c>
      <c r="BY51" s="29" t="s">
        <v>383</v>
      </c>
      <c r="BZ51" s="29" t="s">
        <v>383</v>
      </c>
      <c r="CA51" s="29" t="s">
        <v>383</v>
      </c>
      <c r="CB51" s="29" t="s">
        <v>383</v>
      </c>
      <c r="CC51" s="29" t="s">
        <v>383</v>
      </c>
      <c r="CD51" s="29" t="s">
        <v>383</v>
      </c>
      <c r="CE51" s="29" t="s">
        <v>383</v>
      </c>
      <c r="CF51" s="29" t="s">
        <v>383</v>
      </c>
      <c r="CG51" s="29" t="s">
        <v>383</v>
      </c>
      <c r="CH51" s="29" t="s">
        <v>383</v>
      </c>
      <c r="CI51" s="29" t="s">
        <v>383</v>
      </c>
      <c r="CJ51" s="29" t="s">
        <v>383</v>
      </c>
      <c r="CK51" s="29" t="s">
        <v>383</v>
      </c>
      <c r="CL51" s="29" t="s">
        <v>383</v>
      </c>
      <c r="CM51" s="29" t="s">
        <v>383</v>
      </c>
      <c r="CN51" s="29" t="s">
        <v>383</v>
      </c>
      <c r="CO51" s="29" t="s">
        <v>383</v>
      </c>
      <c r="CP51" s="29" t="s">
        <v>383</v>
      </c>
      <c r="CQ51" s="29" t="s">
        <v>383</v>
      </c>
      <c r="CS51" s="29" t="s">
        <v>383</v>
      </c>
      <c r="CT51" s="29" t="s">
        <v>383</v>
      </c>
      <c r="CU51" s="29" t="s">
        <v>383</v>
      </c>
      <c r="CW51" s="29" t="s">
        <v>383</v>
      </c>
      <c r="CX51" s="29" t="s">
        <v>383</v>
      </c>
      <c r="CY51" s="29" t="s">
        <v>383</v>
      </c>
      <c r="CZ51" s="29" t="s">
        <v>383</v>
      </c>
      <c r="DA51" s="29" t="s">
        <v>383</v>
      </c>
      <c r="DC51" s="29" t="s">
        <v>383</v>
      </c>
      <c r="DD51" s="29" t="s">
        <v>383</v>
      </c>
      <c r="DE51" s="29" t="s">
        <v>383</v>
      </c>
      <c r="DF51" s="29" t="s">
        <v>383</v>
      </c>
      <c r="DG51" s="29" t="s">
        <v>383</v>
      </c>
      <c r="DH51" s="29" t="str">
        <f t="shared" si="0"/>
        <v>BB004</v>
      </c>
    </row>
    <row r="52" spans="1:112" ht="15" customHeight="1" x14ac:dyDescent="0.2">
      <c r="A52" s="29" t="s">
        <v>550</v>
      </c>
      <c r="B52" s="29" t="s">
        <v>605</v>
      </c>
      <c r="C52" s="29">
        <v>206</v>
      </c>
      <c r="D52" s="29" t="s">
        <v>122</v>
      </c>
      <c r="E52" s="29" t="s">
        <v>606</v>
      </c>
      <c r="F52" s="29">
        <v>0</v>
      </c>
      <c r="G52" s="29" t="s">
        <v>392</v>
      </c>
      <c r="H52" s="29" t="s">
        <v>383</v>
      </c>
      <c r="I52" s="29">
        <v>2.5</v>
      </c>
      <c r="J52" s="29">
        <v>30</v>
      </c>
      <c r="K52" s="29" t="s">
        <v>383</v>
      </c>
      <c r="M52" s="29" t="s">
        <v>383</v>
      </c>
      <c r="O52" s="29" t="s">
        <v>383</v>
      </c>
      <c r="P52" s="29" t="s">
        <v>553</v>
      </c>
      <c r="Q52" s="29" t="s">
        <v>122</v>
      </c>
      <c r="R52" s="29">
        <v>2.5</v>
      </c>
      <c r="S52" s="29">
        <v>30</v>
      </c>
      <c r="T52" s="29" t="s">
        <v>392</v>
      </c>
      <c r="U52" s="29" t="s">
        <v>377</v>
      </c>
      <c r="V52" s="29" t="s">
        <v>378</v>
      </c>
      <c r="X52" s="29">
        <v>45</v>
      </c>
      <c r="Y52" s="29" t="s">
        <v>554</v>
      </c>
      <c r="Z52" s="29">
        <v>84</v>
      </c>
      <c r="AA52" s="29" t="s">
        <v>380</v>
      </c>
      <c r="AB52" s="29" t="s">
        <v>380</v>
      </c>
      <c r="AC52" s="29" t="s">
        <v>380</v>
      </c>
      <c r="AD52" s="29">
        <v>38.944444444444443</v>
      </c>
      <c r="AE52" s="29">
        <v>102.1</v>
      </c>
      <c r="AF52" s="29">
        <v>3</v>
      </c>
      <c r="AI52" s="29" t="s">
        <v>377</v>
      </c>
      <c r="AJ52" s="29" t="s">
        <v>377</v>
      </c>
      <c r="AK52" s="29" t="s">
        <v>377</v>
      </c>
      <c r="AL52" s="29" t="s">
        <v>383</v>
      </c>
      <c r="AM52" s="29" t="s">
        <v>382</v>
      </c>
      <c r="AN52" s="29" t="s">
        <v>382</v>
      </c>
      <c r="AO52" s="29" t="s">
        <v>383</v>
      </c>
      <c r="AP52" s="29" t="s">
        <v>382</v>
      </c>
      <c r="AQ52" s="29">
        <v>0</v>
      </c>
      <c r="AR52" s="29" t="s">
        <v>383</v>
      </c>
      <c r="AS52" s="29" t="s">
        <v>383</v>
      </c>
      <c r="AT52" s="29" t="s">
        <v>382</v>
      </c>
      <c r="AU52" s="29" t="s">
        <v>382</v>
      </c>
      <c r="AV52" s="29" t="s">
        <v>377</v>
      </c>
      <c r="AW52" s="29" t="s">
        <v>377</v>
      </c>
      <c r="AX52" s="29" t="s">
        <v>377</v>
      </c>
      <c r="AY52" s="29" t="s">
        <v>377</v>
      </c>
      <c r="AZ52" s="29" t="s">
        <v>377</v>
      </c>
      <c r="BA52" s="29" t="s">
        <v>377</v>
      </c>
      <c r="BB52" s="29" t="s">
        <v>590</v>
      </c>
      <c r="BC52" s="29" t="s">
        <v>382</v>
      </c>
      <c r="BD52" s="29" t="s">
        <v>607</v>
      </c>
      <c r="BE52" s="29" t="s">
        <v>382</v>
      </c>
      <c r="BF52" s="29" t="s">
        <v>608</v>
      </c>
      <c r="BG52" s="29" t="s">
        <v>383</v>
      </c>
      <c r="BH52" s="29" t="s">
        <v>383</v>
      </c>
      <c r="BI52" s="29" t="s">
        <v>383</v>
      </c>
      <c r="BJ52" s="29" t="s">
        <v>383</v>
      </c>
      <c r="BK52" s="29" t="s">
        <v>383</v>
      </c>
      <c r="BL52" s="29" t="s">
        <v>383</v>
      </c>
      <c r="BM52" s="29" t="s">
        <v>608</v>
      </c>
      <c r="BN52" s="29" t="s">
        <v>383</v>
      </c>
      <c r="BO52" s="29" t="s">
        <v>383</v>
      </c>
      <c r="BP52" s="29" t="s">
        <v>383</v>
      </c>
      <c r="BQ52" s="29">
        <v>12.8</v>
      </c>
      <c r="BR52" s="29">
        <v>8.9</v>
      </c>
      <c r="BS52" s="29">
        <v>69.7</v>
      </c>
      <c r="BT52" s="29">
        <v>2.2000000000000002</v>
      </c>
      <c r="BU52" s="29">
        <v>17.5</v>
      </c>
      <c r="BV52" s="29">
        <v>1.6</v>
      </c>
      <c r="BW52" s="29">
        <v>12.8</v>
      </c>
      <c r="BX52" s="29">
        <v>5.58</v>
      </c>
      <c r="BY52" s="29">
        <v>12.7</v>
      </c>
      <c r="BZ52" s="29">
        <v>39.5</v>
      </c>
      <c r="CA52" s="29">
        <v>70.8</v>
      </c>
      <c r="CB52" s="29">
        <v>22.8</v>
      </c>
      <c r="CC52" s="29">
        <v>32.200000000000003</v>
      </c>
      <c r="CD52" s="29">
        <v>15.8</v>
      </c>
      <c r="CE52" s="29">
        <v>81</v>
      </c>
      <c r="CF52" s="29" t="s">
        <v>383</v>
      </c>
      <c r="CG52" s="29">
        <v>62</v>
      </c>
      <c r="CH52" s="29" t="s">
        <v>383</v>
      </c>
      <c r="CI52" s="29">
        <v>20</v>
      </c>
      <c r="CJ52" s="29">
        <v>3</v>
      </c>
      <c r="CK52" s="29">
        <v>13</v>
      </c>
      <c r="CL52" s="29" t="s">
        <v>383</v>
      </c>
      <c r="CM52" s="29">
        <v>2</v>
      </c>
      <c r="CN52" s="29" t="s">
        <v>122</v>
      </c>
      <c r="CO52" s="29" t="s">
        <v>382</v>
      </c>
      <c r="CP52" s="29" t="s">
        <v>382</v>
      </c>
      <c r="CQ52" s="29" t="s">
        <v>385</v>
      </c>
      <c r="CR52" s="29">
        <v>0</v>
      </c>
      <c r="CS52" s="29" t="s">
        <v>385</v>
      </c>
      <c r="CT52" s="29" t="s">
        <v>385</v>
      </c>
      <c r="CU52" s="29" t="s">
        <v>385</v>
      </c>
      <c r="CW52" s="29">
        <v>0</v>
      </c>
      <c r="CX52" s="29" t="s">
        <v>385</v>
      </c>
      <c r="DC52" s="29" t="s">
        <v>385</v>
      </c>
      <c r="DD52" s="29" t="s">
        <v>385</v>
      </c>
      <c r="DE52" s="29" t="s">
        <v>385</v>
      </c>
      <c r="DF52" s="29">
        <v>1</v>
      </c>
      <c r="DG52" s="29" t="s">
        <v>385</v>
      </c>
      <c r="DH52" s="29" t="str">
        <f t="shared" si="0"/>
        <v>BB005</v>
      </c>
    </row>
    <row r="53" spans="1:112" ht="15" customHeight="1" x14ac:dyDescent="0.2">
      <c r="A53" s="29" t="s">
        <v>550</v>
      </c>
      <c r="B53" s="29" t="s">
        <v>609</v>
      </c>
      <c r="C53" s="29">
        <v>207</v>
      </c>
      <c r="D53" s="29" t="s">
        <v>123</v>
      </c>
      <c r="E53" s="29" t="s">
        <v>482</v>
      </c>
      <c r="F53" s="29">
        <v>1</v>
      </c>
      <c r="G53" s="29" t="s">
        <v>376</v>
      </c>
      <c r="H53" s="29">
        <v>1.5</v>
      </c>
      <c r="I53" s="29">
        <v>1</v>
      </c>
      <c r="J53" s="29">
        <v>12</v>
      </c>
      <c r="K53" s="29">
        <v>0</v>
      </c>
      <c r="M53" s="29">
        <v>1</v>
      </c>
      <c r="O53" s="29">
        <v>1</v>
      </c>
      <c r="Q53" s="29" t="s">
        <v>123</v>
      </c>
      <c r="R53" s="29">
        <v>1</v>
      </c>
      <c r="S53" s="29">
        <v>12</v>
      </c>
      <c r="T53" s="29" t="s">
        <v>376</v>
      </c>
      <c r="U53" s="29" t="s">
        <v>382</v>
      </c>
      <c r="V53" s="29" t="s">
        <v>378</v>
      </c>
      <c r="X53" s="29">
        <v>12</v>
      </c>
      <c r="Y53" s="29" t="s">
        <v>554</v>
      </c>
      <c r="Z53" s="29">
        <v>132</v>
      </c>
      <c r="AA53" s="29" t="s">
        <v>380</v>
      </c>
      <c r="AB53" s="29" t="s">
        <v>610</v>
      </c>
      <c r="AD53" s="29">
        <v>39.722222222222221</v>
      </c>
      <c r="AE53" s="29">
        <v>103.5</v>
      </c>
      <c r="AF53" s="29">
        <v>5</v>
      </c>
      <c r="AH53" s="29" t="s">
        <v>611</v>
      </c>
      <c r="AI53" s="29" t="s">
        <v>377</v>
      </c>
      <c r="AJ53" s="29" t="s">
        <v>377</v>
      </c>
      <c r="AK53" s="29" t="s">
        <v>377</v>
      </c>
      <c r="AL53" s="29" t="s">
        <v>573</v>
      </c>
      <c r="AM53" s="29" t="s">
        <v>382</v>
      </c>
      <c r="AN53" s="29" t="s">
        <v>382</v>
      </c>
      <c r="AO53" s="29" t="s">
        <v>383</v>
      </c>
      <c r="AP53" s="29" t="s">
        <v>382</v>
      </c>
      <c r="AQ53" s="29">
        <v>0</v>
      </c>
      <c r="AR53" s="29" t="s">
        <v>383</v>
      </c>
      <c r="AS53" s="29" t="s">
        <v>383</v>
      </c>
      <c r="AT53" s="29" t="s">
        <v>382</v>
      </c>
      <c r="AU53" s="29" t="s">
        <v>382</v>
      </c>
      <c r="AV53" s="29" t="s">
        <v>377</v>
      </c>
      <c r="AW53" s="29" t="s">
        <v>377</v>
      </c>
      <c r="AX53" s="29" t="s">
        <v>377</v>
      </c>
      <c r="AY53" s="29" t="s">
        <v>377</v>
      </c>
      <c r="AZ53" s="29" t="s">
        <v>377</v>
      </c>
      <c r="BA53" s="29" t="s">
        <v>377</v>
      </c>
      <c r="BB53" s="29" t="s">
        <v>590</v>
      </c>
      <c r="BC53" s="29" t="s">
        <v>382</v>
      </c>
      <c r="BD53" s="29" t="s">
        <v>383</v>
      </c>
      <c r="BE53" s="29" t="s">
        <v>382</v>
      </c>
      <c r="BF53" s="29" t="s">
        <v>383</v>
      </c>
      <c r="BG53" s="29" t="s">
        <v>382</v>
      </c>
      <c r="BH53" s="29" t="s">
        <v>383</v>
      </c>
      <c r="BI53" s="29" t="s">
        <v>383</v>
      </c>
      <c r="BJ53" s="29" t="s">
        <v>383</v>
      </c>
      <c r="BK53" s="29" t="s">
        <v>383</v>
      </c>
      <c r="BL53" s="29" t="s">
        <v>383</v>
      </c>
      <c r="BM53" s="29" t="s">
        <v>383</v>
      </c>
      <c r="BN53" s="29" t="s">
        <v>382</v>
      </c>
      <c r="BO53" s="29" t="s">
        <v>383</v>
      </c>
      <c r="BP53" s="29" t="s">
        <v>383</v>
      </c>
      <c r="BQ53" s="29" t="s">
        <v>383</v>
      </c>
      <c r="BR53" s="29" t="s">
        <v>383</v>
      </c>
      <c r="BS53" s="29" t="s">
        <v>383</v>
      </c>
      <c r="BT53" s="29" t="s">
        <v>383</v>
      </c>
      <c r="BU53" s="29" t="s">
        <v>383</v>
      </c>
      <c r="BV53" s="29" t="s">
        <v>383</v>
      </c>
      <c r="BW53" s="29" t="s">
        <v>383</v>
      </c>
      <c r="BX53" s="29" t="s">
        <v>383</v>
      </c>
      <c r="BY53" s="29" t="s">
        <v>383</v>
      </c>
      <c r="BZ53" s="29" t="s">
        <v>383</v>
      </c>
      <c r="CA53" s="29" t="s">
        <v>383</v>
      </c>
      <c r="CB53" s="29" t="s">
        <v>383</v>
      </c>
      <c r="CC53" s="29" t="s">
        <v>383</v>
      </c>
      <c r="CD53" s="29" t="s">
        <v>383</v>
      </c>
      <c r="CE53" s="29" t="s">
        <v>383</v>
      </c>
      <c r="CF53" s="29" t="s">
        <v>383</v>
      </c>
      <c r="CG53" s="29" t="s">
        <v>383</v>
      </c>
      <c r="CH53" s="29" t="s">
        <v>383</v>
      </c>
      <c r="CI53" s="29" t="s">
        <v>383</v>
      </c>
      <c r="CJ53" s="29" t="s">
        <v>383</v>
      </c>
      <c r="CK53" s="29" t="s">
        <v>383</v>
      </c>
      <c r="CL53" s="29" t="s">
        <v>383</v>
      </c>
      <c r="CM53" s="29" t="s">
        <v>383</v>
      </c>
      <c r="CN53" s="29" t="s">
        <v>123</v>
      </c>
      <c r="CO53" s="29" t="s">
        <v>382</v>
      </c>
      <c r="CP53" s="29" t="s">
        <v>382</v>
      </c>
      <c r="CQ53" s="29" t="s">
        <v>385</v>
      </c>
      <c r="CR53" s="29">
        <v>0</v>
      </c>
      <c r="CS53" s="29" t="s">
        <v>385</v>
      </c>
      <c r="CT53" s="29" t="s">
        <v>385</v>
      </c>
      <c r="CU53" s="29" t="s">
        <v>385</v>
      </c>
      <c r="CW53" s="29">
        <v>0</v>
      </c>
      <c r="CX53" s="29" t="s">
        <v>385</v>
      </c>
      <c r="DC53" s="29" t="s">
        <v>385</v>
      </c>
      <c r="DD53" s="29" t="s">
        <v>385</v>
      </c>
      <c r="DE53" s="29" t="s">
        <v>385</v>
      </c>
      <c r="DF53" s="29">
        <v>1</v>
      </c>
      <c r="DG53" s="29" t="s">
        <v>612</v>
      </c>
      <c r="DH53" s="29" t="str">
        <f t="shared" si="0"/>
        <v>BB006</v>
      </c>
    </row>
    <row r="54" spans="1:112" ht="15" customHeight="1" x14ac:dyDescent="0.2">
      <c r="A54" s="29" t="s">
        <v>550</v>
      </c>
      <c r="B54" s="29" t="s">
        <v>609</v>
      </c>
      <c r="C54" s="29" t="s">
        <v>613</v>
      </c>
      <c r="D54" s="29" t="s">
        <v>613</v>
      </c>
      <c r="E54" s="29" t="s">
        <v>614</v>
      </c>
      <c r="F54" s="29">
        <v>0</v>
      </c>
      <c r="G54" s="29" t="s">
        <v>383</v>
      </c>
      <c r="H54" s="29">
        <v>1.5</v>
      </c>
      <c r="I54" s="29" t="s">
        <v>383</v>
      </c>
      <c r="J54" s="29" t="s">
        <v>383</v>
      </c>
      <c r="K54" s="29">
        <v>0</v>
      </c>
      <c r="M54" s="29">
        <v>1</v>
      </c>
      <c r="O54" s="29">
        <v>1</v>
      </c>
      <c r="P54" s="29" t="s">
        <v>604</v>
      </c>
      <c r="Q54" s="29" t="s">
        <v>613</v>
      </c>
      <c r="R54" s="29" t="s">
        <v>383</v>
      </c>
      <c r="S54" s="29" t="s">
        <v>383</v>
      </c>
      <c r="T54" s="29" t="s">
        <v>383</v>
      </c>
      <c r="U54" s="29" t="s">
        <v>383</v>
      </c>
      <c r="V54" s="29" t="s">
        <v>383</v>
      </c>
      <c r="X54" s="29" t="s">
        <v>383</v>
      </c>
      <c r="Y54" s="29" t="s">
        <v>383</v>
      </c>
      <c r="Z54" s="29" t="s">
        <v>383</v>
      </c>
      <c r="AA54" s="29" t="s">
        <v>383</v>
      </c>
      <c r="AD54" s="29" t="s">
        <v>383</v>
      </c>
      <c r="AE54" s="29" t="s">
        <v>383</v>
      </c>
      <c r="AF54" s="29" t="s">
        <v>383</v>
      </c>
      <c r="AH54" s="29" t="s">
        <v>383</v>
      </c>
      <c r="AI54" s="29" t="s">
        <v>383</v>
      </c>
      <c r="AJ54" s="29" t="s">
        <v>383</v>
      </c>
      <c r="AK54" s="29" t="s">
        <v>383</v>
      </c>
      <c r="AL54" s="29" t="s">
        <v>383</v>
      </c>
      <c r="AM54" s="29" t="s">
        <v>383</v>
      </c>
      <c r="AN54" s="29" t="s">
        <v>383</v>
      </c>
      <c r="AO54" s="29" t="s">
        <v>383</v>
      </c>
      <c r="AP54" s="29" t="s">
        <v>383</v>
      </c>
      <c r="AQ54" s="29" t="s">
        <v>383</v>
      </c>
      <c r="AR54" s="29" t="s">
        <v>383</v>
      </c>
      <c r="AS54" s="29" t="s">
        <v>383</v>
      </c>
      <c r="AT54" s="29" t="s">
        <v>383</v>
      </c>
      <c r="AU54" s="29" t="s">
        <v>383</v>
      </c>
      <c r="AV54" s="29" t="s">
        <v>383</v>
      </c>
      <c r="AW54" s="29" t="s">
        <v>383</v>
      </c>
      <c r="AX54" s="29" t="s">
        <v>383</v>
      </c>
      <c r="AY54" s="29" t="s">
        <v>383</v>
      </c>
      <c r="AZ54" s="29" t="s">
        <v>383</v>
      </c>
      <c r="BA54" s="29" t="s">
        <v>383</v>
      </c>
      <c r="BB54" s="29" t="s">
        <v>383</v>
      </c>
      <c r="BC54" s="29" t="s">
        <v>383</v>
      </c>
      <c r="BD54" s="29" t="s">
        <v>383</v>
      </c>
      <c r="BE54" s="29" t="s">
        <v>383</v>
      </c>
      <c r="BF54" s="29" t="s">
        <v>383</v>
      </c>
      <c r="BG54" s="29" t="s">
        <v>383</v>
      </c>
      <c r="BH54" s="29" t="s">
        <v>383</v>
      </c>
      <c r="BI54" s="29" t="s">
        <v>383</v>
      </c>
      <c r="BJ54" s="29" t="s">
        <v>383</v>
      </c>
      <c r="BK54" s="29" t="s">
        <v>383</v>
      </c>
      <c r="BL54" s="29" t="s">
        <v>383</v>
      </c>
      <c r="BM54" s="29" t="s">
        <v>383</v>
      </c>
      <c r="BN54" s="29" t="s">
        <v>383</v>
      </c>
      <c r="BO54" s="29" t="s">
        <v>383</v>
      </c>
      <c r="BP54" s="29" t="s">
        <v>383</v>
      </c>
      <c r="BQ54" s="29" t="s">
        <v>383</v>
      </c>
      <c r="BR54" s="29" t="s">
        <v>383</v>
      </c>
      <c r="BS54" s="29" t="s">
        <v>383</v>
      </c>
      <c r="BT54" s="29" t="s">
        <v>383</v>
      </c>
      <c r="BU54" s="29" t="s">
        <v>383</v>
      </c>
      <c r="BV54" s="29" t="s">
        <v>383</v>
      </c>
      <c r="BW54" s="29" t="s">
        <v>383</v>
      </c>
      <c r="BX54" s="29" t="s">
        <v>383</v>
      </c>
      <c r="BY54" s="29" t="s">
        <v>383</v>
      </c>
      <c r="BZ54" s="29" t="s">
        <v>383</v>
      </c>
      <c r="CA54" s="29" t="s">
        <v>383</v>
      </c>
      <c r="CB54" s="29" t="s">
        <v>383</v>
      </c>
      <c r="CC54" s="29" t="s">
        <v>383</v>
      </c>
      <c r="CD54" s="29" t="s">
        <v>383</v>
      </c>
      <c r="CE54" s="29" t="s">
        <v>383</v>
      </c>
      <c r="CF54" s="29" t="s">
        <v>383</v>
      </c>
      <c r="CG54" s="29" t="s">
        <v>383</v>
      </c>
      <c r="CH54" s="29" t="s">
        <v>383</v>
      </c>
      <c r="CI54" s="29" t="s">
        <v>383</v>
      </c>
      <c r="CJ54" s="29" t="s">
        <v>383</v>
      </c>
      <c r="CK54" s="29" t="s">
        <v>383</v>
      </c>
      <c r="CL54" s="29" t="s">
        <v>383</v>
      </c>
      <c r="CM54" s="29" t="s">
        <v>383</v>
      </c>
      <c r="CN54" s="29" t="s">
        <v>383</v>
      </c>
      <c r="CO54" s="29" t="s">
        <v>383</v>
      </c>
      <c r="CP54" s="29" t="s">
        <v>383</v>
      </c>
      <c r="CQ54" s="29" t="s">
        <v>383</v>
      </c>
      <c r="CS54" s="29" t="s">
        <v>383</v>
      </c>
      <c r="CT54" s="29" t="s">
        <v>383</v>
      </c>
      <c r="CU54" s="29" t="s">
        <v>383</v>
      </c>
      <c r="CW54" s="29" t="s">
        <v>383</v>
      </c>
      <c r="CX54" s="29" t="s">
        <v>383</v>
      </c>
      <c r="CY54" s="29" t="s">
        <v>383</v>
      </c>
      <c r="CZ54" s="29" t="s">
        <v>383</v>
      </c>
      <c r="DA54" s="29" t="s">
        <v>383</v>
      </c>
      <c r="DC54" s="29" t="s">
        <v>383</v>
      </c>
      <c r="DD54" s="29" t="s">
        <v>383</v>
      </c>
      <c r="DE54" s="29" t="s">
        <v>383</v>
      </c>
      <c r="DF54" s="29" t="s">
        <v>383</v>
      </c>
      <c r="DG54" s="29" t="s">
        <v>383</v>
      </c>
      <c r="DH54" s="29" t="str">
        <f t="shared" si="0"/>
        <v>BB006</v>
      </c>
    </row>
    <row r="55" spans="1:112" ht="15" customHeight="1" x14ac:dyDescent="0.2">
      <c r="A55" s="29" t="s">
        <v>550</v>
      </c>
      <c r="B55" s="29" t="s">
        <v>609</v>
      </c>
      <c r="C55" s="29" t="s">
        <v>615</v>
      </c>
      <c r="D55" s="29" t="s">
        <v>615</v>
      </c>
      <c r="E55" s="29" t="s">
        <v>560</v>
      </c>
      <c r="F55" s="29">
        <v>1</v>
      </c>
      <c r="G55" s="29" t="s">
        <v>383</v>
      </c>
      <c r="H55" s="29">
        <v>4</v>
      </c>
      <c r="I55" s="29" t="s">
        <v>383</v>
      </c>
      <c r="J55" s="29" t="s">
        <v>383</v>
      </c>
      <c r="K55" s="29">
        <v>0</v>
      </c>
      <c r="L55" s="29">
        <v>0</v>
      </c>
      <c r="M55" s="29">
        <v>1</v>
      </c>
      <c r="O55" s="29">
        <v>1</v>
      </c>
      <c r="P55" s="29" t="s">
        <v>616</v>
      </c>
      <c r="Q55" s="29" t="s">
        <v>615</v>
      </c>
      <c r="R55" s="29" t="s">
        <v>383</v>
      </c>
      <c r="S55" s="29" t="s">
        <v>383</v>
      </c>
      <c r="T55" s="29" t="s">
        <v>383</v>
      </c>
      <c r="U55" s="29" t="s">
        <v>383</v>
      </c>
      <c r="V55" s="29" t="s">
        <v>383</v>
      </c>
      <c r="X55" s="29" t="s">
        <v>383</v>
      </c>
      <c r="Y55" s="29" t="s">
        <v>383</v>
      </c>
      <c r="Z55" s="29" t="s">
        <v>383</v>
      </c>
      <c r="AA55" s="29" t="s">
        <v>383</v>
      </c>
      <c r="AD55" s="29" t="s">
        <v>383</v>
      </c>
      <c r="AE55" s="29" t="s">
        <v>383</v>
      </c>
      <c r="AF55" s="29" t="s">
        <v>383</v>
      </c>
      <c r="AH55" s="29" t="s">
        <v>383</v>
      </c>
      <c r="AI55" s="29" t="s">
        <v>383</v>
      </c>
      <c r="AJ55" s="29" t="s">
        <v>383</v>
      </c>
      <c r="AK55" s="29" t="s">
        <v>383</v>
      </c>
      <c r="AL55" s="29" t="s">
        <v>383</v>
      </c>
      <c r="AM55" s="29" t="s">
        <v>383</v>
      </c>
      <c r="AN55" s="29" t="s">
        <v>383</v>
      </c>
      <c r="AO55" s="29" t="s">
        <v>383</v>
      </c>
      <c r="AP55" s="29" t="s">
        <v>383</v>
      </c>
      <c r="AQ55" s="29" t="s">
        <v>383</v>
      </c>
      <c r="AR55" s="29" t="s">
        <v>383</v>
      </c>
      <c r="AS55" s="29" t="s">
        <v>383</v>
      </c>
      <c r="AT55" s="29" t="s">
        <v>383</v>
      </c>
      <c r="AU55" s="29" t="s">
        <v>383</v>
      </c>
      <c r="AV55" s="29" t="s">
        <v>383</v>
      </c>
      <c r="AW55" s="29" t="s">
        <v>383</v>
      </c>
      <c r="AX55" s="29" t="s">
        <v>383</v>
      </c>
      <c r="AY55" s="29" t="s">
        <v>383</v>
      </c>
      <c r="AZ55" s="29" t="s">
        <v>383</v>
      </c>
      <c r="BA55" s="29" t="s">
        <v>383</v>
      </c>
      <c r="BB55" s="29" t="s">
        <v>383</v>
      </c>
      <c r="BC55" s="29" t="s">
        <v>383</v>
      </c>
      <c r="BD55" s="29" t="s">
        <v>383</v>
      </c>
      <c r="BE55" s="29" t="s">
        <v>383</v>
      </c>
      <c r="BF55" s="29" t="s">
        <v>383</v>
      </c>
      <c r="BG55" s="29" t="s">
        <v>383</v>
      </c>
      <c r="BH55" s="29" t="s">
        <v>383</v>
      </c>
      <c r="BI55" s="29" t="s">
        <v>383</v>
      </c>
      <c r="BJ55" s="29" t="s">
        <v>383</v>
      </c>
      <c r="BK55" s="29" t="s">
        <v>383</v>
      </c>
      <c r="BL55" s="29" t="s">
        <v>383</v>
      </c>
      <c r="BM55" s="29" t="s">
        <v>383</v>
      </c>
      <c r="BN55" s="29" t="s">
        <v>383</v>
      </c>
      <c r="BO55" s="29" t="s">
        <v>383</v>
      </c>
      <c r="BP55" s="29" t="s">
        <v>383</v>
      </c>
      <c r="BQ55" s="29" t="s">
        <v>383</v>
      </c>
      <c r="BR55" s="29" t="s">
        <v>383</v>
      </c>
      <c r="BS55" s="29" t="s">
        <v>383</v>
      </c>
      <c r="BT55" s="29" t="s">
        <v>383</v>
      </c>
      <c r="BU55" s="29" t="s">
        <v>383</v>
      </c>
      <c r="BV55" s="29" t="s">
        <v>383</v>
      </c>
      <c r="BW55" s="29" t="s">
        <v>383</v>
      </c>
      <c r="BX55" s="29" t="s">
        <v>383</v>
      </c>
      <c r="BY55" s="29" t="s">
        <v>383</v>
      </c>
      <c r="BZ55" s="29" t="s">
        <v>383</v>
      </c>
      <c r="CA55" s="29" t="s">
        <v>383</v>
      </c>
      <c r="CB55" s="29" t="s">
        <v>383</v>
      </c>
      <c r="CC55" s="29" t="s">
        <v>383</v>
      </c>
      <c r="CD55" s="29" t="s">
        <v>383</v>
      </c>
      <c r="CE55" s="29" t="s">
        <v>383</v>
      </c>
      <c r="CF55" s="29" t="s">
        <v>383</v>
      </c>
      <c r="CG55" s="29" t="s">
        <v>383</v>
      </c>
      <c r="CH55" s="29" t="s">
        <v>383</v>
      </c>
      <c r="CI55" s="29" t="s">
        <v>383</v>
      </c>
      <c r="CJ55" s="29" t="s">
        <v>383</v>
      </c>
      <c r="CK55" s="29" t="s">
        <v>383</v>
      </c>
      <c r="CL55" s="29" t="s">
        <v>383</v>
      </c>
      <c r="CM55" s="29" t="s">
        <v>383</v>
      </c>
      <c r="CN55" s="29" t="s">
        <v>383</v>
      </c>
      <c r="CO55" s="29" t="s">
        <v>383</v>
      </c>
      <c r="CP55" s="29" t="s">
        <v>383</v>
      </c>
      <c r="CQ55" s="29" t="s">
        <v>383</v>
      </c>
      <c r="CS55" s="29" t="s">
        <v>383</v>
      </c>
      <c r="CT55" s="29" t="s">
        <v>383</v>
      </c>
      <c r="CU55" s="29" t="s">
        <v>383</v>
      </c>
      <c r="CW55" s="29" t="s">
        <v>383</v>
      </c>
      <c r="CX55" s="29" t="s">
        <v>383</v>
      </c>
      <c r="CY55" s="29" t="s">
        <v>383</v>
      </c>
      <c r="CZ55" s="29" t="s">
        <v>383</v>
      </c>
      <c r="DA55" s="29" t="s">
        <v>383</v>
      </c>
      <c r="DC55" s="29" t="s">
        <v>383</v>
      </c>
      <c r="DD55" s="29" t="s">
        <v>383</v>
      </c>
      <c r="DE55" s="29" t="s">
        <v>383</v>
      </c>
      <c r="DF55" s="29" t="s">
        <v>383</v>
      </c>
      <c r="DG55" s="29" t="s">
        <v>383</v>
      </c>
      <c r="DH55" s="29" t="str">
        <f t="shared" si="0"/>
        <v>BB006</v>
      </c>
    </row>
    <row r="56" spans="1:112" ht="15" customHeight="1" x14ac:dyDescent="0.2">
      <c r="A56" s="29" t="s">
        <v>550</v>
      </c>
      <c r="B56" s="29" t="s">
        <v>617</v>
      </c>
      <c r="C56" s="29">
        <v>208</v>
      </c>
      <c r="D56" s="29" t="s">
        <v>124</v>
      </c>
      <c r="E56" s="29" t="s">
        <v>618</v>
      </c>
      <c r="F56" s="29">
        <v>0</v>
      </c>
      <c r="G56" s="29" t="s">
        <v>392</v>
      </c>
      <c r="H56" s="29">
        <v>5</v>
      </c>
      <c r="I56" s="29">
        <v>4</v>
      </c>
      <c r="J56" s="29">
        <v>48</v>
      </c>
      <c r="K56" s="29">
        <v>1</v>
      </c>
      <c r="M56" s="29">
        <v>1</v>
      </c>
      <c r="O56" s="29">
        <v>2</v>
      </c>
      <c r="Q56" s="29" t="s">
        <v>124</v>
      </c>
      <c r="R56" s="29">
        <v>4</v>
      </c>
      <c r="S56" s="29">
        <v>48</v>
      </c>
      <c r="T56" s="29" t="s">
        <v>392</v>
      </c>
      <c r="U56" s="29" t="s">
        <v>377</v>
      </c>
      <c r="V56" s="29" t="s">
        <v>378</v>
      </c>
      <c r="W56" s="29" t="s">
        <v>619</v>
      </c>
      <c r="X56" s="29">
        <v>75</v>
      </c>
      <c r="Y56" s="29" t="s">
        <v>554</v>
      </c>
      <c r="Z56" s="29">
        <v>88</v>
      </c>
      <c r="AA56" s="29" t="s">
        <v>380</v>
      </c>
      <c r="AB56" s="29" t="s">
        <v>380</v>
      </c>
      <c r="AC56" s="29" t="s">
        <v>380</v>
      </c>
      <c r="AD56" s="29">
        <v>38.444444444444443</v>
      </c>
      <c r="AE56" s="29">
        <v>101.2</v>
      </c>
      <c r="AF56" s="29">
        <v>8</v>
      </c>
      <c r="AH56" s="29" t="s">
        <v>620</v>
      </c>
      <c r="AI56" s="29" t="s">
        <v>377</v>
      </c>
      <c r="AJ56" s="29" t="s">
        <v>377</v>
      </c>
      <c r="AK56" s="29" t="s">
        <v>377</v>
      </c>
      <c r="AL56" s="29" t="s">
        <v>383</v>
      </c>
      <c r="AM56" s="29" t="s">
        <v>382</v>
      </c>
      <c r="AN56" s="29" t="s">
        <v>382</v>
      </c>
      <c r="AO56" s="29" t="s">
        <v>621</v>
      </c>
      <c r="AP56" s="29" t="s">
        <v>383</v>
      </c>
      <c r="AQ56" s="29" t="s">
        <v>383</v>
      </c>
      <c r="AR56" s="29" t="s">
        <v>622</v>
      </c>
      <c r="AS56" s="29" t="s">
        <v>383</v>
      </c>
      <c r="AT56" s="29" t="s">
        <v>382</v>
      </c>
      <c r="AU56" s="29" t="s">
        <v>377</v>
      </c>
      <c r="AV56" s="29" t="s">
        <v>377</v>
      </c>
      <c r="AW56" s="29" t="s">
        <v>377</v>
      </c>
      <c r="AX56" s="29" t="s">
        <v>377</v>
      </c>
      <c r="AY56" s="29" t="s">
        <v>377</v>
      </c>
      <c r="AZ56" s="29" t="s">
        <v>377</v>
      </c>
      <c r="BA56" s="29" t="s">
        <v>377</v>
      </c>
      <c r="BB56" s="29" t="s">
        <v>383</v>
      </c>
      <c r="BC56" s="29" t="s">
        <v>382</v>
      </c>
      <c r="BD56" s="29" t="s">
        <v>383</v>
      </c>
      <c r="BE56" s="29" t="s">
        <v>382</v>
      </c>
      <c r="BF56" s="29" t="s">
        <v>383</v>
      </c>
      <c r="BG56" s="29" t="s">
        <v>383</v>
      </c>
      <c r="BH56" s="29" t="s">
        <v>383</v>
      </c>
      <c r="BI56" s="29" t="s">
        <v>623</v>
      </c>
      <c r="BJ56" s="29" t="s">
        <v>383</v>
      </c>
      <c r="BK56" s="29" t="s">
        <v>383</v>
      </c>
      <c r="BL56" s="29" t="s">
        <v>383</v>
      </c>
      <c r="BM56" s="29" t="s">
        <v>383</v>
      </c>
      <c r="BN56" s="29" t="s">
        <v>383</v>
      </c>
      <c r="BO56" s="29" t="s">
        <v>383</v>
      </c>
      <c r="BP56" s="29" t="s">
        <v>383</v>
      </c>
      <c r="BQ56" s="29" t="s">
        <v>383</v>
      </c>
      <c r="BR56" s="29" t="s">
        <v>383</v>
      </c>
      <c r="BS56" s="29" t="s">
        <v>383</v>
      </c>
      <c r="BT56" s="29" t="s">
        <v>383</v>
      </c>
      <c r="BU56" s="29" t="s">
        <v>383</v>
      </c>
      <c r="BV56" s="29" t="s">
        <v>383</v>
      </c>
      <c r="BW56" s="29" t="s">
        <v>383</v>
      </c>
      <c r="BX56" s="29" t="s">
        <v>383</v>
      </c>
      <c r="BY56" s="29" t="s">
        <v>383</v>
      </c>
      <c r="BZ56" s="29" t="s">
        <v>383</v>
      </c>
      <c r="CA56" s="29" t="s">
        <v>383</v>
      </c>
      <c r="CB56" s="29" t="s">
        <v>383</v>
      </c>
      <c r="CC56" s="29" t="s">
        <v>383</v>
      </c>
      <c r="CD56" s="29" t="s">
        <v>383</v>
      </c>
      <c r="CE56" s="29" t="s">
        <v>383</v>
      </c>
      <c r="CF56" s="29" t="s">
        <v>383</v>
      </c>
      <c r="CG56" s="29" t="s">
        <v>383</v>
      </c>
      <c r="CH56" s="29" t="s">
        <v>383</v>
      </c>
      <c r="CI56" s="29" t="s">
        <v>383</v>
      </c>
      <c r="CJ56" s="29" t="s">
        <v>383</v>
      </c>
      <c r="CK56" s="29" t="s">
        <v>383</v>
      </c>
      <c r="CL56" s="29" t="s">
        <v>383</v>
      </c>
      <c r="CM56" s="29" t="s">
        <v>383</v>
      </c>
      <c r="CN56" s="29" t="s">
        <v>124</v>
      </c>
      <c r="CO56" s="29" t="s">
        <v>382</v>
      </c>
      <c r="CP56" s="29" t="s">
        <v>382</v>
      </c>
      <c r="CQ56" s="29" t="s">
        <v>385</v>
      </c>
      <c r="CR56" s="29">
        <v>0</v>
      </c>
      <c r="CS56" s="29" t="s">
        <v>385</v>
      </c>
      <c r="CT56" s="29" t="s">
        <v>385</v>
      </c>
      <c r="CU56" s="29" t="s">
        <v>385</v>
      </c>
      <c r="CW56" s="29">
        <v>0</v>
      </c>
      <c r="CX56" s="29" t="s">
        <v>385</v>
      </c>
      <c r="DC56" s="29" t="s">
        <v>385</v>
      </c>
      <c r="DD56" s="29" t="s">
        <v>385</v>
      </c>
      <c r="DE56" s="29" t="s">
        <v>385</v>
      </c>
      <c r="DF56" s="29">
        <v>0</v>
      </c>
      <c r="DG56" s="29" t="s">
        <v>385</v>
      </c>
      <c r="DH56" s="29" t="str">
        <f t="shared" si="0"/>
        <v>BB007</v>
      </c>
    </row>
    <row r="57" spans="1:112" ht="15" customHeight="1" x14ac:dyDescent="0.2">
      <c r="A57" s="29" t="s">
        <v>550</v>
      </c>
      <c r="B57" s="29" t="s">
        <v>624</v>
      </c>
      <c r="C57" s="29">
        <v>209</v>
      </c>
      <c r="D57" s="29" t="s">
        <v>125</v>
      </c>
      <c r="E57" s="29" t="s">
        <v>625</v>
      </c>
      <c r="F57" s="29">
        <v>1</v>
      </c>
      <c r="G57" s="29" t="s">
        <v>376</v>
      </c>
      <c r="H57" s="29">
        <v>5</v>
      </c>
      <c r="I57" s="29">
        <v>2</v>
      </c>
      <c r="J57" s="29">
        <v>24</v>
      </c>
      <c r="K57" s="29">
        <v>0</v>
      </c>
      <c r="L57" s="29">
        <v>2</v>
      </c>
      <c r="M57" s="29">
        <v>1</v>
      </c>
      <c r="O57" s="29">
        <v>0</v>
      </c>
      <c r="Q57" s="29" t="s">
        <v>125</v>
      </c>
      <c r="R57" s="29">
        <v>2</v>
      </c>
      <c r="S57" s="29">
        <v>24</v>
      </c>
      <c r="T57" s="29" t="s">
        <v>376</v>
      </c>
      <c r="U57" s="29" t="s">
        <v>382</v>
      </c>
      <c r="V57" s="29" t="s">
        <v>378</v>
      </c>
      <c r="X57" s="29">
        <v>45</v>
      </c>
      <c r="Y57" s="29" t="s">
        <v>554</v>
      </c>
      <c r="Z57" s="29">
        <v>100</v>
      </c>
      <c r="AA57" s="29" t="s">
        <v>380</v>
      </c>
      <c r="AD57" s="29">
        <v>39.222222222222221</v>
      </c>
      <c r="AE57" s="29">
        <v>102.6</v>
      </c>
      <c r="AF57" s="29">
        <v>1.5</v>
      </c>
      <c r="AI57" s="29" t="s">
        <v>377</v>
      </c>
      <c r="AJ57" s="29" t="s">
        <v>382</v>
      </c>
      <c r="AK57" s="29" t="s">
        <v>377</v>
      </c>
      <c r="AL57" s="29" t="s">
        <v>557</v>
      </c>
      <c r="AM57" s="29" t="s">
        <v>382</v>
      </c>
      <c r="AN57" s="29" t="s">
        <v>594</v>
      </c>
      <c r="AO57" s="29" t="s">
        <v>626</v>
      </c>
      <c r="AP57" s="29" t="s">
        <v>383</v>
      </c>
      <c r="AQ57" s="29" t="s">
        <v>383</v>
      </c>
      <c r="AR57" s="29" t="s">
        <v>627</v>
      </c>
      <c r="AS57" s="29" t="s">
        <v>383</v>
      </c>
      <c r="AT57" s="29" t="s">
        <v>382</v>
      </c>
      <c r="AU57" s="29" t="s">
        <v>382</v>
      </c>
      <c r="AV57" s="29" t="s">
        <v>377</v>
      </c>
      <c r="AW57" s="29" t="s">
        <v>377</v>
      </c>
      <c r="AX57" s="29" t="s">
        <v>377</v>
      </c>
      <c r="AY57" s="29" t="s">
        <v>377</v>
      </c>
      <c r="AZ57" s="29" t="s">
        <v>377</v>
      </c>
      <c r="BA57" s="29" t="s">
        <v>377</v>
      </c>
      <c r="BB57" s="29" t="s">
        <v>628</v>
      </c>
      <c r="BC57" s="29" t="s">
        <v>382</v>
      </c>
      <c r="BD57" s="29" t="s">
        <v>383</v>
      </c>
      <c r="BE57" s="29" t="s">
        <v>377</v>
      </c>
      <c r="BF57" s="29" t="s">
        <v>629</v>
      </c>
      <c r="BG57" s="29" t="s">
        <v>382</v>
      </c>
      <c r="BH57" s="29" t="s">
        <v>383</v>
      </c>
      <c r="BI57" s="29" t="s">
        <v>383</v>
      </c>
      <c r="BJ57" s="29" t="s">
        <v>563</v>
      </c>
      <c r="BK57" s="29" t="s">
        <v>630</v>
      </c>
      <c r="BL57" s="29" t="s">
        <v>631</v>
      </c>
      <c r="BM57" s="29" t="s">
        <v>629</v>
      </c>
      <c r="BN57" s="29" t="s">
        <v>382</v>
      </c>
      <c r="BO57" s="29" t="s">
        <v>383</v>
      </c>
      <c r="BP57" s="29" t="s">
        <v>632</v>
      </c>
      <c r="BQ57" s="29" t="s">
        <v>383</v>
      </c>
      <c r="BR57" s="29" t="s">
        <v>383</v>
      </c>
      <c r="BS57" s="29" t="s">
        <v>383</v>
      </c>
      <c r="BT57" s="29" t="s">
        <v>383</v>
      </c>
      <c r="BU57" s="29" t="s">
        <v>383</v>
      </c>
      <c r="BV57" s="29" t="s">
        <v>383</v>
      </c>
      <c r="BW57" s="29" t="s">
        <v>383</v>
      </c>
      <c r="BX57" s="29" t="s">
        <v>383</v>
      </c>
      <c r="BY57" s="29" t="s">
        <v>383</v>
      </c>
      <c r="BZ57" s="29" t="s">
        <v>383</v>
      </c>
      <c r="CA57" s="29" t="s">
        <v>383</v>
      </c>
      <c r="CB57" s="29" t="s">
        <v>383</v>
      </c>
      <c r="CC57" s="29" t="s">
        <v>383</v>
      </c>
      <c r="CD57" s="29" t="s">
        <v>383</v>
      </c>
      <c r="CE57" s="29" t="s">
        <v>383</v>
      </c>
      <c r="CF57" s="29" t="s">
        <v>383</v>
      </c>
      <c r="CG57" s="29" t="s">
        <v>383</v>
      </c>
      <c r="CH57" s="29" t="s">
        <v>383</v>
      </c>
      <c r="CI57" s="29" t="s">
        <v>383</v>
      </c>
      <c r="CJ57" s="29" t="s">
        <v>383</v>
      </c>
      <c r="CK57" s="29" t="s">
        <v>383</v>
      </c>
      <c r="CL57" s="29" t="s">
        <v>383</v>
      </c>
      <c r="CM57" s="29" t="s">
        <v>383</v>
      </c>
      <c r="CN57" s="29" t="s">
        <v>125</v>
      </c>
      <c r="CO57" s="29" t="s">
        <v>376</v>
      </c>
      <c r="CP57" s="29" t="s">
        <v>456</v>
      </c>
      <c r="CQ57" s="29" t="s">
        <v>457</v>
      </c>
      <c r="CR57" s="29">
        <v>1</v>
      </c>
      <c r="CS57" s="29" t="s">
        <v>385</v>
      </c>
      <c r="CT57" s="29" t="s">
        <v>385</v>
      </c>
      <c r="CU57" s="29" t="s">
        <v>385</v>
      </c>
      <c r="CW57" s="29">
        <v>0</v>
      </c>
      <c r="CX57" s="29" t="s">
        <v>385</v>
      </c>
      <c r="DC57" s="29" t="s">
        <v>385</v>
      </c>
      <c r="DD57" s="29" t="s">
        <v>385</v>
      </c>
      <c r="DE57" s="29" t="s">
        <v>385</v>
      </c>
      <c r="DF57" s="29">
        <v>0</v>
      </c>
      <c r="DG57" s="29" t="s">
        <v>385</v>
      </c>
      <c r="DH57" s="29" t="str">
        <f t="shared" si="0"/>
        <v>BB008</v>
      </c>
    </row>
    <row r="58" spans="1:112" ht="15" customHeight="1" x14ac:dyDescent="0.2">
      <c r="A58" s="29" t="s">
        <v>550</v>
      </c>
      <c r="B58" s="29" t="s">
        <v>624</v>
      </c>
      <c r="C58" s="29">
        <v>210</v>
      </c>
      <c r="D58" s="29" t="s">
        <v>126</v>
      </c>
      <c r="E58" s="29" t="s">
        <v>633</v>
      </c>
      <c r="F58" s="29">
        <v>0</v>
      </c>
      <c r="G58" s="29" t="s">
        <v>392</v>
      </c>
      <c r="H58" s="29">
        <v>3</v>
      </c>
      <c r="I58" s="29">
        <v>2</v>
      </c>
      <c r="J58" s="29">
        <v>24</v>
      </c>
      <c r="K58" s="29">
        <v>1</v>
      </c>
      <c r="M58" s="29">
        <v>1</v>
      </c>
      <c r="O58" s="29">
        <v>0</v>
      </c>
      <c r="Q58" s="29" t="s">
        <v>126</v>
      </c>
      <c r="R58" s="29">
        <v>2</v>
      </c>
      <c r="S58" s="29">
        <v>24</v>
      </c>
      <c r="T58" s="29" t="s">
        <v>392</v>
      </c>
      <c r="U58" s="29" t="s">
        <v>382</v>
      </c>
      <c r="V58" s="29" t="s">
        <v>378</v>
      </c>
      <c r="X58" s="29">
        <v>40</v>
      </c>
      <c r="Y58" s="29" t="s">
        <v>554</v>
      </c>
      <c r="Z58" s="29">
        <v>96</v>
      </c>
      <c r="AA58" s="29" t="s">
        <v>380</v>
      </c>
      <c r="AB58" s="29" t="s">
        <v>380</v>
      </c>
      <c r="AC58" s="29" t="s">
        <v>380</v>
      </c>
      <c r="AD58" s="29">
        <v>38.444444444444443</v>
      </c>
      <c r="AE58" s="29">
        <v>101.2</v>
      </c>
      <c r="AF58" s="29">
        <v>4</v>
      </c>
      <c r="AI58" s="29" t="s">
        <v>377</v>
      </c>
      <c r="AJ58" s="29" t="s">
        <v>382</v>
      </c>
      <c r="AK58" s="29" t="s">
        <v>377</v>
      </c>
      <c r="AL58" s="29" t="s">
        <v>557</v>
      </c>
      <c r="AM58" s="29" t="s">
        <v>382</v>
      </c>
      <c r="AN58" s="29" t="s">
        <v>594</v>
      </c>
      <c r="AO58" s="29" t="s">
        <v>634</v>
      </c>
      <c r="AP58" s="29" t="s">
        <v>383</v>
      </c>
      <c r="AQ58" s="29" t="s">
        <v>383</v>
      </c>
      <c r="AR58" s="29" t="s">
        <v>635</v>
      </c>
      <c r="AS58" s="29" t="s">
        <v>383</v>
      </c>
      <c r="AT58" s="29" t="s">
        <v>382</v>
      </c>
      <c r="AU58" s="29" t="s">
        <v>382</v>
      </c>
      <c r="AV58" s="29" t="s">
        <v>377</v>
      </c>
      <c r="AW58" s="29" t="s">
        <v>377</v>
      </c>
      <c r="AX58" s="29" t="s">
        <v>377</v>
      </c>
      <c r="AY58" s="29" t="s">
        <v>377</v>
      </c>
      <c r="AZ58" s="29" t="s">
        <v>377</v>
      </c>
      <c r="BA58" s="29" t="s">
        <v>377</v>
      </c>
      <c r="BB58" s="29" t="s">
        <v>590</v>
      </c>
      <c r="BC58" s="29" t="s">
        <v>382</v>
      </c>
      <c r="BD58" s="29" t="s">
        <v>383</v>
      </c>
      <c r="BE58" s="29" t="s">
        <v>377</v>
      </c>
      <c r="BF58" s="29" t="s">
        <v>629</v>
      </c>
      <c r="BG58" s="29" t="s">
        <v>382</v>
      </c>
      <c r="BH58" s="29" t="s">
        <v>383</v>
      </c>
      <c r="BI58" s="29" t="s">
        <v>636</v>
      </c>
      <c r="BJ58" s="29" t="s">
        <v>383</v>
      </c>
      <c r="BK58" s="29" t="s">
        <v>383</v>
      </c>
      <c r="BL58" s="29" t="s">
        <v>383</v>
      </c>
      <c r="BM58" s="29" t="s">
        <v>629</v>
      </c>
      <c r="BN58" s="29" t="s">
        <v>382</v>
      </c>
      <c r="BO58" s="29" t="s">
        <v>383</v>
      </c>
      <c r="BP58" s="29" t="s">
        <v>632</v>
      </c>
      <c r="BQ58" s="29">
        <v>24.6</v>
      </c>
      <c r="BR58" s="29">
        <v>11.2</v>
      </c>
      <c r="BS58" s="29">
        <v>45.7</v>
      </c>
      <c r="BT58" s="29">
        <v>4.7</v>
      </c>
      <c r="BU58" s="29">
        <v>19</v>
      </c>
      <c r="BV58" s="29">
        <v>8.6999999999999993</v>
      </c>
      <c r="BW58" s="29">
        <v>35.299999999999997</v>
      </c>
      <c r="BX58" s="29">
        <v>5.34</v>
      </c>
      <c r="BY58" s="29">
        <v>12.2</v>
      </c>
      <c r="BZ58" s="29">
        <v>37.200000000000003</v>
      </c>
      <c r="CA58" s="29">
        <v>69.7</v>
      </c>
      <c r="CB58" s="29">
        <v>22.8</v>
      </c>
      <c r="CC58" s="29">
        <v>32.799999999999997</v>
      </c>
      <c r="CD58" s="29">
        <v>17.8</v>
      </c>
      <c r="CE58" s="29">
        <v>350</v>
      </c>
      <c r="CF58" s="29">
        <v>8.3000000000000007</v>
      </c>
      <c r="CG58" s="29">
        <v>38</v>
      </c>
      <c r="CH58" s="29" t="s">
        <v>383</v>
      </c>
      <c r="CI58" s="29">
        <v>22</v>
      </c>
      <c r="CJ58" s="29">
        <v>2</v>
      </c>
      <c r="CK58" s="29">
        <v>38</v>
      </c>
      <c r="CL58" s="29" t="s">
        <v>383</v>
      </c>
      <c r="CM58" s="29" t="s">
        <v>383</v>
      </c>
      <c r="CN58" s="29" t="s">
        <v>126</v>
      </c>
      <c r="CO58" s="29" t="s">
        <v>456</v>
      </c>
      <c r="CP58" s="29" t="s">
        <v>456</v>
      </c>
      <c r="CQ58" s="29" t="s">
        <v>457</v>
      </c>
      <c r="CR58" s="29">
        <v>1</v>
      </c>
      <c r="CS58" s="29" t="s">
        <v>457</v>
      </c>
      <c r="CT58" s="29" t="s">
        <v>457</v>
      </c>
      <c r="CU58" s="29" t="s">
        <v>457</v>
      </c>
      <c r="CW58" s="29">
        <v>1</v>
      </c>
      <c r="CX58" s="29" t="s">
        <v>385</v>
      </c>
      <c r="DC58" s="29" t="s">
        <v>457</v>
      </c>
      <c r="DD58" s="29" t="s">
        <v>457</v>
      </c>
      <c r="DE58" s="29" t="s">
        <v>385</v>
      </c>
      <c r="DF58" s="29">
        <v>0</v>
      </c>
      <c r="DG58" s="29" t="s">
        <v>385</v>
      </c>
      <c r="DH58" s="29" t="str">
        <f t="shared" si="0"/>
        <v>BB008</v>
      </c>
    </row>
    <row r="59" spans="1:112" ht="15" customHeight="1" x14ac:dyDescent="0.2">
      <c r="A59" s="29" t="s">
        <v>550</v>
      </c>
      <c r="B59" s="29" t="s">
        <v>624</v>
      </c>
      <c r="C59" s="29" t="s">
        <v>637</v>
      </c>
      <c r="D59" s="29" t="s">
        <v>637</v>
      </c>
      <c r="E59" s="29" t="s">
        <v>638</v>
      </c>
      <c r="F59" s="29">
        <v>0</v>
      </c>
      <c r="G59" s="29" t="s">
        <v>383</v>
      </c>
      <c r="H59" s="29">
        <v>1</v>
      </c>
      <c r="I59" s="29" t="s">
        <v>383</v>
      </c>
      <c r="J59" s="29" t="s">
        <v>383</v>
      </c>
      <c r="K59" s="29">
        <v>1</v>
      </c>
      <c r="M59" s="29">
        <v>3</v>
      </c>
      <c r="N59" s="29" t="s">
        <v>576</v>
      </c>
      <c r="O59" s="29">
        <v>0</v>
      </c>
      <c r="P59" s="29" t="s">
        <v>604</v>
      </c>
      <c r="Q59" s="29" t="s">
        <v>637</v>
      </c>
      <c r="R59" s="29" t="s">
        <v>383</v>
      </c>
      <c r="S59" s="29" t="s">
        <v>383</v>
      </c>
      <c r="T59" s="29" t="s">
        <v>383</v>
      </c>
      <c r="U59" s="29" t="s">
        <v>383</v>
      </c>
      <c r="V59" s="29" t="s">
        <v>383</v>
      </c>
      <c r="X59" s="29" t="s">
        <v>383</v>
      </c>
      <c r="Y59" s="29" t="s">
        <v>383</v>
      </c>
      <c r="Z59" s="29" t="s">
        <v>383</v>
      </c>
      <c r="AA59" s="29" t="s">
        <v>383</v>
      </c>
      <c r="AB59" s="29" t="s">
        <v>383</v>
      </c>
      <c r="AC59" s="29" t="s">
        <v>383</v>
      </c>
      <c r="AD59" s="29" t="s">
        <v>383</v>
      </c>
      <c r="AE59" s="29" t="s">
        <v>383</v>
      </c>
      <c r="AF59" s="29" t="s">
        <v>383</v>
      </c>
      <c r="AH59" s="29" t="s">
        <v>383</v>
      </c>
      <c r="AI59" s="29" t="s">
        <v>383</v>
      </c>
      <c r="AJ59" s="29" t="s">
        <v>383</v>
      </c>
      <c r="AK59" s="29" t="s">
        <v>383</v>
      </c>
      <c r="AL59" s="29" t="s">
        <v>383</v>
      </c>
      <c r="AM59" s="29" t="s">
        <v>383</v>
      </c>
      <c r="AN59" s="29" t="s">
        <v>383</v>
      </c>
      <c r="AO59" s="29" t="s">
        <v>383</v>
      </c>
      <c r="AP59" s="29" t="s">
        <v>383</v>
      </c>
      <c r="AQ59" s="29" t="s">
        <v>383</v>
      </c>
      <c r="AR59" s="29" t="s">
        <v>383</v>
      </c>
      <c r="AS59" s="29" t="s">
        <v>383</v>
      </c>
      <c r="AT59" s="29" t="s">
        <v>383</v>
      </c>
      <c r="AU59" s="29" t="s">
        <v>383</v>
      </c>
      <c r="AV59" s="29" t="s">
        <v>383</v>
      </c>
      <c r="AW59" s="29" t="s">
        <v>383</v>
      </c>
      <c r="AX59" s="29" t="s">
        <v>383</v>
      </c>
      <c r="AY59" s="29" t="s">
        <v>383</v>
      </c>
      <c r="AZ59" s="29" t="s">
        <v>383</v>
      </c>
      <c r="BA59" s="29" t="s">
        <v>383</v>
      </c>
      <c r="BB59" s="29" t="s">
        <v>383</v>
      </c>
      <c r="BC59" s="29" t="s">
        <v>383</v>
      </c>
      <c r="BD59" s="29" t="s">
        <v>383</v>
      </c>
      <c r="BE59" s="29" t="s">
        <v>383</v>
      </c>
      <c r="BF59" s="29" t="s">
        <v>383</v>
      </c>
      <c r="BG59" s="29" t="s">
        <v>383</v>
      </c>
      <c r="BH59" s="29" t="s">
        <v>383</v>
      </c>
      <c r="BI59" s="29" t="s">
        <v>383</v>
      </c>
      <c r="BJ59" s="29" t="s">
        <v>383</v>
      </c>
      <c r="BK59" s="29" t="s">
        <v>383</v>
      </c>
      <c r="BL59" s="29" t="s">
        <v>383</v>
      </c>
      <c r="BM59" s="29" t="s">
        <v>383</v>
      </c>
      <c r="BN59" s="29" t="s">
        <v>383</v>
      </c>
      <c r="BO59" s="29" t="s">
        <v>383</v>
      </c>
      <c r="BP59" s="29" t="s">
        <v>383</v>
      </c>
      <c r="BQ59" s="29" t="s">
        <v>383</v>
      </c>
      <c r="BR59" s="29" t="s">
        <v>383</v>
      </c>
      <c r="BS59" s="29" t="s">
        <v>383</v>
      </c>
      <c r="BT59" s="29" t="s">
        <v>383</v>
      </c>
      <c r="BU59" s="29" t="s">
        <v>383</v>
      </c>
      <c r="BV59" s="29" t="s">
        <v>383</v>
      </c>
      <c r="BW59" s="29" t="s">
        <v>383</v>
      </c>
      <c r="BX59" s="29" t="s">
        <v>383</v>
      </c>
      <c r="BY59" s="29" t="s">
        <v>383</v>
      </c>
      <c r="BZ59" s="29" t="s">
        <v>383</v>
      </c>
      <c r="CA59" s="29" t="s">
        <v>383</v>
      </c>
      <c r="CB59" s="29" t="s">
        <v>383</v>
      </c>
      <c r="CC59" s="29" t="s">
        <v>383</v>
      </c>
      <c r="CD59" s="29" t="s">
        <v>383</v>
      </c>
      <c r="CE59" s="29" t="s">
        <v>383</v>
      </c>
      <c r="CF59" s="29" t="s">
        <v>383</v>
      </c>
      <c r="CG59" s="29" t="s">
        <v>383</v>
      </c>
      <c r="CH59" s="29" t="s">
        <v>383</v>
      </c>
      <c r="CI59" s="29" t="s">
        <v>383</v>
      </c>
      <c r="CJ59" s="29" t="s">
        <v>383</v>
      </c>
      <c r="CK59" s="29" t="s">
        <v>383</v>
      </c>
      <c r="CL59" s="29" t="s">
        <v>383</v>
      </c>
      <c r="CM59" s="29" t="s">
        <v>383</v>
      </c>
      <c r="CN59" s="29" t="s">
        <v>383</v>
      </c>
      <c r="CO59" s="29" t="s">
        <v>383</v>
      </c>
      <c r="CP59" s="29" t="s">
        <v>383</v>
      </c>
      <c r="CQ59" s="29" t="s">
        <v>383</v>
      </c>
      <c r="CS59" s="29" t="s">
        <v>383</v>
      </c>
      <c r="CT59" s="29" t="s">
        <v>383</v>
      </c>
      <c r="CU59" s="29" t="s">
        <v>383</v>
      </c>
      <c r="CW59" s="29" t="s">
        <v>383</v>
      </c>
      <c r="CX59" s="29" t="s">
        <v>383</v>
      </c>
      <c r="CY59" s="29" t="s">
        <v>383</v>
      </c>
      <c r="CZ59" s="29" t="s">
        <v>383</v>
      </c>
      <c r="DA59" s="29" t="s">
        <v>383</v>
      </c>
      <c r="DC59" s="29" t="s">
        <v>383</v>
      </c>
      <c r="DD59" s="29" t="s">
        <v>383</v>
      </c>
      <c r="DE59" s="29" t="s">
        <v>383</v>
      </c>
      <c r="DF59" s="29" t="s">
        <v>383</v>
      </c>
      <c r="DG59" s="29" t="s">
        <v>383</v>
      </c>
      <c r="DH59" s="29" t="str">
        <f t="shared" si="0"/>
        <v>BB008</v>
      </c>
    </row>
    <row r="60" spans="1:112" ht="15" customHeight="1" x14ac:dyDescent="0.2">
      <c r="A60" s="29" t="s">
        <v>550</v>
      </c>
      <c r="B60" s="29" t="s">
        <v>624</v>
      </c>
      <c r="C60" s="29" t="s">
        <v>639</v>
      </c>
      <c r="D60" s="29" t="s">
        <v>639</v>
      </c>
      <c r="E60" s="29" t="s">
        <v>640</v>
      </c>
      <c r="F60" s="29">
        <v>1</v>
      </c>
      <c r="G60" s="29" t="s">
        <v>383</v>
      </c>
      <c r="H60" s="29">
        <v>0.17</v>
      </c>
      <c r="I60" s="29" t="s">
        <v>383</v>
      </c>
      <c r="J60" s="29" t="s">
        <v>383</v>
      </c>
      <c r="K60" s="29">
        <v>0</v>
      </c>
      <c r="L60" s="29">
        <v>0</v>
      </c>
      <c r="M60" s="29">
        <v>1</v>
      </c>
      <c r="O60" s="29">
        <v>0</v>
      </c>
      <c r="P60" s="29" t="s">
        <v>641</v>
      </c>
      <c r="Q60" s="29" t="s">
        <v>639</v>
      </c>
      <c r="R60" s="29" t="s">
        <v>383</v>
      </c>
      <c r="S60" s="29" t="s">
        <v>383</v>
      </c>
      <c r="T60" s="29" t="s">
        <v>383</v>
      </c>
      <c r="U60" s="29" t="s">
        <v>383</v>
      </c>
      <c r="V60" s="29" t="s">
        <v>383</v>
      </c>
      <c r="X60" s="29" t="s">
        <v>383</v>
      </c>
      <c r="Y60" s="29" t="s">
        <v>383</v>
      </c>
      <c r="Z60" s="29" t="s">
        <v>383</v>
      </c>
      <c r="AA60" s="29" t="s">
        <v>383</v>
      </c>
      <c r="AB60" s="29" t="s">
        <v>383</v>
      </c>
      <c r="AC60" s="29" t="s">
        <v>383</v>
      </c>
      <c r="AD60" s="29" t="s">
        <v>383</v>
      </c>
      <c r="AE60" s="29" t="s">
        <v>383</v>
      </c>
      <c r="AF60" s="29" t="s">
        <v>383</v>
      </c>
      <c r="AH60" s="29" t="s">
        <v>383</v>
      </c>
      <c r="AI60" s="29" t="s">
        <v>383</v>
      </c>
      <c r="AJ60" s="29" t="s">
        <v>383</v>
      </c>
      <c r="AK60" s="29" t="s">
        <v>383</v>
      </c>
      <c r="AL60" s="29" t="s">
        <v>383</v>
      </c>
      <c r="AM60" s="29" t="s">
        <v>383</v>
      </c>
      <c r="AN60" s="29" t="s">
        <v>383</v>
      </c>
      <c r="AO60" s="29" t="s">
        <v>383</v>
      </c>
      <c r="AP60" s="29" t="s">
        <v>383</v>
      </c>
      <c r="AQ60" s="29" t="s">
        <v>383</v>
      </c>
      <c r="AR60" s="29" t="s">
        <v>383</v>
      </c>
      <c r="AS60" s="29" t="s">
        <v>383</v>
      </c>
      <c r="AT60" s="29" t="s">
        <v>383</v>
      </c>
      <c r="AU60" s="29" t="s">
        <v>383</v>
      </c>
      <c r="AV60" s="29" t="s">
        <v>383</v>
      </c>
      <c r="AW60" s="29" t="s">
        <v>383</v>
      </c>
      <c r="AX60" s="29" t="s">
        <v>383</v>
      </c>
      <c r="AY60" s="29" t="s">
        <v>383</v>
      </c>
      <c r="AZ60" s="29" t="s">
        <v>383</v>
      </c>
      <c r="BA60" s="29" t="s">
        <v>383</v>
      </c>
      <c r="BB60" s="29" t="s">
        <v>383</v>
      </c>
      <c r="BC60" s="29" t="s">
        <v>383</v>
      </c>
      <c r="BD60" s="29" t="s">
        <v>383</v>
      </c>
      <c r="BE60" s="29" t="s">
        <v>383</v>
      </c>
      <c r="BF60" s="29" t="s">
        <v>383</v>
      </c>
      <c r="BG60" s="29" t="s">
        <v>383</v>
      </c>
      <c r="BH60" s="29" t="s">
        <v>383</v>
      </c>
      <c r="BI60" s="29" t="s">
        <v>383</v>
      </c>
      <c r="BJ60" s="29" t="s">
        <v>383</v>
      </c>
      <c r="BK60" s="29" t="s">
        <v>383</v>
      </c>
      <c r="BL60" s="29" t="s">
        <v>383</v>
      </c>
      <c r="BM60" s="29" t="s">
        <v>383</v>
      </c>
      <c r="BN60" s="29" t="s">
        <v>383</v>
      </c>
      <c r="BO60" s="29" t="s">
        <v>383</v>
      </c>
      <c r="BP60" s="29" t="s">
        <v>383</v>
      </c>
      <c r="BQ60" s="29" t="s">
        <v>383</v>
      </c>
      <c r="BR60" s="29" t="s">
        <v>383</v>
      </c>
      <c r="BS60" s="29" t="s">
        <v>383</v>
      </c>
      <c r="BT60" s="29" t="s">
        <v>383</v>
      </c>
      <c r="BU60" s="29" t="s">
        <v>383</v>
      </c>
      <c r="BV60" s="29" t="s">
        <v>383</v>
      </c>
      <c r="BW60" s="29" t="s">
        <v>383</v>
      </c>
      <c r="BX60" s="29" t="s">
        <v>383</v>
      </c>
      <c r="BY60" s="29" t="s">
        <v>383</v>
      </c>
      <c r="BZ60" s="29" t="s">
        <v>383</v>
      </c>
      <c r="CA60" s="29" t="s">
        <v>383</v>
      </c>
      <c r="CB60" s="29" t="s">
        <v>383</v>
      </c>
      <c r="CC60" s="29" t="s">
        <v>383</v>
      </c>
      <c r="CD60" s="29" t="s">
        <v>383</v>
      </c>
      <c r="CE60" s="29" t="s">
        <v>383</v>
      </c>
      <c r="CF60" s="29" t="s">
        <v>383</v>
      </c>
      <c r="CG60" s="29" t="s">
        <v>383</v>
      </c>
      <c r="CH60" s="29" t="s">
        <v>383</v>
      </c>
      <c r="CI60" s="29" t="s">
        <v>383</v>
      </c>
      <c r="CJ60" s="29" t="s">
        <v>383</v>
      </c>
      <c r="CK60" s="29" t="s">
        <v>383</v>
      </c>
      <c r="CL60" s="29" t="s">
        <v>383</v>
      </c>
      <c r="CM60" s="29" t="s">
        <v>383</v>
      </c>
      <c r="CN60" s="29" t="s">
        <v>383</v>
      </c>
      <c r="CO60" s="29" t="s">
        <v>383</v>
      </c>
      <c r="CP60" s="29" t="s">
        <v>383</v>
      </c>
      <c r="CQ60" s="29" t="s">
        <v>383</v>
      </c>
      <c r="CS60" s="29" t="s">
        <v>383</v>
      </c>
      <c r="CT60" s="29" t="s">
        <v>383</v>
      </c>
      <c r="CU60" s="29" t="s">
        <v>383</v>
      </c>
      <c r="CW60" s="29" t="s">
        <v>383</v>
      </c>
      <c r="CX60" s="29" t="s">
        <v>383</v>
      </c>
      <c r="CY60" s="29" t="s">
        <v>383</v>
      </c>
      <c r="CZ60" s="29" t="s">
        <v>383</v>
      </c>
      <c r="DA60" s="29" t="s">
        <v>383</v>
      </c>
      <c r="DC60" s="29" t="s">
        <v>383</v>
      </c>
      <c r="DD60" s="29" t="s">
        <v>383</v>
      </c>
      <c r="DE60" s="29" t="s">
        <v>383</v>
      </c>
      <c r="DF60" s="29" t="s">
        <v>383</v>
      </c>
      <c r="DG60" s="29" t="s">
        <v>383</v>
      </c>
      <c r="DH60" s="29" t="str">
        <f t="shared" si="0"/>
        <v>BB008</v>
      </c>
    </row>
    <row r="61" spans="1:112" ht="15" customHeight="1" x14ac:dyDescent="0.2">
      <c r="A61" s="29" t="s">
        <v>550</v>
      </c>
      <c r="B61" s="29" t="s">
        <v>624</v>
      </c>
      <c r="C61" s="29" t="s">
        <v>642</v>
      </c>
      <c r="D61" s="29" t="s">
        <v>642</v>
      </c>
      <c r="E61" s="29" t="s">
        <v>643</v>
      </c>
      <c r="F61" s="29">
        <v>1</v>
      </c>
      <c r="G61" s="29" t="s">
        <v>383</v>
      </c>
      <c r="H61" s="29">
        <v>0.17</v>
      </c>
      <c r="I61" s="29" t="s">
        <v>383</v>
      </c>
      <c r="J61" s="29" t="s">
        <v>383</v>
      </c>
      <c r="K61" s="29">
        <v>0</v>
      </c>
      <c r="L61" s="29">
        <v>0</v>
      </c>
      <c r="M61" s="29">
        <v>1</v>
      </c>
      <c r="O61" s="29">
        <v>0</v>
      </c>
      <c r="P61" s="29" t="s">
        <v>641</v>
      </c>
      <c r="Q61" s="29" t="s">
        <v>642</v>
      </c>
      <c r="R61" s="29" t="s">
        <v>383</v>
      </c>
      <c r="S61" s="29" t="s">
        <v>383</v>
      </c>
      <c r="T61" s="29" t="s">
        <v>383</v>
      </c>
      <c r="U61" s="29" t="s">
        <v>383</v>
      </c>
      <c r="V61" s="29" t="s">
        <v>383</v>
      </c>
      <c r="X61" s="29" t="s">
        <v>383</v>
      </c>
      <c r="Y61" s="29" t="s">
        <v>383</v>
      </c>
      <c r="Z61" s="29" t="s">
        <v>383</v>
      </c>
      <c r="AA61" s="29" t="s">
        <v>383</v>
      </c>
      <c r="AB61" s="29" t="s">
        <v>383</v>
      </c>
      <c r="AC61" s="29" t="s">
        <v>383</v>
      </c>
      <c r="AD61" s="29" t="s">
        <v>383</v>
      </c>
      <c r="AE61" s="29" t="s">
        <v>383</v>
      </c>
      <c r="AF61" s="29" t="s">
        <v>383</v>
      </c>
      <c r="AH61" s="29" t="s">
        <v>383</v>
      </c>
      <c r="AI61" s="29" t="s">
        <v>383</v>
      </c>
      <c r="AJ61" s="29" t="s">
        <v>383</v>
      </c>
      <c r="AK61" s="29" t="s">
        <v>383</v>
      </c>
      <c r="AL61" s="29" t="s">
        <v>383</v>
      </c>
      <c r="AM61" s="29" t="s">
        <v>383</v>
      </c>
      <c r="AN61" s="29" t="s">
        <v>383</v>
      </c>
      <c r="AO61" s="29" t="s">
        <v>383</v>
      </c>
      <c r="AP61" s="29" t="s">
        <v>383</v>
      </c>
      <c r="AQ61" s="29" t="s">
        <v>383</v>
      </c>
      <c r="AR61" s="29" t="s">
        <v>383</v>
      </c>
      <c r="AS61" s="29" t="s">
        <v>383</v>
      </c>
      <c r="AT61" s="29" t="s">
        <v>383</v>
      </c>
      <c r="AU61" s="29" t="s">
        <v>383</v>
      </c>
      <c r="AV61" s="29" t="s">
        <v>383</v>
      </c>
      <c r="AW61" s="29" t="s">
        <v>383</v>
      </c>
      <c r="AX61" s="29" t="s">
        <v>383</v>
      </c>
      <c r="AY61" s="29" t="s">
        <v>383</v>
      </c>
      <c r="AZ61" s="29" t="s">
        <v>383</v>
      </c>
      <c r="BA61" s="29" t="s">
        <v>383</v>
      </c>
      <c r="BB61" s="29" t="s">
        <v>383</v>
      </c>
      <c r="BC61" s="29" t="s">
        <v>383</v>
      </c>
      <c r="BD61" s="29" t="s">
        <v>383</v>
      </c>
      <c r="BE61" s="29" t="s">
        <v>383</v>
      </c>
      <c r="BF61" s="29" t="s">
        <v>383</v>
      </c>
      <c r="BG61" s="29" t="s">
        <v>383</v>
      </c>
      <c r="BH61" s="29" t="s">
        <v>383</v>
      </c>
      <c r="BI61" s="29" t="s">
        <v>383</v>
      </c>
      <c r="BJ61" s="29" t="s">
        <v>383</v>
      </c>
      <c r="BK61" s="29" t="s">
        <v>383</v>
      </c>
      <c r="BL61" s="29" t="s">
        <v>383</v>
      </c>
      <c r="BM61" s="29" t="s">
        <v>383</v>
      </c>
      <c r="BN61" s="29" t="s">
        <v>383</v>
      </c>
      <c r="BO61" s="29" t="s">
        <v>383</v>
      </c>
      <c r="BP61" s="29" t="s">
        <v>383</v>
      </c>
      <c r="BQ61" s="29" t="s">
        <v>383</v>
      </c>
      <c r="BR61" s="29" t="s">
        <v>383</v>
      </c>
      <c r="BS61" s="29" t="s">
        <v>383</v>
      </c>
      <c r="BT61" s="29" t="s">
        <v>383</v>
      </c>
      <c r="BU61" s="29" t="s">
        <v>383</v>
      </c>
      <c r="BV61" s="29" t="s">
        <v>383</v>
      </c>
      <c r="BW61" s="29" t="s">
        <v>383</v>
      </c>
      <c r="BX61" s="29" t="s">
        <v>383</v>
      </c>
      <c r="BY61" s="29" t="s">
        <v>383</v>
      </c>
      <c r="BZ61" s="29" t="s">
        <v>383</v>
      </c>
      <c r="CA61" s="29" t="s">
        <v>383</v>
      </c>
      <c r="CB61" s="29" t="s">
        <v>383</v>
      </c>
      <c r="CC61" s="29" t="s">
        <v>383</v>
      </c>
      <c r="CD61" s="29" t="s">
        <v>383</v>
      </c>
      <c r="CE61" s="29" t="s">
        <v>383</v>
      </c>
      <c r="CF61" s="29" t="s">
        <v>383</v>
      </c>
      <c r="CG61" s="29" t="s">
        <v>383</v>
      </c>
      <c r="CH61" s="29" t="s">
        <v>383</v>
      </c>
      <c r="CI61" s="29" t="s">
        <v>383</v>
      </c>
      <c r="CJ61" s="29" t="s">
        <v>383</v>
      </c>
      <c r="CK61" s="29" t="s">
        <v>383</v>
      </c>
      <c r="CL61" s="29" t="s">
        <v>383</v>
      </c>
      <c r="CM61" s="29" t="s">
        <v>383</v>
      </c>
      <c r="CN61" s="29" t="s">
        <v>383</v>
      </c>
      <c r="CO61" s="29" t="s">
        <v>383</v>
      </c>
      <c r="CP61" s="29" t="s">
        <v>383</v>
      </c>
      <c r="CQ61" s="29" t="s">
        <v>383</v>
      </c>
      <c r="CS61" s="29" t="s">
        <v>383</v>
      </c>
      <c r="CT61" s="29" t="s">
        <v>383</v>
      </c>
      <c r="CU61" s="29" t="s">
        <v>383</v>
      </c>
      <c r="CW61" s="29" t="s">
        <v>383</v>
      </c>
      <c r="CX61" s="29" t="s">
        <v>383</v>
      </c>
      <c r="CY61" s="29" t="s">
        <v>383</v>
      </c>
      <c r="CZ61" s="29" t="s">
        <v>383</v>
      </c>
      <c r="DA61" s="29" t="s">
        <v>383</v>
      </c>
      <c r="DC61" s="29" t="s">
        <v>383</v>
      </c>
      <c r="DD61" s="29" t="s">
        <v>383</v>
      </c>
      <c r="DE61" s="29" t="s">
        <v>383</v>
      </c>
      <c r="DF61" s="29" t="s">
        <v>383</v>
      </c>
      <c r="DG61" s="29" t="s">
        <v>383</v>
      </c>
      <c r="DH61" s="29" t="str">
        <f t="shared" si="0"/>
        <v>BB008</v>
      </c>
    </row>
    <row r="62" spans="1:112" ht="15" customHeight="1" x14ac:dyDescent="0.2">
      <c r="A62" s="29" t="s">
        <v>550</v>
      </c>
      <c r="B62" s="29" t="s">
        <v>644</v>
      </c>
      <c r="C62" s="29">
        <v>211</v>
      </c>
      <c r="D62" s="29" t="s">
        <v>127</v>
      </c>
      <c r="E62" s="29" t="s">
        <v>387</v>
      </c>
      <c r="F62" s="29">
        <v>0</v>
      </c>
      <c r="G62" s="29" t="s">
        <v>392</v>
      </c>
      <c r="H62" s="29">
        <v>5</v>
      </c>
      <c r="I62" s="29">
        <v>5</v>
      </c>
      <c r="J62" s="29">
        <v>60</v>
      </c>
      <c r="K62" s="29">
        <v>0</v>
      </c>
      <c r="M62" s="29">
        <v>1</v>
      </c>
      <c r="O62" s="29">
        <v>0</v>
      </c>
      <c r="Q62" s="29" t="s">
        <v>127</v>
      </c>
      <c r="R62" s="29">
        <v>5</v>
      </c>
      <c r="S62" s="29">
        <v>60</v>
      </c>
      <c r="T62" s="29" t="s">
        <v>392</v>
      </c>
      <c r="U62" s="29" t="s">
        <v>382</v>
      </c>
      <c r="V62" s="29" t="s">
        <v>378</v>
      </c>
      <c r="X62" s="29">
        <v>52</v>
      </c>
      <c r="Y62" s="29" t="s">
        <v>554</v>
      </c>
      <c r="Z62" s="29">
        <v>96</v>
      </c>
      <c r="AA62" s="29" t="s">
        <v>380</v>
      </c>
      <c r="AB62" s="29" t="s">
        <v>645</v>
      </c>
      <c r="AC62" s="29" t="s">
        <v>645</v>
      </c>
      <c r="AD62" s="29">
        <v>38.722222222222221</v>
      </c>
      <c r="AE62" s="29">
        <v>101.7</v>
      </c>
      <c r="AF62" s="29">
        <v>4</v>
      </c>
      <c r="AI62" s="29" t="s">
        <v>377</v>
      </c>
      <c r="AJ62" s="29" t="s">
        <v>382</v>
      </c>
      <c r="AK62" s="29" t="s">
        <v>377</v>
      </c>
      <c r="AL62" s="29" t="s">
        <v>557</v>
      </c>
      <c r="AM62" s="29" t="s">
        <v>382</v>
      </c>
      <c r="AN62" s="29" t="s">
        <v>594</v>
      </c>
      <c r="AO62" s="29" t="s">
        <v>646</v>
      </c>
      <c r="AP62" s="29" t="s">
        <v>383</v>
      </c>
      <c r="AQ62" s="29" t="s">
        <v>383</v>
      </c>
      <c r="AR62" s="29" t="s">
        <v>383</v>
      </c>
      <c r="AS62" s="29" t="s">
        <v>383</v>
      </c>
      <c r="AT62" s="29" t="s">
        <v>382</v>
      </c>
      <c r="AU62" s="29" t="s">
        <v>382</v>
      </c>
      <c r="AV62" s="29" t="s">
        <v>377</v>
      </c>
      <c r="AW62" s="29" t="s">
        <v>377</v>
      </c>
      <c r="AX62" s="29" t="s">
        <v>377</v>
      </c>
      <c r="AY62" s="29" t="s">
        <v>377</v>
      </c>
      <c r="AZ62" s="29" t="s">
        <v>377</v>
      </c>
      <c r="BA62" s="29" t="s">
        <v>377</v>
      </c>
      <c r="BB62" s="29" t="s">
        <v>383</v>
      </c>
      <c r="BC62" s="29" t="s">
        <v>382</v>
      </c>
      <c r="BD62" s="29" t="s">
        <v>383</v>
      </c>
      <c r="BE62" s="29" t="s">
        <v>383</v>
      </c>
      <c r="BF62" s="29" t="s">
        <v>383</v>
      </c>
      <c r="BG62" s="29" t="s">
        <v>383</v>
      </c>
      <c r="BH62" s="29" t="s">
        <v>383</v>
      </c>
      <c r="BI62" s="29" t="s">
        <v>383</v>
      </c>
      <c r="BJ62" s="29" t="s">
        <v>383</v>
      </c>
      <c r="BK62" s="29" t="s">
        <v>383</v>
      </c>
      <c r="BL62" s="29" t="s">
        <v>383</v>
      </c>
      <c r="BM62" s="29" t="s">
        <v>383</v>
      </c>
      <c r="BN62" s="29" t="s">
        <v>383</v>
      </c>
      <c r="BO62" s="29" t="s">
        <v>383</v>
      </c>
      <c r="BP62" s="29" t="s">
        <v>647</v>
      </c>
      <c r="BQ62" s="29">
        <v>24.8</v>
      </c>
      <c r="BR62" s="29">
        <v>15.4</v>
      </c>
      <c r="BS62" s="29">
        <v>62.2</v>
      </c>
      <c r="BT62" s="29">
        <v>4.2</v>
      </c>
      <c r="BU62" s="29">
        <v>17</v>
      </c>
      <c r="BV62" s="29">
        <v>5.2</v>
      </c>
      <c r="BW62" s="29">
        <v>20.8</v>
      </c>
      <c r="BX62" s="29">
        <v>6.52</v>
      </c>
      <c r="BY62" s="29">
        <v>13.5</v>
      </c>
      <c r="BZ62" s="29">
        <v>39.5</v>
      </c>
      <c r="CA62" s="29">
        <v>60.6</v>
      </c>
      <c r="CB62" s="29">
        <v>20.7</v>
      </c>
      <c r="CC62" s="29">
        <v>34.200000000000003</v>
      </c>
      <c r="CD62" s="29">
        <v>18.7</v>
      </c>
      <c r="CE62" s="29">
        <v>215</v>
      </c>
      <c r="CF62" s="29" t="s">
        <v>383</v>
      </c>
      <c r="CG62" s="29">
        <v>42</v>
      </c>
      <c r="CH62" s="29" t="s">
        <v>383</v>
      </c>
      <c r="CI62" s="29">
        <v>26</v>
      </c>
      <c r="CJ62" s="29">
        <v>2</v>
      </c>
      <c r="CK62" s="29">
        <v>30</v>
      </c>
      <c r="CL62" s="29" t="s">
        <v>383</v>
      </c>
      <c r="CM62" s="29" t="s">
        <v>383</v>
      </c>
      <c r="CN62" s="29" t="s">
        <v>127</v>
      </c>
      <c r="CO62" s="29" t="s">
        <v>382</v>
      </c>
      <c r="CP62" s="29" t="s">
        <v>382</v>
      </c>
      <c r="CQ62" s="29" t="s">
        <v>385</v>
      </c>
      <c r="CR62" s="29">
        <v>0</v>
      </c>
      <c r="CS62" s="29" t="s">
        <v>385</v>
      </c>
      <c r="CT62" s="29" t="s">
        <v>385</v>
      </c>
      <c r="CU62" s="29" t="s">
        <v>385</v>
      </c>
      <c r="CW62" s="29">
        <v>0</v>
      </c>
      <c r="CX62" s="29" t="s">
        <v>385</v>
      </c>
      <c r="DC62" s="29" t="s">
        <v>385</v>
      </c>
      <c r="DD62" s="29" t="s">
        <v>385</v>
      </c>
      <c r="DE62" s="29" t="s">
        <v>385</v>
      </c>
      <c r="DF62" s="29">
        <v>0</v>
      </c>
      <c r="DG62" s="29" t="s">
        <v>385</v>
      </c>
      <c r="DH62" s="29" t="str">
        <f t="shared" si="0"/>
        <v>BB009</v>
      </c>
    </row>
    <row r="63" spans="1:112" ht="15" customHeight="1" x14ac:dyDescent="0.2">
      <c r="A63" s="29" t="s">
        <v>550</v>
      </c>
      <c r="B63" s="29" t="s">
        <v>644</v>
      </c>
      <c r="C63" s="29">
        <v>212</v>
      </c>
      <c r="D63" s="29" t="s">
        <v>128</v>
      </c>
      <c r="E63" s="29" t="s">
        <v>648</v>
      </c>
      <c r="F63" s="29">
        <v>0</v>
      </c>
      <c r="G63" s="29" t="s">
        <v>392</v>
      </c>
      <c r="H63" s="29">
        <v>3</v>
      </c>
      <c r="I63" s="29">
        <v>3</v>
      </c>
      <c r="J63" s="29">
        <v>36</v>
      </c>
      <c r="K63" s="29">
        <v>1</v>
      </c>
      <c r="M63" s="29">
        <v>1</v>
      </c>
      <c r="O63" s="29">
        <v>0</v>
      </c>
      <c r="Q63" s="29" t="s">
        <v>128</v>
      </c>
      <c r="R63" s="29">
        <v>3</v>
      </c>
      <c r="S63" s="29">
        <v>36</v>
      </c>
      <c r="T63" s="29" t="s">
        <v>392</v>
      </c>
      <c r="U63" s="29" t="s">
        <v>377</v>
      </c>
      <c r="V63" s="29" t="s">
        <v>378</v>
      </c>
      <c r="W63" s="29" t="s">
        <v>649</v>
      </c>
      <c r="X63" s="29">
        <v>40</v>
      </c>
      <c r="Y63" s="29" t="s">
        <v>554</v>
      </c>
      <c r="Z63" s="29">
        <v>100</v>
      </c>
      <c r="AA63" s="29" t="s">
        <v>380</v>
      </c>
      <c r="AB63" s="29" t="s">
        <v>645</v>
      </c>
      <c r="AC63" s="29" t="s">
        <v>645</v>
      </c>
      <c r="AD63" s="29">
        <v>39.166666666666664</v>
      </c>
      <c r="AE63" s="29">
        <v>102.5</v>
      </c>
      <c r="AF63" s="29">
        <v>3</v>
      </c>
      <c r="AH63" s="29" t="s">
        <v>650</v>
      </c>
      <c r="AI63" s="29" t="s">
        <v>377</v>
      </c>
      <c r="AJ63" s="29" t="s">
        <v>382</v>
      </c>
      <c r="AK63" s="29" t="s">
        <v>382</v>
      </c>
      <c r="AL63" s="29" t="s">
        <v>383</v>
      </c>
      <c r="AM63" s="29" t="s">
        <v>382</v>
      </c>
      <c r="AN63" s="29" t="s">
        <v>594</v>
      </c>
      <c r="AO63" s="29" t="s">
        <v>651</v>
      </c>
      <c r="AP63" s="29" t="s">
        <v>383</v>
      </c>
      <c r="AQ63" s="29" t="s">
        <v>383</v>
      </c>
      <c r="AR63" s="29" t="s">
        <v>652</v>
      </c>
      <c r="AS63" s="29" t="s">
        <v>383</v>
      </c>
      <c r="AT63" s="29" t="s">
        <v>382</v>
      </c>
      <c r="AU63" s="29" t="s">
        <v>382</v>
      </c>
      <c r="AV63" s="29" t="s">
        <v>377</v>
      </c>
      <c r="AW63" s="29" t="s">
        <v>377</v>
      </c>
      <c r="AX63" s="29" t="s">
        <v>377</v>
      </c>
      <c r="AY63" s="29" t="s">
        <v>377</v>
      </c>
      <c r="AZ63" s="29" t="s">
        <v>377</v>
      </c>
      <c r="BA63" s="29" t="s">
        <v>377</v>
      </c>
      <c r="BB63" s="29" t="s">
        <v>590</v>
      </c>
      <c r="BC63" s="29" t="s">
        <v>382</v>
      </c>
      <c r="BD63" s="29" t="s">
        <v>383</v>
      </c>
      <c r="BE63" s="29" t="s">
        <v>383</v>
      </c>
      <c r="BF63" s="29" t="s">
        <v>383</v>
      </c>
      <c r="BG63" s="29" t="s">
        <v>383</v>
      </c>
      <c r="BH63" s="29" t="s">
        <v>383</v>
      </c>
      <c r="BI63" s="29" t="s">
        <v>653</v>
      </c>
      <c r="BJ63" s="29" t="s">
        <v>383</v>
      </c>
      <c r="BK63" s="29" t="s">
        <v>383</v>
      </c>
      <c r="BL63" s="29" t="s">
        <v>383</v>
      </c>
      <c r="BM63" s="29" t="s">
        <v>383</v>
      </c>
      <c r="BN63" s="29" t="s">
        <v>383</v>
      </c>
      <c r="BO63" s="29" t="s">
        <v>383</v>
      </c>
      <c r="BP63" s="29" t="s">
        <v>383</v>
      </c>
      <c r="BQ63" s="29">
        <v>24.2</v>
      </c>
      <c r="BR63" s="29">
        <v>10.7</v>
      </c>
      <c r="BS63" s="29">
        <v>44.3</v>
      </c>
      <c r="BT63" s="29">
        <v>4.8</v>
      </c>
      <c r="BU63" s="29">
        <v>20</v>
      </c>
      <c r="BV63" s="29">
        <v>8.6</v>
      </c>
      <c r="BW63" s="29">
        <v>35.700000000000003</v>
      </c>
      <c r="BX63" s="29">
        <v>4.8099999999999996</v>
      </c>
      <c r="BY63" s="29">
        <v>11.2</v>
      </c>
      <c r="BZ63" s="29">
        <v>31.6</v>
      </c>
      <c r="CA63" s="29">
        <v>65.8</v>
      </c>
      <c r="CB63" s="29">
        <v>23.3</v>
      </c>
      <c r="CC63" s="29">
        <v>35.4</v>
      </c>
      <c r="CD63" s="29">
        <v>17.3</v>
      </c>
      <c r="CE63" s="29">
        <v>268</v>
      </c>
      <c r="CF63" s="29" t="s">
        <v>383</v>
      </c>
      <c r="CG63" s="29">
        <v>62</v>
      </c>
      <c r="CH63" s="29" t="s">
        <v>383</v>
      </c>
      <c r="CI63" s="29">
        <v>20</v>
      </c>
      <c r="CJ63" s="29">
        <v>0</v>
      </c>
      <c r="CK63" s="29">
        <v>18</v>
      </c>
      <c r="CL63" s="29" t="s">
        <v>383</v>
      </c>
      <c r="CM63" s="29" t="s">
        <v>383</v>
      </c>
      <c r="CN63" s="29" t="s">
        <v>128</v>
      </c>
      <c r="CO63" s="29" t="s">
        <v>382</v>
      </c>
      <c r="CP63" s="29" t="s">
        <v>382</v>
      </c>
      <c r="CQ63" s="29" t="s">
        <v>385</v>
      </c>
      <c r="CR63" s="29">
        <v>0</v>
      </c>
      <c r="CS63" s="29" t="s">
        <v>385</v>
      </c>
      <c r="CT63" s="29" t="s">
        <v>385</v>
      </c>
      <c r="CU63" s="29" t="s">
        <v>385</v>
      </c>
      <c r="CW63" s="29">
        <v>0</v>
      </c>
      <c r="CX63" s="29" t="s">
        <v>385</v>
      </c>
      <c r="DC63" s="29" t="s">
        <v>385</v>
      </c>
      <c r="DD63" s="29" t="s">
        <v>385</v>
      </c>
      <c r="DE63" s="29" t="s">
        <v>385</v>
      </c>
      <c r="DF63" s="29">
        <v>0</v>
      </c>
      <c r="DG63" s="29" t="s">
        <v>385</v>
      </c>
      <c r="DH63" s="29" t="str">
        <f t="shared" si="0"/>
        <v>BB009</v>
      </c>
    </row>
    <row r="64" spans="1:112" ht="15" customHeight="1" x14ac:dyDescent="0.2">
      <c r="A64" s="29" t="s">
        <v>550</v>
      </c>
      <c r="B64" s="29" t="s">
        <v>644</v>
      </c>
      <c r="C64" s="29">
        <v>214</v>
      </c>
      <c r="D64" s="29" t="s">
        <v>129</v>
      </c>
      <c r="E64" s="29" t="s">
        <v>654</v>
      </c>
      <c r="F64" s="29">
        <v>0</v>
      </c>
      <c r="G64" s="29" t="s">
        <v>392</v>
      </c>
      <c r="H64" s="29">
        <v>13</v>
      </c>
      <c r="I64" s="29">
        <v>13</v>
      </c>
      <c r="J64" s="29">
        <v>156</v>
      </c>
      <c r="K64" s="29">
        <v>1</v>
      </c>
      <c r="M64" s="29">
        <v>1</v>
      </c>
      <c r="O64" s="29">
        <v>0</v>
      </c>
      <c r="Q64" s="29" t="s">
        <v>129</v>
      </c>
      <c r="R64" s="29">
        <v>13</v>
      </c>
      <c r="S64" s="29">
        <v>156</v>
      </c>
      <c r="T64" s="29" t="s">
        <v>392</v>
      </c>
      <c r="U64" s="29" t="s">
        <v>377</v>
      </c>
      <c r="V64" s="29" t="s">
        <v>378</v>
      </c>
      <c r="X64" s="29">
        <v>30</v>
      </c>
      <c r="Y64" s="29" t="s">
        <v>655</v>
      </c>
      <c r="Z64" s="29">
        <v>92</v>
      </c>
      <c r="AA64" s="29" t="s">
        <v>380</v>
      </c>
      <c r="AB64" s="29" t="s">
        <v>380</v>
      </c>
      <c r="AC64" s="29" t="s">
        <v>380</v>
      </c>
      <c r="AD64" s="29">
        <v>38.944444444444443</v>
      </c>
      <c r="AE64" s="29">
        <v>102.1</v>
      </c>
      <c r="AF64" s="29">
        <v>3</v>
      </c>
      <c r="AH64" s="29" t="s">
        <v>656</v>
      </c>
      <c r="AI64" s="29" t="s">
        <v>377</v>
      </c>
      <c r="AJ64" s="29" t="s">
        <v>377</v>
      </c>
      <c r="AK64" s="29" t="s">
        <v>377</v>
      </c>
      <c r="AL64" s="29" t="s">
        <v>383</v>
      </c>
      <c r="AM64" s="29" t="s">
        <v>382</v>
      </c>
      <c r="AN64" s="29" t="s">
        <v>382</v>
      </c>
      <c r="AO64" s="29" t="s">
        <v>383</v>
      </c>
      <c r="AP64" s="29" t="s">
        <v>383</v>
      </c>
      <c r="AQ64" s="29" t="s">
        <v>383</v>
      </c>
      <c r="AR64" s="29" t="s">
        <v>657</v>
      </c>
      <c r="AS64" s="29" t="s">
        <v>383</v>
      </c>
      <c r="AT64" s="29" t="s">
        <v>382</v>
      </c>
      <c r="AU64" s="29" t="s">
        <v>382</v>
      </c>
      <c r="AV64" s="29" t="s">
        <v>377</v>
      </c>
      <c r="AW64" s="29" t="s">
        <v>377</v>
      </c>
      <c r="AX64" s="29" t="s">
        <v>377</v>
      </c>
      <c r="AY64" s="29" t="s">
        <v>377</v>
      </c>
      <c r="AZ64" s="29" t="s">
        <v>377</v>
      </c>
      <c r="BA64" s="29" t="s">
        <v>377</v>
      </c>
      <c r="BB64" s="29" t="s">
        <v>383</v>
      </c>
      <c r="BC64" s="29" t="s">
        <v>377</v>
      </c>
      <c r="BD64" s="29" t="s">
        <v>658</v>
      </c>
      <c r="BE64" s="29" t="s">
        <v>383</v>
      </c>
      <c r="BF64" s="29" t="s">
        <v>383</v>
      </c>
      <c r="BG64" s="29" t="s">
        <v>383</v>
      </c>
      <c r="BH64" s="29" t="s">
        <v>383</v>
      </c>
      <c r="BI64" s="29" t="s">
        <v>383</v>
      </c>
      <c r="BJ64" s="29" t="s">
        <v>383</v>
      </c>
      <c r="BK64" s="29" t="s">
        <v>383</v>
      </c>
      <c r="BL64" s="29" t="s">
        <v>383</v>
      </c>
      <c r="BM64" s="29" t="s">
        <v>383</v>
      </c>
      <c r="BN64" s="29" t="s">
        <v>383</v>
      </c>
      <c r="BO64" s="29" t="s">
        <v>383</v>
      </c>
      <c r="BP64" s="29" t="s">
        <v>383</v>
      </c>
      <c r="BQ64" s="29">
        <v>18.2</v>
      </c>
      <c r="BR64" s="29">
        <v>12</v>
      </c>
      <c r="BS64" s="29">
        <v>66.2</v>
      </c>
      <c r="BT64" s="29">
        <v>3.7</v>
      </c>
      <c r="BU64" s="29">
        <v>20.100000000000001</v>
      </c>
      <c r="BV64" s="29">
        <v>2.5</v>
      </c>
      <c r="BW64" s="29">
        <v>13.7</v>
      </c>
      <c r="BX64" s="29">
        <v>5.49</v>
      </c>
      <c r="BY64" s="29">
        <v>11.4</v>
      </c>
      <c r="BZ64" s="29">
        <v>31.3</v>
      </c>
      <c r="CA64" s="29">
        <v>57.1</v>
      </c>
      <c r="CB64" s="29">
        <v>20.8</v>
      </c>
      <c r="CC64" s="29">
        <v>36.4</v>
      </c>
      <c r="CD64" s="29">
        <v>17.5</v>
      </c>
      <c r="CE64" s="29">
        <v>400</v>
      </c>
      <c r="CF64" s="29" t="s">
        <v>383</v>
      </c>
      <c r="CG64" s="29">
        <v>73</v>
      </c>
      <c r="CH64" s="29">
        <v>2</v>
      </c>
      <c r="CI64" s="29">
        <v>23</v>
      </c>
      <c r="CJ64" s="29">
        <v>2</v>
      </c>
      <c r="CK64" s="29" t="s">
        <v>383</v>
      </c>
      <c r="CL64" s="29" t="s">
        <v>383</v>
      </c>
      <c r="CM64" s="29" t="s">
        <v>383</v>
      </c>
      <c r="CN64" s="29" t="s">
        <v>129</v>
      </c>
      <c r="CO64" s="29" t="s">
        <v>382</v>
      </c>
      <c r="CP64" s="29" t="s">
        <v>382</v>
      </c>
      <c r="CQ64" s="29" t="s">
        <v>385</v>
      </c>
      <c r="CR64" s="29">
        <v>0</v>
      </c>
      <c r="CS64" s="29" t="s">
        <v>457</v>
      </c>
      <c r="CT64" s="29" t="s">
        <v>457</v>
      </c>
      <c r="CU64" s="29" t="s">
        <v>457</v>
      </c>
      <c r="CW64" s="29">
        <v>1</v>
      </c>
      <c r="CX64" s="29" t="s">
        <v>385</v>
      </c>
      <c r="DC64" s="29" t="s">
        <v>659</v>
      </c>
      <c r="DD64" s="29" t="s">
        <v>659</v>
      </c>
      <c r="DE64" s="29" t="s">
        <v>385</v>
      </c>
      <c r="DF64" s="29">
        <v>1</v>
      </c>
      <c r="DG64" s="29" t="s">
        <v>385</v>
      </c>
      <c r="DH64" s="29" t="str">
        <f t="shared" si="0"/>
        <v>BB009</v>
      </c>
    </row>
    <row r="65" spans="1:112" ht="15" customHeight="1" x14ac:dyDescent="0.2">
      <c r="A65" s="29" t="s">
        <v>550</v>
      </c>
      <c r="B65" s="29" t="s">
        <v>660</v>
      </c>
      <c r="C65" s="29">
        <v>213</v>
      </c>
      <c r="D65" s="29" t="s">
        <v>130</v>
      </c>
      <c r="E65" s="29" t="s">
        <v>661</v>
      </c>
      <c r="F65" s="29">
        <v>0</v>
      </c>
      <c r="G65" s="29" t="s">
        <v>392</v>
      </c>
      <c r="H65" s="29">
        <v>2</v>
      </c>
      <c r="I65" s="29">
        <v>2</v>
      </c>
      <c r="J65" s="29">
        <v>24</v>
      </c>
      <c r="K65" s="29">
        <v>1</v>
      </c>
      <c r="M65" s="29">
        <v>1</v>
      </c>
      <c r="O65" s="29">
        <v>0</v>
      </c>
      <c r="Q65" s="29" t="s">
        <v>130</v>
      </c>
      <c r="R65" s="29">
        <v>2</v>
      </c>
      <c r="S65" s="29">
        <v>24</v>
      </c>
      <c r="T65" s="29" t="s">
        <v>392</v>
      </c>
      <c r="U65" s="29" t="s">
        <v>377</v>
      </c>
      <c r="V65" s="29" t="s">
        <v>378</v>
      </c>
      <c r="X65" s="29">
        <v>30</v>
      </c>
      <c r="Y65" s="29" t="s">
        <v>554</v>
      </c>
      <c r="Z65" s="29">
        <v>108</v>
      </c>
      <c r="AA65" s="29" t="s">
        <v>380</v>
      </c>
      <c r="AD65" s="29">
        <v>38.444444444444443</v>
      </c>
      <c r="AE65" s="29">
        <v>101.2</v>
      </c>
      <c r="AF65" s="29">
        <v>4</v>
      </c>
      <c r="AH65" s="29" t="s">
        <v>662</v>
      </c>
      <c r="AI65" s="29" t="s">
        <v>377</v>
      </c>
      <c r="AJ65" s="29" t="s">
        <v>377</v>
      </c>
      <c r="AK65" s="29" t="s">
        <v>377</v>
      </c>
      <c r="AL65" s="29" t="s">
        <v>383</v>
      </c>
      <c r="AM65" s="29" t="s">
        <v>382</v>
      </c>
      <c r="AN65" s="29" t="s">
        <v>594</v>
      </c>
      <c r="AO65" s="29" t="s">
        <v>383</v>
      </c>
      <c r="AP65" s="29" t="s">
        <v>383</v>
      </c>
      <c r="AQ65" s="29" t="s">
        <v>383</v>
      </c>
      <c r="AR65" s="29" t="s">
        <v>663</v>
      </c>
      <c r="AS65" s="29" t="s">
        <v>383</v>
      </c>
      <c r="AT65" s="29" t="s">
        <v>382</v>
      </c>
      <c r="AU65" s="29" t="s">
        <v>377</v>
      </c>
      <c r="AV65" s="29" t="s">
        <v>382</v>
      </c>
      <c r="AW65" s="29" t="s">
        <v>382</v>
      </c>
      <c r="AX65" s="29" t="s">
        <v>382</v>
      </c>
      <c r="AY65" s="29" t="s">
        <v>382</v>
      </c>
      <c r="AZ65" s="29" t="s">
        <v>382</v>
      </c>
      <c r="BA65" s="29" t="s">
        <v>382</v>
      </c>
      <c r="BB65" s="29" t="s">
        <v>383</v>
      </c>
      <c r="BC65" s="29" t="s">
        <v>382</v>
      </c>
      <c r="BD65" s="29" t="s">
        <v>383</v>
      </c>
      <c r="BE65" s="29" t="s">
        <v>382</v>
      </c>
      <c r="BF65" s="29" t="s">
        <v>383</v>
      </c>
      <c r="BG65" s="29" t="s">
        <v>383</v>
      </c>
      <c r="BH65" s="29" t="s">
        <v>383</v>
      </c>
      <c r="BI65" s="29" t="s">
        <v>664</v>
      </c>
      <c r="BJ65" s="29" t="s">
        <v>383</v>
      </c>
      <c r="BK65" s="29" t="s">
        <v>383</v>
      </c>
      <c r="BL65" s="29" t="s">
        <v>383</v>
      </c>
      <c r="BM65" s="29" t="s">
        <v>383</v>
      </c>
      <c r="BN65" s="29" t="s">
        <v>383</v>
      </c>
      <c r="BO65" s="29" t="s">
        <v>383</v>
      </c>
      <c r="BP65" s="29" t="s">
        <v>383</v>
      </c>
      <c r="BQ65" s="29">
        <v>9.6</v>
      </c>
      <c r="BR65" s="29">
        <v>4.8</v>
      </c>
      <c r="BS65" s="29">
        <v>49.9</v>
      </c>
      <c r="BT65" s="29">
        <v>2.4</v>
      </c>
      <c r="BU65" s="29">
        <v>25.4</v>
      </c>
      <c r="BV65" s="29">
        <v>2.4</v>
      </c>
      <c r="BW65" s="29">
        <v>24.7</v>
      </c>
      <c r="BX65" s="29" t="s">
        <v>383</v>
      </c>
      <c r="BY65" s="29">
        <v>15.3</v>
      </c>
      <c r="BZ65" s="29" t="s">
        <v>383</v>
      </c>
      <c r="CA65" s="29">
        <v>57.2</v>
      </c>
      <c r="CB65" s="29" t="s">
        <v>383</v>
      </c>
      <c r="CC65" s="29" t="s">
        <v>383</v>
      </c>
      <c r="CD65" s="29">
        <v>16.899999999999999</v>
      </c>
      <c r="CE65" s="29" t="s">
        <v>383</v>
      </c>
      <c r="CF65" s="29" t="s">
        <v>383</v>
      </c>
      <c r="CG65" s="29">
        <v>63</v>
      </c>
      <c r="CH65" s="29" t="s">
        <v>383</v>
      </c>
      <c r="CI65" s="29">
        <v>28</v>
      </c>
      <c r="CJ65" s="29">
        <v>4</v>
      </c>
      <c r="CK65" s="29">
        <v>4</v>
      </c>
      <c r="CL65" s="29" t="s">
        <v>383</v>
      </c>
      <c r="CM65" s="29">
        <v>1</v>
      </c>
      <c r="CN65" s="29" t="s">
        <v>130</v>
      </c>
      <c r="CO65" s="29" t="s">
        <v>382</v>
      </c>
      <c r="CP65" s="29" t="s">
        <v>382</v>
      </c>
      <c r="CQ65" s="29" t="s">
        <v>385</v>
      </c>
      <c r="CR65" s="29">
        <v>0</v>
      </c>
      <c r="CS65" s="29" t="s">
        <v>385</v>
      </c>
      <c r="CT65" s="29" t="s">
        <v>385</v>
      </c>
      <c r="CU65" s="29" t="s">
        <v>385</v>
      </c>
      <c r="CW65" s="29">
        <v>0</v>
      </c>
      <c r="CX65" s="29" t="s">
        <v>385</v>
      </c>
      <c r="DC65" s="29" t="s">
        <v>385</v>
      </c>
      <c r="DD65" s="29" t="s">
        <v>385</v>
      </c>
      <c r="DE65" s="29" t="s">
        <v>385</v>
      </c>
      <c r="DF65" s="29">
        <v>0</v>
      </c>
      <c r="DG65" s="29" t="s">
        <v>385</v>
      </c>
      <c r="DH65" s="29" t="str">
        <f t="shared" si="0"/>
        <v>BB010</v>
      </c>
    </row>
    <row r="66" spans="1:112" ht="15" customHeight="1" x14ac:dyDescent="0.2">
      <c r="A66" s="29" t="s">
        <v>550</v>
      </c>
      <c r="B66" s="29" t="s">
        <v>660</v>
      </c>
      <c r="C66" s="29">
        <v>216</v>
      </c>
      <c r="D66" s="29" t="s">
        <v>132</v>
      </c>
      <c r="E66" s="29" t="s">
        <v>665</v>
      </c>
      <c r="F66" s="29">
        <v>0</v>
      </c>
      <c r="G66" s="29" t="s">
        <v>392</v>
      </c>
      <c r="H66" s="29">
        <v>5</v>
      </c>
      <c r="I66" s="29">
        <v>4</v>
      </c>
      <c r="J66" s="29">
        <v>48</v>
      </c>
      <c r="K66" s="29">
        <v>1</v>
      </c>
      <c r="M66" s="29">
        <v>1</v>
      </c>
      <c r="O66" s="29">
        <v>0</v>
      </c>
      <c r="P66" s="29" t="s">
        <v>666</v>
      </c>
      <c r="Q66" s="29" t="s">
        <v>132</v>
      </c>
      <c r="R66" s="29">
        <v>4</v>
      </c>
      <c r="S66" s="29">
        <v>48</v>
      </c>
      <c r="T66" s="29" t="s">
        <v>392</v>
      </c>
      <c r="U66" s="29" t="s">
        <v>377</v>
      </c>
      <c r="V66" s="29" t="s">
        <v>378</v>
      </c>
      <c r="X66" s="29">
        <v>42</v>
      </c>
      <c r="Y66" s="29" t="s">
        <v>554</v>
      </c>
      <c r="Z66" s="29">
        <v>116</v>
      </c>
      <c r="AA66" s="29" t="s">
        <v>380</v>
      </c>
      <c r="AD66" s="29">
        <v>38.944444444444443</v>
      </c>
      <c r="AE66" s="29">
        <v>102.1</v>
      </c>
      <c r="AF66" s="29">
        <v>7</v>
      </c>
      <c r="AI66" s="29" t="s">
        <v>377</v>
      </c>
      <c r="AJ66" s="29" t="s">
        <v>382</v>
      </c>
      <c r="AK66" s="29" t="s">
        <v>377</v>
      </c>
      <c r="AL66" s="29" t="s">
        <v>383</v>
      </c>
      <c r="AM66" s="29" t="s">
        <v>382</v>
      </c>
      <c r="AN66" s="29" t="s">
        <v>382</v>
      </c>
      <c r="AO66" s="29" t="s">
        <v>383</v>
      </c>
      <c r="AP66" s="29" t="s">
        <v>377</v>
      </c>
      <c r="AQ66" s="29" t="s">
        <v>383</v>
      </c>
      <c r="AR66" s="29" t="s">
        <v>667</v>
      </c>
      <c r="AS66" s="29" t="s">
        <v>383</v>
      </c>
      <c r="AT66" s="29" t="s">
        <v>382</v>
      </c>
      <c r="AU66" s="29" t="s">
        <v>382</v>
      </c>
      <c r="AV66" s="29" t="s">
        <v>377</v>
      </c>
      <c r="AW66" s="29" t="s">
        <v>377</v>
      </c>
      <c r="AX66" s="29" t="s">
        <v>377</v>
      </c>
      <c r="AY66" s="29" t="s">
        <v>377</v>
      </c>
      <c r="AZ66" s="29" t="s">
        <v>377</v>
      </c>
      <c r="BA66" s="29" t="s">
        <v>377</v>
      </c>
      <c r="BB66" s="29" t="s">
        <v>383</v>
      </c>
      <c r="BC66" s="29" t="s">
        <v>382</v>
      </c>
      <c r="BD66" s="29" t="s">
        <v>383</v>
      </c>
      <c r="BE66" s="29" t="s">
        <v>382</v>
      </c>
      <c r="BF66" s="29" t="s">
        <v>383</v>
      </c>
      <c r="BG66" s="29" t="s">
        <v>382</v>
      </c>
      <c r="BH66" s="29" t="s">
        <v>383</v>
      </c>
      <c r="BI66" s="29" t="s">
        <v>383</v>
      </c>
      <c r="BJ66" s="29" t="s">
        <v>383</v>
      </c>
      <c r="BK66" s="29" t="s">
        <v>383</v>
      </c>
      <c r="BL66" s="29" t="s">
        <v>383</v>
      </c>
      <c r="BM66" s="29" t="s">
        <v>383</v>
      </c>
      <c r="BN66" s="29" t="s">
        <v>382</v>
      </c>
      <c r="BO66" s="29" t="s">
        <v>383</v>
      </c>
      <c r="BP66" s="29" t="s">
        <v>383</v>
      </c>
      <c r="BQ66" s="29">
        <v>15.8</v>
      </c>
      <c r="BR66" s="29">
        <v>10.8</v>
      </c>
      <c r="BS66" s="29">
        <v>68.2</v>
      </c>
      <c r="BT66" s="29">
        <v>2.8</v>
      </c>
      <c r="BU66" s="29">
        <v>17.5</v>
      </c>
      <c r="BV66" s="29">
        <v>2.2999999999999998</v>
      </c>
      <c r="BW66" s="29">
        <v>14.3</v>
      </c>
      <c r="BX66" s="29">
        <v>6.56</v>
      </c>
      <c r="BY66" s="29">
        <v>13.3</v>
      </c>
      <c r="BZ66" s="29">
        <v>35.4</v>
      </c>
      <c r="CA66" s="29">
        <v>54</v>
      </c>
      <c r="CB66" s="29">
        <v>20.3</v>
      </c>
      <c r="CC66" s="29">
        <v>37.6</v>
      </c>
      <c r="CD66" s="29">
        <v>20.100000000000001</v>
      </c>
      <c r="CE66" s="29">
        <v>178</v>
      </c>
      <c r="CF66" s="29" t="s">
        <v>383</v>
      </c>
      <c r="CG66" s="29">
        <v>46</v>
      </c>
      <c r="CH66" s="29" t="s">
        <v>383</v>
      </c>
      <c r="CI66" s="29">
        <v>40</v>
      </c>
      <c r="CJ66" s="29">
        <v>4</v>
      </c>
      <c r="CK66" s="29">
        <v>10</v>
      </c>
      <c r="CL66" s="29" t="s">
        <v>383</v>
      </c>
      <c r="CM66" s="29" t="s">
        <v>383</v>
      </c>
      <c r="CN66" s="29" t="s">
        <v>132</v>
      </c>
      <c r="CO66" s="29" t="s">
        <v>382</v>
      </c>
      <c r="CP66" s="29" t="s">
        <v>382</v>
      </c>
      <c r="CQ66" s="29" t="s">
        <v>385</v>
      </c>
      <c r="CR66" s="29">
        <v>0</v>
      </c>
      <c r="CS66" s="29" t="s">
        <v>385</v>
      </c>
      <c r="CT66" s="29" t="s">
        <v>385</v>
      </c>
      <c r="CU66" s="29" t="s">
        <v>385</v>
      </c>
      <c r="CW66" s="29">
        <v>0</v>
      </c>
      <c r="CX66" s="29" t="s">
        <v>385</v>
      </c>
      <c r="DC66" s="29" t="s">
        <v>385</v>
      </c>
      <c r="DD66" s="29" t="s">
        <v>385</v>
      </c>
      <c r="DE66" s="29" t="s">
        <v>385</v>
      </c>
      <c r="DF66" s="29">
        <v>0</v>
      </c>
      <c r="DG66" s="29" t="s">
        <v>385</v>
      </c>
      <c r="DH66" s="29" t="str">
        <f t="shared" si="0"/>
        <v>BB010</v>
      </c>
    </row>
    <row r="67" spans="1:112" ht="24" customHeight="1" x14ac:dyDescent="0.2">
      <c r="A67" s="29" t="s">
        <v>550</v>
      </c>
      <c r="B67" s="29" t="s">
        <v>660</v>
      </c>
      <c r="C67" s="29" t="s">
        <v>668</v>
      </c>
      <c r="D67" s="29" t="s">
        <v>668</v>
      </c>
      <c r="E67" s="29" t="s">
        <v>669</v>
      </c>
      <c r="F67" s="29">
        <v>0</v>
      </c>
      <c r="G67" s="29" t="s">
        <v>383</v>
      </c>
      <c r="H67" s="29">
        <v>1.5</v>
      </c>
      <c r="I67" s="29" t="s">
        <v>383</v>
      </c>
      <c r="J67" s="29" t="s">
        <v>383</v>
      </c>
      <c r="K67" s="29">
        <v>1</v>
      </c>
      <c r="M67" s="29">
        <v>1</v>
      </c>
      <c r="O67" s="29">
        <v>0</v>
      </c>
      <c r="P67" s="29" t="s">
        <v>604</v>
      </c>
      <c r="R67" s="29" t="s">
        <v>383</v>
      </c>
      <c r="S67" s="29" t="s">
        <v>383</v>
      </c>
      <c r="T67" s="29" t="s">
        <v>383</v>
      </c>
      <c r="U67" s="29" t="s">
        <v>383</v>
      </c>
      <c r="V67" s="29" t="s">
        <v>383</v>
      </c>
      <c r="W67" s="29" t="s">
        <v>383</v>
      </c>
      <c r="X67" s="29" t="s">
        <v>383</v>
      </c>
      <c r="Y67" s="29" t="s">
        <v>383</v>
      </c>
      <c r="Z67" s="29" t="s">
        <v>383</v>
      </c>
      <c r="AA67" s="29" t="s">
        <v>383</v>
      </c>
      <c r="AB67" s="29" t="s">
        <v>383</v>
      </c>
      <c r="AC67" s="29" t="s">
        <v>383</v>
      </c>
      <c r="AD67" s="29" t="s">
        <v>383</v>
      </c>
      <c r="AE67" s="29" t="s">
        <v>383</v>
      </c>
      <c r="AF67" s="29" t="s">
        <v>383</v>
      </c>
      <c r="AG67" s="29" t="s">
        <v>383</v>
      </c>
      <c r="AH67" s="29" t="s">
        <v>383</v>
      </c>
      <c r="AI67" s="29" t="s">
        <v>383</v>
      </c>
      <c r="AJ67" s="29" t="s">
        <v>383</v>
      </c>
      <c r="AK67" s="29" t="s">
        <v>383</v>
      </c>
      <c r="AL67" s="29" t="s">
        <v>383</v>
      </c>
      <c r="AM67" s="29" t="s">
        <v>383</v>
      </c>
      <c r="AN67" s="29" t="s">
        <v>383</v>
      </c>
      <c r="AO67" s="29" t="s">
        <v>383</v>
      </c>
      <c r="AP67" s="29" t="s">
        <v>383</v>
      </c>
      <c r="AQ67" s="29" t="s">
        <v>383</v>
      </c>
      <c r="AR67" s="29" t="s">
        <v>383</v>
      </c>
      <c r="AS67" s="29" t="s">
        <v>383</v>
      </c>
      <c r="AT67" s="29" t="s">
        <v>383</v>
      </c>
      <c r="AU67" s="29" t="s">
        <v>383</v>
      </c>
      <c r="AV67" s="29" t="s">
        <v>383</v>
      </c>
      <c r="AW67" s="29" t="s">
        <v>383</v>
      </c>
      <c r="AX67" s="29" t="s">
        <v>383</v>
      </c>
      <c r="AY67" s="29" t="s">
        <v>383</v>
      </c>
      <c r="AZ67" s="29" t="s">
        <v>383</v>
      </c>
      <c r="BA67" s="29" t="s">
        <v>383</v>
      </c>
      <c r="BB67" s="29" t="s">
        <v>383</v>
      </c>
      <c r="BC67" s="29" t="s">
        <v>383</v>
      </c>
      <c r="BD67" s="29" t="s">
        <v>383</v>
      </c>
      <c r="BE67" s="29" t="s">
        <v>383</v>
      </c>
      <c r="BF67" s="29" t="s">
        <v>383</v>
      </c>
      <c r="BG67" s="29" t="s">
        <v>383</v>
      </c>
      <c r="BH67" s="29" t="s">
        <v>383</v>
      </c>
      <c r="BI67" s="29" t="s">
        <v>383</v>
      </c>
      <c r="BJ67" s="29" t="s">
        <v>383</v>
      </c>
      <c r="BK67" s="29" t="s">
        <v>383</v>
      </c>
      <c r="BL67" s="29" t="s">
        <v>383</v>
      </c>
      <c r="BM67" s="29" t="s">
        <v>383</v>
      </c>
      <c r="BN67" s="29" t="s">
        <v>383</v>
      </c>
      <c r="BO67" s="29" t="s">
        <v>383</v>
      </c>
      <c r="BP67" s="29" t="s">
        <v>383</v>
      </c>
      <c r="BQ67" s="29" t="s">
        <v>383</v>
      </c>
      <c r="BR67" s="29" t="s">
        <v>383</v>
      </c>
      <c r="BS67" s="29" t="s">
        <v>383</v>
      </c>
      <c r="BT67" s="29" t="s">
        <v>383</v>
      </c>
      <c r="BU67" s="29" t="s">
        <v>383</v>
      </c>
      <c r="BV67" s="29" t="s">
        <v>383</v>
      </c>
      <c r="BW67" s="29" t="s">
        <v>383</v>
      </c>
      <c r="BX67" s="29" t="s">
        <v>383</v>
      </c>
      <c r="BY67" s="29" t="s">
        <v>383</v>
      </c>
      <c r="BZ67" s="29" t="s">
        <v>383</v>
      </c>
      <c r="CA67" s="29" t="s">
        <v>383</v>
      </c>
      <c r="CB67" s="29" t="s">
        <v>383</v>
      </c>
      <c r="CC67" s="29" t="s">
        <v>383</v>
      </c>
      <c r="CD67" s="29" t="s">
        <v>383</v>
      </c>
      <c r="CE67" s="29" t="s">
        <v>383</v>
      </c>
      <c r="CF67" s="29" t="s">
        <v>383</v>
      </c>
      <c r="CG67" s="29" t="s">
        <v>383</v>
      </c>
      <c r="CH67" s="29" t="s">
        <v>383</v>
      </c>
      <c r="CI67" s="29" t="s">
        <v>383</v>
      </c>
      <c r="CJ67" s="29" t="s">
        <v>383</v>
      </c>
      <c r="CK67" s="29" t="s">
        <v>383</v>
      </c>
      <c r="CL67" s="29" t="s">
        <v>383</v>
      </c>
      <c r="CM67" s="29" t="s">
        <v>383</v>
      </c>
      <c r="CN67" s="29" t="s">
        <v>383</v>
      </c>
      <c r="CO67" s="29" t="s">
        <v>383</v>
      </c>
      <c r="CP67" s="29" t="s">
        <v>383</v>
      </c>
      <c r="CQ67" s="29" t="s">
        <v>383</v>
      </c>
      <c r="CS67" s="29" t="s">
        <v>383</v>
      </c>
      <c r="CT67" s="29" t="s">
        <v>383</v>
      </c>
      <c r="CU67" s="29" t="s">
        <v>383</v>
      </c>
      <c r="CW67" s="29" t="s">
        <v>383</v>
      </c>
      <c r="CX67" s="29" t="s">
        <v>383</v>
      </c>
      <c r="CY67" s="29" t="s">
        <v>383</v>
      </c>
      <c r="CZ67" s="29" t="s">
        <v>383</v>
      </c>
      <c r="DA67" s="29" t="s">
        <v>383</v>
      </c>
      <c r="DC67" s="29" t="s">
        <v>383</v>
      </c>
      <c r="DD67" s="29" t="s">
        <v>383</v>
      </c>
      <c r="DE67" s="29" t="s">
        <v>383</v>
      </c>
      <c r="DF67" s="29" t="s">
        <v>383</v>
      </c>
      <c r="DG67" s="29" t="s">
        <v>383</v>
      </c>
      <c r="DH67" s="29" t="str">
        <f t="shared" si="0"/>
        <v>BB010</v>
      </c>
    </row>
    <row r="68" spans="1:112" ht="15" customHeight="1" x14ac:dyDescent="0.2">
      <c r="A68" s="29" t="s">
        <v>550</v>
      </c>
      <c r="B68" s="29" t="s">
        <v>670</v>
      </c>
      <c r="C68" s="29">
        <v>215</v>
      </c>
      <c r="D68" s="29" t="s">
        <v>131</v>
      </c>
      <c r="E68" s="29" t="s">
        <v>405</v>
      </c>
      <c r="F68" s="29">
        <v>0</v>
      </c>
      <c r="G68" s="29" t="s">
        <v>392</v>
      </c>
      <c r="H68" s="29">
        <v>10</v>
      </c>
      <c r="I68" s="29">
        <v>10</v>
      </c>
      <c r="J68" s="29">
        <v>120</v>
      </c>
      <c r="K68" s="29">
        <v>1</v>
      </c>
      <c r="M68" s="29">
        <v>1</v>
      </c>
      <c r="O68" s="29">
        <v>1</v>
      </c>
      <c r="Q68" s="29" t="s">
        <v>671</v>
      </c>
      <c r="R68" s="29">
        <v>10</v>
      </c>
      <c r="S68" s="29">
        <v>120</v>
      </c>
      <c r="T68" s="29" t="s">
        <v>392</v>
      </c>
      <c r="U68" s="29" t="s">
        <v>377</v>
      </c>
      <c r="V68" s="29" t="s">
        <v>378</v>
      </c>
      <c r="Y68" s="29" t="s">
        <v>554</v>
      </c>
      <c r="Z68" s="29">
        <v>72</v>
      </c>
      <c r="AA68" s="29" t="s">
        <v>672</v>
      </c>
      <c r="AB68" s="29" t="s">
        <v>645</v>
      </c>
      <c r="AC68" s="29" t="s">
        <v>645</v>
      </c>
      <c r="AD68" s="29">
        <v>39.111111111111114</v>
      </c>
      <c r="AE68" s="29">
        <v>102.4</v>
      </c>
      <c r="AF68" s="29">
        <v>6</v>
      </c>
      <c r="AH68" s="29" t="s">
        <v>673</v>
      </c>
      <c r="AI68" s="29" t="s">
        <v>377</v>
      </c>
      <c r="AJ68" s="29" t="s">
        <v>382</v>
      </c>
      <c r="AK68" s="29" t="s">
        <v>377</v>
      </c>
      <c r="AL68" s="29" t="s">
        <v>383</v>
      </c>
      <c r="AM68" s="29" t="s">
        <v>382</v>
      </c>
      <c r="AN68" s="29" t="s">
        <v>382</v>
      </c>
      <c r="AO68" s="29" t="s">
        <v>383</v>
      </c>
      <c r="AP68" s="29" t="s">
        <v>383</v>
      </c>
      <c r="AQ68" s="29" t="s">
        <v>383</v>
      </c>
      <c r="AR68" s="29" t="s">
        <v>674</v>
      </c>
      <c r="AS68" s="29" t="s">
        <v>383</v>
      </c>
      <c r="AT68" s="29" t="s">
        <v>382</v>
      </c>
      <c r="AU68" s="29" t="s">
        <v>382</v>
      </c>
      <c r="AV68" s="29" t="s">
        <v>377</v>
      </c>
      <c r="AW68" s="29" t="s">
        <v>377</v>
      </c>
      <c r="AX68" s="29" t="s">
        <v>377</v>
      </c>
      <c r="AY68" s="29" t="s">
        <v>377</v>
      </c>
      <c r="AZ68" s="29" t="s">
        <v>377</v>
      </c>
      <c r="BA68" s="29" t="s">
        <v>377</v>
      </c>
      <c r="BB68" s="29" t="s">
        <v>590</v>
      </c>
      <c r="BC68" s="29" t="s">
        <v>382</v>
      </c>
      <c r="BD68" s="29" t="s">
        <v>383</v>
      </c>
      <c r="BE68" s="29" t="s">
        <v>377</v>
      </c>
      <c r="BF68" s="29" t="s">
        <v>675</v>
      </c>
      <c r="BG68" s="29" t="s">
        <v>383</v>
      </c>
      <c r="BH68" s="29" t="s">
        <v>383</v>
      </c>
      <c r="BI68" s="29" t="s">
        <v>676</v>
      </c>
      <c r="BJ68" s="29" t="s">
        <v>383</v>
      </c>
      <c r="BK68" s="29" t="s">
        <v>383</v>
      </c>
      <c r="BL68" s="29" t="s">
        <v>383</v>
      </c>
      <c r="BM68" s="29" t="s">
        <v>675</v>
      </c>
      <c r="BN68" s="29" t="s">
        <v>383</v>
      </c>
      <c r="BO68" s="29" t="s">
        <v>383</v>
      </c>
      <c r="BP68" s="29" t="s">
        <v>383</v>
      </c>
      <c r="BQ68" s="29">
        <v>15.4</v>
      </c>
      <c r="BR68" s="29">
        <v>8.5</v>
      </c>
      <c r="BS68" s="29">
        <v>55.2</v>
      </c>
      <c r="BT68" s="29">
        <v>3.7</v>
      </c>
      <c r="BU68" s="29">
        <v>24</v>
      </c>
      <c r="BV68" s="29">
        <v>3.2</v>
      </c>
      <c r="BW68" s="29">
        <v>20.8</v>
      </c>
      <c r="BX68" s="29" t="s">
        <v>383</v>
      </c>
      <c r="BY68" s="29">
        <v>19.3</v>
      </c>
      <c r="BZ68" s="29" t="s">
        <v>383</v>
      </c>
      <c r="CA68" s="29">
        <v>69.3</v>
      </c>
      <c r="CB68" s="29" t="s">
        <v>383</v>
      </c>
      <c r="CC68" s="29" t="s">
        <v>383</v>
      </c>
      <c r="CD68" s="29">
        <v>16.3</v>
      </c>
      <c r="CE68" s="29" t="s">
        <v>383</v>
      </c>
      <c r="CF68" s="29" t="s">
        <v>383</v>
      </c>
      <c r="CG68" s="29">
        <v>30</v>
      </c>
      <c r="CH68" s="29" t="s">
        <v>383</v>
      </c>
      <c r="CI68" s="29">
        <v>58</v>
      </c>
      <c r="CJ68" s="29">
        <v>6</v>
      </c>
      <c r="CK68" s="29">
        <v>6</v>
      </c>
      <c r="CL68" s="29" t="s">
        <v>383</v>
      </c>
      <c r="CM68" s="29" t="s">
        <v>383</v>
      </c>
      <c r="CN68" s="29" t="s">
        <v>131</v>
      </c>
      <c r="CO68" s="29" t="s">
        <v>382</v>
      </c>
      <c r="CP68" s="29" t="s">
        <v>382</v>
      </c>
      <c r="CQ68" s="29" t="s">
        <v>385</v>
      </c>
      <c r="CR68" s="29">
        <v>0</v>
      </c>
      <c r="CS68" s="29" t="s">
        <v>385</v>
      </c>
      <c r="CT68" s="29" t="s">
        <v>385</v>
      </c>
      <c r="CU68" s="29" t="s">
        <v>385</v>
      </c>
      <c r="CW68" s="29">
        <v>0</v>
      </c>
      <c r="CX68" s="29" t="s">
        <v>385</v>
      </c>
      <c r="DC68" s="29" t="s">
        <v>385</v>
      </c>
      <c r="DD68" s="29" t="s">
        <v>385</v>
      </c>
      <c r="DE68" s="29" t="s">
        <v>385</v>
      </c>
      <c r="DF68" s="29">
        <v>0</v>
      </c>
      <c r="DG68" s="29" t="s">
        <v>612</v>
      </c>
      <c r="DH68" s="29" t="str">
        <f t="shared" ref="DH68:DH131" si="1">B68</f>
        <v>BB011</v>
      </c>
    </row>
    <row r="69" spans="1:112" ht="18.75" customHeight="1" x14ac:dyDescent="0.2">
      <c r="A69" s="29" t="s">
        <v>550</v>
      </c>
      <c r="B69" s="29" t="s">
        <v>670</v>
      </c>
      <c r="C69" s="29" t="s">
        <v>677</v>
      </c>
      <c r="D69" s="29" t="s">
        <v>677</v>
      </c>
      <c r="E69" s="29" t="s">
        <v>678</v>
      </c>
      <c r="F69" s="29">
        <v>0</v>
      </c>
      <c r="G69" s="29" t="s">
        <v>383</v>
      </c>
      <c r="H69" s="29">
        <v>1.66</v>
      </c>
      <c r="I69" s="29" t="s">
        <v>383</v>
      </c>
      <c r="J69" s="29" t="s">
        <v>383</v>
      </c>
      <c r="K69" s="29">
        <v>0</v>
      </c>
      <c r="M69" s="29">
        <v>1</v>
      </c>
      <c r="O69" s="29">
        <v>1</v>
      </c>
      <c r="Q69" s="29" t="s">
        <v>677</v>
      </c>
      <c r="R69" s="29" t="s">
        <v>383</v>
      </c>
      <c r="S69" s="29" t="s">
        <v>383</v>
      </c>
      <c r="T69" s="29" t="s">
        <v>383</v>
      </c>
      <c r="U69" s="29" t="s">
        <v>383</v>
      </c>
      <c r="V69" s="29" t="s">
        <v>383</v>
      </c>
      <c r="W69" s="29" t="s">
        <v>383</v>
      </c>
      <c r="X69" s="29" t="s">
        <v>383</v>
      </c>
      <c r="Y69" s="29" t="s">
        <v>383</v>
      </c>
      <c r="Z69" s="29" t="s">
        <v>383</v>
      </c>
      <c r="AA69" s="29" t="s">
        <v>383</v>
      </c>
      <c r="AB69" s="29" t="s">
        <v>383</v>
      </c>
      <c r="AC69" s="29" t="s">
        <v>383</v>
      </c>
      <c r="AD69" s="29" t="s">
        <v>383</v>
      </c>
      <c r="AE69" s="29" t="s">
        <v>383</v>
      </c>
      <c r="AF69" s="29" t="s">
        <v>383</v>
      </c>
      <c r="AG69" s="29" t="s">
        <v>383</v>
      </c>
      <c r="AH69" s="29" t="s">
        <v>383</v>
      </c>
      <c r="AI69" s="29" t="s">
        <v>383</v>
      </c>
      <c r="AJ69" s="29" t="s">
        <v>383</v>
      </c>
      <c r="AK69" s="29" t="s">
        <v>383</v>
      </c>
      <c r="AL69" s="29" t="s">
        <v>383</v>
      </c>
      <c r="AM69" s="29" t="s">
        <v>383</v>
      </c>
      <c r="AN69" s="29" t="s">
        <v>383</v>
      </c>
      <c r="AO69" s="29" t="s">
        <v>383</v>
      </c>
      <c r="AP69" s="29" t="s">
        <v>383</v>
      </c>
      <c r="AQ69" s="29" t="s">
        <v>383</v>
      </c>
      <c r="AR69" s="29" t="s">
        <v>383</v>
      </c>
      <c r="AS69" s="29" t="s">
        <v>383</v>
      </c>
      <c r="AT69" s="29" t="s">
        <v>383</v>
      </c>
      <c r="AU69" s="29" t="s">
        <v>383</v>
      </c>
      <c r="AV69" s="29" t="s">
        <v>383</v>
      </c>
      <c r="AW69" s="29" t="s">
        <v>383</v>
      </c>
      <c r="AX69" s="29" t="s">
        <v>383</v>
      </c>
      <c r="AY69" s="29" t="s">
        <v>383</v>
      </c>
      <c r="AZ69" s="29" t="s">
        <v>383</v>
      </c>
      <c r="BA69" s="29" t="s">
        <v>383</v>
      </c>
      <c r="BB69" s="29" t="s">
        <v>383</v>
      </c>
      <c r="BC69" s="29" t="s">
        <v>383</v>
      </c>
      <c r="BD69" s="29" t="s">
        <v>383</v>
      </c>
      <c r="BE69" s="29" t="s">
        <v>383</v>
      </c>
      <c r="BF69" s="29" t="s">
        <v>383</v>
      </c>
      <c r="BG69" s="29" t="s">
        <v>383</v>
      </c>
      <c r="BH69" s="29" t="s">
        <v>383</v>
      </c>
      <c r="BI69" s="29" t="s">
        <v>383</v>
      </c>
      <c r="BJ69" s="29" t="s">
        <v>383</v>
      </c>
      <c r="BK69" s="29" t="s">
        <v>383</v>
      </c>
      <c r="BL69" s="29" t="s">
        <v>383</v>
      </c>
      <c r="BM69" s="29" t="s">
        <v>383</v>
      </c>
      <c r="BN69" s="29" t="s">
        <v>383</v>
      </c>
      <c r="BO69" s="29" t="s">
        <v>383</v>
      </c>
      <c r="BP69" s="29" t="s">
        <v>383</v>
      </c>
      <c r="BQ69" s="29">
        <v>32</v>
      </c>
      <c r="BR69" s="29">
        <v>14.6</v>
      </c>
      <c r="BS69" s="29">
        <v>45.7</v>
      </c>
      <c r="BT69" s="29">
        <v>10.6</v>
      </c>
      <c r="BU69" s="29">
        <v>33.1</v>
      </c>
      <c r="BV69" s="29">
        <v>6.8</v>
      </c>
      <c r="BW69" s="29">
        <v>21.2</v>
      </c>
      <c r="BX69" s="29" t="s">
        <v>679</v>
      </c>
      <c r="BY69" s="29">
        <v>16.5</v>
      </c>
      <c r="BZ69" s="29" t="s">
        <v>383</v>
      </c>
      <c r="CA69" s="29">
        <v>60.8</v>
      </c>
      <c r="CB69" s="29" t="s">
        <v>383</v>
      </c>
      <c r="CC69" s="29" t="s">
        <v>383</v>
      </c>
      <c r="CD69" s="29">
        <v>16.5</v>
      </c>
      <c r="CE69" s="29" t="s">
        <v>679</v>
      </c>
      <c r="CF69" s="29" t="s">
        <v>383</v>
      </c>
      <c r="CG69" s="29">
        <v>77</v>
      </c>
      <c r="CH69" s="29" t="s">
        <v>383</v>
      </c>
      <c r="CI69" s="29">
        <v>12</v>
      </c>
      <c r="CJ69" s="29">
        <v>4</v>
      </c>
      <c r="CK69" s="29">
        <v>5</v>
      </c>
      <c r="CL69" s="29" t="s">
        <v>383</v>
      </c>
      <c r="CM69" s="29">
        <v>2</v>
      </c>
      <c r="CN69" s="29" t="s">
        <v>680</v>
      </c>
      <c r="CO69" s="29" t="s">
        <v>382</v>
      </c>
      <c r="CP69" s="29" t="s">
        <v>382</v>
      </c>
      <c r="CQ69" s="29" t="s">
        <v>681</v>
      </c>
      <c r="CR69" s="29">
        <v>0</v>
      </c>
      <c r="CS69" s="29" t="s">
        <v>385</v>
      </c>
      <c r="CT69" s="29" t="s">
        <v>385</v>
      </c>
      <c r="CU69" s="29" t="s">
        <v>681</v>
      </c>
      <c r="CW69" s="29">
        <v>0</v>
      </c>
      <c r="DC69" s="29" t="s">
        <v>385</v>
      </c>
      <c r="DD69" s="29" t="s">
        <v>385</v>
      </c>
      <c r="DF69" s="29">
        <v>0</v>
      </c>
      <c r="DH69" s="29" t="str">
        <f t="shared" si="1"/>
        <v>BB011</v>
      </c>
    </row>
    <row r="70" spans="1:112" ht="39" customHeight="1" x14ac:dyDescent="0.2">
      <c r="A70" s="29" t="s">
        <v>550</v>
      </c>
      <c r="B70" s="29" t="s">
        <v>682</v>
      </c>
      <c r="C70" s="29">
        <v>217</v>
      </c>
      <c r="D70" s="29" t="s">
        <v>133</v>
      </c>
      <c r="E70" s="29" t="s">
        <v>683</v>
      </c>
      <c r="F70" s="29">
        <v>0</v>
      </c>
      <c r="G70" s="29" t="s">
        <v>392</v>
      </c>
      <c r="H70" s="29" t="s">
        <v>383</v>
      </c>
      <c r="I70" s="29">
        <v>5</v>
      </c>
      <c r="J70" s="29">
        <v>60</v>
      </c>
      <c r="K70" s="29" t="s">
        <v>383</v>
      </c>
      <c r="L70" s="29" t="s">
        <v>383</v>
      </c>
      <c r="M70" s="29" t="s">
        <v>383</v>
      </c>
      <c r="O70" s="29" t="s">
        <v>383</v>
      </c>
      <c r="Q70" s="29" t="s">
        <v>133</v>
      </c>
      <c r="R70" s="29">
        <v>5</v>
      </c>
      <c r="S70" s="29">
        <v>60</v>
      </c>
      <c r="T70" s="29" t="s">
        <v>392</v>
      </c>
      <c r="U70" s="29" t="s">
        <v>377</v>
      </c>
      <c r="V70" s="29" t="s">
        <v>378</v>
      </c>
      <c r="W70" s="29" t="s">
        <v>684</v>
      </c>
      <c r="X70" s="29">
        <v>40</v>
      </c>
      <c r="Y70" s="29" t="s">
        <v>554</v>
      </c>
      <c r="Z70" s="29">
        <v>108</v>
      </c>
      <c r="AA70" s="29" t="s">
        <v>380</v>
      </c>
      <c r="AB70" s="29" t="s">
        <v>380</v>
      </c>
      <c r="AC70" s="29" t="s">
        <v>380</v>
      </c>
      <c r="AD70" s="29">
        <v>41.444444444444443</v>
      </c>
      <c r="AE70" s="29">
        <v>106.6</v>
      </c>
      <c r="AF70" s="29">
        <v>2</v>
      </c>
      <c r="AG70" s="29" t="s">
        <v>685</v>
      </c>
      <c r="AH70" s="29" t="s">
        <v>686</v>
      </c>
      <c r="AI70" s="29" t="s">
        <v>377</v>
      </c>
      <c r="AJ70" s="29" t="s">
        <v>377</v>
      </c>
      <c r="AK70" s="29" t="s">
        <v>377</v>
      </c>
      <c r="AL70" s="29" t="s">
        <v>383</v>
      </c>
      <c r="AM70" s="29" t="s">
        <v>382</v>
      </c>
      <c r="AN70" s="29" t="s">
        <v>382</v>
      </c>
      <c r="AO70" s="29" t="s">
        <v>383</v>
      </c>
      <c r="AP70" s="29" t="s">
        <v>377</v>
      </c>
      <c r="AQ70" s="29" t="s">
        <v>383</v>
      </c>
      <c r="AR70" s="29" t="s">
        <v>383</v>
      </c>
      <c r="AS70" s="29" t="s">
        <v>687</v>
      </c>
      <c r="AT70" s="29" t="s">
        <v>382</v>
      </c>
      <c r="AU70" s="29" t="s">
        <v>382</v>
      </c>
      <c r="AV70" s="29" t="s">
        <v>377</v>
      </c>
      <c r="AW70" s="29" t="s">
        <v>377</v>
      </c>
      <c r="AX70" s="29" t="s">
        <v>377</v>
      </c>
      <c r="AY70" s="29" t="s">
        <v>377</v>
      </c>
      <c r="AZ70" s="29" t="s">
        <v>377</v>
      </c>
      <c r="BA70" s="29" t="s">
        <v>377</v>
      </c>
      <c r="BB70" s="29" t="s">
        <v>383</v>
      </c>
      <c r="BC70" s="29" t="s">
        <v>382</v>
      </c>
      <c r="BD70" s="29" t="s">
        <v>383</v>
      </c>
      <c r="BE70" s="29" t="s">
        <v>377</v>
      </c>
      <c r="BF70" s="29" t="s">
        <v>688</v>
      </c>
      <c r="BG70" s="29" t="s">
        <v>382</v>
      </c>
      <c r="BH70" s="29" t="s">
        <v>383</v>
      </c>
      <c r="BI70" s="29" t="s">
        <v>383</v>
      </c>
      <c r="BJ70" s="29" t="s">
        <v>383</v>
      </c>
      <c r="BK70" s="29" t="s">
        <v>383</v>
      </c>
      <c r="BL70" s="29" t="s">
        <v>383</v>
      </c>
      <c r="BM70" s="29" t="s">
        <v>688</v>
      </c>
      <c r="BN70" s="29" t="s">
        <v>382</v>
      </c>
      <c r="BO70" s="29" t="s">
        <v>383</v>
      </c>
      <c r="BP70" s="29" t="s">
        <v>383</v>
      </c>
      <c r="BQ70" s="29">
        <v>18.8</v>
      </c>
      <c r="BR70" s="29">
        <v>12.4</v>
      </c>
      <c r="BS70" s="29">
        <v>65.8</v>
      </c>
      <c r="BT70" s="29">
        <v>3.7</v>
      </c>
      <c r="BU70" s="29">
        <v>19.5</v>
      </c>
      <c r="BV70" s="29">
        <v>2.8</v>
      </c>
      <c r="BW70" s="29">
        <v>14.7</v>
      </c>
      <c r="BX70" s="29">
        <v>6.99</v>
      </c>
      <c r="BY70" s="29">
        <v>16.2</v>
      </c>
      <c r="BZ70" s="29">
        <v>44.2</v>
      </c>
      <c r="CA70" s="29">
        <v>63.3</v>
      </c>
      <c r="CB70" s="29">
        <v>23.2</v>
      </c>
      <c r="CC70" s="29">
        <v>36.700000000000003</v>
      </c>
      <c r="CD70" s="29">
        <v>16.600000000000001</v>
      </c>
      <c r="CE70" s="29">
        <v>336</v>
      </c>
      <c r="CF70" s="29" t="s">
        <v>383</v>
      </c>
      <c r="CG70" s="29">
        <v>76</v>
      </c>
      <c r="CH70" s="29" t="s">
        <v>383</v>
      </c>
      <c r="CI70" s="29">
        <v>19</v>
      </c>
      <c r="CJ70" s="29">
        <v>4</v>
      </c>
      <c r="CK70" s="29">
        <v>1</v>
      </c>
      <c r="CL70" s="29" t="s">
        <v>383</v>
      </c>
      <c r="CM70" s="29" t="s">
        <v>383</v>
      </c>
      <c r="CN70" s="29" t="s">
        <v>133</v>
      </c>
      <c r="CO70" s="29" t="s">
        <v>382</v>
      </c>
      <c r="CP70" s="29" t="s">
        <v>382</v>
      </c>
      <c r="CQ70" s="29" t="s">
        <v>385</v>
      </c>
      <c r="CR70" s="29">
        <v>0</v>
      </c>
      <c r="CS70" s="29" t="s">
        <v>385</v>
      </c>
      <c r="CT70" s="29" t="s">
        <v>385</v>
      </c>
      <c r="CU70" s="29" t="s">
        <v>385</v>
      </c>
      <c r="CW70" s="29">
        <v>0</v>
      </c>
      <c r="CX70" s="29" t="s">
        <v>385</v>
      </c>
      <c r="DC70" s="29" t="s">
        <v>385</v>
      </c>
      <c r="DD70" s="29" t="s">
        <v>385</v>
      </c>
      <c r="DE70" s="29" t="s">
        <v>385</v>
      </c>
      <c r="DF70" s="29">
        <v>0</v>
      </c>
      <c r="DG70" s="29" t="s">
        <v>385</v>
      </c>
      <c r="DH70" s="29" t="str">
        <f t="shared" si="1"/>
        <v>BB012</v>
      </c>
    </row>
    <row r="71" spans="1:112" ht="15" customHeight="1" x14ac:dyDescent="0.2">
      <c r="A71" s="29" t="s">
        <v>550</v>
      </c>
      <c r="B71" s="29" t="s">
        <v>682</v>
      </c>
      <c r="C71" s="29">
        <v>218</v>
      </c>
      <c r="D71" s="29" t="s">
        <v>134</v>
      </c>
      <c r="E71" s="29" t="s">
        <v>689</v>
      </c>
      <c r="F71" s="29">
        <v>0</v>
      </c>
      <c r="G71" s="29" t="s">
        <v>392</v>
      </c>
      <c r="H71" s="29">
        <v>3</v>
      </c>
      <c r="I71" s="29">
        <v>3</v>
      </c>
      <c r="J71" s="29">
        <v>36</v>
      </c>
      <c r="K71" s="29">
        <v>0</v>
      </c>
      <c r="M71" s="29">
        <v>1</v>
      </c>
      <c r="O71" s="29">
        <v>0</v>
      </c>
      <c r="P71" s="29" t="s">
        <v>690</v>
      </c>
      <c r="Q71" s="29" t="s">
        <v>134</v>
      </c>
      <c r="R71" s="29">
        <v>3</v>
      </c>
      <c r="S71" s="29">
        <v>36</v>
      </c>
      <c r="T71" s="29" t="s">
        <v>392</v>
      </c>
      <c r="U71" s="29" t="s">
        <v>599</v>
      </c>
      <c r="V71" s="29" t="s">
        <v>378</v>
      </c>
      <c r="X71" s="29">
        <v>20</v>
      </c>
      <c r="Y71" s="29" t="s">
        <v>554</v>
      </c>
      <c r="Z71" s="29">
        <v>104</v>
      </c>
      <c r="AA71" s="29" t="s">
        <v>380</v>
      </c>
      <c r="AB71" s="29" t="s">
        <v>380</v>
      </c>
      <c r="AC71" s="29" t="s">
        <v>380</v>
      </c>
      <c r="AD71" s="29">
        <v>39.444444444444443</v>
      </c>
      <c r="AE71" s="29">
        <v>103</v>
      </c>
      <c r="AF71" s="29">
        <v>3</v>
      </c>
      <c r="AG71" s="29" t="s">
        <v>691</v>
      </c>
      <c r="AI71" s="29" t="s">
        <v>377</v>
      </c>
      <c r="AJ71" s="29" t="s">
        <v>377</v>
      </c>
      <c r="AK71" s="29" t="s">
        <v>377</v>
      </c>
      <c r="AL71" s="29" t="s">
        <v>383</v>
      </c>
      <c r="AM71" s="29" t="s">
        <v>382</v>
      </c>
      <c r="AN71" s="29" t="s">
        <v>382</v>
      </c>
      <c r="AO71" s="29" t="s">
        <v>383</v>
      </c>
      <c r="AP71" s="29" t="s">
        <v>383</v>
      </c>
      <c r="AQ71" s="29" t="s">
        <v>383</v>
      </c>
      <c r="AR71" s="29" t="s">
        <v>383</v>
      </c>
      <c r="AS71" s="29" t="s">
        <v>692</v>
      </c>
      <c r="AT71" s="29" t="s">
        <v>382</v>
      </c>
      <c r="AU71" s="29" t="s">
        <v>382</v>
      </c>
      <c r="AV71" s="29" t="s">
        <v>377</v>
      </c>
      <c r="AW71" s="29" t="s">
        <v>377</v>
      </c>
      <c r="AX71" s="29" t="s">
        <v>377</v>
      </c>
      <c r="AY71" s="29" t="s">
        <v>377</v>
      </c>
      <c r="AZ71" s="29" t="s">
        <v>377</v>
      </c>
      <c r="BA71" s="29" t="s">
        <v>377</v>
      </c>
      <c r="BB71" s="29" t="s">
        <v>383</v>
      </c>
      <c r="BC71" s="29" t="s">
        <v>382</v>
      </c>
      <c r="BD71" s="29" t="s">
        <v>383</v>
      </c>
      <c r="BE71" s="29" t="s">
        <v>383</v>
      </c>
      <c r="BF71" s="29" t="s">
        <v>383</v>
      </c>
      <c r="BG71" s="29" t="s">
        <v>383</v>
      </c>
      <c r="BH71" s="29" t="s">
        <v>383</v>
      </c>
      <c r="BI71" s="29" t="s">
        <v>383</v>
      </c>
      <c r="BJ71" s="29" t="s">
        <v>383</v>
      </c>
      <c r="BK71" s="29" t="s">
        <v>383</v>
      </c>
      <c r="BL71" s="29" t="s">
        <v>383</v>
      </c>
      <c r="BM71" s="29" t="s">
        <v>383</v>
      </c>
      <c r="BN71" s="29" t="s">
        <v>383</v>
      </c>
      <c r="BO71" s="29" t="s">
        <v>383</v>
      </c>
      <c r="BP71" s="29" t="s">
        <v>383</v>
      </c>
      <c r="BQ71" s="29">
        <v>14.1</v>
      </c>
      <c r="BR71" s="29">
        <v>7.9</v>
      </c>
      <c r="BS71" s="29">
        <v>56.1</v>
      </c>
      <c r="BT71" s="29">
        <v>3.3</v>
      </c>
      <c r="BU71" s="29">
        <v>23.5</v>
      </c>
      <c r="BV71" s="29">
        <v>2.9</v>
      </c>
      <c r="BW71" s="29">
        <v>20.399999999999999</v>
      </c>
      <c r="BX71" s="29">
        <v>6.1</v>
      </c>
      <c r="BY71" s="29">
        <v>14.2</v>
      </c>
      <c r="BZ71" s="29">
        <v>39</v>
      </c>
      <c r="CA71" s="29">
        <v>64</v>
      </c>
      <c r="CB71" s="29">
        <v>23.3</v>
      </c>
      <c r="CC71" s="29">
        <v>36.4</v>
      </c>
      <c r="CD71" s="29">
        <v>16.8</v>
      </c>
      <c r="CE71" s="29">
        <v>67</v>
      </c>
      <c r="CF71" s="29" t="s">
        <v>383</v>
      </c>
      <c r="CG71" s="29">
        <v>48</v>
      </c>
      <c r="CH71" s="29" t="s">
        <v>383</v>
      </c>
      <c r="CI71" s="29">
        <v>42</v>
      </c>
      <c r="CJ71" s="29">
        <v>5</v>
      </c>
      <c r="CK71" s="29">
        <v>5</v>
      </c>
      <c r="CL71" s="29" t="s">
        <v>383</v>
      </c>
      <c r="CM71" s="29" t="s">
        <v>383</v>
      </c>
      <c r="CN71" s="29" t="s">
        <v>134</v>
      </c>
      <c r="CO71" s="29" t="s">
        <v>382</v>
      </c>
      <c r="CP71" s="29" t="s">
        <v>382</v>
      </c>
      <c r="CQ71" s="29" t="s">
        <v>385</v>
      </c>
      <c r="CR71" s="29">
        <v>0</v>
      </c>
      <c r="CS71" s="29" t="s">
        <v>385</v>
      </c>
      <c r="CT71" s="29" t="s">
        <v>385</v>
      </c>
      <c r="CU71" s="29" t="s">
        <v>385</v>
      </c>
      <c r="CW71" s="29">
        <v>0</v>
      </c>
      <c r="CX71" s="29" t="s">
        <v>385</v>
      </c>
      <c r="DC71" s="29" t="s">
        <v>385</v>
      </c>
      <c r="DD71" s="29" t="s">
        <v>385</v>
      </c>
      <c r="DE71" s="29" t="s">
        <v>385</v>
      </c>
      <c r="DF71" s="29">
        <v>1</v>
      </c>
      <c r="DG71" s="29" t="s">
        <v>385</v>
      </c>
      <c r="DH71" s="29" t="str">
        <f t="shared" si="1"/>
        <v>BB012</v>
      </c>
    </row>
    <row r="72" spans="1:112" ht="15" customHeight="1" x14ac:dyDescent="0.2">
      <c r="A72" s="29" t="s">
        <v>550</v>
      </c>
      <c r="B72" s="29" t="s">
        <v>693</v>
      </c>
      <c r="C72" s="29">
        <v>219</v>
      </c>
      <c r="D72" s="29" t="s">
        <v>135</v>
      </c>
      <c r="E72" s="29" t="s">
        <v>694</v>
      </c>
      <c r="F72" s="29">
        <v>0</v>
      </c>
      <c r="G72" s="29" t="s">
        <v>392</v>
      </c>
      <c r="H72" s="29">
        <v>5</v>
      </c>
      <c r="I72" s="29">
        <v>4</v>
      </c>
      <c r="J72" s="29">
        <v>48</v>
      </c>
      <c r="K72" s="29">
        <v>1</v>
      </c>
      <c r="M72" s="29">
        <v>1</v>
      </c>
      <c r="O72" s="29">
        <v>1</v>
      </c>
      <c r="Q72" s="29" t="s">
        <v>135</v>
      </c>
      <c r="R72" s="29">
        <v>4</v>
      </c>
      <c r="S72" s="29">
        <v>48</v>
      </c>
      <c r="T72" s="29" t="s">
        <v>392</v>
      </c>
      <c r="U72" s="29" t="s">
        <v>377</v>
      </c>
      <c r="V72" s="29" t="s">
        <v>378</v>
      </c>
      <c r="X72" s="29">
        <v>45</v>
      </c>
      <c r="Y72" s="29" t="s">
        <v>554</v>
      </c>
      <c r="Z72" s="29">
        <v>104</v>
      </c>
      <c r="AA72" s="29" t="s">
        <v>380</v>
      </c>
      <c r="AD72" s="29">
        <v>38.333333333333336</v>
      </c>
      <c r="AE72" s="29">
        <v>101</v>
      </c>
      <c r="AF72" s="29">
        <v>4</v>
      </c>
      <c r="AI72" s="29" t="s">
        <v>377</v>
      </c>
      <c r="AJ72" s="29" t="s">
        <v>377</v>
      </c>
      <c r="AK72" s="29" t="s">
        <v>382</v>
      </c>
      <c r="AL72" s="29" t="s">
        <v>383</v>
      </c>
      <c r="AM72" s="29" t="s">
        <v>382</v>
      </c>
      <c r="AN72" s="29" t="s">
        <v>382</v>
      </c>
      <c r="AO72" s="29" t="s">
        <v>383</v>
      </c>
      <c r="AP72" s="29" t="s">
        <v>383</v>
      </c>
      <c r="AQ72" s="29" t="s">
        <v>383</v>
      </c>
      <c r="AR72" s="29" t="s">
        <v>383</v>
      </c>
      <c r="AS72" s="29" t="s">
        <v>383</v>
      </c>
      <c r="AT72" s="29" t="s">
        <v>382</v>
      </c>
      <c r="AU72" s="29" t="s">
        <v>382</v>
      </c>
      <c r="AV72" s="29" t="s">
        <v>377</v>
      </c>
      <c r="AW72" s="29" t="s">
        <v>377</v>
      </c>
      <c r="AX72" s="29" t="s">
        <v>377</v>
      </c>
      <c r="AY72" s="29" t="s">
        <v>377</v>
      </c>
      <c r="AZ72" s="29" t="s">
        <v>377</v>
      </c>
      <c r="BA72" s="29" t="s">
        <v>377</v>
      </c>
      <c r="BB72" s="29" t="s">
        <v>383</v>
      </c>
      <c r="BC72" s="29" t="s">
        <v>382</v>
      </c>
      <c r="BD72" s="29" t="s">
        <v>383</v>
      </c>
      <c r="BE72" s="29" t="s">
        <v>377</v>
      </c>
      <c r="BF72" s="29" t="s">
        <v>695</v>
      </c>
      <c r="BG72" s="29" t="s">
        <v>382</v>
      </c>
      <c r="BH72" s="29" t="s">
        <v>383</v>
      </c>
      <c r="BI72" s="29" t="s">
        <v>383</v>
      </c>
      <c r="BJ72" s="29" t="s">
        <v>383</v>
      </c>
      <c r="BK72" s="29" t="s">
        <v>383</v>
      </c>
      <c r="BL72" s="29" t="s">
        <v>383</v>
      </c>
      <c r="BM72" s="29" t="s">
        <v>696</v>
      </c>
      <c r="BN72" s="29" t="s">
        <v>382</v>
      </c>
      <c r="BO72" s="29" t="s">
        <v>383</v>
      </c>
      <c r="BP72" s="29" t="s">
        <v>383</v>
      </c>
      <c r="BQ72" s="29">
        <v>16.8</v>
      </c>
      <c r="BR72" s="29">
        <v>12</v>
      </c>
      <c r="BS72" s="29">
        <v>71.2</v>
      </c>
      <c r="BT72" s="29">
        <v>2.5</v>
      </c>
      <c r="BU72" s="29">
        <v>15</v>
      </c>
      <c r="BV72" s="29">
        <v>2.2999999999999998</v>
      </c>
      <c r="BW72" s="29">
        <v>13.8</v>
      </c>
      <c r="BX72" s="29">
        <v>6.42</v>
      </c>
      <c r="BY72" s="29">
        <v>14.4</v>
      </c>
      <c r="BZ72" s="29">
        <v>40.4</v>
      </c>
      <c r="CA72" s="29">
        <v>63</v>
      </c>
      <c r="CB72" s="29">
        <v>22.4</v>
      </c>
      <c r="CC72" s="29">
        <v>35.6</v>
      </c>
      <c r="CD72" s="29">
        <v>15.3</v>
      </c>
      <c r="CE72" s="29">
        <v>271</v>
      </c>
      <c r="CF72" s="29" t="s">
        <v>383</v>
      </c>
      <c r="CG72" s="29">
        <v>46</v>
      </c>
      <c r="CH72" s="29" t="s">
        <v>383</v>
      </c>
      <c r="CI72" s="29">
        <v>36</v>
      </c>
      <c r="CJ72" s="29">
        <v>8</v>
      </c>
      <c r="CK72" s="29">
        <v>10</v>
      </c>
      <c r="CL72" s="29" t="s">
        <v>383</v>
      </c>
      <c r="CM72" s="29" t="s">
        <v>383</v>
      </c>
      <c r="CN72" s="29" t="s">
        <v>135</v>
      </c>
      <c r="CO72" s="29" t="s">
        <v>376</v>
      </c>
      <c r="CP72" s="29" t="s">
        <v>456</v>
      </c>
      <c r="CQ72" s="29" t="s">
        <v>457</v>
      </c>
      <c r="CR72" s="29">
        <v>1</v>
      </c>
      <c r="CS72" s="29" t="s">
        <v>385</v>
      </c>
      <c r="CT72" s="29" t="s">
        <v>385</v>
      </c>
      <c r="CU72" s="29" t="s">
        <v>385</v>
      </c>
      <c r="CW72" s="29">
        <v>0</v>
      </c>
      <c r="CX72" s="29" t="s">
        <v>385</v>
      </c>
      <c r="DC72" s="29" t="s">
        <v>385</v>
      </c>
      <c r="DD72" s="29" t="s">
        <v>385</v>
      </c>
      <c r="DE72" s="29" t="s">
        <v>385</v>
      </c>
      <c r="DF72" s="29">
        <v>0</v>
      </c>
      <c r="DG72" s="29" t="s">
        <v>385</v>
      </c>
      <c r="DH72" s="29" t="str">
        <f t="shared" si="1"/>
        <v>BB013</v>
      </c>
    </row>
    <row r="73" spans="1:112" ht="27" customHeight="1" x14ac:dyDescent="0.2">
      <c r="A73" s="29" t="s">
        <v>550</v>
      </c>
      <c r="B73" s="29" t="s">
        <v>693</v>
      </c>
      <c r="C73" s="29" t="s">
        <v>693</v>
      </c>
      <c r="D73" s="29" t="s">
        <v>697</v>
      </c>
      <c r="E73" s="29" t="s">
        <v>698</v>
      </c>
      <c r="F73" s="29">
        <v>0</v>
      </c>
      <c r="G73" s="29" t="s">
        <v>383</v>
      </c>
      <c r="H73" s="29">
        <f>4.5/12</f>
        <v>0.375</v>
      </c>
      <c r="I73" s="29" t="s">
        <v>383</v>
      </c>
      <c r="J73" s="29" t="s">
        <v>383</v>
      </c>
      <c r="K73" s="29">
        <v>0</v>
      </c>
      <c r="M73" s="29">
        <v>1</v>
      </c>
      <c r="O73" s="29">
        <v>1</v>
      </c>
      <c r="P73" s="29" t="s">
        <v>699</v>
      </c>
      <c r="R73" s="29" t="s">
        <v>383</v>
      </c>
      <c r="S73" s="29" t="s">
        <v>383</v>
      </c>
      <c r="T73" s="29" t="s">
        <v>383</v>
      </c>
      <c r="U73" s="29" t="s">
        <v>383</v>
      </c>
      <c r="V73" s="29" t="s">
        <v>383</v>
      </c>
      <c r="W73" s="29" t="s">
        <v>383</v>
      </c>
      <c r="X73" s="29" t="s">
        <v>383</v>
      </c>
      <c r="Y73" s="29" t="s">
        <v>383</v>
      </c>
      <c r="Z73" s="29" t="s">
        <v>383</v>
      </c>
      <c r="AA73" s="29" t="s">
        <v>383</v>
      </c>
      <c r="AB73" s="29" t="s">
        <v>383</v>
      </c>
      <c r="AC73" s="29" t="s">
        <v>383</v>
      </c>
      <c r="AD73" s="29" t="s">
        <v>383</v>
      </c>
      <c r="AE73" s="29" t="s">
        <v>383</v>
      </c>
      <c r="AF73" s="29" t="s">
        <v>383</v>
      </c>
      <c r="AG73" s="29" t="s">
        <v>383</v>
      </c>
      <c r="AH73" s="29" t="s">
        <v>383</v>
      </c>
      <c r="AI73" s="29" t="s">
        <v>383</v>
      </c>
      <c r="AJ73" s="29" t="s">
        <v>383</v>
      </c>
      <c r="AK73" s="29" t="s">
        <v>383</v>
      </c>
      <c r="AL73" s="29" t="s">
        <v>383</v>
      </c>
      <c r="AM73" s="29" t="s">
        <v>383</v>
      </c>
      <c r="AN73" s="29" t="s">
        <v>383</v>
      </c>
      <c r="AO73" s="29" t="s">
        <v>383</v>
      </c>
      <c r="AP73" s="29" t="s">
        <v>383</v>
      </c>
      <c r="AQ73" s="29" t="s">
        <v>383</v>
      </c>
      <c r="AR73" s="29" t="s">
        <v>383</v>
      </c>
      <c r="AS73" s="29" t="s">
        <v>383</v>
      </c>
      <c r="AT73" s="29" t="s">
        <v>383</v>
      </c>
      <c r="AU73" s="29" t="s">
        <v>383</v>
      </c>
      <c r="AV73" s="29" t="s">
        <v>383</v>
      </c>
      <c r="AW73" s="29" t="s">
        <v>383</v>
      </c>
      <c r="AX73" s="29" t="s">
        <v>383</v>
      </c>
      <c r="AY73" s="29" t="s">
        <v>383</v>
      </c>
      <c r="AZ73" s="29" t="s">
        <v>383</v>
      </c>
      <c r="BA73" s="29" t="s">
        <v>383</v>
      </c>
      <c r="BB73" s="29" t="s">
        <v>383</v>
      </c>
      <c r="BC73" s="29" t="s">
        <v>383</v>
      </c>
      <c r="BD73" s="29" t="s">
        <v>383</v>
      </c>
      <c r="BE73" s="29" t="s">
        <v>383</v>
      </c>
      <c r="BF73" s="29" t="s">
        <v>383</v>
      </c>
      <c r="BG73" s="29" t="s">
        <v>383</v>
      </c>
      <c r="BH73" s="29" t="s">
        <v>383</v>
      </c>
      <c r="BI73" s="29" t="s">
        <v>383</v>
      </c>
      <c r="BJ73" s="29" t="s">
        <v>383</v>
      </c>
      <c r="BK73" s="29" t="s">
        <v>383</v>
      </c>
      <c r="BL73" s="29" t="s">
        <v>383</v>
      </c>
      <c r="BM73" s="29" t="s">
        <v>383</v>
      </c>
      <c r="BN73" s="29" t="s">
        <v>383</v>
      </c>
      <c r="BO73" s="29" t="s">
        <v>383</v>
      </c>
      <c r="BP73" s="29" t="s">
        <v>383</v>
      </c>
      <c r="BQ73" s="29" t="s">
        <v>383</v>
      </c>
      <c r="BR73" s="29" t="s">
        <v>383</v>
      </c>
      <c r="BS73" s="29" t="s">
        <v>383</v>
      </c>
      <c r="BT73" s="29" t="s">
        <v>383</v>
      </c>
      <c r="BU73" s="29" t="s">
        <v>383</v>
      </c>
      <c r="BV73" s="29" t="s">
        <v>383</v>
      </c>
      <c r="BW73" s="29" t="s">
        <v>383</v>
      </c>
      <c r="BX73" s="29" t="s">
        <v>383</v>
      </c>
      <c r="BY73" s="29" t="s">
        <v>383</v>
      </c>
      <c r="BZ73" s="29" t="s">
        <v>383</v>
      </c>
      <c r="CA73" s="29" t="s">
        <v>383</v>
      </c>
      <c r="CB73" s="29" t="s">
        <v>383</v>
      </c>
      <c r="CC73" s="29" t="s">
        <v>383</v>
      </c>
      <c r="CD73" s="29" t="s">
        <v>383</v>
      </c>
      <c r="CE73" s="29" t="s">
        <v>383</v>
      </c>
      <c r="CF73" s="29" t="s">
        <v>383</v>
      </c>
      <c r="CG73" s="29" t="s">
        <v>383</v>
      </c>
      <c r="CH73" s="29" t="s">
        <v>383</v>
      </c>
      <c r="CI73" s="29" t="s">
        <v>383</v>
      </c>
      <c r="CJ73" s="29" t="s">
        <v>383</v>
      </c>
      <c r="CK73" s="29" t="s">
        <v>383</v>
      </c>
      <c r="CL73" s="29" t="s">
        <v>383</v>
      </c>
      <c r="CM73" s="29" t="s">
        <v>383</v>
      </c>
      <c r="CN73" s="29" t="s">
        <v>383</v>
      </c>
      <c r="CO73" s="29" t="s">
        <v>383</v>
      </c>
      <c r="CP73" s="29" t="s">
        <v>383</v>
      </c>
      <c r="CQ73" s="29" t="s">
        <v>383</v>
      </c>
      <c r="CS73" s="29" t="s">
        <v>383</v>
      </c>
      <c r="CT73" s="29" t="s">
        <v>383</v>
      </c>
      <c r="CU73" s="29" t="s">
        <v>383</v>
      </c>
      <c r="CW73" s="29" t="s">
        <v>383</v>
      </c>
      <c r="CX73" s="29" t="s">
        <v>383</v>
      </c>
      <c r="CY73" s="29" t="s">
        <v>383</v>
      </c>
      <c r="CZ73" s="29" t="s">
        <v>383</v>
      </c>
      <c r="DA73" s="29" t="s">
        <v>383</v>
      </c>
      <c r="DC73" s="29" t="s">
        <v>383</v>
      </c>
      <c r="DD73" s="29" t="s">
        <v>383</v>
      </c>
      <c r="DE73" s="29" t="s">
        <v>383</v>
      </c>
      <c r="DF73" s="29" t="s">
        <v>383</v>
      </c>
      <c r="DG73" s="29" t="s">
        <v>383</v>
      </c>
      <c r="DH73" s="29" t="str">
        <f t="shared" si="1"/>
        <v>BB013</v>
      </c>
    </row>
    <row r="74" spans="1:112" ht="24.75" customHeight="1" x14ac:dyDescent="0.2">
      <c r="A74" s="29" t="s">
        <v>550</v>
      </c>
      <c r="B74" s="29" t="s">
        <v>693</v>
      </c>
      <c r="C74" s="29" t="s">
        <v>693</v>
      </c>
      <c r="D74" s="29" t="s">
        <v>697</v>
      </c>
      <c r="E74" s="29" t="s">
        <v>387</v>
      </c>
      <c r="F74" s="29">
        <v>0</v>
      </c>
      <c r="G74" s="29" t="s">
        <v>383</v>
      </c>
      <c r="H74" s="29">
        <v>1</v>
      </c>
      <c r="I74" s="29" t="s">
        <v>383</v>
      </c>
      <c r="J74" s="29" t="s">
        <v>383</v>
      </c>
      <c r="K74" s="29">
        <v>0</v>
      </c>
      <c r="M74" s="29">
        <v>3</v>
      </c>
      <c r="N74" s="29" t="s">
        <v>576</v>
      </c>
      <c r="O74" s="29">
        <v>1</v>
      </c>
      <c r="P74" s="29" t="s">
        <v>700</v>
      </c>
      <c r="R74" s="29" t="s">
        <v>383</v>
      </c>
      <c r="S74" s="29" t="s">
        <v>383</v>
      </c>
      <c r="T74" s="29" t="s">
        <v>383</v>
      </c>
      <c r="U74" s="29" t="s">
        <v>383</v>
      </c>
      <c r="V74" s="29" t="s">
        <v>383</v>
      </c>
      <c r="W74" s="29" t="s">
        <v>383</v>
      </c>
      <c r="X74" s="29" t="s">
        <v>383</v>
      </c>
      <c r="Y74" s="29" t="s">
        <v>383</v>
      </c>
      <c r="Z74" s="29" t="s">
        <v>383</v>
      </c>
      <c r="AA74" s="29" t="s">
        <v>383</v>
      </c>
      <c r="AB74" s="29" t="s">
        <v>383</v>
      </c>
      <c r="AC74" s="29" t="s">
        <v>383</v>
      </c>
      <c r="AD74" s="29" t="s">
        <v>383</v>
      </c>
      <c r="AE74" s="29" t="s">
        <v>383</v>
      </c>
      <c r="AF74" s="29" t="s">
        <v>383</v>
      </c>
      <c r="AG74" s="29" t="s">
        <v>383</v>
      </c>
      <c r="AH74" s="29" t="s">
        <v>383</v>
      </c>
      <c r="AI74" s="29" t="s">
        <v>383</v>
      </c>
      <c r="AJ74" s="29" t="s">
        <v>383</v>
      </c>
      <c r="AK74" s="29" t="s">
        <v>383</v>
      </c>
      <c r="AL74" s="29" t="s">
        <v>383</v>
      </c>
      <c r="AM74" s="29" t="s">
        <v>383</v>
      </c>
      <c r="AN74" s="29" t="s">
        <v>383</v>
      </c>
      <c r="AO74" s="29" t="s">
        <v>383</v>
      </c>
      <c r="AP74" s="29" t="s">
        <v>383</v>
      </c>
      <c r="AQ74" s="29" t="s">
        <v>383</v>
      </c>
      <c r="AR74" s="29" t="s">
        <v>383</v>
      </c>
      <c r="AS74" s="29" t="s">
        <v>383</v>
      </c>
      <c r="AT74" s="29" t="s">
        <v>383</v>
      </c>
      <c r="AU74" s="29" t="s">
        <v>383</v>
      </c>
      <c r="AV74" s="29" t="s">
        <v>383</v>
      </c>
      <c r="AW74" s="29" t="s">
        <v>383</v>
      </c>
      <c r="AX74" s="29" t="s">
        <v>383</v>
      </c>
      <c r="AY74" s="29" t="s">
        <v>383</v>
      </c>
      <c r="AZ74" s="29" t="s">
        <v>383</v>
      </c>
      <c r="BA74" s="29" t="s">
        <v>383</v>
      </c>
      <c r="BB74" s="29" t="s">
        <v>383</v>
      </c>
      <c r="BC74" s="29" t="s">
        <v>383</v>
      </c>
      <c r="BD74" s="29" t="s">
        <v>383</v>
      </c>
      <c r="BE74" s="29" t="s">
        <v>383</v>
      </c>
      <c r="BF74" s="29" t="s">
        <v>383</v>
      </c>
      <c r="BG74" s="29" t="s">
        <v>383</v>
      </c>
      <c r="BH74" s="29" t="s">
        <v>383</v>
      </c>
      <c r="BI74" s="29" t="s">
        <v>383</v>
      </c>
      <c r="BJ74" s="29" t="s">
        <v>383</v>
      </c>
      <c r="BK74" s="29" t="s">
        <v>383</v>
      </c>
      <c r="BL74" s="29" t="s">
        <v>383</v>
      </c>
      <c r="BM74" s="29" t="s">
        <v>383</v>
      </c>
      <c r="BN74" s="29" t="s">
        <v>383</v>
      </c>
      <c r="BO74" s="29" t="s">
        <v>383</v>
      </c>
      <c r="BP74" s="29" t="s">
        <v>383</v>
      </c>
      <c r="BQ74" s="29" t="s">
        <v>383</v>
      </c>
      <c r="BR74" s="29" t="s">
        <v>383</v>
      </c>
      <c r="BS74" s="29" t="s">
        <v>383</v>
      </c>
      <c r="BT74" s="29" t="s">
        <v>383</v>
      </c>
      <c r="BU74" s="29" t="s">
        <v>383</v>
      </c>
      <c r="BV74" s="29" t="s">
        <v>383</v>
      </c>
      <c r="BW74" s="29" t="s">
        <v>383</v>
      </c>
      <c r="BX74" s="29" t="s">
        <v>383</v>
      </c>
      <c r="BY74" s="29" t="s">
        <v>383</v>
      </c>
      <c r="BZ74" s="29" t="s">
        <v>383</v>
      </c>
      <c r="CA74" s="29" t="s">
        <v>383</v>
      </c>
      <c r="CB74" s="29" t="s">
        <v>383</v>
      </c>
      <c r="CC74" s="29" t="s">
        <v>383</v>
      </c>
      <c r="CD74" s="29" t="s">
        <v>383</v>
      </c>
      <c r="CE74" s="29" t="s">
        <v>383</v>
      </c>
      <c r="CF74" s="29" t="s">
        <v>383</v>
      </c>
      <c r="CG74" s="29" t="s">
        <v>383</v>
      </c>
      <c r="CH74" s="29" t="s">
        <v>383</v>
      </c>
      <c r="CI74" s="29" t="s">
        <v>383</v>
      </c>
      <c r="CJ74" s="29" t="s">
        <v>383</v>
      </c>
      <c r="CK74" s="29" t="s">
        <v>383</v>
      </c>
      <c r="CL74" s="29" t="s">
        <v>383</v>
      </c>
      <c r="CM74" s="29" t="s">
        <v>383</v>
      </c>
      <c r="CN74" s="29" t="s">
        <v>383</v>
      </c>
      <c r="CO74" s="29" t="s">
        <v>383</v>
      </c>
      <c r="CP74" s="29" t="s">
        <v>383</v>
      </c>
      <c r="CQ74" s="29" t="s">
        <v>383</v>
      </c>
      <c r="CS74" s="29" t="s">
        <v>383</v>
      </c>
      <c r="CT74" s="29" t="s">
        <v>383</v>
      </c>
      <c r="CU74" s="29" t="s">
        <v>383</v>
      </c>
      <c r="CW74" s="29" t="s">
        <v>383</v>
      </c>
      <c r="CX74" s="29" t="s">
        <v>383</v>
      </c>
      <c r="CY74" s="29" t="s">
        <v>383</v>
      </c>
      <c r="CZ74" s="29" t="s">
        <v>383</v>
      </c>
      <c r="DA74" s="29" t="s">
        <v>383</v>
      </c>
      <c r="DC74" s="29" t="s">
        <v>383</v>
      </c>
      <c r="DD74" s="29" t="s">
        <v>383</v>
      </c>
      <c r="DE74" s="29" t="s">
        <v>383</v>
      </c>
      <c r="DF74" s="29" t="s">
        <v>383</v>
      </c>
      <c r="DG74" s="29" t="s">
        <v>383</v>
      </c>
      <c r="DH74" s="29" t="str">
        <f t="shared" si="1"/>
        <v>BB013</v>
      </c>
    </row>
    <row r="75" spans="1:112" ht="15" customHeight="1" x14ac:dyDescent="0.2">
      <c r="A75" s="29" t="s">
        <v>550</v>
      </c>
      <c r="B75" s="29" t="s">
        <v>701</v>
      </c>
      <c r="C75" s="29">
        <v>220</v>
      </c>
      <c r="D75" s="29" t="s">
        <v>136</v>
      </c>
      <c r="E75" s="29" t="s">
        <v>703</v>
      </c>
      <c r="F75" s="29">
        <v>1</v>
      </c>
      <c r="G75" s="29" t="s">
        <v>376</v>
      </c>
      <c r="H75" s="29">
        <v>7.5</v>
      </c>
      <c r="I75" s="29">
        <v>7.5</v>
      </c>
      <c r="J75" s="29">
        <v>90</v>
      </c>
      <c r="K75" s="29">
        <v>0</v>
      </c>
      <c r="L75" s="29">
        <v>2</v>
      </c>
      <c r="M75" s="29">
        <v>1</v>
      </c>
      <c r="O75" s="29">
        <v>0</v>
      </c>
      <c r="P75" s="29" t="s">
        <v>704</v>
      </c>
      <c r="Q75" s="29" t="s">
        <v>702</v>
      </c>
      <c r="R75" s="29">
        <v>7.5</v>
      </c>
      <c r="S75" s="29">
        <v>90</v>
      </c>
      <c r="T75" s="29" t="s">
        <v>376</v>
      </c>
      <c r="U75" s="29" t="s">
        <v>382</v>
      </c>
      <c r="V75" s="29" t="s">
        <v>705</v>
      </c>
      <c r="X75" s="29" t="s">
        <v>383</v>
      </c>
      <c r="Y75" s="29" t="s">
        <v>554</v>
      </c>
      <c r="Z75" s="29">
        <v>120</v>
      </c>
      <c r="AA75" s="29" t="s">
        <v>380</v>
      </c>
      <c r="AB75" s="29" t="s">
        <v>380</v>
      </c>
      <c r="AC75" s="29" t="s">
        <v>380</v>
      </c>
      <c r="AD75" s="29">
        <v>38.333333333333336</v>
      </c>
      <c r="AE75" s="29">
        <v>101</v>
      </c>
      <c r="AF75" s="29">
        <v>5</v>
      </c>
      <c r="AG75" s="29" t="s">
        <v>706</v>
      </c>
      <c r="AH75" s="29" t="s">
        <v>707</v>
      </c>
      <c r="AI75" s="29" t="s">
        <v>377</v>
      </c>
      <c r="AJ75" s="29" t="s">
        <v>377</v>
      </c>
      <c r="AK75" s="29" t="s">
        <v>377</v>
      </c>
      <c r="AL75" s="29" t="s">
        <v>383</v>
      </c>
      <c r="AM75" s="29" t="s">
        <v>382</v>
      </c>
      <c r="AN75" s="29" t="s">
        <v>382</v>
      </c>
      <c r="AO75" s="29" t="s">
        <v>708</v>
      </c>
      <c r="AP75" s="29" t="s">
        <v>383</v>
      </c>
      <c r="AQ75" s="29" t="s">
        <v>383</v>
      </c>
      <c r="AR75" s="29" t="s">
        <v>709</v>
      </c>
      <c r="AS75" s="29" t="s">
        <v>710</v>
      </c>
      <c r="AT75" s="29" t="s">
        <v>382</v>
      </c>
      <c r="AU75" s="29" t="s">
        <v>382</v>
      </c>
      <c r="AV75" s="29" t="s">
        <v>377</v>
      </c>
      <c r="AW75" s="29" t="s">
        <v>377</v>
      </c>
      <c r="AX75" s="29" t="s">
        <v>377</v>
      </c>
      <c r="AY75" s="29" t="s">
        <v>377</v>
      </c>
      <c r="AZ75" s="29" t="s">
        <v>377</v>
      </c>
      <c r="BA75" s="29" t="s">
        <v>377</v>
      </c>
      <c r="BB75" s="29" t="s">
        <v>383</v>
      </c>
      <c r="BC75" s="29" t="s">
        <v>382</v>
      </c>
      <c r="BD75" s="29" t="s">
        <v>383</v>
      </c>
      <c r="BE75" s="29" t="s">
        <v>377</v>
      </c>
      <c r="BF75" s="29" t="s">
        <v>711</v>
      </c>
      <c r="BG75" s="29" t="s">
        <v>382</v>
      </c>
      <c r="BH75" s="29" t="s">
        <v>383</v>
      </c>
      <c r="BI75" s="29" t="s">
        <v>383</v>
      </c>
      <c r="BJ75" s="29" t="s">
        <v>712</v>
      </c>
      <c r="BK75" s="29" t="s">
        <v>383</v>
      </c>
      <c r="BL75" s="29" t="s">
        <v>383</v>
      </c>
      <c r="BM75" s="29" t="s">
        <v>711</v>
      </c>
      <c r="BN75" s="29" t="s">
        <v>382</v>
      </c>
      <c r="BO75" s="29" t="s">
        <v>383</v>
      </c>
      <c r="BP75" s="29" t="s">
        <v>713</v>
      </c>
      <c r="BQ75" s="29">
        <v>26</v>
      </c>
      <c r="BR75" s="29">
        <v>16.7</v>
      </c>
      <c r="BS75" s="29">
        <v>64.2</v>
      </c>
      <c r="BT75" s="29">
        <v>4.7</v>
      </c>
      <c r="BU75" s="29">
        <v>18.2</v>
      </c>
      <c r="BV75" s="29">
        <v>4.5999999999999996</v>
      </c>
      <c r="BW75" s="29">
        <v>17.600000000000001</v>
      </c>
      <c r="BX75" s="29">
        <v>6.4</v>
      </c>
      <c r="BY75" s="29">
        <v>14.7</v>
      </c>
      <c r="BZ75" s="29">
        <v>41</v>
      </c>
      <c r="CA75" s="29">
        <v>64.099999999999994</v>
      </c>
      <c r="CB75" s="29">
        <v>23</v>
      </c>
      <c r="CC75" s="29">
        <v>35.9</v>
      </c>
      <c r="CD75" s="29">
        <v>16.3</v>
      </c>
      <c r="CE75" s="29">
        <v>183</v>
      </c>
      <c r="CF75" s="29" t="s">
        <v>383</v>
      </c>
      <c r="CG75" s="29">
        <v>61</v>
      </c>
      <c r="CH75" s="29" t="s">
        <v>383</v>
      </c>
      <c r="CI75" s="29">
        <v>19</v>
      </c>
      <c r="CJ75" s="29">
        <v>3</v>
      </c>
      <c r="CK75" s="29">
        <v>17</v>
      </c>
      <c r="CL75" s="29" t="s">
        <v>383</v>
      </c>
      <c r="CM75" s="29" t="s">
        <v>383</v>
      </c>
      <c r="CN75" s="29" t="s">
        <v>136</v>
      </c>
      <c r="CO75" s="29" t="s">
        <v>376</v>
      </c>
      <c r="CP75" s="29" t="s">
        <v>456</v>
      </c>
      <c r="CQ75" s="29" t="s">
        <v>457</v>
      </c>
      <c r="CR75" s="29">
        <v>1</v>
      </c>
      <c r="CS75" s="29" t="s">
        <v>457</v>
      </c>
      <c r="CT75" s="29" t="s">
        <v>385</v>
      </c>
      <c r="CU75" s="29" t="s">
        <v>385</v>
      </c>
      <c r="CW75" s="29">
        <v>0</v>
      </c>
      <c r="CX75" s="29" t="s">
        <v>385</v>
      </c>
      <c r="DC75" s="29" t="s">
        <v>385</v>
      </c>
      <c r="DD75" s="29" t="s">
        <v>385</v>
      </c>
      <c r="DE75" s="29" t="s">
        <v>385</v>
      </c>
      <c r="DF75" s="29">
        <v>1</v>
      </c>
      <c r="DG75" s="29" t="s">
        <v>385</v>
      </c>
      <c r="DH75" s="29" t="str">
        <f t="shared" si="1"/>
        <v>BB014</v>
      </c>
    </row>
    <row r="76" spans="1:112" ht="15" customHeight="1" x14ac:dyDescent="0.2">
      <c r="A76" s="29" t="s">
        <v>550</v>
      </c>
      <c r="B76" s="29" t="s">
        <v>701</v>
      </c>
      <c r="C76" s="29">
        <v>221</v>
      </c>
      <c r="D76" s="29" t="s">
        <v>137</v>
      </c>
      <c r="E76" s="29" t="s">
        <v>714</v>
      </c>
      <c r="F76" s="29">
        <v>1</v>
      </c>
      <c r="G76" s="29" t="s">
        <v>376</v>
      </c>
      <c r="H76" s="29">
        <v>3</v>
      </c>
      <c r="I76" s="29">
        <v>3.5</v>
      </c>
      <c r="J76" s="29">
        <v>42</v>
      </c>
      <c r="K76" s="29">
        <v>0</v>
      </c>
      <c r="L76" s="29">
        <v>0</v>
      </c>
      <c r="M76" s="29">
        <v>1</v>
      </c>
      <c r="O76" s="29">
        <v>1</v>
      </c>
      <c r="Q76" s="29" t="s">
        <v>137</v>
      </c>
      <c r="R76" s="29">
        <v>3.5</v>
      </c>
      <c r="S76" s="29">
        <v>42</v>
      </c>
      <c r="T76" s="29" t="s">
        <v>376</v>
      </c>
      <c r="U76" s="29" t="s">
        <v>382</v>
      </c>
      <c r="V76" s="29" t="s">
        <v>378</v>
      </c>
      <c r="X76" s="29">
        <v>35</v>
      </c>
      <c r="Y76" s="29" t="s">
        <v>554</v>
      </c>
      <c r="Z76" s="29">
        <v>100</v>
      </c>
      <c r="AD76" s="29">
        <v>38.722222222222221</v>
      </c>
      <c r="AE76" s="29">
        <v>101.7</v>
      </c>
      <c r="AF76" s="29">
        <v>5</v>
      </c>
      <c r="AH76" s="29" t="s">
        <v>715</v>
      </c>
      <c r="AI76" s="29" t="s">
        <v>377</v>
      </c>
      <c r="AJ76" s="29" t="s">
        <v>377</v>
      </c>
      <c r="AK76" s="29" t="s">
        <v>377</v>
      </c>
      <c r="AL76" s="29" t="s">
        <v>383</v>
      </c>
      <c r="AM76" s="29" t="s">
        <v>382</v>
      </c>
      <c r="AN76" s="29" t="s">
        <v>382</v>
      </c>
      <c r="AO76" s="29" t="s">
        <v>383</v>
      </c>
      <c r="AP76" s="29" t="s">
        <v>383</v>
      </c>
      <c r="AQ76" s="29" t="s">
        <v>383</v>
      </c>
      <c r="AR76" s="29" t="s">
        <v>383</v>
      </c>
      <c r="AS76" s="29" t="s">
        <v>383</v>
      </c>
      <c r="AT76" s="29" t="s">
        <v>382</v>
      </c>
      <c r="AU76" s="29" t="s">
        <v>382</v>
      </c>
      <c r="AV76" s="29" t="s">
        <v>377</v>
      </c>
      <c r="AW76" s="29" t="s">
        <v>377</v>
      </c>
      <c r="AX76" s="29" t="s">
        <v>377</v>
      </c>
      <c r="AY76" s="29" t="s">
        <v>377</v>
      </c>
      <c r="AZ76" s="29" t="s">
        <v>377</v>
      </c>
      <c r="BA76" s="29" t="s">
        <v>377</v>
      </c>
      <c r="BB76" s="29" t="s">
        <v>383</v>
      </c>
      <c r="BC76" s="29" t="s">
        <v>382</v>
      </c>
      <c r="BD76" s="29" t="s">
        <v>383</v>
      </c>
      <c r="BE76" s="29" t="s">
        <v>377</v>
      </c>
      <c r="BF76" s="29" t="s">
        <v>716</v>
      </c>
      <c r="BG76" s="29" t="s">
        <v>383</v>
      </c>
      <c r="BH76" s="29" t="s">
        <v>383</v>
      </c>
      <c r="BI76" s="29" t="s">
        <v>717</v>
      </c>
      <c r="BJ76" s="29" t="s">
        <v>712</v>
      </c>
      <c r="BK76" s="29" t="s">
        <v>383</v>
      </c>
      <c r="BL76" s="29" t="s">
        <v>383</v>
      </c>
      <c r="BM76" s="29" t="s">
        <v>716</v>
      </c>
      <c r="BN76" s="29" t="s">
        <v>383</v>
      </c>
      <c r="BO76" s="29" t="s">
        <v>383</v>
      </c>
      <c r="BP76" s="29" t="s">
        <v>718</v>
      </c>
      <c r="BQ76" s="29">
        <v>18.3</v>
      </c>
      <c r="BR76" s="29">
        <v>11.5</v>
      </c>
      <c r="BS76" s="29">
        <v>62.9</v>
      </c>
      <c r="BT76" s="29">
        <v>3.7</v>
      </c>
      <c r="BU76" s="29">
        <v>20.2</v>
      </c>
      <c r="BV76" s="29">
        <v>3.1</v>
      </c>
      <c r="BW76" s="29">
        <v>16.899999999999999</v>
      </c>
      <c r="BX76" s="29">
        <v>6.12</v>
      </c>
      <c r="BY76" s="29">
        <v>13.7</v>
      </c>
      <c r="BZ76" s="29">
        <v>38.700000000000003</v>
      </c>
      <c r="CA76" s="29">
        <v>63.2</v>
      </c>
      <c r="CB76" s="29">
        <v>22.4</v>
      </c>
      <c r="CC76" s="29">
        <v>35.4</v>
      </c>
      <c r="CD76" s="29">
        <v>14.7</v>
      </c>
      <c r="CE76" s="29">
        <v>259</v>
      </c>
      <c r="CF76" s="29" t="s">
        <v>383</v>
      </c>
      <c r="CG76" s="29">
        <v>54</v>
      </c>
      <c r="CH76" s="29" t="s">
        <v>383</v>
      </c>
      <c r="CI76" s="29">
        <v>34</v>
      </c>
      <c r="CJ76" s="29">
        <v>1</v>
      </c>
      <c r="CK76" s="29">
        <v>11</v>
      </c>
      <c r="CL76" s="29" t="s">
        <v>383</v>
      </c>
      <c r="CM76" s="29" t="s">
        <v>383</v>
      </c>
      <c r="CN76" s="29" t="s">
        <v>137</v>
      </c>
      <c r="CO76" s="29" t="s">
        <v>376</v>
      </c>
      <c r="CP76" s="29" t="s">
        <v>456</v>
      </c>
      <c r="CQ76" s="29" t="s">
        <v>457</v>
      </c>
      <c r="CR76" s="29">
        <v>1</v>
      </c>
      <c r="CS76" s="29" t="s">
        <v>385</v>
      </c>
      <c r="CT76" s="29" t="s">
        <v>385</v>
      </c>
      <c r="CU76" s="29" t="s">
        <v>385</v>
      </c>
      <c r="CW76" s="29">
        <v>0</v>
      </c>
      <c r="CX76" s="29" t="s">
        <v>385</v>
      </c>
      <c r="DC76" s="29" t="s">
        <v>385</v>
      </c>
      <c r="DD76" s="29" t="s">
        <v>385</v>
      </c>
      <c r="DE76" s="29" t="s">
        <v>385</v>
      </c>
      <c r="DF76" s="29">
        <v>0</v>
      </c>
      <c r="DG76" s="29" t="s">
        <v>385</v>
      </c>
      <c r="DH76" s="29" t="str">
        <f t="shared" si="1"/>
        <v>BB014</v>
      </c>
    </row>
    <row r="77" spans="1:112" ht="15" customHeight="1" x14ac:dyDescent="0.2">
      <c r="A77" s="29" t="s">
        <v>550</v>
      </c>
      <c r="B77" s="29" t="s">
        <v>701</v>
      </c>
      <c r="C77" s="29">
        <v>222</v>
      </c>
      <c r="D77" s="29" t="s">
        <v>138</v>
      </c>
      <c r="E77" s="29" t="s">
        <v>719</v>
      </c>
      <c r="F77" s="29">
        <v>0</v>
      </c>
      <c r="G77" s="29" t="s">
        <v>392</v>
      </c>
      <c r="H77" s="29">
        <v>6</v>
      </c>
      <c r="I77" s="29">
        <v>6</v>
      </c>
      <c r="J77" s="29">
        <v>72</v>
      </c>
      <c r="K77" s="29">
        <v>1</v>
      </c>
      <c r="M77" s="29">
        <v>1</v>
      </c>
      <c r="O77" s="29">
        <v>0</v>
      </c>
      <c r="P77" s="29" t="s">
        <v>720</v>
      </c>
      <c r="Q77" s="29" t="s">
        <v>138</v>
      </c>
      <c r="R77" s="29">
        <v>6</v>
      </c>
      <c r="S77" s="29">
        <v>72</v>
      </c>
      <c r="T77" s="29" t="s">
        <v>392</v>
      </c>
      <c r="U77" s="29" t="s">
        <v>377</v>
      </c>
      <c r="V77" s="29" t="s">
        <v>378</v>
      </c>
      <c r="X77" s="29">
        <v>43</v>
      </c>
      <c r="Y77" s="29" t="s">
        <v>721</v>
      </c>
      <c r="Z77" s="29">
        <v>100</v>
      </c>
      <c r="AA77" s="29" t="s">
        <v>380</v>
      </c>
      <c r="AB77" s="29" t="s">
        <v>380</v>
      </c>
      <c r="AC77" s="29" t="s">
        <v>380</v>
      </c>
      <c r="AD77" s="29">
        <v>38.333333333333336</v>
      </c>
      <c r="AE77" s="29">
        <v>101</v>
      </c>
      <c r="AF77" s="29">
        <v>3</v>
      </c>
      <c r="AG77" s="29" t="s">
        <v>722</v>
      </c>
      <c r="AH77" s="29" t="s">
        <v>723</v>
      </c>
      <c r="AI77" s="29" t="s">
        <v>377</v>
      </c>
      <c r="AJ77" s="29" t="s">
        <v>377</v>
      </c>
      <c r="AK77" s="29" t="s">
        <v>377</v>
      </c>
      <c r="AL77" s="29" t="s">
        <v>724</v>
      </c>
      <c r="AM77" s="29" t="s">
        <v>382</v>
      </c>
      <c r="AN77" s="29" t="s">
        <v>382</v>
      </c>
      <c r="AO77" s="29" t="s">
        <v>725</v>
      </c>
      <c r="AP77" s="29" t="s">
        <v>383</v>
      </c>
      <c r="AQ77" s="29" t="s">
        <v>383</v>
      </c>
      <c r="AR77" s="29" t="s">
        <v>383</v>
      </c>
      <c r="AS77" s="29" t="s">
        <v>383</v>
      </c>
      <c r="AT77" s="29" t="s">
        <v>382</v>
      </c>
      <c r="AU77" s="29" t="s">
        <v>382</v>
      </c>
      <c r="AV77" s="29" t="s">
        <v>377</v>
      </c>
      <c r="AW77" s="29" t="s">
        <v>377</v>
      </c>
      <c r="AX77" s="29" t="s">
        <v>377</v>
      </c>
      <c r="AY77" s="29" t="s">
        <v>377</v>
      </c>
      <c r="AZ77" s="29" t="s">
        <v>377</v>
      </c>
      <c r="BA77" s="29" t="s">
        <v>382</v>
      </c>
      <c r="BB77" s="29" t="s">
        <v>383</v>
      </c>
      <c r="BC77" s="29" t="s">
        <v>382</v>
      </c>
      <c r="BD77" s="29" t="s">
        <v>383</v>
      </c>
      <c r="BE77" s="29" t="s">
        <v>377</v>
      </c>
      <c r="BF77" s="29" t="s">
        <v>726</v>
      </c>
      <c r="BG77" s="29" t="s">
        <v>383</v>
      </c>
      <c r="BH77" s="29" t="s">
        <v>383</v>
      </c>
      <c r="BI77" s="29" t="s">
        <v>383</v>
      </c>
      <c r="BJ77" s="29" t="s">
        <v>383</v>
      </c>
      <c r="BK77" s="29" t="s">
        <v>383</v>
      </c>
      <c r="BL77" s="29" t="s">
        <v>383</v>
      </c>
      <c r="BM77" s="29" t="s">
        <v>726</v>
      </c>
      <c r="BN77" s="29" t="s">
        <v>383</v>
      </c>
      <c r="BO77" s="29" t="s">
        <v>383</v>
      </c>
      <c r="BP77" s="29" t="s">
        <v>383</v>
      </c>
      <c r="BQ77" s="29">
        <v>10.7</v>
      </c>
      <c r="BR77" s="29">
        <v>5.6</v>
      </c>
      <c r="BS77" s="29">
        <v>52.8</v>
      </c>
      <c r="BT77" s="29">
        <v>2</v>
      </c>
      <c r="BU77" s="29">
        <v>18.399999999999999</v>
      </c>
      <c r="BV77" s="29">
        <v>3.1</v>
      </c>
      <c r="BW77" s="29">
        <v>28.8</v>
      </c>
      <c r="BX77" s="29" t="s">
        <v>383</v>
      </c>
      <c r="BY77" s="29">
        <v>16.600000000000001</v>
      </c>
      <c r="BZ77" s="29" t="s">
        <v>383</v>
      </c>
      <c r="CA77" s="29">
        <v>64.8</v>
      </c>
      <c r="CB77" s="29" t="s">
        <v>383</v>
      </c>
      <c r="CC77" s="29" t="s">
        <v>383</v>
      </c>
      <c r="CD77" s="29">
        <v>15.6</v>
      </c>
      <c r="CE77" s="29" t="s">
        <v>383</v>
      </c>
      <c r="CF77" s="29" t="s">
        <v>383</v>
      </c>
      <c r="CG77" s="29">
        <v>67</v>
      </c>
      <c r="CH77" s="29" t="s">
        <v>383</v>
      </c>
      <c r="CI77" s="29">
        <v>17</v>
      </c>
      <c r="CJ77" s="29">
        <v>5</v>
      </c>
      <c r="CK77" s="29">
        <v>21</v>
      </c>
      <c r="CL77" s="29" t="s">
        <v>383</v>
      </c>
      <c r="CM77" s="29" t="s">
        <v>383</v>
      </c>
      <c r="CN77" s="29" t="s">
        <v>138</v>
      </c>
      <c r="CO77" s="29" t="s">
        <v>382</v>
      </c>
      <c r="CP77" s="29" t="s">
        <v>382</v>
      </c>
      <c r="CQ77" s="29" t="s">
        <v>385</v>
      </c>
      <c r="CR77" s="29">
        <v>0</v>
      </c>
      <c r="CS77" s="29" t="s">
        <v>385</v>
      </c>
      <c r="CT77" s="29" t="s">
        <v>385</v>
      </c>
      <c r="CU77" s="29" t="s">
        <v>385</v>
      </c>
      <c r="CW77" s="29">
        <v>0</v>
      </c>
      <c r="CX77" s="29" t="s">
        <v>385</v>
      </c>
      <c r="DC77" s="29" t="s">
        <v>385</v>
      </c>
      <c r="DD77" s="29" t="s">
        <v>385</v>
      </c>
      <c r="DE77" s="29" t="s">
        <v>385</v>
      </c>
      <c r="DF77" s="29">
        <v>0</v>
      </c>
      <c r="DG77" s="29" t="s">
        <v>385</v>
      </c>
      <c r="DH77" s="29" t="str">
        <f t="shared" si="1"/>
        <v>BB014</v>
      </c>
    </row>
    <row r="78" spans="1:112" ht="15" customHeight="1" x14ac:dyDescent="0.2">
      <c r="A78" s="29" t="s">
        <v>550</v>
      </c>
      <c r="B78" s="29" t="s">
        <v>727</v>
      </c>
      <c r="C78" s="29">
        <v>223</v>
      </c>
      <c r="D78" s="29" t="s">
        <v>139</v>
      </c>
      <c r="E78" s="29" t="s">
        <v>728</v>
      </c>
      <c r="F78" s="29">
        <v>0</v>
      </c>
      <c r="G78" s="29" t="s">
        <v>392</v>
      </c>
      <c r="H78" s="29" t="s">
        <v>383</v>
      </c>
      <c r="I78" s="29">
        <v>1</v>
      </c>
      <c r="J78" s="29">
        <v>12</v>
      </c>
      <c r="K78" s="29">
        <v>1</v>
      </c>
      <c r="M78" s="29">
        <v>1</v>
      </c>
      <c r="O78" s="29">
        <v>1</v>
      </c>
      <c r="P78" s="29" t="s">
        <v>729</v>
      </c>
      <c r="Q78" s="29" t="s">
        <v>139</v>
      </c>
      <c r="R78" s="29">
        <v>1</v>
      </c>
      <c r="S78" s="29">
        <v>12</v>
      </c>
      <c r="T78" s="29" t="s">
        <v>392</v>
      </c>
      <c r="U78" s="29" t="s">
        <v>382</v>
      </c>
      <c r="V78" s="29" t="s">
        <v>378</v>
      </c>
      <c r="X78" s="29">
        <v>30</v>
      </c>
      <c r="Y78" s="29" t="s">
        <v>730</v>
      </c>
      <c r="Z78" s="29">
        <v>104</v>
      </c>
      <c r="AA78" s="29" t="s">
        <v>380</v>
      </c>
      <c r="AB78" s="29" t="s">
        <v>380</v>
      </c>
      <c r="AC78" s="29" t="s">
        <v>380</v>
      </c>
      <c r="AD78" s="29">
        <v>38.555555555555557</v>
      </c>
      <c r="AE78" s="29">
        <v>101.4</v>
      </c>
      <c r="AF78" s="29">
        <v>3</v>
      </c>
      <c r="AG78" s="29" t="s">
        <v>731</v>
      </c>
      <c r="AH78" s="29" t="s">
        <v>732</v>
      </c>
      <c r="AI78" s="29" t="s">
        <v>382</v>
      </c>
      <c r="AJ78" s="29" t="s">
        <v>382</v>
      </c>
      <c r="AK78" s="29" t="s">
        <v>382</v>
      </c>
      <c r="AL78" s="29" t="s">
        <v>383</v>
      </c>
      <c r="AM78" s="29" t="s">
        <v>382</v>
      </c>
      <c r="AN78" s="29" t="s">
        <v>594</v>
      </c>
      <c r="AO78" s="29" t="s">
        <v>383</v>
      </c>
      <c r="AP78" s="29" t="s">
        <v>383</v>
      </c>
      <c r="AQ78" s="29" t="s">
        <v>383</v>
      </c>
      <c r="AR78" s="29" t="s">
        <v>733</v>
      </c>
      <c r="AS78" s="29" t="s">
        <v>734</v>
      </c>
      <c r="AT78" s="29" t="s">
        <v>382</v>
      </c>
      <c r="AU78" s="29" t="s">
        <v>382</v>
      </c>
      <c r="AV78" s="29" t="s">
        <v>377</v>
      </c>
      <c r="AW78" s="29" t="s">
        <v>377</v>
      </c>
      <c r="AX78" s="29" t="s">
        <v>377</v>
      </c>
      <c r="AY78" s="29" t="s">
        <v>377</v>
      </c>
      <c r="AZ78" s="29" t="s">
        <v>377</v>
      </c>
      <c r="BA78" s="29" t="s">
        <v>377</v>
      </c>
      <c r="BB78" s="29" t="s">
        <v>383</v>
      </c>
      <c r="BC78" s="29" t="s">
        <v>377</v>
      </c>
      <c r="BD78" s="29" t="s">
        <v>594</v>
      </c>
      <c r="BE78" s="29" t="s">
        <v>377</v>
      </c>
      <c r="BF78" s="29" t="s">
        <v>735</v>
      </c>
      <c r="BG78" s="29" t="s">
        <v>382</v>
      </c>
      <c r="BH78" s="29" t="s">
        <v>383</v>
      </c>
      <c r="BI78" s="29" t="s">
        <v>383</v>
      </c>
      <c r="BJ78" s="29" t="s">
        <v>383</v>
      </c>
      <c r="BK78" s="29" t="s">
        <v>383</v>
      </c>
      <c r="BL78" s="29" t="s">
        <v>383</v>
      </c>
      <c r="BM78" s="29" t="s">
        <v>735</v>
      </c>
      <c r="BN78" s="29" t="s">
        <v>382</v>
      </c>
      <c r="BO78" s="29" t="s">
        <v>383</v>
      </c>
      <c r="BP78" s="29" t="s">
        <v>383</v>
      </c>
      <c r="BQ78" s="29">
        <v>20.2</v>
      </c>
      <c r="BR78" s="29">
        <v>13.1</v>
      </c>
      <c r="BS78" s="29">
        <v>64.7</v>
      </c>
      <c r="BT78" s="29">
        <v>4.4000000000000004</v>
      </c>
      <c r="BU78" s="29">
        <v>22</v>
      </c>
      <c r="BV78" s="29">
        <v>2.7</v>
      </c>
      <c r="BW78" s="29">
        <v>13.3</v>
      </c>
      <c r="BX78" s="29">
        <v>5.44</v>
      </c>
      <c r="BY78" s="29">
        <v>12</v>
      </c>
      <c r="BZ78" s="29">
        <v>34.5</v>
      </c>
      <c r="CA78" s="29">
        <v>63.4</v>
      </c>
      <c r="CB78" s="29">
        <v>22.1</v>
      </c>
      <c r="CC78" s="29">
        <v>34.799999999999997</v>
      </c>
      <c r="CD78" s="29">
        <v>16.3</v>
      </c>
      <c r="CE78" s="29">
        <v>217</v>
      </c>
      <c r="CF78" s="29" t="s">
        <v>383</v>
      </c>
      <c r="CG78" s="29">
        <v>35</v>
      </c>
      <c r="CH78" s="29" t="s">
        <v>383</v>
      </c>
      <c r="CI78" s="29">
        <v>46</v>
      </c>
      <c r="CJ78" s="29">
        <v>4</v>
      </c>
      <c r="CK78" s="29">
        <v>15</v>
      </c>
      <c r="CL78" s="29" t="s">
        <v>383</v>
      </c>
      <c r="CM78" s="29" t="s">
        <v>383</v>
      </c>
      <c r="CN78" s="29" t="s">
        <v>139</v>
      </c>
      <c r="CO78" s="29" t="s">
        <v>382</v>
      </c>
      <c r="CP78" s="29" t="s">
        <v>382</v>
      </c>
      <c r="CQ78" s="29" t="s">
        <v>385</v>
      </c>
      <c r="CR78" s="29">
        <v>0</v>
      </c>
      <c r="CS78" s="29" t="s">
        <v>385</v>
      </c>
      <c r="CT78" s="29" t="s">
        <v>385</v>
      </c>
      <c r="CU78" s="29" t="s">
        <v>385</v>
      </c>
      <c r="CW78" s="29">
        <v>0</v>
      </c>
      <c r="CX78" s="29" t="s">
        <v>385</v>
      </c>
      <c r="DC78" s="29" t="s">
        <v>385</v>
      </c>
      <c r="DD78" s="29" t="s">
        <v>385</v>
      </c>
      <c r="DE78" s="29" t="s">
        <v>385</v>
      </c>
      <c r="DF78" s="29">
        <v>1</v>
      </c>
      <c r="DG78" s="29" t="s">
        <v>385</v>
      </c>
      <c r="DH78" s="29" t="str">
        <f t="shared" si="1"/>
        <v>BB015</v>
      </c>
    </row>
    <row r="79" spans="1:112" ht="15" customHeight="1" x14ac:dyDescent="0.2">
      <c r="A79" s="29" t="s">
        <v>550</v>
      </c>
      <c r="B79" s="29" t="s">
        <v>727</v>
      </c>
      <c r="C79" s="29">
        <v>224</v>
      </c>
      <c r="D79" s="29" t="s">
        <v>140</v>
      </c>
      <c r="E79" s="29" t="s">
        <v>736</v>
      </c>
      <c r="F79" s="29">
        <v>0</v>
      </c>
      <c r="G79" s="29" t="s">
        <v>392</v>
      </c>
      <c r="H79" s="29" t="s">
        <v>383</v>
      </c>
      <c r="I79" s="29">
        <v>5</v>
      </c>
      <c r="J79" s="29">
        <v>60</v>
      </c>
      <c r="K79" s="29">
        <v>0</v>
      </c>
      <c r="M79" s="29">
        <v>1</v>
      </c>
      <c r="O79" s="29">
        <v>1</v>
      </c>
      <c r="P79" s="29" t="s">
        <v>729</v>
      </c>
      <c r="Q79" s="29" t="s">
        <v>140</v>
      </c>
      <c r="R79" s="29">
        <v>5</v>
      </c>
      <c r="S79" s="29">
        <v>60</v>
      </c>
      <c r="T79" s="29" t="s">
        <v>392</v>
      </c>
      <c r="U79" s="29" t="s">
        <v>377</v>
      </c>
      <c r="V79" s="29" t="s">
        <v>378</v>
      </c>
      <c r="X79" s="29">
        <v>45</v>
      </c>
      <c r="Y79" s="29" t="s">
        <v>554</v>
      </c>
      <c r="Z79" s="29">
        <v>108</v>
      </c>
      <c r="AA79" s="29" t="s">
        <v>380</v>
      </c>
      <c r="AD79" s="29">
        <v>38.555555555555557</v>
      </c>
      <c r="AE79" s="29">
        <v>101.4</v>
      </c>
      <c r="AF79" s="29">
        <v>4</v>
      </c>
      <c r="AG79" s="29" t="s">
        <v>737</v>
      </c>
      <c r="AH79" s="29" t="s">
        <v>738</v>
      </c>
      <c r="AI79" s="29" t="s">
        <v>377</v>
      </c>
      <c r="AJ79" s="29" t="s">
        <v>377</v>
      </c>
      <c r="AK79" s="29" t="s">
        <v>377</v>
      </c>
      <c r="AL79" s="29" t="s">
        <v>383</v>
      </c>
      <c r="AM79" s="29" t="s">
        <v>382</v>
      </c>
      <c r="AN79" s="29" t="s">
        <v>382</v>
      </c>
      <c r="AO79" s="29" t="s">
        <v>383</v>
      </c>
      <c r="AP79" s="29" t="s">
        <v>377</v>
      </c>
      <c r="AQ79" s="29" t="s">
        <v>383</v>
      </c>
      <c r="AR79" s="29" t="s">
        <v>739</v>
      </c>
      <c r="AS79" s="29" t="s">
        <v>740</v>
      </c>
      <c r="AT79" s="29" t="s">
        <v>382</v>
      </c>
      <c r="AU79" s="29" t="s">
        <v>382</v>
      </c>
      <c r="AV79" s="29" t="s">
        <v>377</v>
      </c>
      <c r="AW79" s="29" t="s">
        <v>377</v>
      </c>
      <c r="AX79" s="29" t="s">
        <v>377</v>
      </c>
      <c r="AY79" s="29" t="s">
        <v>377</v>
      </c>
      <c r="AZ79" s="29" t="s">
        <v>377</v>
      </c>
      <c r="BA79" s="29" t="s">
        <v>377</v>
      </c>
      <c r="BB79" s="29" t="s">
        <v>383</v>
      </c>
      <c r="BC79" s="29" t="s">
        <v>382</v>
      </c>
      <c r="BD79" s="29" t="s">
        <v>383</v>
      </c>
      <c r="BE79" s="29" t="s">
        <v>377</v>
      </c>
      <c r="BF79" s="29" t="s">
        <v>741</v>
      </c>
      <c r="BG79" s="29" t="s">
        <v>382</v>
      </c>
      <c r="BH79" s="29" t="s">
        <v>742</v>
      </c>
      <c r="BI79" s="29" t="s">
        <v>383</v>
      </c>
      <c r="BJ79" s="29" t="s">
        <v>383</v>
      </c>
      <c r="BK79" s="29" t="s">
        <v>383</v>
      </c>
      <c r="BL79" s="29" t="s">
        <v>383</v>
      </c>
      <c r="BM79" s="29" t="s">
        <v>741</v>
      </c>
      <c r="BN79" s="29" t="s">
        <v>382</v>
      </c>
      <c r="BO79" s="29" t="s">
        <v>743</v>
      </c>
      <c r="BP79" s="29" t="s">
        <v>383</v>
      </c>
      <c r="BQ79" s="29">
        <v>12</v>
      </c>
      <c r="BR79" s="29">
        <v>8.5</v>
      </c>
      <c r="BS79" s="29">
        <v>70.599999999999994</v>
      </c>
      <c r="BT79" s="29">
        <v>1.9</v>
      </c>
      <c r="BU79" s="29">
        <v>15.9</v>
      </c>
      <c r="BV79" s="29">
        <v>1.6</v>
      </c>
      <c r="BW79" s="29">
        <v>13.5</v>
      </c>
      <c r="BX79" s="29">
        <v>6.61</v>
      </c>
      <c r="BY79" s="29">
        <v>14.4</v>
      </c>
      <c r="BZ79" s="29">
        <v>40.299999999999997</v>
      </c>
      <c r="CA79" s="29">
        <v>61</v>
      </c>
      <c r="CB79" s="29">
        <v>21.8</v>
      </c>
      <c r="CC79" s="29">
        <v>35.700000000000003</v>
      </c>
      <c r="CD79" s="29">
        <v>17.5</v>
      </c>
      <c r="CE79" s="29">
        <v>274</v>
      </c>
      <c r="CF79" s="29" t="s">
        <v>383</v>
      </c>
      <c r="CG79" s="29">
        <v>60</v>
      </c>
      <c r="CH79" s="29">
        <v>2</v>
      </c>
      <c r="CI79" s="29">
        <v>33</v>
      </c>
      <c r="CJ79" s="29">
        <v>2</v>
      </c>
      <c r="CK79" s="29">
        <v>3</v>
      </c>
      <c r="CL79" s="29" t="s">
        <v>383</v>
      </c>
      <c r="CM79" s="29" t="s">
        <v>383</v>
      </c>
      <c r="CN79" s="29" t="s">
        <v>140</v>
      </c>
      <c r="CO79" s="29" t="s">
        <v>382</v>
      </c>
      <c r="CP79" s="29" t="s">
        <v>382</v>
      </c>
      <c r="CQ79" s="29" t="s">
        <v>385</v>
      </c>
      <c r="CR79" s="29">
        <v>0</v>
      </c>
      <c r="CS79" s="29" t="s">
        <v>385</v>
      </c>
      <c r="CT79" s="29" t="s">
        <v>385</v>
      </c>
      <c r="CU79" s="29" t="s">
        <v>385</v>
      </c>
      <c r="CW79" s="29">
        <v>0</v>
      </c>
      <c r="CX79" s="29" t="s">
        <v>457</v>
      </c>
      <c r="DC79" s="29" t="s">
        <v>385</v>
      </c>
      <c r="DD79" s="29" t="s">
        <v>385</v>
      </c>
      <c r="DE79" s="29" t="s">
        <v>385</v>
      </c>
      <c r="DF79" s="29">
        <v>0</v>
      </c>
      <c r="DG79" s="29" t="s">
        <v>385</v>
      </c>
      <c r="DH79" s="29" t="str">
        <f t="shared" si="1"/>
        <v>BB015</v>
      </c>
    </row>
    <row r="80" spans="1:112" ht="15" customHeight="1" x14ac:dyDescent="0.2">
      <c r="A80" s="29" t="s">
        <v>550</v>
      </c>
      <c r="B80" s="29" t="s">
        <v>727</v>
      </c>
      <c r="C80" s="29">
        <v>225</v>
      </c>
      <c r="D80" s="29" t="s">
        <v>143</v>
      </c>
      <c r="E80" s="29" t="s">
        <v>744</v>
      </c>
      <c r="F80" s="29">
        <v>1</v>
      </c>
      <c r="G80" s="29" t="s">
        <v>376</v>
      </c>
      <c r="H80" s="29" t="s">
        <v>383</v>
      </c>
      <c r="I80" s="29">
        <v>2</v>
      </c>
      <c r="J80" s="29">
        <v>24</v>
      </c>
      <c r="K80" s="29">
        <v>0</v>
      </c>
      <c r="M80" s="29">
        <v>1</v>
      </c>
      <c r="O80" s="29">
        <v>1</v>
      </c>
      <c r="P80" s="29" t="s">
        <v>745</v>
      </c>
      <c r="Q80" s="29" t="s">
        <v>143</v>
      </c>
      <c r="R80" s="29">
        <v>2</v>
      </c>
      <c r="S80" s="29">
        <v>24</v>
      </c>
      <c r="T80" s="29" t="s">
        <v>376</v>
      </c>
      <c r="U80" s="29" t="s">
        <v>382</v>
      </c>
      <c r="V80" s="29" t="s">
        <v>378</v>
      </c>
      <c r="Y80" s="29" t="s">
        <v>746</v>
      </c>
      <c r="Z80" s="29">
        <v>128</v>
      </c>
      <c r="AB80" s="29" t="s">
        <v>380</v>
      </c>
      <c r="AC80" s="29" t="s">
        <v>380</v>
      </c>
      <c r="AD80" s="29">
        <v>39.166666666666664</v>
      </c>
      <c r="AE80" s="29">
        <v>102.5</v>
      </c>
      <c r="AF80" s="29">
        <v>2</v>
      </c>
      <c r="AG80" s="29" t="s">
        <v>747</v>
      </c>
      <c r="AH80" s="29" t="s">
        <v>748</v>
      </c>
      <c r="AI80" s="29" t="s">
        <v>377</v>
      </c>
      <c r="AJ80" s="29" t="s">
        <v>377</v>
      </c>
      <c r="AK80" s="29" t="s">
        <v>382</v>
      </c>
      <c r="AL80" s="29" t="s">
        <v>383</v>
      </c>
      <c r="AM80" s="29" t="s">
        <v>382</v>
      </c>
      <c r="AN80" s="29" t="s">
        <v>382</v>
      </c>
      <c r="AO80" s="29" t="s">
        <v>383</v>
      </c>
      <c r="AP80" s="29" t="s">
        <v>382</v>
      </c>
      <c r="AQ80" s="29">
        <v>0</v>
      </c>
      <c r="AR80" s="29" t="s">
        <v>383</v>
      </c>
      <c r="AS80" s="29" t="s">
        <v>383</v>
      </c>
      <c r="AT80" s="29" t="s">
        <v>382</v>
      </c>
      <c r="AU80" s="29" t="s">
        <v>382</v>
      </c>
      <c r="AV80" s="29" t="s">
        <v>377</v>
      </c>
      <c r="AW80" s="29" t="s">
        <v>377</v>
      </c>
      <c r="AX80" s="29" t="s">
        <v>377</v>
      </c>
      <c r="AY80" s="29" t="s">
        <v>377</v>
      </c>
      <c r="AZ80" s="29" t="s">
        <v>377</v>
      </c>
      <c r="BA80" s="29" t="s">
        <v>377</v>
      </c>
      <c r="BB80" s="29" t="s">
        <v>383</v>
      </c>
      <c r="BC80" s="29" t="s">
        <v>382</v>
      </c>
      <c r="BD80" s="29" t="s">
        <v>383</v>
      </c>
      <c r="BE80" s="29" t="s">
        <v>382</v>
      </c>
      <c r="BF80" s="29" t="s">
        <v>383</v>
      </c>
      <c r="BG80" s="29" t="s">
        <v>382</v>
      </c>
      <c r="BH80" s="29" t="s">
        <v>383</v>
      </c>
      <c r="BI80" s="29" t="s">
        <v>383</v>
      </c>
      <c r="BJ80" s="29" t="s">
        <v>712</v>
      </c>
      <c r="BK80" s="29" t="s">
        <v>383</v>
      </c>
      <c r="BL80" s="29" t="s">
        <v>383</v>
      </c>
      <c r="BM80" s="29" t="s">
        <v>383</v>
      </c>
      <c r="BN80" s="29" t="s">
        <v>382</v>
      </c>
      <c r="BO80" s="29" t="s">
        <v>383</v>
      </c>
      <c r="BP80" s="29" t="s">
        <v>383</v>
      </c>
      <c r="BQ80" s="29">
        <v>17.399999999999999</v>
      </c>
      <c r="BR80" s="29">
        <v>12.1</v>
      </c>
      <c r="BS80" s="29">
        <v>69.8</v>
      </c>
      <c r="BT80" s="29">
        <v>3.2</v>
      </c>
      <c r="BU80" s="29">
        <v>18.399999999999999</v>
      </c>
      <c r="BV80" s="29">
        <v>2.1</v>
      </c>
      <c r="BW80" s="29">
        <v>11.8</v>
      </c>
      <c r="BX80" s="29">
        <v>6.7</v>
      </c>
      <c r="BY80" s="29">
        <v>15.1</v>
      </c>
      <c r="BZ80" s="29">
        <v>42.3</v>
      </c>
      <c r="CA80" s="29">
        <v>63.2</v>
      </c>
      <c r="CB80" s="29">
        <v>22.5</v>
      </c>
      <c r="CC80" s="29">
        <v>35.700000000000003</v>
      </c>
      <c r="CD80" s="29">
        <v>18.899999999999999</v>
      </c>
      <c r="CE80" s="29">
        <v>178</v>
      </c>
      <c r="CF80" s="29" t="s">
        <v>383</v>
      </c>
      <c r="CG80" s="29">
        <v>47</v>
      </c>
      <c r="CH80" s="29" t="s">
        <v>383</v>
      </c>
      <c r="CI80" s="29">
        <v>42</v>
      </c>
      <c r="CJ80" s="29">
        <v>3</v>
      </c>
      <c r="CK80" s="29">
        <v>6</v>
      </c>
      <c r="CL80" s="29" t="s">
        <v>383</v>
      </c>
      <c r="CM80" s="29">
        <v>2</v>
      </c>
      <c r="CN80" s="29" t="s">
        <v>143</v>
      </c>
      <c r="CO80" s="29" t="s">
        <v>382</v>
      </c>
      <c r="CP80" s="29" t="s">
        <v>382</v>
      </c>
      <c r="CQ80" s="29" t="s">
        <v>385</v>
      </c>
      <c r="CR80" s="29">
        <v>0</v>
      </c>
      <c r="CS80" s="29" t="s">
        <v>385</v>
      </c>
      <c r="CT80" s="29" t="s">
        <v>385</v>
      </c>
      <c r="CU80" s="29" t="s">
        <v>385</v>
      </c>
      <c r="CW80" s="29">
        <v>0</v>
      </c>
      <c r="CX80" s="29" t="s">
        <v>385</v>
      </c>
      <c r="DC80" s="29" t="s">
        <v>385</v>
      </c>
      <c r="DD80" s="29" t="s">
        <v>385</v>
      </c>
      <c r="DE80" s="29" t="s">
        <v>385</v>
      </c>
      <c r="DF80" s="29">
        <v>1</v>
      </c>
      <c r="DG80" s="29" t="s">
        <v>385</v>
      </c>
      <c r="DH80" s="29" t="str">
        <f t="shared" si="1"/>
        <v>BB015</v>
      </c>
    </row>
    <row r="81" spans="1:112" ht="15" customHeight="1" x14ac:dyDescent="0.2">
      <c r="A81" s="29" t="s">
        <v>550</v>
      </c>
      <c r="B81" s="29" t="s">
        <v>749</v>
      </c>
      <c r="C81" s="29">
        <v>226</v>
      </c>
      <c r="D81" s="29" t="s">
        <v>144</v>
      </c>
      <c r="E81" s="29" t="s">
        <v>447</v>
      </c>
      <c r="F81" s="29">
        <v>0</v>
      </c>
      <c r="G81" s="29" t="s">
        <v>392</v>
      </c>
      <c r="H81" s="29" t="s">
        <v>383</v>
      </c>
      <c r="I81" s="29">
        <v>3</v>
      </c>
      <c r="J81" s="29">
        <v>36</v>
      </c>
      <c r="K81" s="29">
        <v>1</v>
      </c>
      <c r="M81" s="29">
        <v>1</v>
      </c>
      <c r="O81" s="29">
        <v>0</v>
      </c>
      <c r="P81" s="29" t="s">
        <v>750</v>
      </c>
      <c r="Q81" s="29" t="s">
        <v>144</v>
      </c>
      <c r="R81" s="29">
        <v>3</v>
      </c>
      <c r="S81" s="29">
        <v>36</v>
      </c>
      <c r="T81" s="29" t="s">
        <v>392</v>
      </c>
      <c r="U81" s="29" t="s">
        <v>382</v>
      </c>
      <c r="V81" s="29" t="s">
        <v>378</v>
      </c>
      <c r="X81" s="29">
        <v>30</v>
      </c>
      <c r="Y81" s="29" t="s">
        <v>554</v>
      </c>
      <c r="Z81" s="29">
        <v>82</v>
      </c>
      <c r="AA81" s="29" t="s">
        <v>380</v>
      </c>
      <c r="AD81" s="29">
        <v>38.333333333333336</v>
      </c>
      <c r="AE81" s="29">
        <v>101</v>
      </c>
      <c r="AF81" s="29">
        <v>2</v>
      </c>
      <c r="AG81" s="29" t="s">
        <v>751</v>
      </c>
      <c r="AH81" s="29" t="s">
        <v>752</v>
      </c>
      <c r="AI81" s="29" t="s">
        <v>377</v>
      </c>
      <c r="AJ81" s="29" t="s">
        <v>382</v>
      </c>
      <c r="AK81" s="29" t="s">
        <v>377</v>
      </c>
      <c r="AL81" s="29" t="s">
        <v>383</v>
      </c>
      <c r="AM81" s="29" t="s">
        <v>382</v>
      </c>
      <c r="AN81" s="29" t="s">
        <v>382</v>
      </c>
      <c r="AO81" s="29" t="s">
        <v>383</v>
      </c>
      <c r="AP81" s="29" t="s">
        <v>377</v>
      </c>
      <c r="AQ81" s="29" t="s">
        <v>383</v>
      </c>
      <c r="AR81" s="29" t="s">
        <v>753</v>
      </c>
      <c r="AS81" s="29" t="s">
        <v>754</v>
      </c>
      <c r="AT81" s="29" t="s">
        <v>377</v>
      </c>
      <c r="AU81" s="29" t="s">
        <v>382</v>
      </c>
      <c r="AV81" s="29" t="s">
        <v>377</v>
      </c>
      <c r="AW81" s="29" t="s">
        <v>377</v>
      </c>
      <c r="AX81" s="29" t="s">
        <v>377</v>
      </c>
      <c r="AY81" s="29" t="s">
        <v>377</v>
      </c>
      <c r="AZ81" s="29" t="s">
        <v>377</v>
      </c>
      <c r="BA81" s="29" t="s">
        <v>377</v>
      </c>
      <c r="BB81" s="29" t="s">
        <v>383</v>
      </c>
      <c r="BC81" s="29" t="s">
        <v>382</v>
      </c>
      <c r="BD81" s="29" t="s">
        <v>383</v>
      </c>
      <c r="BE81" s="29" t="s">
        <v>382</v>
      </c>
      <c r="BF81" s="29" t="s">
        <v>383</v>
      </c>
      <c r="BG81" s="29" t="s">
        <v>382</v>
      </c>
      <c r="BH81" s="29" t="s">
        <v>383</v>
      </c>
      <c r="BI81" s="29" t="s">
        <v>383</v>
      </c>
      <c r="BJ81" s="29" t="s">
        <v>383</v>
      </c>
      <c r="BK81" s="29" t="s">
        <v>383</v>
      </c>
      <c r="BL81" s="29" t="s">
        <v>383</v>
      </c>
      <c r="BM81" s="29" t="s">
        <v>383</v>
      </c>
      <c r="BN81" s="29" t="s">
        <v>382</v>
      </c>
      <c r="BO81" s="29" t="s">
        <v>383</v>
      </c>
      <c r="BP81" s="29" t="s">
        <v>383</v>
      </c>
      <c r="BQ81" s="29">
        <v>10.9</v>
      </c>
      <c r="BR81" s="29">
        <v>8.8000000000000007</v>
      </c>
      <c r="BS81" s="29">
        <v>80.8</v>
      </c>
      <c r="BT81" s="29">
        <v>1.3</v>
      </c>
      <c r="BU81" s="29">
        <v>11.8</v>
      </c>
      <c r="BV81" s="29">
        <v>0.8</v>
      </c>
      <c r="BW81" s="29">
        <v>7.4</v>
      </c>
      <c r="BX81" s="29">
        <v>6.05</v>
      </c>
      <c r="BY81" s="29">
        <v>14.1</v>
      </c>
      <c r="BZ81" s="29">
        <v>42.5</v>
      </c>
      <c r="CA81" s="29">
        <v>70.3</v>
      </c>
      <c r="CB81" s="29">
        <v>23.3</v>
      </c>
      <c r="CC81" s="29">
        <v>33.200000000000003</v>
      </c>
      <c r="CD81" s="29">
        <v>14.8</v>
      </c>
      <c r="CE81" s="29">
        <v>328</v>
      </c>
      <c r="CF81" s="29">
        <v>9.8000000000000007</v>
      </c>
      <c r="CG81" s="29">
        <v>43</v>
      </c>
      <c r="CH81" s="29" t="s">
        <v>383</v>
      </c>
      <c r="CI81" s="29">
        <v>49</v>
      </c>
      <c r="CJ81" s="29">
        <v>4</v>
      </c>
      <c r="CK81" s="29">
        <v>4</v>
      </c>
      <c r="CL81" s="29" t="s">
        <v>383</v>
      </c>
      <c r="CM81" s="29" t="s">
        <v>383</v>
      </c>
      <c r="CN81" s="29" t="s">
        <v>144</v>
      </c>
      <c r="CO81" s="29" t="s">
        <v>456</v>
      </c>
      <c r="CP81" s="29" t="s">
        <v>456</v>
      </c>
      <c r="CQ81" s="29" t="s">
        <v>457</v>
      </c>
      <c r="CR81" s="29">
        <v>1</v>
      </c>
      <c r="CS81" s="29" t="s">
        <v>457</v>
      </c>
      <c r="CT81" s="29" t="s">
        <v>385</v>
      </c>
      <c r="CU81" s="29" t="s">
        <v>385</v>
      </c>
      <c r="CW81" s="29">
        <v>0</v>
      </c>
      <c r="CX81" s="29" t="s">
        <v>385</v>
      </c>
      <c r="DC81" s="29" t="s">
        <v>385</v>
      </c>
      <c r="DD81" s="29" t="s">
        <v>385</v>
      </c>
      <c r="DE81" s="29" t="s">
        <v>385</v>
      </c>
      <c r="DF81" s="29">
        <v>0</v>
      </c>
      <c r="DG81" s="29" t="s">
        <v>385</v>
      </c>
      <c r="DH81" s="29" t="str">
        <f t="shared" si="1"/>
        <v>BB016</v>
      </c>
    </row>
    <row r="82" spans="1:112" ht="15" customHeight="1" x14ac:dyDescent="0.2">
      <c r="A82" s="29" t="s">
        <v>550</v>
      </c>
      <c r="B82" s="29" t="s">
        <v>749</v>
      </c>
      <c r="C82" s="29">
        <v>227</v>
      </c>
      <c r="D82" s="29" t="s">
        <v>145</v>
      </c>
      <c r="E82" s="29" t="s">
        <v>755</v>
      </c>
      <c r="F82" s="29">
        <v>1</v>
      </c>
      <c r="G82" s="29" t="s">
        <v>376</v>
      </c>
      <c r="H82" s="29">
        <v>3.5</v>
      </c>
      <c r="I82" s="29">
        <v>3.5</v>
      </c>
      <c r="J82" s="29">
        <v>42</v>
      </c>
      <c r="K82" s="29">
        <v>0</v>
      </c>
      <c r="L82" s="29">
        <v>1</v>
      </c>
      <c r="M82" s="29">
        <v>1</v>
      </c>
      <c r="O82" s="29">
        <v>0</v>
      </c>
      <c r="Q82" s="29" t="s">
        <v>145</v>
      </c>
      <c r="R82" s="29">
        <v>3.5</v>
      </c>
      <c r="S82" s="29">
        <v>42</v>
      </c>
      <c r="T82" s="29" t="s">
        <v>376</v>
      </c>
      <c r="U82" s="29" t="s">
        <v>382</v>
      </c>
      <c r="V82" s="29" t="s">
        <v>378</v>
      </c>
      <c r="Y82" s="29" t="s">
        <v>554</v>
      </c>
      <c r="Z82" s="29">
        <v>78</v>
      </c>
      <c r="AA82" s="29" t="s">
        <v>380</v>
      </c>
      <c r="AB82" s="29" t="s">
        <v>380</v>
      </c>
      <c r="AC82" s="29" t="s">
        <v>380</v>
      </c>
      <c r="AD82" s="29">
        <v>38.611111111111114</v>
      </c>
      <c r="AE82" s="29">
        <v>101.5</v>
      </c>
      <c r="AF82" s="29">
        <v>2.5</v>
      </c>
      <c r="AG82" s="29" t="s">
        <v>756</v>
      </c>
      <c r="AH82" s="29" t="s">
        <v>757</v>
      </c>
      <c r="AI82" s="29" t="s">
        <v>377</v>
      </c>
      <c r="AJ82" s="29" t="s">
        <v>377</v>
      </c>
      <c r="AK82" s="29" t="s">
        <v>382</v>
      </c>
      <c r="AL82" s="29" t="s">
        <v>383</v>
      </c>
      <c r="AM82" s="29" t="s">
        <v>382</v>
      </c>
      <c r="AN82" s="29" t="s">
        <v>382</v>
      </c>
      <c r="AO82" s="29" t="s">
        <v>383</v>
      </c>
      <c r="AP82" s="29" t="s">
        <v>383</v>
      </c>
      <c r="AQ82" s="29" t="s">
        <v>383</v>
      </c>
      <c r="AR82" s="29" t="s">
        <v>758</v>
      </c>
      <c r="AS82" s="29" t="s">
        <v>759</v>
      </c>
      <c r="AT82" s="29" t="s">
        <v>382</v>
      </c>
      <c r="AU82" s="29" t="s">
        <v>382</v>
      </c>
      <c r="AV82" s="29" t="s">
        <v>377</v>
      </c>
      <c r="AW82" s="29" t="s">
        <v>377</v>
      </c>
      <c r="AX82" s="29" t="s">
        <v>377</v>
      </c>
      <c r="AY82" s="29" t="s">
        <v>377</v>
      </c>
      <c r="AZ82" s="29" t="s">
        <v>377</v>
      </c>
      <c r="BA82" s="29" t="s">
        <v>377</v>
      </c>
      <c r="BB82" s="29" t="s">
        <v>383</v>
      </c>
      <c r="BC82" s="29" t="s">
        <v>382</v>
      </c>
      <c r="BD82" s="29" t="s">
        <v>383</v>
      </c>
      <c r="BE82" s="29" t="s">
        <v>382</v>
      </c>
      <c r="BF82" s="29" t="s">
        <v>383</v>
      </c>
      <c r="BG82" s="29" t="s">
        <v>382</v>
      </c>
      <c r="BH82" s="29" t="s">
        <v>383</v>
      </c>
      <c r="BI82" s="29" t="s">
        <v>383</v>
      </c>
      <c r="BJ82" s="29" t="s">
        <v>760</v>
      </c>
      <c r="BK82" s="29" t="s">
        <v>761</v>
      </c>
      <c r="BL82" s="29" t="s">
        <v>761</v>
      </c>
      <c r="BM82" s="29" t="s">
        <v>383</v>
      </c>
      <c r="BN82" s="29" t="s">
        <v>382</v>
      </c>
      <c r="BO82" s="29" t="s">
        <v>383</v>
      </c>
      <c r="BP82" s="29" t="s">
        <v>383</v>
      </c>
      <c r="BQ82" s="29">
        <v>26.8</v>
      </c>
      <c r="BR82" s="29">
        <v>18.7</v>
      </c>
      <c r="BS82" s="29">
        <v>69.7</v>
      </c>
      <c r="BT82" s="29">
        <v>5.2</v>
      </c>
      <c r="BU82" s="29">
        <v>19.5</v>
      </c>
      <c r="BV82" s="29">
        <v>2.9</v>
      </c>
      <c r="BW82" s="29">
        <v>10.8</v>
      </c>
      <c r="BX82" s="29">
        <v>5.73</v>
      </c>
      <c r="BY82" s="29">
        <v>12.6</v>
      </c>
      <c r="BZ82" s="29">
        <v>35.1</v>
      </c>
      <c r="CA82" s="29">
        <v>61.8</v>
      </c>
      <c r="CB82" s="29">
        <v>22</v>
      </c>
      <c r="CC82" s="29">
        <v>35.9</v>
      </c>
      <c r="CD82" s="29">
        <v>15.5</v>
      </c>
      <c r="CE82" s="29">
        <v>487</v>
      </c>
      <c r="CF82" s="29" t="s">
        <v>383</v>
      </c>
      <c r="CG82" s="29">
        <v>65</v>
      </c>
      <c r="CH82" s="29">
        <v>3</v>
      </c>
      <c r="CI82" s="29">
        <v>25</v>
      </c>
      <c r="CJ82" s="29">
        <v>2</v>
      </c>
      <c r="CK82" s="29">
        <v>5</v>
      </c>
      <c r="CL82" s="29" t="s">
        <v>383</v>
      </c>
      <c r="CM82" s="29" t="s">
        <v>383</v>
      </c>
      <c r="CN82" s="29" t="s">
        <v>145</v>
      </c>
      <c r="CO82" s="29" t="s">
        <v>382</v>
      </c>
      <c r="CP82" s="29" t="s">
        <v>382</v>
      </c>
      <c r="CQ82" s="29" t="s">
        <v>385</v>
      </c>
      <c r="CR82" s="29">
        <v>0</v>
      </c>
      <c r="CS82" s="29" t="s">
        <v>385</v>
      </c>
      <c r="CT82" s="29" t="s">
        <v>385</v>
      </c>
      <c r="CU82" s="29" t="s">
        <v>385</v>
      </c>
      <c r="CW82" s="29">
        <v>0</v>
      </c>
      <c r="CX82" s="29" t="s">
        <v>385</v>
      </c>
      <c r="DC82" s="29" t="s">
        <v>385</v>
      </c>
      <c r="DD82" s="29" t="s">
        <v>385</v>
      </c>
      <c r="DE82" s="29" t="s">
        <v>385</v>
      </c>
      <c r="DF82" s="29">
        <v>0</v>
      </c>
      <c r="DG82" s="29" t="s">
        <v>385</v>
      </c>
      <c r="DH82" s="29" t="str">
        <f t="shared" si="1"/>
        <v>BB016</v>
      </c>
    </row>
    <row r="83" spans="1:112" ht="15" customHeight="1" x14ac:dyDescent="0.2">
      <c r="A83" s="29" t="s">
        <v>550</v>
      </c>
      <c r="B83" s="29" t="s">
        <v>749</v>
      </c>
      <c r="C83" s="29">
        <v>228</v>
      </c>
      <c r="D83" s="29" t="s">
        <v>146</v>
      </c>
      <c r="E83" s="29" t="s">
        <v>762</v>
      </c>
      <c r="F83" s="29">
        <v>0</v>
      </c>
      <c r="G83" s="29" t="s">
        <v>392</v>
      </c>
      <c r="H83" s="29">
        <v>3</v>
      </c>
      <c r="I83" s="29">
        <v>3</v>
      </c>
      <c r="J83" s="29">
        <v>36</v>
      </c>
      <c r="K83" s="29">
        <v>1</v>
      </c>
      <c r="M83" s="29">
        <v>1</v>
      </c>
      <c r="O83" s="29">
        <v>0</v>
      </c>
      <c r="Q83" s="29" t="s">
        <v>146</v>
      </c>
      <c r="R83" s="29">
        <v>3</v>
      </c>
      <c r="S83" s="29">
        <v>36</v>
      </c>
      <c r="T83" s="29" t="s">
        <v>392</v>
      </c>
      <c r="U83" s="29" t="s">
        <v>377</v>
      </c>
      <c r="V83" s="29" t="s">
        <v>378</v>
      </c>
      <c r="X83" s="29">
        <v>20</v>
      </c>
      <c r="Y83" s="29" t="s">
        <v>554</v>
      </c>
      <c r="Z83" s="29">
        <v>116</v>
      </c>
      <c r="AA83" s="29" t="s">
        <v>380</v>
      </c>
      <c r="AD83" s="29">
        <v>38.888888888888886</v>
      </c>
      <c r="AE83" s="29">
        <v>102</v>
      </c>
      <c r="AF83" s="29">
        <v>2</v>
      </c>
      <c r="AI83" s="29" t="s">
        <v>377</v>
      </c>
      <c r="AJ83" s="29" t="s">
        <v>377</v>
      </c>
      <c r="AK83" s="29" t="s">
        <v>382</v>
      </c>
      <c r="AL83" s="29" t="s">
        <v>383</v>
      </c>
      <c r="AM83" s="29" t="s">
        <v>382</v>
      </c>
      <c r="AN83" s="29" t="s">
        <v>382</v>
      </c>
      <c r="AO83" s="29" t="s">
        <v>383</v>
      </c>
      <c r="AP83" s="29" t="s">
        <v>382</v>
      </c>
      <c r="AQ83" s="29">
        <v>0</v>
      </c>
      <c r="AR83" s="29" t="s">
        <v>383</v>
      </c>
      <c r="AS83" s="29" t="s">
        <v>383</v>
      </c>
      <c r="AT83" s="29" t="s">
        <v>382</v>
      </c>
      <c r="AU83" s="29" t="s">
        <v>382</v>
      </c>
      <c r="AV83" s="29" t="s">
        <v>377</v>
      </c>
      <c r="AW83" s="29" t="s">
        <v>377</v>
      </c>
      <c r="AX83" s="29" t="s">
        <v>377</v>
      </c>
      <c r="AY83" s="29" t="s">
        <v>377</v>
      </c>
      <c r="AZ83" s="29" t="s">
        <v>377</v>
      </c>
      <c r="BA83" s="29" t="s">
        <v>377</v>
      </c>
      <c r="BB83" s="29" t="s">
        <v>383</v>
      </c>
      <c r="BC83" s="29" t="s">
        <v>382</v>
      </c>
      <c r="BD83" s="29" t="s">
        <v>383</v>
      </c>
      <c r="BE83" s="29" t="s">
        <v>382</v>
      </c>
      <c r="BF83" s="29" t="s">
        <v>383</v>
      </c>
      <c r="BG83" s="29" t="s">
        <v>382</v>
      </c>
      <c r="BH83" s="29" t="s">
        <v>383</v>
      </c>
      <c r="BI83" s="29" t="s">
        <v>383</v>
      </c>
      <c r="BJ83" s="29" t="s">
        <v>383</v>
      </c>
      <c r="BK83" s="29" t="s">
        <v>383</v>
      </c>
      <c r="BL83" s="29" t="s">
        <v>383</v>
      </c>
      <c r="BM83" s="29" t="s">
        <v>383</v>
      </c>
      <c r="BN83" s="29" t="s">
        <v>382</v>
      </c>
      <c r="BO83" s="29" t="s">
        <v>383</v>
      </c>
      <c r="BP83" s="29" t="s">
        <v>383</v>
      </c>
      <c r="BQ83" s="29">
        <v>20.3</v>
      </c>
      <c r="BR83" s="29">
        <v>15.2</v>
      </c>
      <c r="BS83" s="29">
        <v>75</v>
      </c>
      <c r="BT83" s="29">
        <v>3.2</v>
      </c>
      <c r="BU83" s="29">
        <v>15.6</v>
      </c>
      <c r="BV83" s="29">
        <v>1.9</v>
      </c>
      <c r="BW83" s="29">
        <v>9.4</v>
      </c>
      <c r="BX83" s="29">
        <v>6.06</v>
      </c>
      <c r="BY83" s="29">
        <v>12.9</v>
      </c>
      <c r="BZ83" s="29">
        <v>36.200000000000003</v>
      </c>
      <c r="CA83" s="29">
        <v>59.7</v>
      </c>
      <c r="CB83" s="29">
        <v>21.3</v>
      </c>
      <c r="CC83" s="29">
        <v>35.6</v>
      </c>
      <c r="CD83" s="29">
        <v>17.399999999999999</v>
      </c>
      <c r="CE83" s="29">
        <v>665</v>
      </c>
      <c r="CF83" s="29" t="s">
        <v>383</v>
      </c>
      <c r="CG83" s="29">
        <v>43</v>
      </c>
      <c r="CH83" s="29" t="s">
        <v>383</v>
      </c>
      <c r="CI83" s="29">
        <v>50</v>
      </c>
      <c r="CJ83" s="29">
        <v>2</v>
      </c>
      <c r="CK83" s="29">
        <v>3</v>
      </c>
      <c r="CL83" s="29" t="s">
        <v>383</v>
      </c>
      <c r="CM83" s="29">
        <v>2</v>
      </c>
      <c r="CN83" s="29" t="s">
        <v>146</v>
      </c>
      <c r="CO83" s="29" t="s">
        <v>382</v>
      </c>
      <c r="CP83" s="29" t="s">
        <v>382</v>
      </c>
      <c r="CQ83" s="29" t="s">
        <v>385</v>
      </c>
      <c r="CR83" s="29">
        <v>0</v>
      </c>
      <c r="CS83" s="29" t="s">
        <v>385</v>
      </c>
      <c r="CT83" s="29" t="s">
        <v>385</v>
      </c>
      <c r="CU83" s="29" t="s">
        <v>385</v>
      </c>
      <c r="CW83" s="29">
        <v>0</v>
      </c>
      <c r="CX83" s="29" t="s">
        <v>385</v>
      </c>
      <c r="DC83" s="29" t="s">
        <v>385</v>
      </c>
      <c r="DD83" s="29" t="s">
        <v>385</v>
      </c>
      <c r="DE83" s="29" t="s">
        <v>385</v>
      </c>
      <c r="DF83" s="29">
        <v>0</v>
      </c>
      <c r="DG83" s="29" t="s">
        <v>385</v>
      </c>
      <c r="DH83" s="29" t="str">
        <f t="shared" si="1"/>
        <v>BB016</v>
      </c>
    </row>
    <row r="84" spans="1:112" ht="15" customHeight="1" x14ac:dyDescent="0.2">
      <c r="A84" s="29" t="s">
        <v>550</v>
      </c>
      <c r="B84" s="29" t="s">
        <v>749</v>
      </c>
      <c r="C84" s="29">
        <v>229</v>
      </c>
      <c r="D84" s="29" t="s">
        <v>147</v>
      </c>
      <c r="E84" s="29" t="s">
        <v>763</v>
      </c>
      <c r="F84" s="29">
        <v>0</v>
      </c>
      <c r="G84" s="29" t="s">
        <v>392</v>
      </c>
      <c r="H84" s="29">
        <v>3</v>
      </c>
      <c r="I84" s="29">
        <v>3</v>
      </c>
      <c r="J84" s="29">
        <v>36</v>
      </c>
      <c r="K84" s="29">
        <v>0</v>
      </c>
      <c r="M84" s="29">
        <v>1</v>
      </c>
      <c r="O84" s="29">
        <v>0</v>
      </c>
      <c r="Q84" s="29" t="s">
        <v>147</v>
      </c>
      <c r="R84" s="29">
        <v>3</v>
      </c>
      <c r="S84" s="29">
        <v>36</v>
      </c>
      <c r="T84" s="29" t="s">
        <v>392</v>
      </c>
      <c r="U84" s="29" t="s">
        <v>382</v>
      </c>
      <c r="V84" s="29" t="s">
        <v>378</v>
      </c>
      <c r="X84" s="29">
        <v>20</v>
      </c>
      <c r="Y84" s="29" t="s">
        <v>730</v>
      </c>
      <c r="Z84" s="29">
        <v>88</v>
      </c>
      <c r="AA84" s="29" t="s">
        <v>380</v>
      </c>
      <c r="AB84" s="29" t="s">
        <v>380</v>
      </c>
      <c r="AC84" s="29" t="s">
        <v>380</v>
      </c>
      <c r="AD84" s="29">
        <v>39</v>
      </c>
      <c r="AE84" s="29">
        <v>102.2</v>
      </c>
      <c r="AF84" s="29">
        <v>3</v>
      </c>
      <c r="AG84" s="29" t="s">
        <v>764</v>
      </c>
      <c r="AH84" s="29" t="s">
        <v>765</v>
      </c>
      <c r="AI84" s="29" t="s">
        <v>377</v>
      </c>
      <c r="AJ84" s="29" t="s">
        <v>377</v>
      </c>
      <c r="AK84" s="29" t="s">
        <v>382</v>
      </c>
      <c r="AL84" s="29" t="s">
        <v>383</v>
      </c>
      <c r="AM84" s="29" t="s">
        <v>382</v>
      </c>
      <c r="AN84" s="29" t="s">
        <v>594</v>
      </c>
      <c r="AO84" s="29" t="s">
        <v>383</v>
      </c>
      <c r="AP84" s="29" t="s">
        <v>383</v>
      </c>
      <c r="AQ84" s="29" t="s">
        <v>383</v>
      </c>
      <c r="AR84" s="29" t="s">
        <v>766</v>
      </c>
      <c r="AS84" s="29" t="s">
        <v>767</v>
      </c>
      <c r="AT84" s="29" t="s">
        <v>382</v>
      </c>
      <c r="AU84" s="29" t="s">
        <v>382</v>
      </c>
      <c r="AV84" s="29" t="s">
        <v>377</v>
      </c>
      <c r="AW84" s="29" t="s">
        <v>377</v>
      </c>
      <c r="AX84" s="29" t="s">
        <v>377</v>
      </c>
      <c r="AY84" s="29" t="s">
        <v>377</v>
      </c>
      <c r="AZ84" s="29" t="s">
        <v>377</v>
      </c>
      <c r="BA84" s="29" t="s">
        <v>377</v>
      </c>
      <c r="BB84" s="29" t="s">
        <v>383</v>
      </c>
      <c r="BC84" s="29" t="s">
        <v>382</v>
      </c>
      <c r="BD84" s="29" t="s">
        <v>383</v>
      </c>
      <c r="BE84" s="29" t="s">
        <v>377</v>
      </c>
      <c r="BF84" s="29" t="s">
        <v>768</v>
      </c>
      <c r="BG84" s="29" t="s">
        <v>382</v>
      </c>
      <c r="BH84" s="29" t="s">
        <v>383</v>
      </c>
      <c r="BI84" s="29" t="s">
        <v>383</v>
      </c>
      <c r="BJ84" s="29" t="s">
        <v>383</v>
      </c>
      <c r="BK84" s="29" t="s">
        <v>383</v>
      </c>
      <c r="BL84" s="29" t="s">
        <v>383</v>
      </c>
      <c r="BM84" s="29" t="s">
        <v>768</v>
      </c>
      <c r="BN84" s="29" t="s">
        <v>382</v>
      </c>
      <c r="BO84" s="29" t="s">
        <v>383</v>
      </c>
      <c r="BP84" s="29" t="s">
        <v>383</v>
      </c>
      <c r="BQ84" s="29">
        <v>24.9</v>
      </c>
      <c r="BR84" s="29">
        <v>19.600000000000001</v>
      </c>
      <c r="BS84" s="29">
        <v>78.8</v>
      </c>
      <c r="BT84" s="29">
        <v>3.5</v>
      </c>
      <c r="BU84" s="29">
        <v>14.2</v>
      </c>
      <c r="BV84" s="29">
        <v>1.7</v>
      </c>
      <c r="BW84" s="29">
        <v>7</v>
      </c>
      <c r="BX84" s="29">
        <v>6.12</v>
      </c>
      <c r="BY84" s="29">
        <v>12.9</v>
      </c>
      <c r="BZ84" s="29">
        <v>36</v>
      </c>
      <c r="CA84" s="29">
        <v>58.8</v>
      </c>
      <c r="CB84" s="29">
        <v>21.1</v>
      </c>
      <c r="CC84" s="29">
        <v>35.799999999999997</v>
      </c>
      <c r="CD84" s="29">
        <v>17.100000000000001</v>
      </c>
      <c r="CE84" s="29">
        <v>648</v>
      </c>
      <c r="CF84" s="29" t="s">
        <v>383</v>
      </c>
      <c r="CG84" s="29">
        <v>58</v>
      </c>
      <c r="CH84" s="29" t="s">
        <v>383</v>
      </c>
      <c r="CI84" s="29">
        <v>28</v>
      </c>
      <c r="CJ84" s="29">
        <v>9</v>
      </c>
      <c r="CK84" s="29">
        <v>5</v>
      </c>
      <c r="CL84" s="29" t="s">
        <v>383</v>
      </c>
      <c r="CM84" s="29" t="s">
        <v>383</v>
      </c>
      <c r="CN84" s="29" t="s">
        <v>147</v>
      </c>
      <c r="CO84" s="29" t="s">
        <v>382</v>
      </c>
      <c r="CP84" s="29" t="s">
        <v>382</v>
      </c>
      <c r="CQ84" s="29" t="s">
        <v>385</v>
      </c>
      <c r="CR84" s="29">
        <v>0</v>
      </c>
      <c r="CS84" s="29" t="s">
        <v>385</v>
      </c>
      <c r="CT84" s="29" t="s">
        <v>385</v>
      </c>
      <c r="CU84" s="29" t="s">
        <v>385</v>
      </c>
      <c r="CW84" s="29">
        <v>0</v>
      </c>
      <c r="CX84" s="29" t="s">
        <v>385</v>
      </c>
      <c r="DC84" s="29" t="s">
        <v>457</v>
      </c>
      <c r="DD84" s="29" t="s">
        <v>457</v>
      </c>
      <c r="DE84" s="29" t="s">
        <v>385</v>
      </c>
      <c r="DF84" s="29">
        <v>0</v>
      </c>
      <c r="DG84" s="29" t="s">
        <v>385</v>
      </c>
      <c r="DH84" s="29" t="str">
        <f t="shared" si="1"/>
        <v>BB016</v>
      </c>
    </row>
    <row r="85" spans="1:112" ht="15" customHeight="1" x14ac:dyDescent="0.2">
      <c r="A85" s="29" t="s">
        <v>550</v>
      </c>
      <c r="B85" s="29" t="s">
        <v>749</v>
      </c>
      <c r="C85" s="29">
        <v>230</v>
      </c>
      <c r="D85" s="29" t="s">
        <v>149</v>
      </c>
      <c r="E85" s="29" t="s">
        <v>769</v>
      </c>
      <c r="F85" s="29">
        <v>0</v>
      </c>
      <c r="G85" s="29" t="s">
        <v>392</v>
      </c>
      <c r="H85" s="29">
        <v>1</v>
      </c>
      <c r="I85" s="29">
        <v>1</v>
      </c>
      <c r="J85" s="29">
        <v>12</v>
      </c>
      <c r="K85" s="29">
        <v>1</v>
      </c>
      <c r="M85" s="29">
        <v>1</v>
      </c>
      <c r="O85" s="29">
        <v>0</v>
      </c>
      <c r="Q85" s="29" t="s">
        <v>149</v>
      </c>
      <c r="R85" s="29">
        <v>1</v>
      </c>
      <c r="S85" s="29">
        <v>12</v>
      </c>
      <c r="T85" s="29" t="s">
        <v>392</v>
      </c>
      <c r="U85" s="29" t="s">
        <v>382</v>
      </c>
      <c r="V85" s="29" t="s">
        <v>378</v>
      </c>
      <c r="X85" s="29">
        <v>12</v>
      </c>
      <c r="Y85" s="29" t="s">
        <v>730</v>
      </c>
      <c r="Z85" s="29">
        <v>80</v>
      </c>
      <c r="AB85" s="29" t="s">
        <v>380</v>
      </c>
      <c r="AC85" s="29" t="s">
        <v>380</v>
      </c>
      <c r="AD85" s="29">
        <v>39.111111111111114</v>
      </c>
      <c r="AE85" s="29">
        <v>102.4</v>
      </c>
      <c r="AF85" s="29">
        <v>1.5</v>
      </c>
      <c r="AG85" s="29" t="s">
        <v>770</v>
      </c>
      <c r="AH85" s="29" t="s">
        <v>771</v>
      </c>
      <c r="AI85" s="29" t="s">
        <v>377</v>
      </c>
      <c r="AJ85" s="29" t="s">
        <v>377</v>
      </c>
      <c r="AK85" s="29" t="s">
        <v>382</v>
      </c>
      <c r="AL85" s="29" t="s">
        <v>383</v>
      </c>
      <c r="AM85" s="29" t="s">
        <v>382</v>
      </c>
      <c r="AN85" s="29" t="s">
        <v>382</v>
      </c>
      <c r="AO85" s="29" t="s">
        <v>383</v>
      </c>
      <c r="AP85" s="29" t="s">
        <v>377</v>
      </c>
      <c r="AQ85" s="29" t="s">
        <v>383</v>
      </c>
      <c r="AR85" s="29" t="s">
        <v>772</v>
      </c>
      <c r="AS85" s="29" t="s">
        <v>773</v>
      </c>
      <c r="AT85" s="29" t="s">
        <v>382</v>
      </c>
      <c r="AU85" s="29" t="s">
        <v>377</v>
      </c>
      <c r="AV85" s="29" t="s">
        <v>377</v>
      </c>
      <c r="AW85" s="29" t="s">
        <v>377</v>
      </c>
      <c r="AX85" s="29" t="s">
        <v>377</v>
      </c>
      <c r="AY85" s="29" t="s">
        <v>377</v>
      </c>
      <c r="AZ85" s="29" t="s">
        <v>377</v>
      </c>
      <c r="BA85" s="29" t="s">
        <v>377</v>
      </c>
      <c r="BB85" s="29" t="s">
        <v>383</v>
      </c>
      <c r="BC85" s="29" t="s">
        <v>382</v>
      </c>
      <c r="BD85" s="29" t="s">
        <v>774</v>
      </c>
      <c r="BE85" s="29" t="s">
        <v>377</v>
      </c>
      <c r="BF85" s="29" t="s">
        <v>775</v>
      </c>
      <c r="BG85" s="29" t="s">
        <v>382</v>
      </c>
      <c r="BH85" s="29" t="s">
        <v>383</v>
      </c>
      <c r="BI85" s="29" t="s">
        <v>383</v>
      </c>
      <c r="BJ85" s="29" t="s">
        <v>383</v>
      </c>
      <c r="BK85" s="29" t="s">
        <v>383</v>
      </c>
      <c r="BL85" s="29" t="s">
        <v>383</v>
      </c>
      <c r="BM85" s="29" t="s">
        <v>775</v>
      </c>
      <c r="BN85" s="29" t="s">
        <v>382</v>
      </c>
      <c r="BO85" s="29" t="s">
        <v>383</v>
      </c>
      <c r="BP85" s="29" t="s">
        <v>383</v>
      </c>
      <c r="BQ85" s="29">
        <v>14.1</v>
      </c>
      <c r="BR85" s="29">
        <v>10.4</v>
      </c>
      <c r="BS85" s="29">
        <v>74</v>
      </c>
      <c r="BT85" s="29">
        <v>2.2999999999999998</v>
      </c>
      <c r="BU85" s="29">
        <v>16</v>
      </c>
      <c r="BV85" s="29">
        <v>1.4</v>
      </c>
      <c r="BW85" s="29">
        <v>10</v>
      </c>
      <c r="BX85" s="29">
        <v>5.32</v>
      </c>
      <c r="BY85" s="29">
        <v>11.4</v>
      </c>
      <c r="BZ85" s="29">
        <v>29.2</v>
      </c>
      <c r="CA85" s="29">
        <v>54.9</v>
      </c>
      <c r="CB85" s="29">
        <v>19.5</v>
      </c>
      <c r="CC85" s="29">
        <v>35.6</v>
      </c>
      <c r="CD85" s="29">
        <v>17.100000000000001</v>
      </c>
      <c r="CE85" s="29">
        <v>259</v>
      </c>
      <c r="CF85" s="29" t="s">
        <v>383</v>
      </c>
      <c r="CG85" s="29">
        <v>65</v>
      </c>
      <c r="CH85" s="29">
        <v>1</v>
      </c>
      <c r="CI85" s="29">
        <v>26</v>
      </c>
      <c r="CJ85" s="29">
        <v>3</v>
      </c>
      <c r="CK85" s="29">
        <v>5</v>
      </c>
      <c r="CL85" s="29" t="s">
        <v>383</v>
      </c>
      <c r="CM85" s="29" t="s">
        <v>383</v>
      </c>
      <c r="CN85" s="29" t="s">
        <v>149</v>
      </c>
      <c r="CO85" s="29" t="s">
        <v>382</v>
      </c>
      <c r="CP85" s="29" t="s">
        <v>382</v>
      </c>
      <c r="CQ85" s="29" t="s">
        <v>385</v>
      </c>
      <c r="CR85" s="29">
        <v>0</v>
      </c>
      <c r="CS85" s="29" t="s">
        <v>385</v>
      </c>
      <c r="CT85" s="29" t="s">
        <v>385</v>
      </c>
      <c r="CU85" s="29" t="s">
        <v>385</v>
      </c>
      <c r="CW85" s="29">
        <v>0</v>
      </c>
      <c r="CX85" s="29" t="s">
        <v>385</v>
      </c>
      <c r="DC85" s="29" t="s">
        <v>385</v>
      </c>
      <c r="DD85" s="29" t="s">
        <v>385</v>
      </c>
      <c r="DE85" s="29" t="s">
        <v>385</v>
      </c>
      <c r="DF85" s="29">
        <v>1</v>
      </c>
      <c r="DG85" s="29" t="s">
        <v>385</v>
      </c>
      <c r="DH85" s="29" t="str">
        <f t="shared" si="1"/>
        <v>BB016</v>
      </c>
    </row>
    <row r="86" spans="1:112" ht="15" customHeight="1" x14ac:dyDescent="0.2">
      <c r="A86" s="29" t="s">
        <v>550</v>
      </c>
      <c r="B86" s="29" t="s">
        <v>776</v>
      </c>
      <c r="C86" s="29">
        <v>231</v>
      </c>
      <c r="D86" s="29" t="s">
        <v>150</v>
      </c>
      <c r="E86" s="29" t="s">
        <v>777</v>
      </c>
      <c r="F86" s="29">
        <v>0</v>
      </c>
      <c r="G86" s="29" t="s">
        <v>392</v>
      </c>
      <c r="H86" s="29" t="s">
        <v>383</v>
      </c>
      <c r="I86" s="29">
        <v>5</v>
      </c>
      <c r="J86" s="29">
        <v>60</v>
      </c>
      <c r="K86" s="29" t="s">
        <v>383</v>
      </c>
      <c r="L86" s="29" t="s">
        <v>383</v>
      </c>
      <c r="M86" s="29" t="s">
        <v>383</v>
      </c>
      <c r="O86" s="29" t="s">
        <v>383</v>
      </c>
      <c r="P86" s="29" t="s">
        <v>778</v>
      </c>
      <c r="Q86" s="29" t="s">
        <v>150</v>
      </c>
      <c r="R86" s="29">
        <v>5</v>
      </c>
      <c r="S86" s="29">
        <v>60</v>
      </c>
      <c r="T86" s="29" t="s">
        <v>392</v>
      </c>
      <c r="U86" s="29" t="s">
        <v>377</v>
      </c>
      <c r="V86" s="29" t="s">
        <v>378</v>
      </c>
      <c r="X86" s="29">
        <v>25</v>
      </c>
      <c r="Y86" s="29" t="s">
        <v>554</v>
      </c>
      <c r="Z86" s="29">
        <v>120</v>
      </c>
      <c r="AA86" s="29" t="s">
        <v>380</v>
      </c>
      <c r="AD86" s="29">
        <v>38.166666666666664</v>
      </c>
      <c r="AE86" s="29">
        <v>100.7</v>
      </c>
      <c r="AF86" s="29">
        <v>1</v>
      </c>
      <c r="AG86" s="29" t="s">
        <v>779</v>
      </c>
      <c r="AH86" s="29" t="s">
        <v>780</v>
      </c>
      <c r="AI86" s="29" t="s">
        <v>377</v>
      </c>
      <c r="AJ86" s="29" t="s">
        <v>382</v>
      </c>
      <c r="AK86" s="29" t="s">
        <v>377</v>
      </c>
      <c r="AL86" s="29" t="s">
        <v>383</v>
      </c>
      <c r="AM86" s="29" t="s">
        <v>382</v>
      </c>
      <c r="AN86" s="29" t="s">
        <v>382</v>
      </c>
      <c r="AO86" s="29" t="s">
        <v>383</v>
      </c>
      <c r="AP86" s="29" t="s">
        <v>383</v>
      </c>
      <c r="AQ86" s="29" t="s">
        <v>383</v>
      </c>
      <c r="AR86" s="29" t="s">
        <v>383</v>
      </c>
      <c r="AS86" s="29" t="s">
        <v>383</v>
      </c>
      <c r="AT86" s="29" t="s">
        <v>382</v>
      </c>
      <c r="AU86" s="29" t="s">
        <v>382</v>
      </c>
      <c r="AV86" s="29" t="s">
        <v>377</v>
      </c>
      <c r="AW86" s="29" t="s">
        <v>377</v>
      </c>
      <c r="AX86" s="29" t="s">
        <v>377</v>
      </c>
      <c r="AY86" s="29" t="s">
        <v>377</v>
      </c>
      <c r="AZ86" s="29" t="s">
        <v>377</v>
      </c>
      <c r="BA86" s="29" t="s">
        <v>377</v>
      </c>
      <c r="BB86" s="29" t="s">
        <v>383</v>
      </c>
      <c r="BC86" s="29" t="s">
        <v>382</v>
      </c>
      <c r="BD86" s="29" t="s">
        <v>383</v>
      </c>
      <c r="BE86" s="29" t="s">
        <v>377</v>
      </c>
      <c r="BF86" s="29" t="s">
        <v>781</v>
      </c>
      <c r="BG86" s="29" t="s">
        <v>382</v>
      </c>
      <c r="BH86" s="29" t="s">
        <v>383</v>
      </c>
      <c r="BI86" s="29" t="s">
        <v>383</v>
      </c>
      <c r="BJ86" s="29" t="s">
        <v>383</v>
      </c>
      <c r="BK86" s="29" t="s">
        <v>383</v>
      </c>
      <c r="BL86" s="29" t="s">
        <v>383</v>
      </c>
      <c r="BM86" s="29" t="s">
        <v>781</v>
      </c>
      <c r="BN86" s="29" t="s">
        <v>382</v>
      </c>
      <c r="BO86" s="29" t="s">
        <v>383</v>
      </c>
      <c r="BP86" s="29" t="s">
        <v>383</v>
      </c>
      <c r="BQ86" s="29">
        <v>9.6999999999999993</v>
      </c>
      <c r="BR86" s="29">
        <v>4.5</v>
      </c>
      <c r="BS86" s="29">
        <v>46.1</v>
      </c>
      <c r="BT86" s="29">
        <v>3</v>
      </c>
      <c r="BU86" s="29">
        <v>31.4</v>
      </c>
      <c r="BV86" s="29">
        <v>2.2000000000000002</v>
      </c>
      <c r="BW86" s="29">
        <v>22.5</v>
      </c>
      <c r="BX86" s="29">
        <v>4.4400000000000004</v>
      </c>
      <c r="BY86" s="29">
        <v>8.5</v>
      </c>
      <c r="BZ86" s="29">
        <v>21.2</v>
      </c>
      <c r="CA86" s="29">
        <v>47.8</v>
      </c>
      <c r="CB86" s="29">
        <v>19.100000000000001</v>
      </c>
      <c r="CC86" s="29">
        <v>40.1</v>
      </c>
      <c r="CD86" s="29" t="s">
        <v>383</v>
      </c>
      <c r="CE86" s="29">
        <v>404</v>
      </c>
      <c r="CF86" s="29" t="s">
        <v>383</v>
      </c>
      <c r="CG86" s="29">
        <v>78</v>
      </c>
      <c r="CH86" s="29" t="s">
        <v>383</v>
      </c>
      <c r="CI86" s="29">
        <v>17</v>
      </c>
      <c r="CJ86" s="29" t="s">
        <v>383</v>
      </c>
      <c r="CK86" s="29">
        <v>5</v>
      </c>
      <c r="CL86" s="29" t="s">
        <v>383</v>
      </c>
      <c r="CM86" s="29" t="s">
        <v>383</v>
      </c>
      <c r="CN86" s="29" t="s">
        <v>150</v>
      </c>
      <c r="CO86" s="29" t="s">
        <v>382</v>
      </c>
      <c r="CP86" s="29" t="s">
        <v>382</v>
      </c>
      <c r="CQ86" s="29" t="s">
        <v>385</v>
      </c>
      <c r="CR86" s="29">
        <v>0</v>
      </c>
      <c r="CS86" s="29" t="s">
        <v>385</v>
      </c>
      <c r="CT86" s="29" t="s">
        <v>385</v>
      </c>
      <c r="CU86" s="29" t="s">
        <v>385</v>
      </c>
      <c r="CW86" s="29">
        <v>0</v>
      </c>
      <c r="CX86" s="29" t="s">
        <v>385</v>
      </c>
      <c r="DC86" s="29" t="s">
        <v>385</v>
      </c>
      <c r="DD86" s="29" t="s">
        <v>385</v>
      </c>
      <c r="DE86" s="29" t="s">
        <v>385</v>
      </c>
      <c r="DF86" s="29">
        <v>0</v>
      </c>
      <c r="DG86" s="29" t="s">
        <v>385</v>
      </c>
      <c r="DH86" s="29" t="str">
        <f t="shared" si="1"/>
        <v>BB017</v>
      </c>
    </row>
    <row r="87" spans="1:112" ht="15" customHeight="1" x14ac:dyDescent="0.2">
      <c r="A87" s="29" t="s">
        <v>550</v>
      </c>
      <c r="B87" s="29" t="s">
        <v>776</v>
      </c>
      <c r="C87" s="29">
        <v>232</v>
      </c>
      <c r="D87" s="29" t="s">
        <v>151</v>
      </c>
      <c r="E87" s="29" t="s">
        <v>728</v>
      </c>
      <c r="F87" s="29">
        <v>0</v>
      </c>
      <c r="G87" s="29" t="s">
        <v>392</v>
      </c>
      <c r="H87" s="29">
        <v>2</v>
      </c>
      <c r="I87" s="29">
        <v>1.5</v>
      </c>
      <c r="J87" s="29">
        <v>18</v>
      </c>
      <c r="K87" s="29">
        <v>0</v>
      </c>
      <c r="M87" s="29">
        <v>3</v>
      </c>
      <c r="N87" s="29" t="s">
        <v>576</v>
      </c>
      <c r="O87" s="29">
        <v>1</v>
      </c>
      <c r="Q87" s="29" t="s">
        <v>151</v>
      </c>
      <c r="R87" s="29">
        <v>1.5</v>
      </c>
      <c r="S87" s="29">
        <v>18</v>
      </c>
      <c r="T87" s="29" t="s">
        <v>392</v>
      </c>
      <c r="U87" s="29" t="s">
        <v>377</v>
      </c>
      <c r="V87" s="29" t="s">
        <v>378</v>
      </c>
      <c r="Y87" s="29" t="s">
        <v>554</v>
      </c>
      <c r="Z87" s="29">
        <v>80</v>
      </c>
      <c r="AA87" s="29" t="s">
        <v>380</v>
      </c>
      <c r="AB87" s="29" t="s">
        <v>380</v>
      </c>
      <c r="AC87" s="29" t="s">
        <v>380</v>
      </c>
      <c r="AD87" s="29">
        <v>40.111111111111114</v>
      </c>
      <c r="AE87" s="29">
        <v>104.2</v>
      </c>
      <c r="AF87" s="29">
        <v>3</v>
      </c>
      <c r="AG87" s="29" t="s">
        <v>782</v>
      </c>
      <c r="AH87" s="29" t="s">
        <v>783</v>
      </c>
      <c r="AI87" s="29" t="s">
        <v>377</v>
      </c>
      <c r="AJ87" s="29" t="s">
        <v>377</v>
      </c>
      <c r="AK87" s="29" t="s">
        <v>382</v>
      </c>
      <c r="AL87" s="29" t="s">
        <v>383</v>
      </c>
      <c r="AM87" s="29" t="s">
        <v>382</v>
      </c>
      <c r="AN87" s="29" t="s">
        <v>382</v>
      </c>
      <c r="AO87" s="29" t="s">
        <v>383</v>
      </c>
      <c r="AP87" s="29" t="s">
        <v>382</v>
      </c>
      <c r="AQ87" s="29">
        <v>0</v>
      </c>
      <c r="AR87" s="29" t="s">
        <v>383</v>
      </c>
      <c r="AS87" s="29" t="s">
        <v>383</v>
      </c>
      <c r="AT87" s="29" t="s">
        <v>382</v>
      </c>
      <c r="AU87" s="29" t="s">
        <v>382</v>
      </c>
      <c r="AV87" s="29" t="s">
        <v>377</v>
      </c>
      <c r="AW87" s="29" t="s">
        <v>377</v>
      </c>
      <c r="AX87" s="29" t="s">
        <v>377</v>
      </c>
      <c r="AY87" s="29" t="s">
        <v>377</v>
      </c>
      <c r="AZ87" s="29" t="s">
        <v>377</v>
      </c>
      <c r="BA87" s="29" t="s">
        <v>377</v>
      </c>
      <c r="BB87" s="29" t="s">
        <v>383</v>
      </c>
      <c r="BC87" s="29" t="s">
        <v>382</v>
      </c>
      <c r="BD87" s="29" t="s">
        <v>383</v>
      </c>
      <c r="BE87" s="29" t="s">
        <v>382</v>
      </c>
      <c r="BF87" s="29" t="s">
        <v>768</v>
      </c>
      <c r="BG87" s="29" t="s">
        <v>382</v>
      </c>
      <c r="BH87" s="29" t="s">
        <v>383</v>
      </c>
      <c r="BI87" s="29" t="s">
        <v>383</v>
      </c>
      <c r="BJ87" s="29" t="s">
        <v>383</v>
      </c>
      <c r="BK87" s="29" t="s">
        <v>383</v>
      </c>
      <c r="BL87" s="29" t="s">
        <v>383</v>
      </c>
      <c r="BM87" s="29" t="s">
        <v>768</v>
      </c>
      <c r="BN87" s="29" t="s">
        <v>382</v>
      </c>
      <c r="BO87" s="29" t="s">
        <v>383</v>
      </c>
      <c r="BP87" s="29" t="s">
        <v>383</v>
      </c>
      <c r="BQ87" s="29">
        <v>11.3</v>
      </c>
      <c r="BR87" s="29">
        <v>6.3</v>
      </c>
      <c r="BS87" s="29">
        <v>55.8</v>
      </c>
      <c r="BT87" s="29">
        <v>3</v>
      </c>
      <c r="BU87" s="29">
        <v>26.4</v>
      </c>
      <c r="BV87" s="29">
        <v>2</v>
      </c>
      <c r="BW87" s="29">
        <v>17.8</v>
      </c>
      <c r="BX87" s="29">
        <v>5.57</v>
      </c>
      <c r="BY87" s="29">
        <v>13.1</v>
      </c>
      <c r="BZ87" s="29">
        <v>35</v>
      </c>
      <c r="CA87" s="29">
        <v>62.9</v>
      </c>
      <c r="CB87" s="29">
        <v>23.5</v>
      </c>
      <c r="CC87" s="29">
        <v>37.4</v>
      </c>
      <c r="CD87" s="29">
        <v>16.899999999999999</v>
      </c>
      <c r="CE87" s="29">
        <v>70</v>
      </c>
      <c r="CF87" s="29" t="s">
        <v>383</v>
      </c>
      <c r="CG87" s="29">
        <v>57</v>
      </c>
      <c r="CH87" s="29" t="s">
        <v>383</v>
      </c>
      <c r="CI87" s="29">
        <v>35</v>
      </c>
      <c r="CJ87" s="29">
        <v>5</v>
      </c>
      <c r="CK87" s="29">
        <v>3</v>
      </c>
      <c r="CL87" s="29" t="s">
        <v>383</v>
      </c>
      <c r="CM87" s="29" t="s">
        <v>383</v>
      </c>
      <c r="CN87" s="29" t="s">
        <v>151</v>
      </c>
      <c r="CO87" s="29" t="s">
        <v>376</v>
      </c>
      <c r="CP87" s="29" t="s">
        <v>456</v>
      </c>
      <c r="CQ87" s="29" t="s">
        <v>457</v>
      </c>
      <c r="CR87" s="29">
        <v>1</v>
      </c>
      <c r="CS87" s="29" t="s">
        <v>385</v>
      </c>
      <c r="CT87" s="29" t="s">
        <v>385</v>
      </c>
      <c r="CU87" s="29" t="s">
        <v>385</v>
      </c>
      <c r="CW87" s="29">
        <v>0</v>
      </c>
      <c r="CX87" s="29" t="s">
        <v>385</v>
      </c>
      <c r="DC87" s="29" t="s">
        <v>385</v>
      </c>
      <c r="DD87" s="29" t="s">
        <v>385</v>
      </c>
      <c r="DE87" s="29" t="s">
        <v>385</v>
      </c>
      <c r="DF87" s="29">
        <v>0</v>
      </c>
      <c r="DG87" s="29" t="s">
        <v>385</v>
      </c>
      <c r="DH87" s="29" t="str">
        <f t="shared" si="1"/>
        <v>BB017</v>
      </c>
    </row>
    <row r="88" spans="1:112" ht="15" customHeight="1" x14ac:dyDescent="0.2">
      <c r="A88" s="29" t="s">
        <v>550</v>
      </c>
      <c r="B88" s="29" t="s">
        <v>784</v>
      </c>
      <c r="C88" s="29">
        <v>233</v>
      </c>
      <c r="D88" s="29" t="s">
        <v>152</v>
      </c>
      <c r="E88" s="29" t="s">
        <v>785</v>
      </c>
      <c r="F88" s="29">
        <v>1</v>
      </c>
      <c r="G88" s="29" t="s">
        <v>376</v>
      </c>
      <c r="H88" s="29">
        <v>2</v>
      </c>
      <c r="I88" s="29">
        <v>2</v>
      </c>
      <c r="J88" s="29">
        <v>6</v>
      </c>
      <c r="K88" s="29">
        <v>0</v>
      </c>
      <c r="L88" s="29">
        <v>1</v>
      </c>
      <c r="M88" s="29">
        <v>3</v>
      </c>
      <c r="N88" s="29" t="s">
        <v>576</v>
      </c>
      <c r="O88" s="29">
        <v>0</v>
      </c>
      <c r="Q88" s="29" t="s">
        <v>152</v>
      </c>
      <c r="R88" s="29">
        <v>0.5</v>
      </c>
      <c r="S88" s="29">
        <v>6</v>
      </c>
      <c r="T88" s="29" t="s">
        <v>376</v>
      </c>
      <c r="U88" s="29" t="s">
        <v>382</v>
      </c>
      <c r="V88" s="29" t="s">
        <v>378</v>
      </c>
      <c r="X88" s="29">
        <v>17</v>
      </c>
      <c r="Y88" s="29" t="s">
        <v>554</v>
      </c>
      <c r="Z88" s="29">
        <v>112</v>
      </c>
      <c r="AA88" s="29" t="s">
        <v>380</v>
      </c>
      <c r="AD88" s="29">
        <v>39.166666666666664</v>
      </c>
      <c r="AE88" s="29">
        <v>102.5</v>
      </c>
      <c r="AF88" s="29">
        <v>2</v>
      </c>
      <c r="AI88" s="29" t="s">
        <v>377</v>
      </c>
      <c r="AJ88" s="29" t="s">
        <v>382</v>
      </c>
      <c r="AK88" s="29" t="s">
        <v>377</v>
      </c>
      <c r="AL88" s="29" t="s">
        <v>383</v>
      </c>
      <c r="AM88" s="29" t="s">
        <v>382</v>
      </c>
      <c r="AN88" s="29" t="s">
        <v>382</v>
      </c>
      <c r="AO88" s="29" t="s">
        <v>383</v>
      </c>
      <c r="AP88" s="29" t="s">
        <v>377</v>
      </c>
      <c r="AQ88" s="29" t="s">
        <v>383</v>
      </c>
      <c r="AR88" s="29" t="s">
        <v>786</v>
      </c>
      <c r="AS88" s="29" t="s">
        <v>383</v>
      </c>
      <c r="AT88" s="29" t="s">
        <v>382</v>
      </c>
      <c r="AU88" s="29" t="s">
        <v>382</v>
      </c>
      <c r="AV88" s="29" t="s">
        <v>377</v>
      </c>
      <c r="AW88" s="29" t="s">
        <v>377</v>
      </c>
      <c r="AX88" s="29" t="s">
        <v>377</v>
      </c>
      <c r="AY88" s="29" t="s">
        <v>377</v>
      </c>
      <c r="AZ88" s="29" t="s">
        <v>377</v>
      </c>
      <c r="BA88" s="29" t="s">
        <v>377</v>
      </c>
      <c r="BB88" s="29" t="s">
        <v>383</v>
      </c>
      <c r="BC88" s="29" t="s">
        <v>382</v>
      </c>
      <c r="BD88" s="29" t="s">
        <v>383</v>
      </c>
      <c r="BE88" s="29" t="s">
        <v>377</v>
      </c>
      <c r="BF88" s="29" t="s">
        <v>787</v>
      </c>
      <c r="BG88" s="29" t="s">
        <v>382</v>
      </c>
      <c r="BH88" s="29" t="s">
        <v>383</v>
      </c>
      <c r="BI88" s="29" t="s">
        <v>383</v>
      </c>
      <c r="BJ88" s="29" t="s">
        <v>383</v>
      </c>
      <c r="BK88" s="29" t="s">
        <v>383</v>
      </c>
      <c r="BL88" s="29" t="s">
        <v>383</v>
      </c>
      <c r="BM88" s="29" t="s">
        <v>787</v>
      </c>
      <c r="BN88" s="29" t="s">
        <v>382</v>
      </c>
      <c r="BO88" s="29" t="s">
        <v>383</v>
      </c>
      <c r="BP88" s="29" t="s">
        <v>383</v>
      </c>
      <c r="BQ88" s="29">
        <v>30.7</v>
      </c>
      <c r="BR88" s="29">
        <v>15.5</v>
      </c>
      <c r="BS88" s="29">
        <v>50.4</v>
      </c>
      <c r="BT88" s="29">
        <v>7.5</v>
      </c>
      <c r="BU88" s="29">
        <v>24.3</v>
      </c>
      <c r="BV88" s="29">
        <v>7.8</v>
      </c>
      <c r="BW88" s="29">
        <v>25.3</v>
      </c>
      <c r="BX88" s="29">
        <v>5.7</v>
      </c>
      <c r="BY88" s="29">
        <v>12.9</v>
      </c>
      <c r="BZ88" s="29">
        <v>36</v>
      </c>
      <c r="CA88" s="29">
        <v>63.1</v>
      </c>
      <c r="CB88" s="29">
        <v>22.6</v>
      </c>
      <c r="CC88" s="29">
        <v>35.799999999999997</v>
      </c>
      <c r="CD88" s="29">
        <v>16.399999999999999</v>
      </c>
      <c r="CE88" s="29">
        <v>340</v>
      </c>
      <c r="CF88" s="29" t="s">
        <v>383</v>
      </c>
      <c r="CG88" s="29">
        <v>47</v>
      </c>
      <c r="CH88" s="29" t="s">
        <v>383</v>
      </c>
      <c r="CI88" s="29">
        <v>26</v>
      </c>
      <c r="CJ88" s="29">
        <v>7</v>
      </c>
      <c r="CK88" s="29">
        <v>20</v>
      </c>
      <c r="CL88" s="29" t="s">
        <v>383</v>
      </c>
      <c r="CM88" s="29" t="s">
        <v>383</v>
      </c>
      <c r="CN88" s="29" t="s">
        <v>152</v>
      </c>
      <c r="CO88" s="29" t="s">
        <v>382</v>
      </c>
      <c r="CP88" s="29" t="s">
        <v>382</v>
      </c>
      <c r="CQ88" s="29" t="s">
        <v>385</v>
      </c>
      <c r="CR88" s="29">
        <v>0</v>
      </c>
      <c r="CS88" s="29" t="s">
        <v>385</v>
      </c>
      <c r="CT88" s="29" t="s">
        <v>385</v>
      </c>
      <c r="CU88" s="29" t="s">
        <v>385</v>
      </c>
      <c r="CW88" s="29">
        <v>0</v>
      </c>
      <c r="CX88" s="29" t="s">
        <v>385</v>
      </c>
      <c r="DC88" s="29" t="s">
        <v>385</v>
      </c>
      <c r="DD88" s="29" t="s">
        <v>385</v>
      </c>
      <c r="DE88" s="29" t="s">
        <v>385</v>
      </c>
      <c r="DF88" s="29">
        <v>0</v>
      </c>
      <c r="DG88" s="29" t="s">
        <v>385</v>
      </c>
      <c r="DH88" s="29" t="str">
        <f t="shared" si="1"/>
        <v>BB018</v>
      </c>
    </row>
    <row r="89" spans="1:112" ht="15" customHeight="1" x14ac:dyDescent="0.2">
      <c r="A89" s="29" t="s">
        <v>550</v>
      </c>
      <c r="B89" s="29" t="s">
        <v>784</v>
      </c>
      <c r="C89" s="29">
        <v>234</v>
      </c>
      <c r="D89" s="29" t="s">
        <v>153</v>
      </c>
      <c r="E89" s="29" t="s">
        <v>476</v>
      </c>
      <c r="F89" s="29">
        <v>0</v>
      </c>
      <c r="G89" s="29" t="s">
        <v>392</v>
      </c>
      <c r="H89" s="29">
        <v>4</v>
      </c>
      <c r="I89" s="29">
        <v>4</v>
      </c>
      <c r="J89" s="29">
        <v>9</v>
      </c>
      <c r="K89" s="29">
        <v>1</v>
      </c>
      <c r="M89" s="29">
        <v>3</v>
      </c>
      <c r="N89" s="29" t="s">
        <v>576</v>
      </c>
      <c r="O89" s="29">
        <v>0</v>
      </c>
      <c r="Q89" s="29" t="s">
        <v>153</v>
      </c>
      <c r="R89" s="29">
        <v>0.8</v>
      </c>
      <c r="S89" s="29">
        <v>9</v>
      </c>
      <c r="T89" s="29" t="s">
        <v>392</v>
      </c>
      <c r="U89" s="29" t="s">
        <v>377</v>
      </c>
      <c r="V89" s="29" t="s">
        <v>378</v>
      </c>
      <c r="X89" s="29">
        <v>20</v>
      </c>
      <c r="Y89" s="29" t="s">
        <v>554</v>
      </c>
      <c r="Z89" s="29">
        <v>104</v>
      </c>
      <c r="AA89" s="29" t="s">
        <v>380</v>
      </c>
      <c r="AB89" s="29" t="s">
        <v>380</v>
      </c>
      <c r="AC89" s="29" t="s">
        <v>380</v>
      </c>
      <c r="AD89" s="29">
        <v>39</v>
      </c>
      <c r="AE89" s="29">
        <v>102.2</v>
      </c>
      <c r="AF89" s="29">
        <v>1</v>
      </c>
      <c r="AG89" s="29" t="s">
        <v>788</v>
      </c>
      <c r="AH89" s="29" t="s">
        <v>789</v>
      </c>
      <c r="AI89" s="29" t="s">
        <v>377</v>
      </c>
      <c r="AJ89" s="29" t="s">
        <v>377</v>
      </c>
      <c r="AK89" s="29" t="s">
        <v>382</v>
      </c>
      <c r="AL89" s="29" t="s">
        <v>383</v>
      </c>
      <c r="AM89" s="29" t="s">
        <v>382</v>
      </c>
      <c r="AN89" s="29" t="s">
        <v>382</v>
      </c>
      <c r="AO89" s="29" t="s">
        <v>383</v>
      </c>
      <c r="AP89" s="29" t="s">
        <v>383</v>
      </c>
      <c r="AQ89" s="29" t="s">
        <v>383</v>
      </c>
      <c r="AR89" s="29" t="s">
        <v>790</v>
      </c>
      <c r="AS89" s="29" t="s">
        <v>791</v>
      </c>
      <c r="AT89" s="29" t="s">
        <v>382</v>
      </c>
      <c r="AU89" s="29" t="s">
        <v>382</v>
      </c>
      <c r="AV89" s="29" t="s">
        <v>377</v>
      </c>
      <c r="AW89" s="29" t="s">
        <v>377</v>
      </c>
      <c r="AX89" s="29" t="s">
        <v>377</v>
      </c>
      <c r="AY89" s="29" t="s">
        <v>377</v>
      </c>
      <c r="AZ89" s="29" t="s">
        <v>377</v>
      </c>
      <c r="BA89" s="29" t="s">
        <v>377</v>
      </c>
      <c r="BB89" s="29" t="s">
        <v>383</v>
      </c>
      <c r="BC89" s="29" t="s">
        <v>382</v>
      </c>
      <c r="BD89" s="29" t="s">
        <v>383</v>
      </c>
      <c r="BE89" s="29" t="s">
        <v>382</v>
      </c>
      <c r="BF89" s="29" t="s">
        <v>383</v>
      </c>
      <c r="BG89" s="29" t="s">
        <v>382</v>
      </c>
      <c r="BH89" s="29" t="s">
        <v>383</v>
      </c>
      <c r="BI89" s="29" t="s">
        <v>383</v>
      </c>
      <c r="BJ89" s="29" t="s">
        <v>383</v>
      </c>
      <c r="BK89" s="29" t="s">
        <v>383</v>
      </c>
      <c r="BL89" s="29" t="s">
        <v>383</v>
      </c>
      <c r="BM89" s="29" t="s">
        <v>383</v>
      </c>
      <c r="BN89" s="29" t="s">
        <v>382</v>
      </c>
      <c r="BO89" s="29" t="s">
        <v>383</v>
      </c>
      <c r="BP89" s="29" t="s">
        <v>383</v>
      </c>
      <c r="BQ89" s="29">
        <v>10.4</v>
      </c>
      <c r="BR89" s="29">
        <v>6</v>
      </c>
      <c r="BS89" s="29">
        <v>57.3</v>
      </c>
      <c r="BT89" s="29">
        <v>2.2000000000000002</v>
      </c>
      <c r="BU89" s="29">
        <v>21.6</v>
      </c>
      <c r="BV89" s="29">
        <v>2.2000000000000002</v>
      </c>
      <c r="BW89" s="29">
        <v>21.1</v>
      </c>
      <c r="BX89" s="29">
        <v>5.58</v>
      </c>
      <c r="BY89" s="29">
        <v>12.6</v>
      </c>
      <c r="BZ89" s="29">
        <v>34.9</v>
      </c>
      <c r="CA89" s="29">
        <v>62.5</v>
      </c>
      <c r="CB89" s="29">
        <v>22.6</v>
      </c>
      <c r="CC89" s="29">
        <v>36.1</v>
      </c>
      <c r="CD89" s="29">
        <v>15.6</v>
      </c>
      <c r="CE89" s="29">
        <v>83</v>
      </c>
      <c r="CF89" s="29" t="s">
        <v>383</v>
      </c>
      <c r="CG89" s="29">
        <v>57</v>
      </c>
      <c r="CH89" s="29" t="s">
        <v>383</v>
      </c>
      <c r="CI89" s="29">
        <v>33</v>
      </c>
      <c r="CJ89" s="29">
        <v>3</v>
      </c>
      <c r="CK89" s="29">
        <v>7</v>
      </c>
      <c r="CL89" s="29" t="s">
        <v>383</v>
      </c>
      <c r="CM89" s="29" t="s">
        <v>383</v>
      </c>
      <c r="CN89" s="29" t="s">
        <v>153</v>
      </c>
      <c r="CO89" s="29" t="s">
        <v>376</v>
      </c>
      <c r="CP89" s="29" t="s">
        <v>456</v>
      </c>
      <c r="CQ89" s="29" t="s">
        <v>457</v>
      </c>
      <c r="CR89" s="29">
        <v>1</v>
      </c>
      <c r="CS89" s="29" t="s">
        <v>385</v>
      </c>
      <c r="CT89" s="29" t="s">
        <v>385</v>
      </c>
      <c r="CU89" s="29" t="s">
        <v>385</v>
      </c>
      <c r="CW89" s="29">
        <v>0</v>
      </c>
      <c r="CX89" s="29" t="s">
        <v>385</v>
      </c>
      <c r="DC89" s="29" t="s">
        <v>385</v>
      </c>
      <c r="DD89" s="29" t="s">
        <v>385</v>
      </c>
      <c r="DE89" s="29" t="s">
        <v>385</v>
      </c>
      <c r="DF89" s="29">
        <v>1</v>
      </c>
      <c r="DG89" s="29" t="s">
        <v>385</v>
      </c>
      <c r="DH89" s="29" t="str">
        <f t="shared" si="1"/>
        <v>BB018</v>
      </c>
    </row>
    <row r="90" spans="1:112" ht="15" customHeight="1" x14ac:dyDescent="0.2">
      <c r="A90" s="29" t="s">
        <v>550</v>
      </c>
      <c r="B90" s="29" t="s">
        <v>784</v>
      </c>
      <c r="C90" s="29">
        <v>235</v>
      </c>
      <c r="D90" s="29" t="s">
        <v>154</v>
      </c>
      <c r="E90" s="29" t="s">
        <v>792</v>
      </c>
      <c r="F90" s="29">
        <v>1</v>
      </c>
      <c r="G90" s="29" t="s">
        <v>376</v>
      </c>
      <c r="H90" s="29">
        <v>1.5</v>
      </c>
      <c r="I90" s="29">
        <v>1.5</v>
      </c>
      <c r="J90" s="29">
        <v>12</v>
      </c>
      <c r="K90" s="29">
        <v>0</v>
      </c>
      <c r="L90" s="29">
        <v>0</v>
      </c>
      <c r="M90" s="29">
        <v>3</v>
      </c>
      <c r="N90" s="29" t="s">
        <v>576</v>
      </c>
      <c r="O90" s="29">
        <v>0</v>
      </c>
      <c r="Q90" s="29" t="s">
        <v>154</v>
      </c>
      <c r="R90" s="29">
        <v>1</v>
      </c>
      <c r="S90" s="29">
        <v>12</v>
      </c>
      <c r="T90" s="29" t="s">
        <v>376</v>
      </c>
      <c r="U90" s="29" t="s">
        <v>382</v>
      </c>
      <c r="V90" s="29" t="s">
        <v>378</v>
      </c>
      <c r="X90" s="29">
        <v>16</v>
      </c>
      <c r="Y90" s="29" t="s">
        <v>554</v>
      </c>
      <c r="Z90" s="29">
        <v>124</v>
      </c>
      <c r="AA90" s="29" t="s">
        <v>380</v>
      </c>
      <c r="AD90" s="29">
        <v>38.277777777777779</v>
      </c>
      <c r="AE90" s="29">
        <v>100.9</v>
      </c>
      <c r="AF90" s="29">
        <v>1.5</v>
      </c>
      <c r="AI90" s="29" t="s">
        <v>377</v>
      </c>
      <c r="AJ90" s="29" t="s">
        <v>382</v>
      </c>
      <c r="AK90" s="29" t="s">
        <v>377</v>
      </c>
      <c r="AL90" s="29" t="s">
        <v>383</v>
      </c>
      <c r="AM90" s="29" t="s">
        <v>382</v>
      </c>
      <c r="AN90" s="29" t="s">
        <v>382</v>
      </c>
      <c r="AO90" s="29" t="s">
        <v>383</v>
      </c>
      <c r="AP90" s="29" t="s">
        <v>377</v>
      </c>
      <c r="AQ90" s="29" t="s">
        <v>383</v>
      </c>
      <c r="AR90" s="29" t="s">
        <v>793</v>
      </c>
      <c r="AS90" s="29" t="s">
        <v>383</v>
      </c>
      <c r="AT90" s="29" t="s">
        <v>382</v>
      </c>
      <c r="AU90" s="29" t="s">
        <v>382</v>
      </c>
      <c r="AV90" s="29" t="s">
        <v>377</v>
      </c>
      <c r="AW90" s="29" t="s">
        <v>377</v>
      </c>
      <c r="AX90" s="29" t="s">
        <v>377</v>
      </c>
      <c r="AY90" s="29" t="s">
        <v>377</v>
      </c>
      <c r="AZ90" s="29" t="s">
        <v>377</v>
      </c>
      <c r="BA90" s="29" t="s">
        <v>377</v>
      </c>
      <c r="BB90" s="29" t="s">
        <v>383</v>
      </c>
      <c r="BC90" s="29" t="s">
        <v>382</v>
      </c>
      <c r="BD90" s="29" t="s">
        <v>383</v>
      </c>
      <c r="BE90" s="29" t="s">
        <v>377</v>
      </c>
      <c r="BF90" s="29" t="s">
        <v>768</v>
      </c>
      <c r="BG90" s="29" t="s">
        <v>382</v>
      </c>
      <c r="BH90" s="29" t="s">
        <v>383</v>
      </c>
      <c r="BI90" s="29" t="s">
        <v>383</v>
      </c>
      <c r="BJ90" s="29" t="s">
        <v>383</v>
      </c>
      <c r="BK90" s="29" t="s">
        <v>383</v>
      </c>
      <c r="BL90" s="29" t="s">
        <v>383</v>
      </c>
      <c r="BM90" s="29" t="s">
        <v>768</v>
      </c>
      <c r="BN90" s="29" t="s">
        <v>382</v>
      </c>
      <c r="BO90" s="29" t="s">
        <v>383</v>
      </c>
      <c r="BP90" s="29" t="s">
        <v>383</v>
      </c>
      <c r="BQ90" s="29">
        <v>18.2</v>
      </c>
      <c r="BR90" s="29">
        <v>9.4</v>
      </c>
      <c r="BS90" s="29">
        <v>51.9</v>
      </c>
      <c r="BT90" s="29">
        <v>3.5</v>
      </c>
      <c r="BU90" s="29">
        <v>19.3</v>
      </c>
      <c r="BV90" s="29">
        <v>5.2</v>
      </c>
      <c r="BW90" s="29">
        <v>28.8</v>
      </c>
      <c r="BX90" s="29">
        <v>6.2</v>
      </c>
      <c r="BY90" s="29">
        <v>14.3</v>
      </c>
      <c r="BZ90" s="29">
        <v>39.6</v>
      </c>
      <c r="CA90" s="29">
        <v>63.9</v>
      </c>
      <c r="CB90" s="29">
        <v>23.1</v>
      </c>
      <c r="CC90" s="29">
        <v>36.1</v>
      </c>
      <c r="CD90" s="29">
        <v>14.5</v>
      </c>
      <c r="CE90" s="29">
        <v>232</v>
      </c>
      <c r="CF90" s="29" t="s">
        <v>383</v>
      </c>
      <c r="CG90" s="29">
        <v>40</v>
      </c>
      <c r="CH90" s="29" t="s">
        <v>383</v>
      </c>
      <c r="CI90" s="29">
        <v>46</v>
      </c>
      <c r="CJ90" s="29">
        <v>4</v>
      </c>
      <c r="CK90" s="29">
        <v>8</v>
      </c>
      <c r="CL90" s="29" t="s">
        <v>383</v>
      </c>
      <c r="CM90" s="29">
        <v>2</v>
      </c>
      <c r="CN90" s="29" t="s">
        <v>154</v>
      </c>
      <c r="CO90" s="29" t="s">
        <v>382</v>
      </c>
      <c r="CP90" s="29" t="s">
        <v>382</v>
      </c>
      <c r="CQ90" s="29" t="s">
        <v>385</v>
      </c>
      <c r="CR90" s="29">
        <v>0</v>
      </c>
      <c r="CS90" s="29" t="s">
        <v>385</v>
      </c>
      <c r="CT90" s="29" t="s">
        <v>385</v>
      </c>
      <c r="CU90" s="29" t="s">
        <v>385</v>
      </c>
      <c r="CW90" s="29">
        <v>0</v>
      </c>
      <c r="CX90" s="29" t="s">
        <v>383</v>
      </c>
      <c r="DC90" s="29" t="s">
        <v>385</v>
      </c>
      <c r="DD90" s="29" t="s">
        <v>385</v>
      </c>
      <c r="DE90" s="29" t="s">
        <v>385</v>
      </c>
      <c r="DF90" s="29">
        <v>1</v>
      </c>
      <c r="DG90" s="29" t="s">
        <v>385</v>
      </c>
      <c r="DH90" s="29" t="str">
        <f t="shared" si="1"/>
        <v>BB018</v>
      </c>
    </row>
    <row r="91" spans="1:112" ht="15" customHeight="1" x14ac:dyDescent="0.2">
      <c r="A91" s="29" t="s">
        <v>550</v>
      </c>
      <c r="B91" s="29" t="s">
        <v>784</v>
      </c>
      <c r="C91" s="29">
        <v>236</v>
      </c>
      <c r="D91" s="29" t="s">
        <v>155</v>
      </c>
      <c r="E91" s="29" t="s">
        <v>794</v>
      </c>
      <c r="F91" s="29">
        <v>0</v>
      </c>
      <c r="G91" s="29" t="s">
        <v>392</v>
      </c>
      <c r="H91" s="29">
        <v>12</v>
      </c>
      <c r="I91" s="29">
        <v>12</v>
      </c>
      <c r="J91" s="29">
        <v>144</v>
      </c>
      <c r="K91" s="29">
        <v>1</v>
      </c>
      <c r="M91" s="29">
        <v>1</v>
      </c>
      <c r="O91" s="29">
        <v>0</v>
      </c>
      <c r="Q91" s="29" t="s">
        <v>155</v>
      </c>
      <c r="R91" s="29">
        <v>12</v>
      </c>
      <c r="S91" s="29">
        <v>144</v>
      </c>
      <c r="T91" s="29" t="s">
        <v>392</v>
      </c>
      <c r="U91" s="29" t="s">
        <v>377</v>
      </c>
      <c r="V91" s="29" t="s">
        <v>378</v>
      </c>
      <c r="X91" s="29">
        <v>20</v>
      </c>
      <c r="Y91" s="29" t="s">
        <v>554</v>
      </c>
      <c r="Z91" s="29">
        <v>170</v>
      </c>
      <c r="AA91" s="29" t="s">
        <v>380</v>
      </c>
      <c r="AB91" s="29" t="s">
        <v>380</v>
      </c>
      <c r="AC91" s="29" t="s">
        <v>380</v>
      </c>
      <c r="AD91" s="29">
        <v>39</v>
      </c>
      <c r="AE91" s="29">
        <v>102.2</v>
      </c>
      <c r="AF91" s="29">
        <v>6</v>
      </c>
      <c r="AG91" s="29" t="s">
        <v>795</v>
      </c>
      <c r="AH91" s="29" t="s">
        <v>796</v>
      </c>
      <c r="AI91" s="29" t="s">
        <v>377</v>
      </c>
      <c r="AJ91" s="29" t="s">
        <v>377</v>
      </c>
      <c r="AK91" s="29" t="s">
        <v>382</v>
      </c>
      <c r="AL91" s="29" t="s">
        <v>383</v>
      </c>
      <c r="AM91" s="29" t="s">
        <v>382</v>
      </c>
      <c r="AN91" s="29" t="s">
        <v>382</v>
      </c>
      <c r="AO91" s="29" t="s">
        <v>383</v>
      </c>
      <c r="AP91" s="29" t="s">
        <v>382</v>
      </c>
      <c r="AQ91" s="29">
        <v>0</v>
      </c>
      <c r="AR91" s="29" t="s">
        <v>383</v>
      </c>
      <c r="AS91" s="29" t="s">
        <v>383</v>
      </c>
      <c r="AT91" s="29" t="s">
        <v>382</v>
      </c>
      <c r="AU91" s="29" t="s">
        <v>382</v>
      </c>
      <c r="AV91" s="29" t="s">
        <v>377</v>
      </c>
      <c r="AW91" s="29" t="s">
        <v>377</v>
      </c>
      <c r="AX91" s="29" t="s">
        <v>377</v>
      </c>
      <c r="AY91" s="29" t="s">
        <v>377</v>
      </c>
      <c r="AZ91" s="29" t="s">
        <v>377</v>
      </c>
      <c r="BA91" s="29" t="s">
        <v>377</v>
      </c>
      <c r="BB91" s="29" t="s">
        <v>383</v>
      </c>
      <c r="BC91" s="29" t="s">
        <v>382</v>
      </c>
      <c r="BD91" s="29" t="s">
        <v>383</v>
      </c>
      <c r="BE91" s="29" t="s">
        <v>377</v>
      </c>
      <c r="BF91" s="29" t="s">
        <v>797</v>
      </c>
      <c r="BG91" s="29" t="s">
        <v>382</v>
      </c>
      <c r="BH91" s="29" t="s">
        <v>383</v>
      </c>
      <c r="BI91" s="29" t="s">
        <v>383</v>
      </c>
      <c r="BJ91" s="29" t="s">
        <v>383</v>
      </c>
      <c r="BK91" s="29" t="s">
        <v>383</v>
      </c>
      <c r="BL91" s="29" t="s">
        <v>383</v>
      </c>
      <c r="BM91" s="29" t="s">
        <v>797</v>
      </c>
      <c r="BN91" s="29" t="s">
        <v>382</v>
      </c>
      <c r="BO91" s="29" t="s">
        <v>383</v>
      </c>
      <c r="BP91" s="29" t="s">
        <v>383</v>
      </c>
      <c r="BQ91" s="29">
        <v>18.3</v>
      </c>
      <c r="BR91" s="29">
        <v>9</v>
      </c>
      <c r="BS91" s="29">
        <v>49.1</v>
      </c>
      <c r="BT91" s="29">
        <v>4.2</v>
      </c>
      <c r="BU91" s="29">
        <v>23</v>
      </c>
      <c r="BV91" s="29">
        <v>5.0999999999999996</v>
      </c>
      <c r="BW91" s="29">
        <v>27.9</v>
      </c>
      <c r="BX91" s="29" t="s">
        <v>383</v>
      </c>
      <c r="BY91" s="29">
        <v>17.3</v>
      </c>
      <c r="BZ91" s="29" t="s">
        <v>383</v>
      </c>
      <c r="CA91" s="29">
        <v>64.400000000000006</v>
      </c>
      <c r="CB91" s="29" t="s">
        <v>383</v>
      </c>
      <c r="CC91" s="29" t="s">
        <v>383</v>
      </c>
      <c r="CD91" s="29">
        <v>17.399999999999999</v>
      </c>
      <c r="CE91" s="29" t="s">
        <v>383</v>
      </c>
      <c r="CF91" s="29" t="s">
        <v>383</v>
      </c>
      <c r="CG91" s="29">
        <v>63</v>
      </c>
      <c r="CH91" s="29" t="s">
        <v>383</v>
      </c>
      <c r="CI91" s="29">
        <v>27</v>
      </c>
      <c r="CJ91" s="29">
        <v>1</v>
      </c>
      <c r="CK91" s="29">
        <v>9</v>
      </c>
      <c r="CL91" s="29" t="s">
        <v>383</v>
      </c>
      <c r="CM91" s="29" t="s">
        <v>383</v>
      </c>
      <c r="CN91" s="29" t="s">
        <v>155</v>
      </c>
      <c r="CO91" s="29" t="s">
        <v>376</v>
      </c>
      <c r="CP91" s="29" t="s">
        <v>456</v>
      </c>
      <c r="CQ91" s="29" t="s">
        <v>457</v>
      </c>
      <c r="CR91" s="29">
        <v>1</v>
      </c>
      <c r="CS91" s="29" t="s">
        <v>385</v>
      </c>
      <c r="CT91" s="29" t="s">
        <v>385</v>
      </c>
      <c r="CU91" s="29" t="s">
        <v>385</v>
      </c>
      <c r="CW91" s="29">
        <v>0</v>
      </c>
      <c r="CX91" s="29" t="s">
        <v>385</v>
      </c>
      <c r="DC91" s="29" t="s">
        <v>385</v>
      </c>
      <c r="DD91" s="29" t="s">
        <v>385</v>
      </c>
      <c r="DE91" s="29" t="s">
        <v>385</v>
      </c>
      <c r="DF91" s="29">
        <v>1</v>
      </c>
      <c r="DG91" s="29" t="s">
        <v>385</v>
      </c>
      <c r="DH91" s="29" t="str">
        <f t="shared" si="1"/>
        <v>BB018</v>
      </c>
    </row>
    <row r="92" spans="1:112" ht="15" customHeight="1" x14ac:dyDescent="0.2">
      <c r="A92" s="29" t="s">
        <v>550</v>
      </c>
      <c r="B92" s="29" t="s">
        <v>784</v>
      </c>
      <c r="C92" s="29">
        <v>237</v>
      </c>
      <c r="D92" s="29" t="s">
        <v>156</v>
      </c>
      <c r="E92" s="29" t="s">
        <v>755</v>
      </c>
      <c r="F92" s="29">
        <v>1</v>
      </c>
      <c r="G92" s="29" t="s">
        <v>376</v>
      </c>
      <c r="H92" s="29">
        <v>12</v>
      </c>
      <c r="I92" s="29">
        <v>1</v>
      </c>
      <c r="J92" s="29">
        <v>12</v>
      </c>
      <c r="K92" s="29">
        <v>0</v>
      </c>
      <c r="L92" s="29">
        <v>0</v>
      </c>
      <c r="M92" s="29">
        <v>3</v>
      </c>
      <c r="N92" s="29" t="s">
        <v>576</v>
      </c>
      <c r="O92" s="29">
        <v>0</v>
      </c>
      <c r="Q92" s="29" t="s">
        <v>156</v>
      </c>
      <c r="R92" s="29">
        <v>1</v>
      </c>
      <c r="S92" s="29">
        <v>12</v>
      </c>
      <c r="T92" s="29" t="s">
        <v>376</v>
      </c>
      <c r="U92" s="29" t="s">
        <v>382</v>
      </c>
      <c r="V92" s="29" t="s">
        <v>378</v>
      </c>
      <c r="X92" s="29">
        <v>15</v>
      </c>
      <c r="Y92" s="29" t="s">
        <v>554</v>
      </c>
      <c r="Z92" s="29">
        <v>108</v>
      </c>
      <c r="AA92" s="29" t="s">
        <v>380</v>
      </c>
      <c r="AD92" s="29">
        <v>37.833333333333336</v>
      </c>
      <c r="AE92" s="29">
        <v>100.1</v>
      </c>
      <c r="AF92" s="29">
        <v>2</v>
      </c>
      <c r="AI92" s="29" t="s">
        <v>377</v>
      </c>
      <c r="AJ92" s="29" t="s">
        <v>377</v>
      </c>
      <c r="AK92" s="29" t="s">
        <v>382</v>
      </c>
      <c r="AL92" s="29" t="s">
        <v>383</v>
      </c>
      <c r="AM92" s="29" t="s">
        <v>382</v>
      </c>
      <c r="AN92" s="29" t="s">
        <v>382</v>
      </c>
      <c r="AO92" s="29" t="s">
        <v>383</v>
      </c>
      <c r="AP92" s="29" t="s">
        <v>382</v>
      </c>
      <c r="AQ92" s="29">
        <v>0</v>
      </c>
      <c r="AR92" s="29" t="s">
        <v>383</v>
      </c>
      <c r="AS92" s="29" t="s">
        <v>383</v>
      </c>
      <c r="AT92" s="29" t="s">
        <v>382</v>
      </c>
      <c r="AU92" s="29" t="s">
        <v>382</v>
      </c>
      <c r="AV92" s="29" t="s">
        <v>377</v>
      </c>
      <c r="AW92" s="29" t="s">
        <v>377</v>
      </c>
      <c r="AX92" s="29" t="s">
        <v>377</v>
      </c>
      <c r="AY92" s="29" t="s">
        <v>377</v>
      </c>
      <c r="AZ92" s="29" t="s">
        <v>377</v>
      </c>
      <c r="BA92" s="29" t="s">
        <v>377</v>
      </c>
      <c r="BB92" s="29" t="s">
        <v>383</v>
      </c>
      <c r="BC92" s="29" t="s">
        <v>382</v>
      </c>
      <c r="BD92" s="29" t="s">
        <v>383</v>
      </c>
      <c r="BE92" s="29" t="s">
        <v>377</v>
      </c>
      <c r="BF92" s="29" t="s">
        <v>768</v>
      </c>
      <c r="BG92" s="29" t="s">
        <v>382</v>
      </c>
      <c r="BH92" s="29" t="s">
        <v>383</v>
      </c>
      <c r="BI92" s="29" t="s">
        <v>383</v>
      </c>
      <c r="BJ92" s="29" t="s">
        <v>383</v>
      </c>
      <c r="BK92" s="29" t="s">
        <v>383</v>
      </c>
      <c r="BL92" s="29" t="s">
        <v>383</v>
      </c>
      <c r="BM92" s="29" t="s">
        <v>768</v>
      </c>
      <c r="BN92" s="29" t="s">
        <v>382</v>
      </c>
      <c r="BO92" s="29" t="s">
        <v>383</v>
      </c>
      <c r="BP92" s="29" t="s">
        <v>383</v>
      </c>
      <c r="BQ92" s="29">
        <v>13.3</v>
      </c>
      <c r="BR92" s="29">
        <v>7.9</v>
      </c>
      <c r="BS92" s="29">
        <v>59.1</v>
      </c>
      <c r="BT92" s="29">
        <v>2.6</v>
      </c>
      <c r="BU92" s="29">
        <v>19.5</v>
      </c>
      <c r="BV92" s="29">
        <v>2.8</v>
      </c>
      <c r="BW92" s="29">
        <v>21.4</v>
      </c>
      <c r="BX92" s="29">
        <v>5.8</v>
      </c>
      <c r="BY92" s="29">
        <v>13.8</v>
      </c>
      <c r="BZ92" s="29">
        <v>38.200000000000003</v>
      </c>
      <c r="CA92" s="29">
        <v>65.900000000000006</v>
      </c>
      <c r="CB92" s="29">
        <v>23.8</v>
      </c>
      <c r="CC92" s="29">
        <v>36.1</v>
      </c>
      <c r="CD92" s="29">
        <v>15.8</v>
      </c>
      <c r="CE92" s="29">
        <v>272</v>
      </c>
      <c r="CF92" s="29">
        <v>8.1999999999999993</v>
      </c>
      <c r="CG92" s="29">
        <v>48</v>
      </c>
      <c r="CH92" s="29">
        <v>4</v>
      </c>
      <c r="CI92" s="29">
        <v>43</v>
      </c>
      <c r="CJ92" s="29">
        <v>2</v>
      </c>
      <c r="CK92" s="29">
        <v>2</v>
      </c>
      <c r="CL92" s="29" t="s">
        <v>383</v>
      </c>
      <c r="CM92" s="29">
        <v>1</v>
      </c>
      <c r="CN92" s="29" t="s">
        <v>156</v>
      </c>
      <c r="CO92" s="29" t="s">
        <v>382</v>
      </c>
      <c r="CP92" s="29" t="s">
        <v>382</v>
      </c>
      <c r="CQ92" s="29" t="s">
        <v>385</v>
      </c>
      <c r="CR92" s="29">
        <v>0</v>
      </c>
      <c r="CS92" s="29" t="s">
        <v>385</v>
      </c>
      <c r="CT92" s="29" t="s">
        <v>385</v>
      </c>
      <c r="CU92" s="29" t="s">
        <v>385</v>
      </c>
      <c r="CW92" s="29">
        <v>0</v>
      </c>
      <c r="CX92" s="29" t="s">
        <v>385</v>
      </c>
      <c r="DC92" s="29" t="s">
        <v>385</v>
      </c>
      <c r="DD92" s="29" t="s">
        <v>385</v>
      </c>
      <c r="DE92" s="29" t="s">
        <v>385</v>
      </c>
      <c r="DF92" s="29">
        <v>0</v>
      </c>
      <c r="DG92" s="29" t="s">
        <v>385</v>
      </c>
      <c r="DH92" s="29" t="str">
        <f t="shared" si="1"/>
        <v>BB018</v>
      </c>
    </row>
    <row r="93" spans="1:112" ht="15" customHeight="1" x14ac:dyDescent="0.2">
      <c r="A93" s="29" t="s">
        <v>550</v>
      </c>
      <c r="B93" s="29" t="s">
        <v>784</v>
      </c>
      <c r="C93" s="29">
        <v>238</v>
      </c>
      <c r="D93" s="29" t="s">
        <v>158</v>
      </c>
      <c r="E93" s="29" t="s">
        <v>798</v>
      </c>
      <c r="F93" s="29">
        <v>1</v>
      </c>
      <c r="G93" s="29" t="s">
        <v>376</v>
      </c>
      <c r="H93" s="29" t="s">
        <v>383</v>
      </c>
      <c r="I93" s="29">
        <v>10</v>
      </c>
      <c r="J93" s="29">
        <v>120</v>
      </c>
      <c r="K93" s="29" t="s">
        <v>383</v>
      </c>
      <c r="M93" s="29" t="s">
        <v>383</v>
      </c>
      <c r="N93" s="29" t="s">
        <v>383</v>
      </c>
      <c r="O93" s="29" t="s">
        <v>383</v>
      </c>
      <c r="P93" s="29" t="s">
        <v>799</v>
      </c>
      <c r="Q93" s="29" t="s">
        <v>158</v>
      </c>
      <c r="R93" s="29">
        <v>10</v>
      </c>
      <c r="S93" s="29">
        <v>120</v>
      </c>
      <c r="T93" s="29" t="s">
        <v>376</v>
      </c>
      <c r="U93" s="29" t="s">
        <v>382</v>
      </c>
      <c r="V93" s="29" t="s">
        <v>378</v>
      </c>
      <c r="X93" s="29">
        <v>20</v>
      </c>
      <c r="Y93" s="29" t="s">
        <v>554</v>
      </c>
      <c r="Z93" s="29">
        <v>92</v>
      </c>
      <c r="AA93" s="29" t="s">
        <v>380</v>
      </c>
      <c r="AB93" s="29" t="s">
        <v>380</v>
      </c>
      <c r="AC93" s="29" t="s">
        <v>380</v>
      </c>
      <c r="AD93" s="29">
        <v>37.111111111111114</v>
      </c>
      <c r="AE93" s="29">
        <v>98.8</v>
      </c>
      <c r="AF93" s="29">
        <v>2.5</v>
      </c>
      <c r="AG93" s="29" t="s">
        <v>800</v>
      </c>
      <c r="AH93" s="29" t="s">
        <v>801</v>
      </c>
      <c r="AI93" s="29" t="s">
        <v>377</v>
      </c>
      <c r="AJ93" s="29" t="s">
        <v>377</v>
      </c>
      <c r="AK93" s="29" t="s">
        <v>377</v>
      </c>
      <c r="AL93" s="29" t="s">
        <v>383</v>
      </c>
      <c r="AM93" s="29" t="s">
        <v>382</v>
      </c>
      <c r="AN93" s="29" t="s">
        <v>382</v>
      </c>
      <c r="AO93" s="29" t="s">
        <v>383</v>
      </c>
      <c r="AP93" s="29" t="s">
        <v>377</v>
      </c>
      <c r="AQ93" s="29" t="s">
        <v>383</v>
      </c>
      <c r="AR93" s="29" t="s">
        <v>802</v>
      </c>
      <c r="AS93" s="29" t="s">
        <v>803</v>
      </c>
      <c r="AT93" s="29" t="s">
        <v>382</v>
      </c>
      <c r="AU93" s="29" t="s">
        <v>382</v>
      </c>
      <c r="AV93" s="29" t="s">
        <v>377</v>
      </c>
      <c r="AW93" s="29" t="s">
        <v>377</v>
      </c>
      <c r="AX93" s="29" t="s">
        <v>377</v>
      </c>
      <c r="AY93" s="29" t="s">
        <v>377</v>
      </c>
      <c r="AZ93" s="29" t="s">
        <v>377</v>
      </c>
      <c r="BA93" s="29" t="s">
        <v>377</v>
      </c>
      <c r="BB93" s="29" t="s">
        <v>383</v>
      </c>
      <c r="BC93" s="29" t="s">
        <v>382</v>
      </c>
      <c r="BD93" s="29" t="s">
        <v>383</v>
      </c>
      <c r="BE93" s="29" t="s">
        <v>383</v>
      </c>
      <c r="BF93" s="29" t="s">
        <v>383</v>
      </c>
      <c r="BG93" s="29" t="s">
        <v>383</v>
      </c>
      <c r="BH93" s="29" t="s">
        <v>383</v>
      </c>
      <c r="BI93" s="29" t="s">
        <v>383</v>
      </c>
      <c r="BJ93" s="29" t="s">
        <v>760</v>
      </c>
      <c r="BK93" s="29" t="s">
        <v>804</v>
      </c>
      <c r="BL93" s="29" t="s">
        <v>383</v>
      </c>
      <c r="BM93" s="29" t="s">
        <v>383</v>
      </c>
      <c r="BN93" s="29" t="s">
        <v>383</v>
      </c>
      <c r="BO93" s="29" t="s">
        <v>383</v>
      </c>
      <c r="BP93" s="29" t="s">
        <v>383</v>
      </c>
      <c r="BQ93" s="29">
        <v>22.3</v>
      </c>
      <c r="BR93" s="29">
        <v>12.1</v>
      </c>
      <c r="BS93" s="29">
        <v>54.2</v>
      </c>
      <c r="BT93" s="29">
        <v>6.1</v>
      </c>
      <c r="BU93" s="29">
        <v>27.4</v>
      </c>
      <c r="BV93" s="29">
        <v>4.0999999999999996</v>
      </c>
      <c r="BW93" s="29">
        <v>18.399999999999999</v>
      </c>
      <c r="BX93" s="29">
        <v>5.98</v>
      </c>
      <c r="BY93" s="29">
        <v>12.8</v>
      </c>
      <c r="BZ93" s="29">
        <v>35.299999999999997</v>
      </c>
      <c r="CA93" s="29">
        <v>59.1</v>
      </c>
      <c r="CB93" s="29">
        <v>21.4</v>
      </c>
      <c r="CC93" s="29">
        <v>36.299999999999997</v>
      </c>
      <c r="CD93" s="29">
        <v>16.5</v>
      </c>
      <c r="CE93" s="29">
        <v>587</v>
      </c>
      <c r="CF93" s="29" t="s">
        <v>383</v>
      </c>
      <c r="CG93" s="29">
        <v>66</v>
      </c>
      <c r="CH93" s="29" t="s">
        <v>383</v>
      </c>
      <c r="CI93" s="29">
        <v>18</v>
      </c>
      <c r="CJ93" s="29">
        <v>5</v>
      </c>
      <c r="CK93" s="29">
        <v>11</v>
      </c>
      <c r="CL93" s="29" t="s">
        <v>383</v>
      </c>
      <c r="CM93" s="29" t="s">
        <v>383</v>
      </c>
      <c r="CN93" s="29" t="s">
        <v>158</v>
      </c>
      <c r="CO93" s="29" t="s">
        <v>382</v>
      </c>
      <c r="CP93" s="29" t="s">
        <v>382</v>
      </c>
      <c r="CQ93" s="29" t="s">
        <v>385</v>
      </c>
      <c r="CR93" s="29">
        <v>0</v>
      </c>
      <c r="CS93" s="29" t="s">
        <v>385</v>
      </c>
      <c r="CT93" s="29" t="s">
        <v>385</v>
      </c>
      <c r="CU93" s="29" t="s">
        <v>385</v>
      </c>
      <c r="CW93" s="29">
        <v>0</v>
      </c>
      <c r="CX93" s="29" t="s">
        <v>805</v>
      </c>
      <c r="DC93" s="29" t="s">
        <v>385</v>
      </c>
      <c r="DD93" s="29" t="s">
        <v>385</v>
      </c>
      <c r="DE93" s="29" t="s">
        <v>417</v>
      </c>
      <c r="DF93" s="29">
        <v>0</v>
      </c>
      <c r="DG93" s="29" t="s">
        <v>385</v>
      </c>
      <c r="DH93" s="29" t="str">
        <f t="shared" si="1"/>
        <v>BB018</v>
      </c>
    </row>
    <row r="94" spans="1:112" ht="15" customHeight="1" x14ac:dyDescent="0.2">
      <c r="A94" s="29" t="s">
        <v>550</v>
      </c>
      <c r="B94" s="29" t="s">
        <v>784</v>
      </c>
      <c r="C94" s="29" t="s">
        <v>806</v>
      </c>
      <c r="D94" s="29" t="s">
        <v>806</v>
      </c>
      <c r="E94" s="29" t="s">
        <v>678</v>
      </c>
      <c r="F94" s="29">
        <v>0</v>
      </c>
      <c r="G94" s="29" t="s">
        <v>383</v>
      </c>
      <c r="H94" s="29">
        <v>0.17</v>
      </c>
      <c r="I94" s="29" t="s">
        <v>383</v>
      </c>
      <c r="J94" s="29" t="s">
        <v>383</v>
      </c>
      <c r="K94" s="29">
        <v>0</v>
      </c>
      <c r="M94" s="29">
        <v>1</v>
      </c>
      <c r="O94" s="29">
        <v>0</v>
      </c>
      <c r="P94" s="29" t="s">
        <v>807</v>
      </c>
      <c r="Q94" s="29" t="s">
        <v>806</v>
      </c>
      <c r="R94" s="29" t="s">
        <v>383</v>
      </c>
      <c r="S94" s="29" t="s">
        <v>383</v>
      </c>
      <c r="T94" s="29" t="s">
        <v>383</v>
      </c>
      <c r="U94" s="29" t="s">
        <v>383</v>
      </c>
      <c r="V94" s="29" t="s">
        <v>383</v>
      </c>
      <c r="X94" s="29" t="s">
        <v>383</v>
      </c>
      <c r="Y94" s="29" t="s">
        <v>383</v>
      </c>
      <c r="Z94" s="29" t="s">
        <v>383</v>
      </c>
      <c r="AA94" s="29" t="s">
        <v>383</v>
      </c>
      <c r="AB94" s="29" t="s">
        <v>383</v>
      </c>
      <c r="AC94" s="29" t="s">
        <v>383</v>
      </c>
      <c r="AD94" s="29" t="s">
        <v>383</v>
      </c>
      <c r="AE94" s="29" t="s">
        <v>383</v>
      </c>
      <c r="AF94" s="29" t="s">
        <v>383</v>
      </c>
      <c r="AG94" s="29" t="s">
        <v>383</v>
      </c>
      <c r="AH94" s="29" t="s">
        <v>383</v>
      </c>
      <c r="AI94" s="29" t="s">
        <v>383</v>
      </c>
      <c r="AJ94" s="29" t="s">
        <v>383</v>
      </c>
      <c r="AK94" s="29" t="s">
        <v>383</v>
      </c>
      <c r="AL94" s="29" t="s">
        <v>383</v>
      </c>
      <c r="AM94" s="29" t="s">
        <v>383</v>
      </c>
      <c r="AN94" s="29" t="s">
        <v>383</v>
      </c>
      <c r="AO94" s="29" t="s">
        <v>383</v>
      </c>
      <c r="AP94" s="29" t="s">
        <v>383</v>
      </c>
      <c r="AQ94" s="29" t="s">
        <v>383</v>
      </c>
      <c r="AR94" s="29" t="s">
        <v>383</v>
      </c>
      <c r="AS94" s="29" t="s">
        <v>383</v>
      </c>
      <c r="AT94" s="29" t="s">
        <v>383</v>
      </c>
      <c r="AU94" s="29" t="s">
        <v>383</v>
      </c>
      <c r="AV94" s="29" t="s">
        <v>383</v>
      </c>
      <c r="AW94" s="29" t="s">
        <v>383</v>
      </c>
      <c r="AX94" s="29" t="s">
        <v>383</v>
      </c>
      <c r="AY94" s="29" t="s">
        <v>383</v>
      </c>
      <c r="AZ94" s="29" t="s">
        <v>383</v>
      </c>
      <c r="BA94" s="29" t="s">
        <v>383</v>
      </c>
      <c r="BB94" s="29" t="s">
        <v>383</v>
      </c>
      <c r="BC94" s="29" t="s">
        <v>383</v>
      </c>
      <c r="BD94" s="29" t="s">
        <v>383</v>
      </c>
      <c r="BE94" s="29" t="s">
        <v>383</v>
      </c>
      <c r="BF94" s="29" t="s">
        <v>383</v>
      </c>
      <c r="BG94" s="29" t="s">
        <v>383</v>
      </c>
      <c r="BH94" s="29" t="s">
        <v>383</v>
      </c>
      <c r="BI94" s="29" t="s">
        <v>383</v>
      </c>
      <c r="BJ94" s="29" t="s">
        <v>383</v>
      </c>
      <c r="BK94" s="29" t="s">
        <v>383</v>
      </c>
      <c r="BL94" s="29" t="s">
        <v>383</v>
      </c>
      <c r="BM94" s="29" t="s">
        <v>383</v>
      </c>
      <c r="BN94" s="29" t="s">
        <v>383</v>
      </c>
      <c r="BO94" s="29" t="s">
        <v>383</v>
      </c>
      <c r="BP94" s="29" t="s">
        <v>383</v>
      </c>
      <c r="BQ94" s="29" t="s">
        <v>383</v>
      </c>
      <c r="BR94" s="29" t="s">
        <v>383</v>
      </c>
      <c r="BS94" s="29" t="s">
        <v>383</v>
      </c>
      <c r="BT94" s="29" t="s">
        <v>383</v>
      </c>
      <c r="BU94" s="29" t="s">
        <v>383</v>
      </c>
      <c r="BV94" s="29" t="s">
        <v>383</v>
      </c>
      <c r="BW94" s="29" t="s">
        <v>383</v>
      </c>
      <c r="BX94" s="29" t="s">
        <v>383</v>
      </c>
      <c r="BY94" s="29" t="s">
        <v>383</v>
      </c>
      <c r="BZ94" s="29" t="s">
        <v>383</v>
      </c>
      <c r="CA94" s="29" t="s">
        <v>383</v>
      </c>
      <c r="CB94" s="29" t="s">
        <v>383</v>
      </c>
      <c r="CC94" s="29" t="s">
        <v>383</v>
      </c>
      <c r="CD94" s="29" t="s">
        <v>383</v>
      </c>
      <c r="CE94" s="29" t="s">
        <v>383</v>
      </c>
      <c r="CF94" s="29" t="s">
        <v>383</v>
      </c>
      <c r="CG94" s="29" t="s">
        <v>383</v>
      </c>
      <c r="CH94" s="29" t="s">
        <v>383</v>
      </c>
      <c r="CI94" s="29" t="s">
        <v>383</v>
      </c>
      <c r="CJ94" s="29" t="s">
        <v>383</v>
      </c>
      <c r="CK94" s="29" t="s">
        <v>383</v>
      </c>
      <c r="CL94" s="29" t="s">
        <v>383</v>
      </c>
      <c r="CM94" s="29" t="s">
        <v>383</v>
      </c>
      <c r="CN94" s="29" t="s">
        <v>383</v>
      </c>
      <c r="CO94" s="29" t="s">
        <v>383</v>
      </c>
      <c r="CP94" s="29" t="s">
        <v>383</v>
      </c>
      <c r="CQ94" s="29" t="s">
        <v>383</v>
      </c>
      <c r="CS94" s="29" t="s">
        <v>383</v>
      </c>
      <c r="CT94" s="29" t="s">
        <v>383</v>
      </c>
      <c r="CU94" s="29" t="s">
        <v>383</v>
      </c>
      <c r="CW94" s="29" t="s">
        <v>383</v>
      </c>
      <c r="CX94" s="29" t="s">
        <v>383</v>
      </c>
      <c r="CY94" s="29" t="s">
        <v>383</v>
      </c>
      <c r="CZ94" s="29" t="s">
        <v>383</v>
      </c>
      <c r="DA94" s="29" t="s">
        <v>383</v>
      </c>
      <c r="DC94" s="29" t="s">
        <v>383</v>
      </c>
      <c r="DD94" s="29" t="s">
        <v>383</v>
      </c>
      <c r="DE94" s="29" t="s">
        <v>383</v>
      </c>
      <c r="DF94" s="29" t="s">
        <v>383</v>
      </c>
      <c r="DG94" s="29" t="s">
        <v>383</v>
      </c>
      <c r="DH94" s="29" t="str">
        <f t="shared" si="1"/>
        <v>BB018</v>
      </c>
    </row>
    <row r="95" spans="1:112" ht="15" customHeight="1" x14ac:dyDescent="0.2">
      <c r="A95" s="29" t="s">
        <v>550</v>
      </c>
      <c r="B95" s="29" t="s">
        <v>808</v>
      </c>
      <c r="C95" s="29">
        <v>239</v>
      </c>
      <c r="D95" s="29" t="s">
        <v>159</v>
      </c>
      <c r="E95" s="29" t="s">
        <v>809</v>
      </c>
      <c r="F95" s="29">
        <v>1</v>
      </c>
      <c r="G95" s="29" t="s">
        <v>376</v>
      </c>
      <c r="H95" s="29" t="s">
        <v>383</v>
      </c>
      <c r="I95" s="29">
        <v>10</v>
      </c>
      <c r="J95" s="29">
        <v>120</v>
      </c>
      <c r="K95" s="29" t="s">
        <v>383</v>
      </c>
      <c r="M95" s="29" t="s">
        <v>383</v>
      </c>
      <c r="O95" s="29" t="s">
        <v>383</v>
      </c>
      <c r="P95" s="29" t="s">
        <v>553</v>
      </c>
      <c r="Q95" s="29" t="s">
        <v>159</v>
      </c>
      <c r="R95" s="29">
        <v>10</v>
      </c>
      <c r="S95" s="29">
        <v>120</v>
      </c>
      <c r="T95" s="29" t="s">
        <v>376</v>
      </c>
      <c r="U95" s="29" t="s">
        <v>382</v>
      </c>
      <c r="V95" s="29" t="s">
        <v>378</v>
      </c>
      <c r="X95" s="29">
        <v>26</v>
      </c>
      <c r="Y95" s="29" t="s">
        <v>554</v>
      </c>
      <c r="Z95" s="29">
        <v>85</v>
      </c>
      <c r="AA95" s="29" t="s">
        <v>380</v>
      </c>
      <c r="AD95" s="29">
        <v>38.222222222222221</v>
      </c>
      <c r="AE95" s="29">
        <v>100.8</v>
      </c>
      <c r="AF95" s="29">
        <v>2</v>
      </c>
      <c r="AG95" s="29" t="s">
        <v>810</v>
      </c>
      <c r="AH95" s="29" t="s">
        <v>811</v>
      </c>
      <c r="AI95" s="29" t="s">
        <v>377</v>
      </c>
      <c r="AJ95" s="29" t="s">
        <v>377</v>
      </c>
      <c r="AK95" s="29" t="s">
        <v>382</v>
      </c>
      <c r="AL95" s="29" t="s">
        <v>383</v>
      </c>
      <c r="AM95" s="29" t="s">
        <v>382</v>
      </c>
      <c r="AN95" s="29" t="s">
        <v>382</v>
      </c>
      <c r="AO95" s="29" t="s">
        <v>383</v>
      </c>
      <c r="AP95" s="29" t="s">
        <v>377</v>
      </c>
      <c r="AQ95" s="29" t="s">
        <v>383</v>
      </c>
      <c r="AR95" s="29" t="s">
        <v>812</v>
      </c>
      <c r="AS95" s="29" t="s">
        <v>383</v>
      </c>
      <c r="AT95" s="29" t="s">
        <v>382</v>
      </c>
      <c r="AU95" s="29" t="s">
        <v>382</v>
      </c>
      <c r="AV95" s="29" t="s">
        <v>377</v>
      </c>
      <c r="AW95" s="29" t="s">
        <v>377</v>
      </c>
      <c r="AX95" s="29" t="s">
        <v>377</v>
      </c>
      <c r="AY95" s="29" t="s">
        <v>377</v>
      </c>
      <c r="AZ95" s="29" t="s">
        <v>377</v>
      </c>
      <c r="BA95" s="29" t="s">
        <v>377</v>
      </c>
      <c r="BB95" s="29" t="s">
        <v>383</v>
      </c>
      <c r="BC95" s="29" t="s">
        <v>382</v>
      </c>
      <c r="BD95" s="29" t="s">
        <v>383</v>
      </c>
      <c r="BE95" s="29" t="s">
        <v>377</v>
      </c>
      <c r="BF95" s="29" t="s">
        <v>383</v>
      </c>
      <c r="BG95" s="29" t="s">
        <v>382</v>
      </c>
      <c r="BH95" s="29" t="s">
        <v>383</v>
      </c>
      <c r="BI95" s="29" t="s">
        <v>383</v>
      </c>
      <c r="BJ95" s="29" t="s">
        <v>383</v>
      </c>
      <c r="BK95" s="29" t="s">
        <v>383</v>
      </c>
      <c r="BL95" s="29" t="s">
        <v>383</v>
      </c>
      <c r="BM95" s="29" t="s">
        <v>383</v>
      </c>
      <c r="BN95" s="29" t="s">
        <v>382</v>
      </c>
      <c r="BO95" s="29" t="s">
        <v>383</v>
      </c>
      <c r="BP95" s="29" t="s">
        <v>383</v>
      </c>
      <c r="BQ95" s="29">
        <v>14.1</v>
      </c>
      <c r="BR95" s="29">
        <v>9</v>
      </c>
      <c r="BS95" s="29">
        <v>64</v>
      </c>
      <c r="BT95" s="29">
        <v>3.2</v>
      </c>
      <c r="BU95" s="29">
        <v>22.4</v>
      </c>
      <c r="BV95" s="29">
        <v>1.9</v>
      </c>
      <c r="BW95" s="29">
        <v>13.6</v>
      </c>
      <c r="BX95" s="29">
        <v>6.4</v>
      </c>
      <c r="BY95" s="29">
        <v>13.4</v>
      </c>
      <c r="BZ95" s="29">
        <v>36.9</v>
      </c>
      <c r="CA95" s="29">
        <v>57.7</v>
      </c>
      <c r="CB95" s="29">
        <v>20.9</v>
      </c>
      <c r="CC95" s="29">
        <v>36.299999999999997</v>
      </c>
      <c r="CD95" s="29">
        <v>18.100000000000001</v>
      </c>
      <c r="CE95" s="29">
        <v>604</v>
      </c>
      <c r="CF95" s="29" t="s">
        <v>383</v>
      </c>
      <c r="CG95" s="29">
        <v>63</v>
      </c>
      <c r="CH95" s="29">
        <v>2</v>
      </c>
      <c r="CI95" s="29">
        <v>29</v>
      </c>
      <c r="CJ95" s="29">
        <v>3</v>
      </c>
      <c r="CK95" s="29">
        <v>3</v>
      </c>
      <c r="CL95" s="29" t="s">
        <v>383</v>
      </c>
      <c r="CM95" s="29" t="s">
        <v>383</v>
      </c>
      <c r="CN95" s="29" t="s">
        <v>159</v>
      </c>
      <c r="CO95" s="29" t="s">
        <v>456</v>
      </c>
      <c r="CP95" s="29" t="s">
        <v>456</v>
      </c>
      <c r="CQ95" s="29" t="s">
        <v>457</v>
      </c>
      <c r="CR95" s="29">
        <v>1</v>
      </c>
      <c r="CS95" s="29" t="s">
        <v>457</v>
      </c>
      <c r="CT95" s="29" t="s">
        <v>457</v>
      </c>
      <c r="CU95" s="29" t="s">
        <v>457</v>
      </c>
      <c r="CW95" s="29">
        <v>1</v>
      </c>
      <c r="CX95" s="29" t="s">
        <v>385</v>
      </c>
      <c r="DC95" s="29" t="s">
        <v>457</v>
      </c>
      <c r="DD95" s="29" t="s">
        <v>385</v>
      </c>
      <c r="DE95" s="29" t="s">
        <v>385</v>
      </c>
      <c r="DF95" s="29">
        <v>1</v>
      </c>
      <c r="DG95" s="29" t="s">
        <v>385</v>
      </c>
      <c r="DH95" s="29" t="str">
        <f t="shared" si="1"/>
        <v>BB019</v>
      </c>
    </row>
    <row r="96" spans="1:112" ht="15" customHeight="1" x14ac:dyDescent="0.2">
      <c r="A96" s="29" t="s">
        <v>550</v>
      </c>
      <c r="B96" s="29" t="s">
        <v>808</v>
      </c>
      <c r="C96" s="29">
        <v>240</v>
      </c>
      <c r="D96" s="29" t="s">
        <v>160</v>
      </c>
      <c r="E96" s="29" t="s">
        <v>813</v>
      </c>
      <c r="F96" s="29">
        <v>0</v>
      </c>
      <c r="G96" s="29" t="s">
        <v>392</v>
      </c>
      <c r="H96" s="29" t="s">
        <v>383</v>
      </c>
      <c r="I96" s="29">
        <v>1</v>
      </c>
      <c r="J96" s="29">
        <v>12</v>
      </c>
      <c r="K96" s="29" t="s">
        <v>383</v>
      </c>
      <c r="M96" s="29" t="s">
        <v>383</v>
      </c>
      <c r="O96" s="29" t="s">
        <v>383</v>
      </c>
      <c r="P96" s="29" t="s">
        <v>553</v>
      </c>
      <c r="Q96" s="29" t="s">
        <v>160</v>
      </c>
      <c r="R96" s="29">
        <v>1</v>
      </c>
      <c r="S96" s="29">
        <v>12</v>
      </c>
      <c r="T96" s="29" t="s">
        <v>392</v>
      </c>
      <c r="U96" s="29" t="s">
        <v>382</v>
      </c>
      <c r="V96" s="29" t="s">
        <v>378</v>
      </c>
      <c r="X96" s="29">
        <v>12</v>
      </c>
      <c r="Y96" s="29" t="s">
        <v>814</v>
      </c>
      <c r="Z96" s="29">
        <v>92</v>
      </c>
      <c r="AA96" s="29" t="s">
        <v>380</v>
      </c>
      <c r="AB96" s="29" t="s">
        <v>380</v>
      </c>
      <c r="AC96" s="29" t="s">
        <v>380</v>
      </c>
      <c r="AD96" s="29">
        <v>38.5</v>
      </c>
      <c r="AE96" s="29">
        <v>101.3</v>
      </c>
      <c r="AF96" s="29">
        <v>1</v>
      </c>
      <c r="AG96" s="29" t="s">
        <v>815</v>
      </c>
      <c r="AH96" s="29" t="s">
        <v>816</v>
      </c>
      <c r="AI96" s="29" t="s">
        <v>377</v>
      </c>
      <c r="AJ96" s="29" t="s">
        <v>377</v>
      </c>
      <c r="AK96" s="29" t="s">
        <v>377</v>
      </c>
      <c r="AL96" s="29" t="s">
        <v>383</v>
      </c>
      <c r="AM96" s="29" t="s">
        <v>382</v>
      </c>
      <c r="AN96" s="29" t="s">
        <v>382</v>
      </c>
      <c r="AO96" s="29" t="s">
        <v>383</v>
      </c>
      <c r="AP96" s="29" t="s">
        <v>383</v>
      </c>
      <c r="AQ96" s="29" t="s">
        <v>383</v>
      </c>
      <c r="AR96" s="29" t="s">
        <v>817</v>
      </c>
      <c r="AS96" s="29" t="s">
        <v>818</v>
      </c>
      <c r="AT96" s="29" t="s">
        <v>382</v>
      </c>
      <c r="AU96" s="29" t="s">
        <v>382</v>
      </c>
      <c r="AV96" s="29" t="s">
        <v>377</v>
      </c>
      <c r="AW96" s="29" t="s">
        <v>377</v>
      </c>
      <c r="AX96" s="29" t="s">
        <v>377</v>
      </c>
      <c r="AY96" s="29" t="s">
        <v>377</v>
      </c>
      <c r="AZ96" s="29" t="s">
        <v>377</v>
      </c>
      <c r="BA96" s="29" t="s">
        <v>377</v>
      </c>
      <c r="BB96" s="29" t="s">
        <v>383</v>
      </c>
      <c r="BC96" s="29" t="s">
        <v>382</v>
      </c>
      <c r="BD96" s="29" t="s">
        <v>383</v>
      </c>
      <c r="BE96" s="29" t="s">
        <v>377</v>
      </c>
      <c r="BF96" s="29" t="s">
        <v>791</v>
      </c>
      <c r="BG96" s="29" t="s">
        <v>382</v>
      </c>
      <c r="BH96" s="29" t="s">
        <v>383</v>
      </c>
      <c r="BI96" s="29" t="s">
        <v>383</v>
      </c>
      <c r="BJ96" s="29" t="s">
        <v>383</v>
      </c>
      <c r="BK96" s="29" t="s">
        <v>383</v>
      </c>
      <c r="BL96" s="29" t="s">
        <v>383</v>
      </c>
      <c r="BM96" s="29" t="s">
        <v>791</v>
      </c>
      <c r="BN96" s="29" t="s">
        <v>382</v>
      </c>
      <c r="BO96" s="29" t="s">
        <v>383</v>
      </c>
      <c r="BP96" s="29" t="s">
        <v>383</v>
      </c>
      <c r="BQ96" s="29">
        <v>20</v>
      </c>
      <c r="BR96" s="29">
        <v>11.4</v>
      </c>
      <c r="BS96" s="29">
        <v>57.2</v>
      </c>
      <c r="BT96" s="29">
        <v>4.4000000000000004</v>
      </c>
      <c r="BU96" s="29">
        <v>22</v>
      </c>
      <c r="BV96" s="29">
        <v>4.2</v>
      </c>
      <c r="BW96" s="29">
        <v>20.8</v>
      </c>
      <c r="BX96" s="29">
        <v>5.16</v>
      </c>
      <c r="BY96" s="29">
        <v>11.1</v>
      </c>
      <c r="BZ96" s="29">
        <v>30.5</v>
      </c>
      <c r="CA96" s="29">
        <v>59.1</v>
      </c>
      <c r="CB96" s="29">
        <v>21.5</v>
      </c>
      <c r="CC96" s="29">
        <v>36.4</v>
      </c>
      <c r="CD96" s="29">
        <v>17.5</v>
      </c>
      <c r="CE96" s="29">
        <v>301</v>
      </c>
      <c r="CF96" s="29" t="s">
        <v>383</v>
      </c>
      <c r="CG96" s="29">
        <v>46</v>
      </c>
      <c r="CH96" s="29" t="s">
        <v>383</v>
      </c>
      <c r="CI96" s="29">
        <v>21</v>
      </c>
      <c r="CJ96" s="29">
        <v>10</v>
      </c>
      <c r="CK96" s="29">
        <v>23</v>
      </c>
      <c r="CL96" s="29" t="s">
        <v>383</v>
      </c>
      <c r="CM96" s="29" t="s">
        <v>383</v>
      </c>
      <c r="CN96" s="29" t="s">
        <v>160</v>
      </c>
      <c r="CO96" s="29" t="s">
        <v>376</v>
      </c>
      <c r="CP96" s="29" t="s">
        <v>456</v>
      </c>
      <c r="CQ96" s="29" t="s">
        <v>457</v>
      </c>
      <c r="CR96" s="29">
        <v>1</v>
      </c>
      <c r="CS96" s="29" t="s">
        <v>385</v>
      </c>
      <c r="CT96" s="29" t="s">
        <v>385</v>
      </c>
      <c r="CU96" s="29" t="s">
        <v>385</v>
      </c>
      <c r="CW96" s="29">
        <v>0</v>
      </c>
      <c r="CX96" s="29" t="s">
        <v>385</v>
      </c>
      <c r="DC96" s="29" t="s">
        <v>385</v>
      </c>
      <c r="DD96" s="29" t="s">
        <v>385</v>
      </c>
      <c r="DE96" s="29" t="s">
        <v>385</v>
      </c>
      <c r="DF96" s="29">
        <v>1</v>
      </c>
      <c r="DG96" s="29" t="s">
        <v>385</v>
      </c>
      <c r="DH96" s="29" t="str">
        <f t="shared" si="1"/>
        <v>BB019</v>
      </c>
    </row>
    <row r="97" spans="1:112" ht="15" customHeight="1" x14ac:dyDescent="0.2">
      <c r="A97" s="29" t="s">
        <v>550</v>
      </c>
      <c r="B97" s="29" t="s">
        <v>819</v>
      </c>
      <c r="C97" s="29">
        <v>241</v>
      </c>
      <c r="D97" s="29" t="s">
        <v>161</v>
      </c>
      <c r="E97" s="29" t="s">
        <v>744</v>
      </c>
      <c r="F97" s="29">
        <v>1</v>
      </c>
      <c r="G97" s="29" t="s">
        <v>376</v>
      </c>
      <c r="H97" s="29" t="s">
        <v>383</v>
      </c>
      <c r="I97" s="29">
        <v>6</v>
      </c>
      <c r="J97" s="29">
        <v>72</v>
      </c>
      <c r="K97" s="29" t="s">
        <v>383</v>
      </c>
      <c r="M97" s="29" t="s">
        <v>383</v>
      </c>
      <c r="O97" s="29" t="s">
        <v>383</v>
      </c>
      <c r="P97" s="29" t="s">
        <v>553</v>
      </c>
      <c r="Q97" s="29" t="s">
        <v>161</v>
      </c>
      <c r="R97" s="29">
        <v>6</v>
      </c>
      <c r="S97" s="29">
        <v>72</v>
      </c>
      <c r="T97" s="29" t="s">
        <v>376</v>
      </c>
      <c r="U97" s="29" t="s">
        <v>382</v>
      </c>
      <c r="V97" s="29" t="s">
        <v>378</v>
      </c>
      <c r="X97" s="29">
        <v>30</v>
      </c>
      <c r="Y97" s="29" t="s">
        <v>554</v>
      </c>
      <c r="Z97" s="29">
        <v>84</v>
      </c>
      <c r="AD97" s="29">
        <v>37.666666666666664</v>
      </c>
      <c r="AE97" s="29">
        <v>99.8</v>
      </c>
      <c r="AF97" s="29">
        <v>2</v>
      </c>
      <c r="AG97" s="29" t="s">
        <v>820</v>
      </c>
      <c r="AH97" s="29" t="s">
        <v>821</v>
      </c>
      <c r="AI97" s="29" t="s">
        <v>377</v>
      </c>
      <c r="AJ97" s="29" t="s">
        <v>377</v>
      </c>
      <c r="AK97" s="29" t="s">
        <v>377</v>
      </c>
      <c r="AL97" s="29" t="s">
        <v>383</v>
      </c>
      <c r="AM97" s="29" t="s">
        <v>382</v>
      </c>
      <c r="AN97" s="29" t="s">
        <v>382</v>
      </c>
      <c r="AO97" s="29" t="s">
        <v>383</v>
      </c>
      <c r="AP97" s="29" t="s">
        <v>377</v>
      </c>
      <c r="AQ97" s="29" t="s">
        <v>383</v>
      </c>
      <c r="AR97" s="29" t="s">
        <v>822</v>
      </c>
      <c r="AS97" s="29" t="s">
        <v>823</v>
      </c>
      <c r="AT97" s="29" t="s">
        <v>382</v>
      </c>
      <c r="AU97" s="29" t="s">
        <v>382</v>
      </c>
      <c r="AV97" s="29" t="s">
        <v>377</v>
      </c>
      <c r="AW97" s="29" t="s">
        <v>377</v>
      </c>
      <c r="AX97" s="29" t="s">
        <v>377</v>
      </c>
      <c r="AY97" s="29" t="s">
        <v>377</v>
      </c>
      <c r="AZ97" s="29" t="s">
        <v>377</v>
      </c>
      <c r="BA97" s="29" t="s">
        <v>377</v>
      </c>
      <c r="BB97" s="29" t="s">
        <v>383</v>
      </c>
      <c r="BC97" s="29" t="s">
        <v>382</v>
      </c>
      <c r="BD97" s="29" t="s">
        <v>383</v>
      </c>
      <c r="BE97" s="29" t="s">
        <v>377</v>
      </c>
      <c r="BF97" s="29" t="s">
        <v>824</v>
      </c>
      <c r="BG97" s="29" t="s">
        <v>382</v>
      </c>
      <c r="BH97" s="29" t="s">
        <v>383</v>
      </c>
      <c r="BI97" s="29" t="s">
        <v>383</v>
      </c>
      <c r="BJ97" s="29" t="s">
        <v>825</v>
      </c>
      <c r="BK97" s="29" t="s">
        <v>826</v>
      </c>
      <c r="BL97" s="29" t="s">
        <v>827</v>
      </c>
      <c r="BM97" s="29" t="s">
        <v>824</v>
      </c>
      <c r="BN97" s="29" t="s">
        <v>382</v>
      </c>
      <c r="BO97" s="29" t="s">
        <v>383</v>
      </c>
      <c r="BP97" s="29" t="s">
        <v>383</v>
      </c>
      <c r="BQ97" s="29">
        <v>17.399999999999999</v>
      </c>
      <c r="BR97" s="29">
        <v>12.5</v>
      </c>
      <c r="BS97" s="29">
        <v>71.900000000000006</v>
      </c>
      <c r="BT97" s="29">
        <v>2.8</v>
      </c>
      <c r="BU97" s="29">
        <v>16.2</v>
      </c>
      <c r="BV97" s="29">
        <v>2.1</v>
      </c>
      <c r="BW97" s="29">
        <v>11.9</v>
      </c>
      <c r="BX97" s="29">
        <v>5.2</v>
      </c>
      <c r="BY97" s="29">
        <v>11.2</v>
      </c>
      <c r="BZ97" s="29">
        <v>33.299999999999997</v>
      </c>
      <c r="CA97" s="29">
        <v>64</v>
      </c>
      <c r="CB97" s="29">
        <v>21.5</v>
      </c>
      <c r="CC97" s="29">
        <v>33.6</v>
      </c>
      <c r="CD97" s="29">
        <v>15</v>
      </c>
      <c r="CE97" s="29">
        <v>795</v>
      </c>
      <c r="CF97" s="29">
        <v>10.199999999999999</v>
      </c>
      <c r="CG97" s="29">
        <v>48</v>
      </c>
      <c r="CH97" s="29">
        <v>2</v>
      </c>
      <c r="CI97" s="29">
        <v>32</v>
      </c>
      <c r="CJ97" s="29">
        <v>2</v>
      </c>
      <c r="CK97" s="29">
        <v>12</v>
      </c>
      <c r="CL97" s="29" t="s">
        <v>383</v>
      </c>
      <c r="CM97" s="29">
        <v>4</v>
      </c>
      <c r="CN97" s="29" t="s">
        <v>161</v>
      </c>
      <c r="CO97" s="29" t="s">
        <v>382</v>
      </c>
      <c r="CP97" s="29" t="s">
        <v>382</v>
      </c>
      <c r="CQ97" s="29" t="s">
        <v>385</v>
      </c>
      <c r="CR97" s="29">
        <v>0</v>
      </c>
      <c r="CS97" s="29" t="s">
        <v>385</v>
      </c>
      <c r="CT97" s="29" t="s">
        <v>385</v>
      </c>
      <c r="CU97" s="29" t="s">
        <v>385</v>
      </c>
      <c r="CW97" s="29">
        <v>0</v>
      </c>
      <c r="CX97" s="29" t="s">
        <v>385</v>
      </c>
      <c r="DC97" s="29" t="s">
        <v>385</v>
      </c>
      <c r="DD97" s="29" t="s">
        <v>385</v>
      </c>
      <c r="DE97" s="29" t="s">
        <v>385</v>
      </c>
      <c r="DF97" s="29">
        <v>0</v>
      </c>
      <c r="DG97" s="29" t="s">
        <v>385</v>
      </c>
      <c r="DH97" s="29" t="str">
        <f t="shared" si="1"/>
        <v>BB020</v>
      </c>
    </row>
    <row r="98" spans="1:112" ht="15" customHeight="1" x14ac:dyDescent="0.2">
      <c r="A98" s="29" t="s">
        <v>550</v>
      </c>
      <c r="B98" s="29" t="s">
        <v>819</v>
      </c>
      <c r="C98" s="29">
        <v>242</v>
      </c>
      <c r="D98" s="29" t="s">
        <v>162</v>
      </c>
      <c r="E98" s="29" t="s">
        <v>828</v>
      </c>
      <c r="F98" s="29">
        <v>0</v>
      </c>
      <c r="G98" s="29" t="s">
        <v>392</v>
      </c>
      <c r="H98" s="29" t="s">
        <v>383</v>
      </c>
      <c r="I98" s="29">
        <v>3</v>
      </c>
      <c r="J98" s="29">
        <v>36</v>
      </c>
      <c r="K98" s="29" t="s">
        <v>383</v>
      </c>
      <c r="M98" s="29" t="s">
        <v>383</v>
      </c>
      <c r="O98" s="29" t="s">
        <v>383</v>
      </c>
      <c r="P98" s="29" t="s">
        <v>553</v>
      </c>
      <c r="Q98" s="29" t="s">
        <v>162</v>
      </c>
      <c r="R98" s="29">
        <v>3</v>
      </c>
      <c r="S98" s="29">
        <v>36</v>
      </c>
      <c r="T98" s="29" t="s">
        <v>392</v>
      </c>
      <c r="U98" s="29" t="s">
        <v>377</v>
      </c>
      <c r="V98" s="29" t="s">
        <v>378</v>
      </c>
      <c r="X98" s="29">
        <v>30</v>
      </c>
      <c r="Y98" s="29" t="s">
        <v>554</v>
      </c>
      <c r="Z98" s="29">
        <v>68</v>
      </c>
      <c r="AA98" s="29" t="s">
        <v>380</v>
      </c>
      <c r="AB98" s="29" t="s">
        <v>380</v>
      </c>
      <c r="AC98" s="29" t="s">
        <v>380</v>
      </c>
      <c r="AD98" s="29">
        <v>38</v>
      </c>
      <c r="AE98" s="29">
        <v>100.4</v>
      </c>
      <c r="AF98" s="29">
        <v>2.5</v>
      </c>
      <c r="AG98" s="29" t="s">
        <v>829</v>
      </c>
      <c r="AH98" s="29" t="s">
        <v>830</v>
      </c>
      <c r="AI98" s="29" t="s">
        <v>377</v>
      </c>
      <c r="AJ98" s="29" t="s">
        <v>377</v>
      </c>
      <c r="AK98" s="29" t="s">
        <v>377</v>
      </c>
      <c r="AL98" s="29" t="s">
        <v>383</v>
      </c>
      <c r="AM98" s="29" t="s">
        <v>382</v>
      </c>
      <c r="AN98" s="29" t="s">
        <v>382</v>
      </c>
      <c r="AO98" s="29" t="s">
        <v>383</v>
      </c>
      <c r="AP98" s="29" t="s">
        <v>377</v>
      </c>
      <c r="AQ98" s="29" t="s">
        <v>383</v>
      </c>
      <c r="AR98" s="29" t="s">
        <v>831</v>
      </c>
      <c r="AS98" s="29" t="s">
        <v>832</v>
      </c>
      <c r="AT98" s="29" t="s">
        <v>382</v>
      </c>
      <c r="AU98" s="29" t="s">
        <v>382</v>
      </c>
      <c r="AV98" s="29" t="s">
        <v>377</v>
      </c>
      <c r="AW98" s="29" t="s">
        <v>377</v>
      </c>
      <c r="AX98" s="29" t="s">
        <v>377</v>
      </c>
      <c r="AY98" s="29" t="s">
        <v>377</v>
      </c>
      <c r="AZ98" s="29" t="s">
        <v>377</v>
      </c>
      <c r="BA98" s="29" t="s">
        <v>377</v>
      </c>
      <c r="BB98" s="29" t="s">
        <v>383</v>
      </c>
      <c r="BC98" s="29" t="s">
        <v>382</v>
      </c>
      <c r="BD98" s="29" t="s">
        <v>383</v>
      </c>
      <c r="BE98" s="29" t="s">
        <v>377</v>
      </c>
      <c r="BF98" s="29" t="s">
        <v>833</v>
      </c>
      <c r="BG98" s="29" t="s">
        <v>383</v>
      </c>
      <c r="BH98" s="29" t="s">
        <v>383</v>
      </c>
      <c r="BI98" s="29" t="s">
        <v>383</v>
      </c>
      <c r="BJ98" s="29" t="s">
        <v>383</v>
      </c>
      <c r="BK98" s="29" t="s">
        <v>383</v>
      </c>
      <c r="BL98" s="29" t="s">
        <v>383</v>
      </c>
      <c r="BM98" s="29" t="s">
        <v>833</v>
      </c>
      <c r="BN98" s="29" t="s">
        <v>383</v>
      </c>
      <c r="BO98" s="29" t="s">
        <v>383</v>
      </c>
      <c r="BP98" s="29" t="s">
        <v>383</v>
      </c>
      <c r="BQ98" s="29">
        <v>17.7</v>
      </c>
      <c r="BR98" s="29">
        <v>10.9</v>
      </c>
      <c r="BS98" s="29">
        <v>61.4</v>
      </c>
      <c r="BT98" s="29">
        <v>3.4</v>
      </c>
      <c r="BU98" s="29">
        <v>19.3</v>
      </c>
      <c r="BV98" s="29">
        <v>3.4</v>
      </c>
      <c r="BW98" s="29">
        <v>19.3</v>
      </c>
      <c r="BX98" s="29">
        <v>6.59</v>
      </c>
      <c r="BY98" s="29">
        <v>15.2</v>
      </c>
      <c r="BZ98" s="29">
        <v>41.9</v>
      </c>
      <c r="CA98" s="29">
        <v>63.6</v>
      </c>
      <c r="CB98" s="29">
        <v>23.1</v>
      </c>
      <c r="CC98" s="29">
        <v>36.299999999999997</v>
      </c>
      <c r="CD98" s="29">
        <v>15</v>
      </c>
      <c r="CE98" s="29">
        <v>259</v>
      </c>
      <c r="CF98" s="29" t="s">
        <v>383</v>
      </c>
      <c r="CG98" s="29">
        <v>59</v>
      </c>
      <c r="CH98" s="29">
        <v>3</v>
      </c>
      <c r="CI98" s="29">
        <v>33</v>
      </c>
      <c r="CJ98" s="29">
        <v>2</v>
      </c>
      <c r="CK98" s="29">
        <v>3</v>
      </c>
      <c r="CL98" s="29" t="s">
        <v>383</v>
      </c>
      <c r="CM98" s="29" t="s">
        <v>383</v>
      </c>
      <c r="CN98" s="29" t="s">
        <v>162</v>
      </c>
      <c r="CO98" s="29" t="s">
        <v>456</v>
      </c>
      <c r="CP98" s="29" t="s">
        <v>456</v>
      </c>
      <c r="CQ98" s="29" t="s">
        <v>457</v>
      </c>
      <c r="CR98" s="29">
        <v>1</v>
      </c>
      <c r="CS98" s="29" t="s">
        <v>385</v>
      </c>
      <c r="CT98" s="29" t="s">
        <v>385</v>
      </c>
      <c r="CU98" s="29" t="s">
        <v>385</v>
      </c>
      <c r="CW98" s="29">
        <v>0</v>
      </c>
      <c r="CX98" s="29" t="s">
        <v>457</v>
      </c>
      <c r="DC98" s="29" t="s">
        <v>385</v>
      </c>
      <c r="DD98" s="29" t="s">
        <v>385</v>
      </c>
      <c r="DE98" s="29" t="s">
        <v>385</v>
      </c>
      <c r="DF98" s="29">
        <v>0</v>
      </c>
      <c r="DG98" s="29" t="s">
        <v>385</v>
      </c>
      <c r="DH98" s="29" t="str">
        <f t="shared" si="1"/>
        <v>BB020</v>
      </c>
    </row>
    <row r="99" spans="1:112" ht="15" customHeight="1" x14ac:dyDescent="0.2">
      <c r="A99" s="29" t="s">
        <v>550</v>
      </c>
      <c r="B99" s="29" t="s">
        <v>834</v>
      </c>
      <c r="C99" s="29">
        <v>243</v>
      </c>
      <c r="D99" s="29" t="s">
        <v>163</v>
      </c>
      <c r="E99" s="29" t="s">
        <v>835</v>
      </c>
      <c r="F99" s="29">
        <v>0</v>
      </c>
      <c r="G99" s="29" t="s">
        <v>392</v>
      </c>
      <c r="H99" s="29" t="s">
        <v>383</v>
      </c>
      <c r="I99" s="29">
        <v>9</v>
      </c>
      <c r="J99" s="29">
        <v>108</v>
      </c>
      <c r="K99" s="29" t="s">
        <v>383</v>
      </c>
      <c r="L99" s="29" t="s">
        <v>383</v>
      </c>
      <c r="M99" s="29" t="s">
        <v>383</v>
      </c>
      <c r="O99" s="29" t="s">
        <v>383</v>
      </c>
      <c r="P99" s="29" t="s">
        <v>836</v>
      </c>
      <c r="Q99" s="29" t="s">
        <v>163</v>
      </c>
      <c r="R99" s="29">
        <v>9</v>
      </c>
      <c r="S99" s="29">
        <v>108</v>
      </c>
      <c r="T99" s="29" t="s">
        <v>392</v>
      </c>
      <c r="U99" s="29" t="s">
        <v>377</v>
      </c>
      <c r="V99" s="29" t="s">
        <v>378</v>
      </c>
      <c r="Y99" s="29" t="s">
        <v>554</v>
      </c>
      <c r="Z99" s="29">
        <v>96</v>
      </c>
      <c r="AA99" s="29" t="s">
        <v>380</v>
      </c>
      <c r="AD99" s="29">
        <v>38.611111111111114</v>
      </c>
      <c r="AE99" s="29">
        <v>101.5</v>
      </c>
      <c r="AF99" s="29">
        <v>6.5</v>
      </c>
      <c r="AI99" s="29" t="s">
        <v>382</v>
      </c>
      <c r="AJ99" s="29" t="s">
        <v>382</v>
      </c>
      <c r="AK99" s="29" t="s">
        <v>382</v>
      </c>
      <c r="AL99" s="29" t="s">
        <v>383</v>
      </c>
      <c r="AM99" s="29" t="s">
        <v>382</v>
      </c>
      <c r="AN99" s="29" t="s">
        <v>382</v>
      </c>
      <c r="AO99" s="29" t="s">
        <v>383</v>
      </c>
      <c r="AP99" s="29" t="s">
        <v>377</v>
      </c>
      <c r="AQ99" s="29" t="s">
        <v>383</v>
      </c>
      <c r="AR99" s="29" t="s">
        <v>383</v>
      </c>
      <c r="AS99" s="29" t="s">
        <v>383</v>
      </c>
      <c r="AT99" s="29" t="s">
        <v>382</v>
      </c>
      <c r="AU99" s="29" t="s">
        <v>382</v>
      </c>
      <c r="AV99" s="29" t="s">
        <v>377</v>
      </c>
      <c r="AW99" s="29" t="s">
        <v>377</v>
      </c>
      <c r="AX99" s="29" t="s">
        <v>377</v>
      </c>
      <c r="AY99" s="29" t="s">
        <v>377</v>
      </c>
      <c r="AZ99" s="29" t="s">
        <v>377</v>
      </c>
      <c r="BA99" s="29" t="s">
        <v>377</v>
      </c>
      <c r="BB99" s="29" t="s">
        <v>383</v>
      </c>
      <c r="BC99" s="29" t="s">
        <v>382</v>
      </c>
      <c r="BD99" s="29" t="s">
        <v>383</v>
      </c>
      <c r="BE99" s="29" t="s">
        <v>377</v>
      </c>
      <c r="BF99" s="29" t="s">
        <v>837</v>
      </c>
      <c r="BG99" s="29" t="s">
        <v>382</v>
      </c>
      <c r="BH99" s="29" t="s">
        <v>383</v>
      </c>
      <c r="BI99" s="29" t="s">
        <v>383</v>
      </c>
      <c r="BJ99" s="29" t="s">
        <v>383</v>
      </c>
      <c r="BK99" s="29" t="s">
        <v>383</v>
      </c>
      <c r="BL99" s="29" t="s">
        <v>383</v>
      </c>
      <c r="BM99" s="29" t="s">
        <v>837</v>
      </c>
      <c r="BN99" s="29" t="s">
        <v>382</v>
      </c>
      <c r="BO99" s="29" t="s">
        <v>383</v>
      </c>
      <c r="BP99" s="29" t="s">
        <v>383</v>
      </c>
      <c r="BQ99" s="29">
        <v>19.3</v>
      </c>
      <c r="BR99" s="29">
        <v>11.3</v>
      </c>
      <c r="BS99" s="29">
        <v>58.6</v>
      </c>
      <c r="BT99" s="29">
        <v>4.7</v>
      </c>
      <c r="BU99" s="29">
        <v>24.5</v>
      </c>
      <c r="BV99" s="29">
        <v>3.3</v>
      </c>
      <c r="BW99" s="29">
        <v>16.899999999999999</v>
      </c>
      <c r="BX99" s="29">
        <v>6.43</v>
      </c>
      <c r="BY99" s="29">
        <v>14.8</v>
      </c>
      <c r="BZ99" s="29">
        <v>41</v>
      </c>
      <c r="CA99" s="29">
        <v>63.5</v>
      </c>
      <c r="CB99" s="29">
        <v>23.1</v>
      </c>
      <c r="CC99" s="29">
        <v>36.1</v>
      </c>
      <c r="CD99" s="29">
        <v>15.8</v>
      </c>
      <c r="CE99" s="29">
        <v>334</v>
      </c>
      <c r="CF99" s="29" t="s">
        <v>383</v>
      </c>
      <c r="CG99" s="29">
        <v>81</v>
      </c>
      <c r="CH99" s="29" t="s">
        <v>383</v>
      </c>
      <c r="CI99" s="29">
        <v>15</v>
      </c>
      <c r="CJ99" s="29">
        <v>4</v>
      </c>
      <c r="CK99" s="29" t="s">
        <v>383</v>
      </c>
      <c r="CL99" s="29" t="s">
        <v>383</v>
      </c>
      <c r="CM99" s="29" t="s">
        <v>383</v>
      </c>
      <c r="CN99" s="29" t="s">
        <v>163</v>
      </c>
      <c r="CO99" s="29" t="s">
        <v>382</v>
      </c>
      <c r="CP99" s="29" t="s">
        <v>382</v>
      </c>
      <c r="CQ99" s="29" t="s">
        <v>385</v>
      </c>
      <c r="CR99" s="29">
        <v>0</v>
      </c>
      <c r="CS99" s="29" t="s">
        <v>385</v>
      </c>
      <c r="CT99" s="29" t="s">
        <v>385</v>
      </c>
      <c r="CU99" s="29" t="s">
        <v>385</v>
      </c>
      <c r="CW99" s="29">
        <v>0</v>
      </c>
      <c r="CX99" s="29" t="s">
        <v>385</v>
      </c>
      <c r="DC99" s="29" t="s">
        <v>385</v>
      </c>
      <c r="DD99" s="29" t="s">
        <v>385</v>
      </c>
      <c r="DE99" s="29" t="s">
        <v>385</v>
      </c>
      <c r="DF99" s="29">
        <v>0</v>
      </c>
      <c r="DG99" s="29" t="s">
        <v>385</v>
      </c>
      <c r="DH99" s="29" t="str">
        <f t="shared" si="1"/>
        <v>BB021</v>
      </c>
    </row>
    <row r="100" spans="1:112" ht="15" customHeight="1" x14ac:dyDescent="0.2">
      <c r="A100" s="29" t="s">
        <v>550</v>
      </c>
      <c r="B100" s="29" t="s">
        <v>838</v>
      </c>
      <c r="C100" s="29" t="s">
        <v>839</v>
      </c>
      <c r="D100" s="29" t="s">
        <v>839</v>
      </c>
      <c r="E100" s="29" t="s">
        <v>840</v>
      </c>
      <c r="F100" s="29">
        <v>0</v>
      </c>
      <c r="G100" s="29" t="s">
        <v>383</v>
      </c>
      <c r="H100" s="29">
        <v>3</v>
      </c>
      <c r="I100" s="29">
        <v>2</v>
      </c>
      <c r="J100" s="29">
        <v>24</v>
      </c>
      <c r="K100" s="29">
        <v>1</v>
      </c>
      <c r="M100" s="29">
        <v>1</v>
      </c>
      <c r="O100" s="29">
        <v>1</v>
      </c>
      <c r="Q100" s="29" t="s">
        <v>839</v>
      </c>
      <c r="R100" s="29">
        <v>2</v>
      </c>
      <c r="S100" s="29">
        <v>24</v>
      </c>
      <c r="T100" s="29" t="s">
        <v>705</v>
      </c>
      <c r="U100" s="29" t="s">
        <v>377</v>
      </c>
      <c r="V100" s="29" t="s">
        <v>378</v>
      </c>
      <c r="X100" s="29">
        <v>18</v>
      </c>
      <c r="Y100" s="29" t="s">
        <v>380</v>
      </c>
      <c r="Z100" s="29" t="s">
        <v>380</v>
      </c>
      <c r="AA100" s="29" t="s">
        <v>380</v>
      </c>
      <c r="AB100" s="29" t="s">
        <v>383</v>
      </c>
      <c r="AC100" s="29" t="s">
        <v>380</v>
      </c>
      <c r="AD100" s="29" t="s">
        <v>380</v>
      </c>
      <c r="AE100" s="29" t="s">
        <v>380</v>
      </c>
      <c r="AF100" s="29">
        <v>3</v>
      </c>
      <c r="AG100" s="29" t="s">
        <v>383</v>
      </c>
      <c r="AH100" s="29" t="s">
        <v>383</v>
      </c>
      <c r="AI100" s="29" t="s">
        <v>383</v>
      </c>
      <c r="AJ100" s="29" t="s">
        <v>383</v>
      </c>
      <c r="AK100" s="29" t="s">
        <v>383</v>
      </c>
      <c r="AL100" s="29" t="s">
        <v>383</v>
      </c>
      <c r="AM100" s="29" t="s">
        <v>383</v>
      </c>
      <c r="AN100" s="29" t="s">
        <v>383</v>
      </c>
      <c r="AO100" s="29" t="s">
        <v>383</v>
      </c>
      <c r="AP100" s="29" t="s">
        <v>383</v>
      </c>
      <c r="AQ100" s="29" t="s">
        <v>383</v>
      </c>
      <c r="AR100" s="29" t="s">
        <v>383</v>
      </c>
      <c r="AS100" s="29" t="s">
        <v>383</v>
      </c>
      <c r="AT100" s="29" t="s">
        <v>383</v>
      </c>
      <c r="AU100" s="29" t="s">
        <v>383</v>
      </c>
      <c r="AV100" s="29" t="s">
        <v>383</v>
      </c>
      <c r="AW100" s="29" t="s">
        <v>383</v>
      </c>
      <c r="AX100" s="29" t="s">
        <v>383</v>
      </c>
      <c r="AY100" s="29" t="s">
        <v>383</v>
      </c>
      <c r="AZ100" s="29" t="s">
        <v>383</v>
      </c>
      <c r="BA100" s="29" t="s">
        <v>383</v>
      </c>
      <c r="BB100" s="29" t="s">
        <v>383</v>
      </c>
      <c r="BC100" s="29" t="s">
        <v>383</v>
      </c>
      <c r="BD100" s="29" t="s">
        <v>383</v>
      </c>
      <c r="BE100" s="29" t="s">
        <v>383</v>
      </c>
      <c r="BF100" s="29" t="s">
        <v>383</v>
      </c>
      <c r="BG100" s="29" t="s">
        <v>383</v>
      </c>
      <c r="BH100" s="29" t="s">
        <v>383</v>
      </c>
      <c r="BI100" s="29" t="s">
        <v>383</v>
      </c>
      <c r="BJ100" s="29" t="s">
        <v>383</v>
      </c>
      <c r="BK100" s="29" t="s">
        <v>383</v>
      </c>
      <c r="BL100" s="29" t="s">
        <v>383</v>
      </c>
      <c r="BM100" s="29" t="s">
        <v>383</v>
      </c>
      <c r="BN100" s="29" t="s">
        <v>383</v>
      </c>
      <c r="BO100" s="29" t="s">
        <v>383</v>
      </c>
      <c r="BP100" s="29" t="s">
        <v>383</v>
      </c>
      <c r="BQ100" s="29">
        <v>15.4</v>
      </c>
      <c r="BR100" s="29">
        <v>8.8000000000000007</v>
      </c>
      <c r="BS100" s="29">
        <v>57.3</v>
      </c>
      <c r="BT100" s="29">
        <v>3.6</v>
      </c>
      <c r="BU100" s="29">
        <v>23.1</v>
      </c>
      <c r="BV100" s="29">
        <v>3</v>
      </c>
      <c r="BW100" s="29">
        <v>19.600000000000001</v>
      </c>
      <c r="BX100" s="29">
        <v>6.58</v>
      </c>
      <c r="BY100" s="29">
        <v>15</v>
      </c>
      <c r="BZ100" s="29">
        <v>41.7</v>
      </c>
      <c r="CA100" s="29">
        <v>63.3</v>
      </c>
      <c r="CB100" s="29">
        <v>22.8</v>
      </c>
      <c r="CC100" s="29">
        <v>36</v>
      </c>
      <c r="CD100" s="29">
        <v>14.5</v>
      </c>
      <c r="CE100" s="29">
        <v>144</v>
      </c>
      <c r="CF100" s="29" t="s">
        <v>383</v>
      </c>
      <c r="CG100" s="29">
        <v>67</v>
      </c>
      <c r="CH100" s="29" t="s">
        <v>383</v>
      </c>
      <c r="CI100" s="29">
        <v>22</v>
      </c>
      <c r="CJ100" s="29">
        <v>1</v>
      </c>
      <c r="CK100" s="29">
        <v>10</v>
      </c>
      <c r="CL100" s="29" t="s">
        <v>383</v>
      </c>
      <c r="CM100" s="29" t="s">
        <v>383</v>
      </c>
      <c r="CN100" s="29" t="s">
        <v>841</v>
      </c>
      <c r="CO100" s="29" t="s">
        <v>382</v>
      </c>
      <c r="CP100" s="29" t="s">
        <v>382</v>
      </c>
      <c r="CQ100" s="29" t="s">
        <v>681</v>
      </c>
      <c r="CR100" s="29">
        <v>0</v>
      </c>
      <c r="CS100" s="29" t="s">
        <v>385</v>
      </c>
      <c r="CT100" s="29" t="s">
        <v>385</v>
      </c>
      <c r="CU100" s="29" t="s">
        <v>681</v>
      </c>
      <c r="CW100" s="29">
        <v>0</v>
      </c>
      <c r="DC100" s="29" t="s">
        <v>385</v>
      </c>
      <c r="DD100" s="29" t="s">
        <v>385</v>
      </c>
      <c r="DF100" s="29">
        <v>0</v>
      </c>
      <c r="DH100" s="29" t="str">
        <f t="shared" si="1"/>
        <v>BB022</v>
      </c>
    </row>
    <row r="101" spans="1:112" ht="15" customHeight="1" x14ac:dyDescent="0.2">
      <c r="A101" s="29" t="s">
        <v>550</v>
      </c>
      <c r="B101" s="29" t="s">
        <v>838</v>
      </c>
      <c r="C101" s="29" t="s">
        <v>842</v>
      </c>
      <c r="D101" s="29" t="s">
        <v>842</v>
      </c>
      <c r="E101" s="29" t="s">
        <v>843</v>
      </c>
      <c r="F101" s="29">
        <v>1</v>
      </c>
      <c r="G101" s="29" t="s">
        <v>376</v>
      </c>
      <c r="H101" s="29" t="s">
        <v>383</v>
      </c>
      <c r="I101" s="29" t="s">
        <v>383</v>
      </c>
      <c r="J101" s="29" t="s">
        <v>844</v>
      </c>
      <c r="K101" s="29" t="s">
        <v>383</v>
      </c>
      <c r="L101" s="29" t="s">
        <v>383</v>
      </c>
      <c r="M101" s="29" t="s">
        <v>383</v>
      </c>
      <c r="N101" s="29" t="s">
        <v>383</v>
      </c>
      <c r="O101" s="29" t="s">
        <v>383</v>
      </c>
      <c r="P101" s="29" t="s">
        <v>778</v>
      </c>
      <c r="Q101" s="29" t="s">
        <v>842</v>
      </c>
      <c r="R101" s="29" t="s">
        <v>383</v>
      </c>
      <c r="S101" s="29" t="s">
        <v>383</v>
      </c>
      <c r="T101" s="29" t="s">
        <v>376</v>
      </c>
      <c r="U101" s="29" t="s">
        <v>382</v>
      </c>
      <c r="V101" s="29" t="s">
        <v>378</v>
      </c>
      <c r="X101" s="29">
        <v>12</v>
      </c>
      <c r="Z101" s="29">
        <v>64</v>
      </c>
      <c r="AC101" s="29" t="s">
        <v>380</v>
      </c>
      <c r="AD101" s="29">
        <v>38.799999999999997</v>
      </c>
      <c r="AE101" s="29">
        <v>37.799999999999997</v>
      </c>
      <c r="AF101" s="29">
        <v>2.5</v>
      </c>
      <c r="AI101" s="29" t="s">
        <v>377</v>
      </c>
      <c r="AJ101" s="29" t="s">
        <v>383</v>
      </c>
      <c r="AK101" s="29" t="s">
        <v>377</v>
      </c>
      <c r="AL101" s="29" t="s">
        <v>383</v>
      </c>
      <c r="AM101" s="29" t="s">
        <v>383</v>
      </c>
      <c r="AN101" s="29" t="s">
        <v>383</v>
      </c>
      <c r="AO101" s="29" t="s">
        <v>383</v>
      </c>
      <c r="AP101" s="29" t="s">
        <v>383</v>
      </c>
      <c r="AQ101" s="29" t="s">
        <v>383</v>
      </c>
      <c r="AR101" s="29" t="s">
        <v>383</v>
      </c>
      <c r="AS101" s="29" t="s">
        <v>383</v>
      </c>
      <c r="AT101" s="29" t="s">
        <v>383</v>
      </c>
      <c r="AU101" s="29" t="s">
        <v>383</v>
      </c>
      <c r="AV101" s="29" t="s">
        <v>377</v>
      </c>
      <c r="AW101" s="29" t="s">
        <v>377</v>
      </c>
      <c r="AX101" s="29" t="s">
        <v>377</v>
      </c>
      <c r="AY101" s="29" t="s">
        <v>377</v>
      </c>
      <c r="AZ101" s="29" t="s">
        <v>377</v>
      </c>
      <c r="BA101" s="29" t="s">
        <v>377</v>
      </c>
      <c r="BB101" s="29" t="s">
        <v>383</v>
      </c>
      <c r="BC101" s="29" t="s">
        <v>383</v>
      </c>
      <c r="BD101" s="29" t="s">
        <v>383</v>
      </c>
      <c r="BE101" s="29" t="s">
        <v>382</v>
      </c>
      <c r="BF101" s="29" t="s">
        <v>383</v>
      </c>
      <c r="BG101" s="29" t="s">
        <v>382</v>
      </c>
      <c r="BH101" s="29" t="s">
        <v>383</v>
      </c>
      <c r="BI101" s="29" t="s">
        <v>383</v>
      </c>
      <c r="BJ101" s="29" t="s">
        <v>383</v>
      </c>
      <c r="BK101" s="29" t="s">
        <v>383</v>
      </c>
      <c r="BL101" s="29" t="s">
        <v>383</v>
      </c>
      <c r="BM101" s="29" t="s">
        <v>383</v>
      </c>
      <c r="BN101" s="29" t="s">
        <v>382</v>
      </c>
      <c r="BO101" s="29" t="s">
        <v>383</v>
      </c>
      <c r="BP101" s="29" t="s">
        <v>383</v>
      </c>
      <c r="BQ101" s="29">
        <v>18.5</v>
      </c>
      <c r="BR101" s="29">
        <v>11.2</v>
      </c>
      <c r="BS101" s="29">
        <v>60.5</v>
      </c>
      <c r="BT101" s="29">
        <v>3.8</v>
      </c>
      <c r="BU101" s="29">
        <v>20.8</v>
      </c>
      <c r="BV101" s="29">
        <v>3.5</v>
      </c>
      <c r="BW101" s="29">
        <v>18.7</v>
      </c>
      <c r="BX101" s="29">
        <v>5.27</v>
      </c>
      <c r="BY101" s="29">
        <v>10.8</v>
      </c>
      <c r="BZ101" s="29">
        <v>30.6</v>
      </c>
      <c r="CA101" s="29">
        <v>58.1</v>
      </c>
      <c r="CB101" s="29">
        <v>20.5</v>
      </c>
      <c r="CC101" s="29">
        <v>35.299999999999997</v>
      </c>
      <c r="CD101" s="29">
        <v>18.2</v>
      </c>
      <c r="CE101" s="29">
        <v>166</v>
      </c>
      <c r="CF101" s="29" t="s">
        <v>383</v>
      </c>
      <c r="CG101" s="29">
        <v>70</v>
      </c>
      <c r="CH101" s="29" t="s">
        <v>383</v>
      </c>
      <c r="CI101" s="29">
        <v>17</v>
      </c>
      <c r="CJ101" s="29" t="s">
        <v>383</v>
      </c>
      <c r="CK101" s="29">
        <v>13</v>
      </c>
      <c r="CL101" s="29" t="s">
        <v>383</v>
      </c>
      <c r="CM101" s="29" t="s">
        <v>383</v>
      </c>
      <c r="CN101" s="29" t="s">
        <v>845</v>
      </c>
      <c r="CO101" s="29" t="s">
        <v>382</v>
      </c>
      <c r="CP101" s="29" t="s">
        <v>382</v>
      </c>
      <c r="CQ101" s="29" t="s">
        <v>681</v>
      </c>
      <c r="CR101" s="29">
        <v>0</v>
      </c>
      <c r="CS101" s="29" t="s">
        <v>385</v>
      </c>
      <c r="CT101" s="29" t="s">
        <v>385</v>
      </c>
      <c r="CU101" s="29" t="s">
        <v>681</v>
      </c>
      <c r="CW101" s="29">
        <v>0</v>
      </c>
      <c r="DC101" s="29" t="s">
        <v>385</v>
      </c>
      <c r="DD101" s="29" t="s">
        <v>385</v>
      </c>
      <c r="DF101" s="29">
        <v>0</v>
      </c>
      <c r="DH101" s="29" t="str">
        <f t="shared" si="1"/>
        <v>BB022</v>
      </c>
    </row>
    <row r="102" spans="1:112" ht="15" customHeight="1" x14ac:dyDescent="0.2">
      <c r="A102" s="29" t="s">
        <v>550</v>
      </c>
      <c r="B102" s="29" t="s">
        <v>838</v>
      </c>
      <c r="C102" s="29" t="s">
        <v>846</v>
      </c>
      <c r="D102" s="29" t="s">
        <v>846</v>
      </c>
      <c r="E102" s="29" t="s">
        <v>847</v>
      </c>
      <c r="F102" s="29">
        <v>0</v>
      </c>
      <c r="G102" s="29" t="s">
        <v>392</v>
      </c>
      <c r="H102" s="29">
        <v>1.5</v>
      </c>
      <c r="I102" s="29">
        <v>0.5</v>
      </c>
      <c r="J102" s="29">
        <v>6</v>
      </c>
      <c r="K102" s="29">
        <v>0</v>
      </c>
      <c r="M102" s="29">
        <v>1</v>
      </c>
      <c r="O102" s="29">
        <v>1</v>
      </c>
      <c r="P102" s="29" t="s">
        <v>848</v>
      </c>
      <c r="Q102" s="29" t="s">
        <v>846</v>
      </c>
      <c r="R102" s="29">
        <v>0.5</v>
      </c>
      <c r="S102" s="29">
        <v>6</v>
      </c>
      <c r="T102" s="29" t="s">
        <v>392</v>
      </c>
      <c r="U102" s="29" t="s">
        <v>382</v>
      </c>
      <c r="V102" s="29" t="s">
        <v>378</v>
      </c>
      <c r="X102" s="29">
        <v>8</v>
      </c>
      <c r="Y102" s="29" t="s">
        <v>383</v>
      </c>
      <c r="Z102" s="29">
        <v>88</v>
      </c>
      <c r="AB102" s="29" t="s">
        <v>383</v>
      </c>
      <c r="AC102" s="29" t="s">
        <v>383</v>
      </c>
      <c r="AD102" s="29" t="s">
        <v>383</v>
      </c>
      <c r="AE102" s="29" t="s">
        <v>383</v>
      </c>
      <c r="AF102" s="29" t="s">
        <v>383</v>
      </c>
      <c r="AG102" s="29" t="s">
        <v>383</v>
      </c>
      <c r="AH102" s="29" t="s">
        <v>383</v>
      </c>
      <c r="AI102" s="29" t="s">
        <v>383</v>
      </c>
      <c r="AJ102" s="29" t="s">
        <v>383</v>
      </c>
      <c r="AK102" s="29" t="s">
        <v>383</v>
      </c>
      <c r="AL102" s="29" t="s">
        <v>383</v>
      </c>
      <c r="AM102" s="29" t="s">
        <v>383</v>
      </c>
      <c r="AN102" s="29" t="s">
        <v>383</v>
      </c>
      <c r="AO102" s="29" t="s">
        <v>383</v>
      </c>
      <c r="AP102" s="29" t="s">
        <v>383</v>
      </c>
      <c r="AQ102" s="29" t="s">
        <v>383</v>
      </c>
      <c r="AR102" s="29" t="s">
        <v>383</v>
      </c>
      <c r="AS102" s="29" t="s">
        <v>383</v>
      </c>
      <c r="AT102" s="29" t="s">
        <v>383</v>
      </c>
      <c r="AU102" s="29" t="s">
        <v>383</v>
      </c>
      <c r="AV102" s="29" t="s">
        <v>377</v>
      </c>
      <c r="AW102" s="29" t="s">
        <v>377</v>
      </c>
      <c r="AX102" s="29" t="s">
        <v>377</v>
      </c>
      <c r="AY102" s="29" t="s">
        <v>377</v>
      </c>
      <c r="AZ102" s="29" t="s">
        <v>377</v>
      </c>
      <c r="BA102" s="29" t="s">
        <v>383</v>
      </c>
      <c r="BB102" s="29" t="s">
        <v>383</v>
      </c>
      <c r="BC102" s="29" t="s">
        <v>383</v>
      </c>
      <c r="BD102" s="29" t="s">
        <v>383</v>
      </c>
      <c r="BE102" s="29" t="s">
        <v>377</v>
      </c>
      <c r="BF102" s="29" t="s">
        <v>849</v>
      </c>
      <c r="BG102" s="29" t="s">
        <v>383</v>
      </c>
      <c r="BH102" s="29" t="s">
        <v>383</v>
      </c>
      <c r="BI102" s="29" t="s">
        <v>383</v>
      </c>
      <c r="BJ102" s="29" t="s">
        <v>383</v>
      </c>
      <c r="BK102" s="29" t="s">
        <v>383</v>
      </c>
      <c r="BL102" s="29" t="s">
        <v>383</v>
      </c>
      <c r="BM102" s="29" t="s">
        <v>849</v>
      </c>
      <c r="BN102" s="29" t="s">
        <v>383</v>
      </c>
      <c r="BO102" s="29" t="s">
        <v>383</v>
      </c>
      <c r="BP102" s="29" t="s">
        <v>383</v>
      </c>
      <c r="BQ102" s="29" t="s">
        <v>383</v>
      </c>
      <c r="BR102" s="29" t="s">
        <v>383</v>
      </c>
      <c r="BS102" s="29" t="s">
        <v>383</v>
      </c>
      <c r="BT102" s="29" t="s">
        <v>383</v>
      </c>
      <c r="BU102" s="29" t="s">
        <v>383</v>
      </c>
      <c r="BV102" s="29" t="s">
        <v>383</v>
      </c>
      <c r="BW102" s="29" t="s">
        <v>383</v>
      </c>
      <c r="BX102" s="29" t="s">
        <v>383</v>
      </c>
      <c r="BY102" s="29" t="s">
        <v>383</v>
      </c>
      <c r="BZ102" s="29" t="s">
        <v>383</v>
      </c>
      <c r="CA102" s="29" t="s">
        <v>383</v>
      </c>
      <c r="CB102" s="29" t="s">
        <v>383</v>
      </c>
      <c r="CC102" s="29" t="s">
        <v>383</v>
      </c>
      <c r="CD102" s="29" t="s">
        <v>383</v>
      </c>
      <c r="CE102" s="29" t="s">
        <v>383</v>
      </c>
      <c r="CF102" s="29" t="s">
        <v>383</v>
      </c>
      <c r="CG102" s="29" t="s">
        <v>383</v>
      </c>
      <c r="CH102" s="29" t="s">
        <v>383</v>
      </c>
      <c r="CI102" s="29" t="s">
        <v>383</v>
      </c>
      <c r="CJ102" s="29" t="s">
        <v>383</v>
      </c>
      <c r="CK102" s="29" t="s">
        <v>383</v>
      </c>
      <c r="CL102" s="29" t="s">
        <v>383</v>
      </c>
      <c r="CM102" s="29" t="s">
        <v>383</v>
      </c>
      <c r="CN102" s="29" t="s">
        <v>850</v>
      </c>
      <c r="CO102" s="29" t="s">
        <v>382</v>
      </c>
      <c r="CP102" s="29" t="s">
        <v>382</v>
      </c>
      <c r="CQ102" s="29" t="s">
        <v>681</v>
      </c>
      <c r="CR102" s="29">
        <v>0</v>
      </c>
      <c r="CS102" s="29" t="s">
        <v>385</v>
      </c>
      <c r="CT102" s="29" t="s">
        <v>385</v>
      </c>
      <c r="CU102" s="29" t="s">
        <v>681</v>
      </c>
      <c r="CW102" s="29">
        <v>0</v>
      </c>
      <c r="DC102" s="29" t="s">
        <v>385</v>
      </c>
      <c r="DD102" s="29" t="s">
        <v>385</v>
      </c>
      <c r="DF102" s="29">
        <v>0</v>
      </c>
      <c r="DH102" s="29" t="str">
        <f t="shared" si="1"/>
        <v>BB022</v>
      </c>
    </row>
    <row r="103" spans="1:112" ht="15" customHeight="1" x14ac:dyDescent="0.2">
      <c r="A103" s="29" t="s">
        <v>550</v>
      </c>
      <c r="B103" s="29" t="s">
        <v>838</v>
      </c>
      <c r="C103" s="29" t="s">
        <v>851</v>
      </c>
      <c r="D103" s="29" t="s">
        <v>851</v>
      </c>
      <c r="E103" s="29" t="s">
        <v>852</v>
      </c>
      <c r="F103" s="29">
        <v>1</v>
      </c>
      <c r="G103" s="29" t="s">
        <v>383</v>
      </c>
      <c r="H103" s="29">
        <v>1.5</v>
      </c>
      <c r="I103" s="29" t="s">
        <v>383</v>
      </c>
      <c r="J103" s="29" t="s">
        <v>383</v>
      </c>
      <c r="K103" s="29">
        <v>0</v>
      </c>
      <c r="L103" s="29">
        <v>0</v>
      </c>
      <c r="M103" s="29">
        <v>1</v>
      </c>
      <c r="O103" s="29">
        <v>1</v>
      </c>
      <c r="P103" s="29" t="s">
        <v>853</v>
      </c>
      <c r="Q103" s="29" t="s">
        <v>851</v>
      </c>
      <c r="R103" s="29" t="s">
        <v>383</v>
      </c>
      <c r="S103" s="29" t="s">
        <v>383</v>
      </c>
      <c r="T103" s="29" t="s">
        <v>383</v>
      </c>
      <c r="U103" s="29" t="s">
        <v>383</v>
      </c>
      <c r="V103" s="29" t="s">
        <v>383</v>
      </c>
      <c r="W103" s="29" t="s">
        <v>383</v>
      </c>
      <c r="X103" s="29" t="s">
        <v>383</v>
      </c>
      <c r="Y103" s="29" t="s">
        <v>383</v>
      </c>
      <c r="Z103" s="29" t="s">
        <v>383</v>
      </c>
      <c r="AA103" s="29" t="s">
        <v>383</v>
      </c>
      <c r="AB103" s="29" t="s">
        <v>383</v>
      </c>
      <c r="AC103" s="29" t="s">
        <v>383</v>
      </c>
      <c r="AD103" s="29" t="s">
        <v>383</v>
      </c>
      <c r="AE103" s="29" t="s">
        <v>383</v>
      </c>
      <c r="AF103" s="29" t="s">
        <v>383</v>
      </c>
      <c r="AG103" s="29" t="s">
        <v>383</v>
      </c>
      <c r="AH103" s="29" t="s">
        <v>383</v>
      </c>
      <c r="AI103" s="29" t="s">
        <v>383</v>
      </c>
      <c r="AJ103" s="29" t="s">
        <v>383</v>
      </c>
      <c r="AK103" s="29" t="s">
        <v>383</v>
      </c>
      <c r="AL103" s="29" t="s">
        <v>383</v>
      </c>
      <c r="AM103" s="29" t="s">
        <v>383</v>
      </c>
      <c r="AN103" s="29" t="s">
        <v>383</v>
      </c>
      <c r="AO103" s="29" t="s">
        <v>383</v>
      </c>
      <c r="AP103" s="29" t="s">
        <v>383</v>
      </c>
      <c r="AQ103" s="29" t="s">
        <v>383</v>
      </c>
      <c r="AR103" s="29" t="s">
        <v>383</v>
      </c>
      <c r="AS103" s="29" t="s">
        <v>383</v>
      </c>
      <c r="AT103" s="29" t="s">
        <v>383</v>
      </c>
      <c r="AU103" s="29" t="s">
        <v>383</v>
      </c>
      <c r="AV103" s="29" t="s">
        <v>383</v>
      </c>
      <c r="AW103" s="29" t="s">
        <v>383</v>
      </c>
      <c r="AX103" s="29" t="s">
        <v>383</v>
      </c>
      <c r="AY103" s="29" t="s">
        <v>383</v>
      </c>
      <c r="AZ103" s="29" t="s">
        <v>383</v>
      </c>
      <c r="BA103" s="29" t="s">
        <v>383</v>
      </c>
      <c r="BB103" s="29" t="s">
        <v>383</v>
      </c>
      <c r="BC103" s="29" t="s">
        <v>383</v>
      </c>
      <c r="BD103" s="29" t="s">
        <v>383</v>
      </c>
      <c r="BE103" s="29" t="s">
        <v>383</v>
      </c>
      <c r="BF103" s="29" t="s">
        <v>383</v>
      </c>
      <c r="BG103" s="29" t="s">
        <v>383</v>
      </c>
      <c r="BH103" s="29" t="s">
        <v>383</v>
      </c>
      <c r="BI103" s="29" t="s">
        <v>383</v>
      </c>
      <c r="BJ103" s="29" t="s">
        <v>383</v>
      </c>
      <c r="BK103" s="29" t="s">
        <v>383</v>
      </c>
      <c r="BL103" s="29" t="s">
        <v>383</v>
      </c>
      <c r="BM103" s="29" t="s">
        <v>383</v>
      </c>
      <c r="BN103" s="29" t="s">
        <v>383</v>
      </c>
      <c r="BO103" s="29" t="s">
        <v>383</v>
      </c>
      <c r="BP103" s="29" t="s">
        <v>383</v>
      </c>
      <c r="BQ103" s="29" t="s">
        <v>383</v>
      </c>
      <c r="BR103" s="29" t="s">
        <v>383</v>
      </c>
      <c r="BS103" s="29" t="s">
        <v>383</v>
      </c>
      <c r="BT103" s="29" t="s">
        <v>383</v>
      </c>
      <c r="BU103" s="29" t="s">
        <v>383</v>
      </c>
      <c r="BV103" s="29" t="s">
        <v>383</v>
      </c>
      <c r="BW103" s="29" t="s">
        <v>383</v>
      </c>
      <c r="BX103" s="29" t="s">
        <v>383</v>
      </c>
      <c r="BY103" s="29" t="s">
        <v>383</v>
      </c>
      <c r="BZ103" s="29" t="s">
        <v>383</v>
      </c>
      <c r="CA103" s="29" t="s">
        <v>383</v>
      </c>
      <c r="CB103" s="29" t="s">
        <v>383</v>
      </c>
      <c r="CC103" s="29" t="s">
        <v>383</v>
      </c>
      <c r="CD103" s="29" t="s">
        <v>383</v>
      </c>
      <c r="CE103" s="29" t="s">
        <v>383</v>
      </c>
      <c r="CF103" s="29" t="s">
        <v>383</v>
      </c>
      <c r="CG103" s="29" t="s">
        <v>383</v>
      </c>
      <c r="CH103" s="29" t="s">
        <v>383</v>
      </c>
      <c r="CI103" s="29" t="s">
        <v>383</v>
      </c>
      <c r="CJ103" s="29" t="s">
        <v>383</v>
      </c>
      <c r="CK103" s="29" t="s">
        <v>383</v>
      </c>
      <c r="CL103" s="29" t="s">
        <v>383</v>
      </c>
      <c r="CM103" s="29" t="s">
        <v>383</v>
      </c>
      <c r="CN103" s="29" t="s">
        <v>383</v>
      </c>
      <c r="CO103" s="29" t="s">
        <v>383</v>
      </c>
      <c r="CP103" s="29" t="s">
        <v>383</v>
      </c>
      <c r="CQ103" s="29" t="s">
        <v>383</v>
      </c>
      <c r="CS103" s="29" t="s">
        <v>383</v>
      </c>
      <c r="CT103" s="29" t="s">
        <v>383</v>
      </c>
      <c r="CU103" s="29" t="s">
        <v>383</v>
      </c>
      <c r="CW103" s="29" t="s">
        <v>383</v>
      </c>
      <c r="CX103" s="29" t="s">
        <v>383</v>
      </c>
      <c r="CY103" s="29" t="s">
        <v>383</v>
      </c>
      <c r="CZ103" s="29" t="s">
        <v>383</v>
      </c>
      <c r="DA103" s="29" t="s">
        <v>383</v>
      </c>
      <c r="DC103" s="29" t="s">
        <v>383</v>
      </c>
      <c r="DD103" s="29" t="s">
        <v>383</v>
      </c>
      <c r="DE103" s="29" t="s">
        <v>383</v>
      </c>
      <c r="DF103" s="29" t="s">
        <v>383</v>
      </c>
      <c r="DG103" s="29" t="s">
        <v>383</v>
      </c>
      <c r="DH103" s="29" t="str">
        <f t="shared" si="1"/>
        <v>BB022</v>
      </c>
    </row>
    <row r="104" spans="1:112" ht="15" customHeight="1" x14ac:dyDescent="0.2">
      <c r="A104" s="29" t="s">
        <v>550</v>
      </c>
      <c r="B104" s="29" t="s">
        <v>854</v>
      </c>
      <c r="C104" s="29" t="s">
        <v>855</v>
      </c>
      <c r="D104" s="29" t="s">
        <v>855</v>
      </c>
      <c r="E104" s="29" t="s">
        <v>405</v>
      </c>
      <c r="F104" s="29">
        <v>0</v>
      </c>
      <c r="G104" s="29" t="s">
        <v>392</v>
      </c>
      <c r="H104" s="29" t="s">
        <v>383</v>
      </c>
      <c r="I104" s="29">
        <v>0.5</v>
      </c>
      <c r="J104" s="29">
        <v>6</v>
      </c>
      <c r="K104" s="29" t="s">
        <v>383</v>
      </c>
      <c r="M104" s="29" t="s">
        <v>383</v>
      </c>
      <c r="O104" s="29" t="s">
        <v>383</v>
      </c>
      <c r="P104" s="29" t="s">
        <v>553</v>
      </c>
      <c r="Q104" s="29" t="s">
        <v>855</v>
      </c>
      <c r="R104" s="29">
        <v>0.5</v>
      </c>
      <c r="S104" s="29">
        <v>6</v>
      </c>
      <c r="T104" s="29" t="s">
        <v>392</v>
      </c>
      <c r="U104" s="29" t="s">
        <v>382</v>
      </c>
      <c r="V104" s="29" t="s">
        <v>378</v>
      </c>
      <c r="X104" s="29">
        <v>10</v>
      </c>
      <c r="Y104" s="29" t="s">
        <v>380</v>
      </c>
      <c r="Z104" s="29">
        <v>100.8</v>
      </c>
      <c r="AA104" s="29" t="s">
        <v>380</v>
      </c>
      <c r="AB104" s="29" t="s">
        <v>383</v>
      </c>
      <c r="AC104" s="29" t="s">
        <v>380</v>
      </c>
      <c r="AD104" s="29">
        <v>38.200000000000003</v>
      </c>
      <c r="AE104" s="29">
        <v>100.8</v>
      </c>
      <c r="AF104" s="29">
        <v>2.5</v>
      </c>
      <c r="AG104" s="29" t="s">
        <v>856</v>
      </c>
      <c r="AH104" s="29" t="s">
        <v>383</v>
      </c>
      <c r="AI104" s="29" t="s">
        <v>377</v>
      </c>
      <c r="AJ104" s="29" t="s">
        <v>383</v>
      </c>
      <c r="AK104" s="29" t="s">
        <v>377</v>
      </c>
      <c r="AL104" s="29" t="s">
        <v>383</v>
      </c>
      <c r="AM104" s="29" t="s">
        <v>383</v>
      </c>
      <c r="AN104" s="29" t="s">
        <v>383</v>
      </c>
      <c r="AO104" s="29" t="s">
        <v>383</v>
      </c>
      <c r="AP104" s="29" t="s">
        <v>383</v>
      </c>
      <c r="AQ104" s="29" t="s">
        <v>383</v>
      </c>
      <c r="AR104" s="29" t="s">
        <v>383</v>
      </c>
      <c r="AS104" s="29" t="s">
        <v>383</v>
      </c>
      <c r="AT104" s="29" t="s">
        <v>383</v>
      </c>
      <c r="AU104" s="29" t="s">
        <v>383</v>
      </c>
      <c r="AV104" s="29" t="s">
        <v>377</v>
      </c>
      <c r="AW104" s="29" t="s">
        <v>377</v>
      </c>
      <c r="AX104" s="29" t="s">
        <v>377</v>
      </c>
      <c r="AY104" s="29" t="s">
        <v>377</v>
      </c>
      <c r="AZ104" s="29" t="s">
        <v>377</v>
      </c>
      <c r="BA104" s="29" t="s">
        <v>377</v>
      </c>
      <c r="BB104" s="29" t="s">
        <v>383</v>
      </c>
      <c r="BC104" s="29" t="s">
        <v>383</v>
      </c>
      <c r="BD104" s="29" t="s">
        <v>383</v>
      </c>
      <c r="BE104" s="29" t="s">
        <v>382</v>
      </c>
      <c r="BF104" s="29" t="s">
        <v>383</v>
      </c>
      <c r="BG104" s="29" t="s">
        <v>382</v>
      </c>
      <c r="BH104" s="29" t="s">
        <v>383</v>
      </c>
      <c r="BI104" s="29" t="s">
        <v>383</v>
      </c>
      <c r="BJ104" s="29" t="s">
        <v>383</v>
      </c>
      <c r="BK104" s="29" t="s">
        <v>383</v>
      </c>
      <c r="BL104" s="29" t="s">
        <v>383</v>
      </c>
      <c r="BM104" s="29" t="s">
        <v>383</v>
      </c>
      <c r="BN104" s="29" t="s">
        <v>382</v>
      </c>
      <c r="BO104" s="29" t="s">
        <v>383</v>
      </c>
      <c r="BP104" s="29" t="s">
        <v>383</v>
      </c>
      <c r="BQ104" s="29" t="s">
        <v>383</v>
      </c>
      <c r="BR104" s="29" t="s">
        <v>383</v>
      </c>
      <c r="BS104" s="29" t="s">
        <v>383</v>
      </c>
      <c r="BT104" s="29" t="s">
        <v>383</v>
      </c>
      <c r="BU104" s="29" t="s">
        <v>383</v>
      </c>
      <c r="BV104" s="29" t="s">
        <v>383</v>
      </c>
      <c r="BW104" s="29" t="s">
        <v>383</v>
      </c>
      <c r="BX104" s="29" t="s">
        <v>383</v>
      </c>
      <c r="BY104" s="29" t="s">
        <v>383</v>
      </c>
      <c r="BZ104" s="29" t="s">
        <v>383</v>
      </c>
      <c r="CA104" s="29" t="s">
        <v>383</v>
      </c>
      <c r="CB104" s="29" t="s">
        <v>383</v>
      </c>
      <c r="CC104" s="29" t="s">
        <v>383</v>
      </c>
      <c r="CD104" s="29" t="s">
        <v>383</v>
      </c>
      <c r="CE104" s="29" t="s">
        <v>383</v>
      </c>
      <c r="CF104" s="29" t="s">
        <v>383</v>
      </c>
      <c r="CG104" s="29" t="s">
        <v>383</v>
      </c>
      <c r="CH104" s="29" t="s">
        <v>383</v>
      </c>
      <c r="CI104" s="29" t="s">
        <v>383</v>
      </c>
      <c r="CJ104" s="29" t="s">
        <v>383</v>
      </c>
      <c r="CK104" s="29" t="s">
        <v>383</v>
      </c>
      <c r="CL104" s="29" t="s">
        <v>383</v>
      </c>
      <c r="CM104" s="29" t="s">
        <v>383</v>
      </c>
      <c r="CN104" s="29" t="s">
        <v>857</v>
      </c>
      <c r="CO104" s="29" t="s">
        <v>382</v>
      </c>
      <c r="CP104" s="29" t="s">
        <v>382</v>
      </c>
      <c r="CQ104" s="29" t="s">
        <v>681</v>
      </c>
      <c r="CR104" s="29">
        <v>0</v>
      </c>
      <c r="CS104" s="29" t="s">
        <v>385</v>
      </c>
      <c r="CT104" s="29" t="s">
        <v>385</v>
      </c>
      <c r="CU104" s="29" t="s">
        <v>681</v>
      </c>
      <c r="CW104" s="29">
        <v>0</v>
      </c>
      <c r="DC104" s="29" t="s">
        <v>385</v>
      </c>
      <c r="DD104" s="29" t="s">
        <v>385</v>
      </c>
      <c r="DF104" s="29">
        <v>0</v>
      </c>
      <c r="DH104" s="29" t="str">
        <f t="shared" si="1"/>
        <v>BB023</v>
      </c>
    </row>
    <row r="105" spans="1:112" ht="15" customHeight="1" x14ac:dyDescent="0.2">
      <c r="A105" s="29" t="s">
        <v>550</v>
      </c>
      <c r="B105" s="29" t="s">
        <v>854</v>
      </c>
      <c r="C105" s="29" t="s">
        <v>858</v>
      </c>
      <c r="D105" s="29" t="s">
        <v>858</v>
      </c>
      <c r="E105" s="29" t="s">
        <v>859</v>
      </c>
      <c r="F105" s="29">
        <v>0</v>
      </c>
      <c r="G105" s="29" t="s">
        <v>392</v>
      </c>
      <c r="H105" s="29" t="s">
        <v>383</v>
      </c>
      <c r="I105" s="29">
        <v>0.16600000000000001</v>
      </c>
      <c r="J105" s="29">
        <v>2</v>
      </c>
      <c r="K105" s="29" t="s">
        <v>383</v>
      </c>
      <c r="M105" s="29" t="s">
        <v>383</v>
      </c>
      <c r="O105" s="29" t="s">
        <v>383</v>
      </c>
      <c r="P105" s="29" t="s">
        <v>553</v>
      </c>
      <c r="Q105" s="29" t="s">
        <v>858</v>
      </c>
      <c r="R105" s="29">
        <v>0.16600000000000001</v>
      </c>
      <c r="S105" s="29">
        <v>2</v>
      </c>
      <c r="T105" s="29" t="s">
        <v>392</v>
      </c>
      <c r="U105" s="29" t="s">
        <v>382</v>
      </c>
      <c r="V105" s="29" t="s">
        <v>378</v>
      </c>
      <c r="X105" s="29">
        <v>9</v>
      </c>
      <c r="Y105" s="29" t="s">
        <v>380</v>
      </c>
      <c r="Z105" s="29">
        <v>140</v>
      </c>
      <c r="AA105" s="29" t="s">
        <v>380</v>
      </c>
      <c r="AB105" s="29" t="s">
        <v>383</v>
      </c>
      <c r="AC105" s="29" t="s">
        <v>380</v>
      </c>
      <c r="AD105" s="29" t="s">
        <v>383</v>
      </c>
      <c r="AE105" s="29" t="s">
        <v>383</v>
      </c>
      <c r="AF105" s="29">
        <v>2.5</v>
      </c>
      <c r="AG105" s="29" t="s">
        <v>860</v>
      </c>
      <c r="AH105" s="29" t="s">
        <v>383</v>
      </c>
      <c r="AI105" s="29" t="s">
        <v>377</v>
      </c>
      <c r="AJ105" s="29" t="s">
        <v>383</v>
      </c>
      <c r="AK105" s="29" t="s">
        <v>377</v>
      </c>
      <c r="AL105" s="29" t="s">
        <v>383</v>
      </c>
      <c r="AM105" s="29" t="s">
        <v>383</v>
      </c>
      <c r="AN105" s="29" t="s">
        <v>383</v>
      </c>
      <c r="AO105" s="29" t="s">
        <v>383</v>
      </c>
      <c r="AP105" s="29" t="s">
        <v>383</v>
      </c>
      <c r="AQ105" s="29" t="s">
        <v>383</v>
      </c>
      <c r="AR105" s="29" t="s">
        <v>383</v>
      </c>
      <c r="AS105" s="29" t="s">
        <v>383</v>
      </c>
      <c r="AT105" s="29" t="s">
        <v>383</v>
      </c>
      <c r="AU105" s="29" t="s">
        <v>383</v>
      </c>
      <c r="AV105" s="29" t="s">
        <v>377</v>
      </c>
      <c r="AW105" s="29" t="s">
        <v>377</v>
      </c>
      <c r="AX105" s="29" t="s">
        <v>377</v>
      </c>
      <c r="AY105" s="29" t="s">
        <v>377</v>
      </c>
      <c r="AZ105" s="29" t="s">
        <v>377</v>
      </c>
      <c r="BA105" s="29" t="s">
        <v>377</v>
      </c>
      <c r="BB105" s="29" t="s">
        <v>383</v>
      </c>
      <c r="BC105" s="29" t="s">
        <v>383</v>
      </c>
      <c r="BD105" s="29" t="s">
        <v>383</v>
      </c>
      <c r="BE105" s="29" t="s">
        <v>382</v>
      </c>
      <c r="BF105" s="29" t="s">
        <v>383</v>
      </c>
      <c r="BG105" s="29" t="s">
        <v>382</v>
      </c>
      <c r="BH105" s="29" t="s">
        <v>383</v>
      </c>
      <c r="BI105" s="29" t="s">
        <v>383</v>
      </c>
      <c r="BJ105" s="29" t="s">
        <v>383</v>
      </c>
      <c r="BK105" s="29" t="s">
        <v>383</v>
      </c>
      <c r="BL105" s="29" t="s">
        <v>383</v>
      </c>
      <c r="BM105" s="29" t="s">
        <v>383</v>
      </c>
      <c r="BN105" s="29" t="s">
        <v>382</v>
      </c>
      <c r="BO105" s="29" t="s">
        <v>383</v>
      </c>
      <c r="BP105" s="29" t="s">
        <v>383</v>
      </c>
      <c r="BQ105" s="29">
        <v>23.2</v>
      </c>
      <c r="BR105" s="29">
        <v>13.8</v>
      </c>
      <c r="BS105" s="29">
        <v>59.5</v>
      </c>
      <c r="BT105" s="29">
        <v>4.8</v>
      </c>
      <c r="BU105" s="29">
        <v>20.5</v>
      </c>
      <c r="BV105" s="29">
        <v>4.5999999999999996</v>
      </c>
      <c r="BW105" s="29">
        <v>20</v>
      </c>
      <c r="BX105" s="29">
        <v>4.96</v>
      </c>
      <c r="BY105" s="29">
        <v>10.7</v>
      </c>
      <c r="BZ105" s="29">
        <v>30.7</v>
      </c>
      <c r="CA105" s="29">
        <v>61.8</v>
      </c>
      <c r="CB105" s="29">
        <v>21.6</v>
      </c>
      <c r="CC105" s="29">
        <v>34.9</v>
      </c>
      <c r="CD105" s="29">
        <v>18.3</v>
      </c>
      <c r="CE105" s="29">
        <v>358</v>
      </c>
      <c r="CF105" s="29" t="s">
        <v>383</v>
      </c>
      <c r="CG105" s="29">
        <v>58</v>
      </c>
      <c r="CH105" s="29" t="s">
        <v>383</v>
      </c>
      <c r="CI105" s="29">
        <v>19</v>
      </c>
      <c r="CJ105" s="29">
        <v>23</v>
      </c>
      <c r="CK105" s="29" t="s">
        <v>383</v>
      </c>
      <c r="CL105" s="29" t="s">
        <v>383</v>
      </c>
      <c r="CM105" s="29" t="s">
        <v>383</v>
      </c>
      <c r="CN105" s="29" t="s">
        <v>861</v>
      </c>
      <c r="CO105" s="29" t="s">
        <v>456</v>
      </c>
      <c r="CP105" s="29" t="s">
        <v>456</v>
      </c>
      <c r="CQ105" s="29" t="s">
        <v>681</v>
      </c>
      <c r="CR105" s="29">
        <v>1</v>
      </c>
      <c r="CS105" s="29" t="s">
        <v>385</v>
      </c>
      <c r="CT105" s="29" t="s">
        <v>385</v>
      </c>
      <c r="CU105" s="29" t="s">
        <v>681</v>
      </c>
      <c r="CW105" s="29">
        <v>0</v>
      </c>
      <c r="DC105" s="29" t="s">
        <v>385</v>
      </c>
      <c r="DD105" s="29" t="s">
        <v>385</v>
      </c>
      <c r="DF105" s="29">
        <v>0</v>
      </c>
      <c r="DH105" s="29" t="str">
        <f t="shared" si="1"/>
        <v>BB023</v>
      </c>
    </row>
    <row r="106" spans="1:112" ht="15" customHeight="1" x14ac:dyDescent="0.2">
      <c r="A106" s="29" t="s">
        <v>550</v>
      </c>
      <c r="B106" s="29" t="s">
        <v>854</v>
      </c>
      <c r="C106" s="29" t="s">
        <v>862</v>
      </c>
      <c r="D106" s="29" t="s">
        <v>862</v>
      </c>
      <c r="E106" s="29" t="s">
        <v>863</v>
      </c>
      <c r="F106" s="29">
        <v>0</v>
      </c>
      <c r="G106" s="29" t="s">
        <v>392</v>
      </c>
      <c r="H106" s="29" t="s">
        <v>383</v>
      </c>
      <c r="I106" s="29">
        <v>0.75</v>
      </c>
      <c r="J106" s="29">
        <v>8</v>
      </c>
      <c r="K106" s="29" t="s">
        <v>383</v>
      </c>
      <c r="M106" s="29" t="s">
        <v>383</v>
      </c>
      <c r="O106" s="29" t="s">
        <v>383</v>
      </c>
      <c r="P106" s="29" t="s">
        <v>553</v>
      </c>
      <c r="Q106" s="29" t="s">
        <v>862</v>
      </c>
      <c r="R106" s="29">
        <v>0.75</v>
      </c>
      <c r="S106" s="29">
        <v>8</v>
      </c>
      <c r="T106" s="29" t="s">
        <v>392</v>
      </c>
      <c r="U106" s="29" t="s">
        <v>377</v>
      </c>
      <c r="V106" s="29" t="s">
        <v>378</v>
      </c>
      <c r="X106" s="29">
        <v>12</v>
      </c>
      <c r="Y106" s="29" t="s">
        <v>380</v>
      </c>
      <c r="Z106" s="29">
        <v>92</v>
      </c>
      <c r="AA106" s="29" t="s">
        <v>380</v>
      </c>
      <c r="AC106" s="29" t="s">
        <v>380</v>
      </c>
      <c r="AD106" s="29">
        <v>38.299999999999997</v>
      </c>
      <c r="AE106" s="29">
        <v>38.299999999999997</v>
      </c>
      <c r="AF106" s="29">
        <v>2.5</v>
      </c>
      <c r="AG106" s="29" t="s">
        <v>383</v>
      </c>
      <c r="AH106" s="29" t="s">
        <v>383</v>
      </c>
      <c r="AI106" s="29" t="s">
        <v>377</v>
      </c>
      <c r="AJ106" s="29" t="s">
        <v>383</v>
      </c>
      <c r="AK106" s="29" t="s">
        <v>377</v>
      </c>
      <c r="AL106" s="29" t="s">
        <v>383</v>
      </c>
      <c r="AM106" s="29" t="s">
        <v>383</v>
      </c>
      <c r="AN106" s="29" t="s">
        <v>383</v>
      </c>
      <c r="AO106" s="29" t="s">
        <v>383</v>
      </c>
      <c r="AP106" s="29" t="s">
        <v>383</v>
      </c>
      <c r="AQ106" s="29" t="s">
        <v>383</v>
      </c>
      <c r="AR106" s="29" t="s">
        <v>383</v>
      </c>
      <c r="AS106" s="29" t="s">
        <v>383</v>
      </c>
      <c r="AT106" s="29" t="s">
        <v>383</v>
      </c>
      <c r="AU106" s="29" t="s">
        <v>383</v>
      </c>
      <c r="AV106" s="29" t="s">
        <v>377</v>
      </c>
      <c r="AW106" s="29" t="s">
        <v>377</v>
      </c>
      <c r="AX106" s="29" t="s">
        <v>864</v>
      </c>
      <c r="AY106" s="29" t="s">
        <v>377</v>
      </c>
      <c r="AZ106" s="29" t="s">
        <v>377</v>
      </c>
      <c r="BA106" s="29" t="s">
        <v>377</v>
      </c>
      <c r="BB106" s="29" t="s">
        <v>383</v>
      </c>
      <c r="BC106" s="29" t="s">
        <v>383</v>
      </c>
      <c r="BD106" s="29" t="s">
        <v>383</v>
      </c>
      <c r="BE106" s="29" t="s">
        <v>382</v>
      </c>
      <c r="BF106" s="29" t="s">
        <v>383</v>
      </c>
      <c r="BG106" s="29" t="s">
        <v>382</v>
      </c>
      <c r="BH106" s="29" t="s">
        <v>383</v>
      </c>
      <c r="BI106" s="29" t="s">
        <v>383</v>
      </c>
      <c r="BJ106" s="29" t="s">
        <v>383</v>
      </c>
      <c r="BK106" s="29" t="s">
        <v>383</v>
      </c>
      <c r="BL106" s="29" t="s">
        <v>383</v>
      </c>
      <c r="BM106" s="29" t="s">
        <v>383</v>
      </c>
      <c r="BN106" s="29" t="s">
        <v>382</v>
      </c>
      <c r="BO106" s="29" t="s">
        <v>383</v>
      </c>
      <c r="BP106" s="29" t="s">
        <v>383</v>
      </c>
      <c r="BQ106" s="29" t="s">
        <v>383</v>
      </c>
      <c r="BR106" s="29" t="s">
        <v>383</v>
      </c>
      <c r="BS106" s="29" t="s">
        <v>383</v>
      </c>
      <c r="BT106" s="29" t="s">
        <v>383</v>
      </c>
      <c r="BU106" s="29" t="s">
        <v>383</v>
      </c>
      <c r="BV106" s="29" t="s">
        <v>383</v>
      </c>
      <c r="BW106" s="29" t="s">
        <v>383</v>
      </c>
      <c r="BX106" s="29" t="s">
        <v>383</v>
      </c>
      <c r="BY106" s="29" t="s">
        <v>383</v>
      </c>
      <c r="BZ106" s="29" t="s">
        <v>383</v>
      </c>
      <c r="CA106" s="29" t="s">
        <v>383</v>
      </c>
      <c r="CB106" s="29" t="s">
        <v>383</v>
      </c>
      <c r="CC106" s="29" t="s">
        <v>383</v>
      </c>
      <c r="CD106" s="29" t="s">
        <v>383</v>
      </c>
      <c r="CE106" s="29" t="s">
        <v>383</v>
      </c>
      <c r="CF106" s="29" t="s">
        <v>383</v>
      </c>
      <c r="CG106" s="29" t="s">
        <v>383</v>
      </c>
      <c r="CH106" s="29" t="s">
        <v>383</v>
      </c>
      <c r="CI106" s="29" t="s">
        <v>383</v>
      </c>
      <c r="CJ106" s="29" t="s">
        <v>383</v>
      </c>
      <c r="CK106" s="29" t="s">
        <v>383</v>
      </c>
      <c r="CL106" s="29" t="s">
        <v>383</v>
      </c>
      <c r="CM106" s="29" t="s">
        <v>383</v>
      </c>
      <c r="CN106" s="29" t="s">
        <v>865</v>
      </c>
      <c r="CO106" s="29" t="s">
        <v>382</v>
      </c>
      <c r="CP106" s="29" t="s">
        <v>382</v>
      </c>
      <c r="CQ106" s="29" t="s">
        <v>681</v>
      </c>
      <c r="CR106" s="29">
        <v>0</v>
      </c>
      <c r="CS106" s="29" t="s">
        <v>385</v>
      </c>
      <c r="CT106" s="29" t="s">
        <v>385</v>
      </c>
      <c r="CU106" s="29" t="s">
        <v>681</v>
      </c>
      <c r="CW106" s="29">
        <v>0</v>
      </c>
      <c r="DC106" s="29" t="s">
        <v>385</v>
      </c>
      <c r="DD106" s="29" t="s">
        <v>385</v>
      </c>
      <c r="DF106" s="29">
        <v>0</v>
      </c>
      <c r="DH106" s="29" t="str">
        <f t="shared" si="1"/>
        <v>BB023</v>
      </c>
    </row>
    <row r="107" spans="1:112" ht="15" customHeight="1" x14ac:dyDescent="0.2">
      <c r="A107" s="29" t="s">
        <v>550</v>
      </c>
      <c r="B107" s="29" t="s">
        <v>866</v>
      </c>
      <c r="C107" s="29" t="s">
        <v>867</v>
      </c>
      <c r="D107" s="29" t="s">
        <v>867</v>
      </c>
      <c r="E107" s="29" t="s">
        <v>868</v>
      </c>
      <c r="F107" s="29">
        <v>0</v>
      </c>
      <c r="G107" s="29" t="s">
        <v>392</v>
      </c>
      <c r="H107" s="29">
        <v>5</v>
      </c>
      <c r="I107" s="29">
        <v>3</v>
      </c>
      <c r="J107" s="29">
        <v>36</v>
      </c>
      <c r="K107" s="29">
        <v>1</v>
      </c>
      <c r="M107" s="29">
        <v>1</v>
      </c>
      <c r="O107" s="29">
        <v>0</v>
      </c>
      <c r="Q107" s="29" t="s">
        <v>867</v>
      </c>
      <c r="R107" s="29">
        <v>3</v>
      </c>
      <c r="S107" s="29">
        <v>36</v>
      </c>
      <c r="T107" s="29" t="s">
        <v>392</v>
      </c>
      <c r="U107" s="29" t="s">
        <v>377</v>
      </c>
      <c r="V107" s="29" t="s">
        <v>378</v>
      </c>
      <c r="X107" s="29">
        <v>35</v>
      </c>
      <c r="Y107" s="29" t="s">
        <v>380</v>
      </c>
      <c r="Z107" s="29">
        <v>100</v>
      </c>
      <c r="AA107" s="29" t="s">
        <v>380</v>
      </c>
      <c r="AC107" s="29" t="s">
        <v>380</v>
      </c>
      <c r="AD107" s="29">
        <v>38.299999999999997</v>
      </c>
      <c r="AE107" s="29">
        <v>38.299999999999997</v>
      </c>
      <c r="AF107" s="29">
        <v>5</v>
      </c>
      <c r="AG107" s="29" t="s">
        <v>869</v>
      </c>
      <c r="AI107" s="29" t="s">
        <v>383</v>
      </c>
      <c r="AJ107" s="29" t="s">
        <v>383</v>
      </c>
      <c r="AK107" s="29" t="s">
        <v>383</v>
      </c>
      <c r="AL107" s="29" t="s">
        <v>383</v>
      </c>
      <c r="AM107" s="29" t="s">
        <v>383</v>
      </c>
      <c r="AN107" s="29" t="s">
        <v>383</v>
      </c>
      <c r="AO107" s="29" t="s">
        <v>383</v>
      </c>
      <c r="AP107" s="29" t="s">
        <v>383</v>
      </c>
      <c r="AQ107" s="29" t="s">
        <v>383</v>
      </c>
      <c r="AR107" s="29" t="s">
        <v>383</v>
      </c>
      <c r="AS107" s="29" t="s">
        <v>383</v>
      </c>
      <c r="AT107" s="29" t="s">
        <v>383</v>
      </c>
      <c r="AU107" s="29" t="s">
        <v>383</v>
      </c>
      <c r="AV107" s="29" t="s">
        <v>377</v>
      </c>
      <c r="AW107" s="29" t="s">
        <v>377</v>
      </c>
      <c r="AX107" s="29" t="s">
        <v>377</v>
      </c>
      <c r="AY107" s="29" t="s">
        <v>377</v>
      </c>
      <c r="AZ107" s="29" t="s">
        <v>377</v>
      </c>
      <c r="BA107" s="29" t="s">
        <v>377</v>
      </c>
      <c r="BB107" s="29" t="s">
        <v>383</v>
      </c>
      <c r="BC107" s="29" t="s">
        <v>383</v>
      </c>
      <c r="BD107" s="29" t="s">
        <v>383</v>
      </c>
      <c r="BE107" s="29" t="s">
        <v>382</v>
      </c>
      <c r="BF107" s="29" t="s">
        <v>383</v>
      </c>
      <c r="BG107" s="29" t="s">
        <v>382</v>
      </c>
      <c r="BH107" s="29" t="s">
        <v>383</v>
      </c>
      <c r="BI107" s="29" t="s">
        <v>383</v>
      </c>
      <c r="BJ107" s="29" t="s">
        <v>383</v>
      </c>
      <c r="BK107" s="29" t="s">
        <v>383</v>
      </c>
      <c r="BL107" s="29" t="s">
        <v>383</v>
      </c>
      <c r="BM107" s="29" t="s">
        <v>383</v>
      </c>
      <c r="BN107" s="29" t="s">
        <v>382</v>
      </c>
      <c r="BO107" s="29" t="s">
        <v>383</v>
      </c>
      <c r="BP107" s="29" t="s">
        <v>383</v>
      </c>
      <c r="BQ107" s="29" t="s">
        <v>383</v>
      </c>
      <c r="BR107" s="29" t="s">
        <v>383</v>
      </c>
      <c r="BS107" s="29" t="s">
        <v>383</v>
      </c>
      <c r="BT107" s="29" t="s">
        <v>383</v>
      </c>
      <c r="BU107" s="29" t="s">
        <v>383</v>
      </c>
      <c r="BV107" s="29" t="s">
        <v>383</v>
      </c>
      <c r="BW107" s="29" t="s">
        <v>383</v>
      </c>
      <c r="BX107" s="29" t="s">
        <v>383</v>
      </c>
      <c r="BY107" s="29" t="s">
        <v>383</v>
      </c>
      <c r="BZ107" s="29" t="s">
        <v>383</v>
      </c>
      <c r="CA107" s="29" t="s">
        <v>383</v>
      </c>
      <c r="CB107" s="29" t="s">
        <v>383</v>
      </c>
      <c r="CC107" s="29" t="s">
        <v>383</v>
      </c>
      <c r="CD107" s="29" t="s">
        <v>383</v>
      </c>
      <c r="CE107" s="29" t="s">
        <v>383</v>
      </c>
      <c r="CF107" s="29" t="s">
        <v>383</v>
      </c>
      <c r="CG107" s="29" t="s">
        <v>383</v>
      </c>
      <c r="CH107" s="29" t="s">
        <v>383</v>
      </c>
      <c r="CI107" s="29" t="s">
        <v>383</v>
      </c>
      <c r="CJ107" s="29" t="s">
        <v>383</v>
      </c>
      <c r="CK107" s="29" t="s">
        <v>383</v>
      </c>
      <c r="CL107" s="29" t="s">
        <v>383</v>
      </c>
      <c r="CM107" s="29" t="s">
        <v>383</v>
      </c>
      <c r="CN107" s="29" t="s">
        <v>870</v>
      </c>
      <c r="CO107" s="29" t="s">
        <v>382</v>
      </c>
      <c r="CP107" s="29" t="s">
        <v>382</v>
      </c>
      <c r="CQ107" s="29" t="s">
        <v>681</v>
      </c>
      <c r="CR107" s="29">
        <v>0</v>
      </c>
      <c r="CS107" s="29" t="s">
        <v>385</v>
      </c>
      <c r="CT107" s="29" t="s">
        <v>385</v>
      </c>
      <c r="CU107" s="29" t="s">
        <v>681</v>
      </c>
      <c r="CW107" s="29">
        <v>0</v>
      </c>
      <c r="DC107" s="29" t="s">
        <v>385</v>
      </c>
      <c r="DD107" s="29" t="s">
        <v>385</v>
      </c>
      <c r="DF107" s="29">
        <v>0</v>
      </c>
      <c r="DH107" s="29" t="str">
        <f t="shared" si="1"/>
        <v>BB024</v>
      </c>
    </row>
    <row r="108" spans="1:112" ht="15" customHeight="1" x14ac:dyDescent="0.2">
      <c r="A108" s="29" t="s">
        <v>550</v>
      </c>
      <c r="B108" s="29" t="s">
        <v>866</v>
      </c>
      <c r="C108" s="29" t="s">
        <v>871</v>
      </c>
      <c r="D108" s="29" t="s">
        <v>871</v>
      </c>
      <c r="E108" s="29" t="s">
        <v>648</v>
      </c>
      <c r="F108" s="29">
        <v>0</v>
      </c>
      <c r="G108" s="29" t="s">
        <v>392</v>
      </c>
      <c r="H108" s="29">
        <v>3</v>
      </c>
      <c r="I108" s="29">
        <v>2</v>
      </c>
      <c r="J108" s="29">
        <v>24</v>
      </c>
      <c r="K108" s="29">
        <v>0</v>
      </c>
      <c r="M108" s="29">
        <v>1</v>
      </c>
      <c r="O108" s="29">
        <v>0</v>
      </c>
      <c r="Q108" s="29" t="s">
        <v>871</v>
      </c>
      <c r="R108" s="29">
        <v>2</v>
      </c>
      <c r="S108" s="29">
        <v>24</v>
      </c>
      <c r="T108" s="29" t="s">
        <v>392</v>
      </c>
      <c r="U108" s="29" t="s">
        <v>382</v>
      </c>
      <c r="V108" s="29" t="s">
        <v>378</v>
      </c>
      <c r="X108" s="29">
        <v>20</v>
      </c>
      <c r="Y108" s="29" t="s">
        <v>380</v>
      </c>
      <c r="Z108" s="29">
        <v>60</v>
      </c>
      <c r="AA108" s="29" t="s">
        <v>380</v>
      </c>
      <c r="AC108" s="29" t="s">
        <v>380</v>
      </c>
      <c r="AD108" s="29">
        <v>38</v>
      </c>
      <c r="AE108" s="29">
        <v>38</v>
      </c>
      <c r="AF108" s="29">
        <v>2</v>
      </c>
      <c r="AI108" s="29" t="s">
        <v>377</v>
      </c>
      <c r="AJ108" s="29" t="s">
        <v>383</v>
      </c>
      <c r="AK108" s="29" t="s">
        <v>377</v>
      </c>
      <c r="AL108" s="29" t="s">
        <v>383</v>
      </c>
      <c r="AM108" s="29" t="s">
        <v>383</v>
      </c>
      <c r="AN108" s="29" t="s">
        <v>383</v>
      </c>
      <c r="AO108" s="29" t="s">
        <v>383</v>
      </c>
      <c r="AP108" s="29" t="s">
        <v>383</v>
      </c>
      <c r="AQ108" s="29" t="s">
        <v>383</v>
      </c>
      <c r="AR108" s="29" t="s">
        <v>383</v>
      </c>
      <c r="AS108" s="29" t="s">
        <v>383</v>
      </c>
      <c r="AT108" s="29" t="s">
        <v>383</v>
      </c>
      <c r="AU108" s="29" t="s">
        <v>383</v>
      </c>
      <c r="AV108" s="29" t="s">
        <v>377</v>
      </c>
      <c r="AW108" s="29" t="s">
        <v>377</v>
      </c>
      <c r="AX108" s="29" t="s">
        <v>377</v>
      </c>
      <c r="AY108" s="29" t="s">
        <v>377</v>
      </c>
      <c r="AZ108" s="29" t="s">
        <v>377</v>
      </c>
      <c r="BA108" s="29" t="s">
        <v>377</v>
      </c>
      <c r="BB108" s="29" t="s">
        <v>383</v>
      </c>
      <c r="BC108" s="29" t="s">
        <v>383</v>
      </c>
      <c r="BD108" s="29" t="s">
        <v>383</v>
      </c>
      <c r="BE108" s="29" t="s">
        <v>382</v>
      </c>
      <c r="BF108" s="29" t="s">
        <v>383</v>
      </c>
      <c r="BG108" s="29" t="s">
        <v>382</v>
      </c>
      <c r="BH108" s="29" t="s">
        <v>383</v>
      </c>
      <c r="BI108" s="29" t="s">
        <v>383</v>
      </c>
      <c r="BJ108" s="29" t="s">
        <v>383</v>
      </c>
      <c r="BK108" s="29" t="s">
        <v>383</v>
      </c>
      <c r="BL108" s="29" t="s">
        <v>383</v>
      </c>
      <c r="BM108" s="29" t="s">
        <v>383</v>
      </c>
      <c r="BN108" s="29" t="s">
        <v>382</v>
      </c>
      <c r="BO108" s="29" t="s">
        <v>383</v>
      </c>
      <c r="BP108" s="29" t="s">
        <v>383</v>
      </c>
      <c r="BQ108" s="29">
        <v>10.8</v>
      </c>
      <c r="BR108" s="29">
        <v>6.8</v>
      </c>
      <c r="BS108" s="29">
        <v>62.7</v>
      </c>
      <c r="BT108" s="29">
        <v>2.2999999999999998</v>
      </c>
      <c r="BU108" s="29">
        <v>21.5</v>
      </c>
      <c r="BV108" s="29">
        <v>1.7</v>
      </c>
      <c r="BW108" s="29">
        <v>15.8</v>
      </c>
      <c r="BX108" s="29">
        <v>5.32</v>
      </c>
      <c r="BY108" s="29">
        <v>12.3</v>
      </c>
      <c r="BZ108" s="29">
        <v>34.4</v>
      </c>
      <c r="CA108" s="29">
        <v>64.599999999999994</v>
      </c>
      <c r="CB108" s="29">
        <v>23.1</v>
      </c>
      <c r="CC108" s="29">
        <v>35.799999999999997</v>
      </c>
      <c r="CD108" s="29">
        <v>14.3</v>
      </c>
      <c r="CE108" s="29">
        <v>162</v>
      </c>
      <c r="CF108" s="29" t="s">
        <v>383</v>
      </c>
      <c r="CG108" s="29">
        <v>68</v>
      </c>
      <c r="CH108" s="29" t="s">
        <v>383</v>
      </c>
      <c r="CI108" s="29">
        <v>27</v>
      </c>
      <c r="CJ108" s="29">
        <v>5</v>
      </c>
      <c r="CK108" s="29" t="s">
        <v>383</v>
      </c>
      <c r="CL108" s="29" t="s">
        <v>383</v>
      </c>
      <c r="CM108" s="29" t="s">
        <v>383</v>
      </c>
      <c r="CN108" s="29" t="s">
        <v>872</v>
      </c>
      <c r="CO108" s="29" t="s">
        <v>456</v>
      </c>
      <c r="CP108" s="29" t="s">
        <v>456</v>
      </c>
      <c r="CQ108" s="29" t="s">
        <v>681</v>
      </c>
      <c r="CR108" s="29">
        <v>2</v>
      </c>
      <c r="CS108" s="29" t="s">
        <v>385</v>
      </c>
      <c r="CT108" s="29" t="s">
        <v>385</v>
      </c>
      <c r="CU108" s="29" t="s">
        <v>681</v>
      </c>
      <c r="CW108" s="29">
        <v>0</v>
      </c>
      <c r="DC108" s="29" t="s">
        <v>385</v>
      </c>
      <c r="DD108" s="29" t="s">
        <v>385</v>
      </c>
      <c r="DF108" s="29">
        <v>0</v>
      </c>
      <c r="DH108" s="29" t="str">
        <f t="shared" si="1"/>
        <v>BB024</v>
      </c>
    </row>
    <row r="109" spans="1:112" ht="15" customHeight="1" x14ac:dyDescent="0.2">
      <c r="A109" s="29" t="s">
        <v>550</v>
      </c>
      <c r="B109" s="29" t="s">
        <v>866</v>
      </c>
      <c r="C109" s="29" t="s">
        <v>873</v>
      </c>
      <c r="D109" s="29" t="s">
        <v>873</v>
      </c>
      <c r="E109" s="29" t="s">
        <v>874</v>
      </c>
      <c r="F109" s="29">
        <v>1</v>
      </c>
      <c r="G109" s="29" t="s">
        <v>383</v>
      </c>
      <c r="H109" s="29">
        <v>2</v>
      </c>
      <c r="I109" s="29" t="s">
        <v>383</v>
      </c>
      <c r="J109" s="29" t="s">
        <v>383</v>
      </c>
      <c r="K109" s="29">
        <v>0</v>
      </c>
      <c r="L109" s="29">
        <v>2</v>
      </c>
      <c r="M109" s="29">
        <v>1</v>
      </c>
      <c r="O109" s="29">
        <v>0</v>
      </c>
      <c r="P109" s="29" t="s">
        <v>875</v>
      </c>
      <c r="Q109" s="29" t="s">
        <v>873</v>
      </c>
      <c r="R109" s="29" t="s">
        <v>383</v>
      </c>
      <c r="S109" s="29" t="s">
        <v>383</v>
      </c>
      <c r="T109" s="29" t="s">
        <v>383</v>
      </c>
      <c r="U109" s="29" t="s">
        <v>383</v>
      </c>
      <c r="V109" s="29" t="s">
        <v>383</v>
      </c>
      <c r="X109" s="29" t="s">
        <v>383</v>
      </c>
      <c r="Y109" s="29" t="s">
        <v>383</v>
      </c>
      <c r="Z109" s="29" t="s">
        <v>383</v>
      </c>
      <c r="AA109" s="29" t="s">
        <v>383</v>
      </c>
      <c r="AC109" s="29" t="s">
        <v>383</v>
      </c>
      <c r="AD109" s="29" t="s">
        <v>383</v>
      </c>
      <c r="AE109" s="29" t="s">
        <v>383</v>
      </c>
      <c r="AF109" s="29" t="s">
        <v>383</v>
      </c>
      <c r="AG109" s="29" t="s">
        <v>383</v>
      </c>
      <c r="AH109" s="29" t="s">
        <v>383</v>
      </c>
      <c r="AI109" s="29" t="s">
        <v>383</v>
      </c>
      <c r="AJ109" s="29" t="s">
        <v>383</v>
      </c>
      <c r="AK109" s="29" t="s">
        <v>383</v>
      </c>
      <c r="AL109" s="29" t="s">
        <v>383</v>
      </c>
      <c r="AM109" s="29" t="s">
        <v>383</v>
      </c>
      <c r="AN109" s="29" t="s">
        <v>383</v>
      </c>
      <c r="AO109" s="29" t="s">
        <v>383</v>
      </c>
      <c r="AP109" s="29" t="s">
        <v>383</v>
      </c>
      <c r="AQ109" s="29" t="s">
        <v>383</v>
      </c>
      <c r="AR109" s="29" t="s">
        <v>383</v>
      </c>
      <c r="AS109" s="29" t="s">
        <v>383</v>
      </c>
      <c r="AT109" s="29" t="s">
        <v>383</v>
      </c>
      <c r="AU109" s="29" t="s">
        <v>383</v>
      </c>
      <c r="AV109" s="29" t="s">
        <v>383</v>
      </c>
      <c r="AW109" s="29" t="s">
        <v>383</v>
      </c>
      <c r="AX109" s="29" t="s">
        <v>383</v>
      </c>
      <c r="AY109" s="29" t="s">
        <v>383</v>
      </c>
      <c r="AZ109" s="29" t="s">
        <v>383</v>
      </c>
      <c r="BA109" s="29" t="s">
        <v>383</v>
      </c>
      <c r="BB109" s="29" t="s">
        <v>383</v>
      </c>
      <c r="BC109" s="29" t="s">
        <v>383</v>
      </c>
      <c r="BD109" s="29" t="s">
        <v>383</v>
      </c>
      <c r="BE109" s="29" t="s">
        <v>383</v>
      </c>
      <c r="BF109" s="29" t="s">
        <v>383</v>
      </c>
      <c r="BG109" s="29" t="s">
        <v>383</v>
      </c>
      <c r="BH109" s="29" t="s">
        <v>383</v>
      </c>
      <c r="BI109" s="29" t="s">
        <v>383</v>
      </c>
      <c r="BJ109" s="29" t="s">
        <v>383</v>
      </c>
      <c r="BK109" s="29" t="s">
        <v>383</v>
      </c>
      <c r="BL109" s="29" t="s">
        <v>383</v>
      </c>
      <c r="BM109" s="29" t="s">
        <v>383</v>
      </c>
      <c r="BN109" s="29" t="s">
        <v>383</v>
      </c>
      <c r="BO109" s="29" t="s">
        <v>383</v>
      </c>
      <c r="BP109" s="29" t="s">
        <v>383</v>
      </c>
      <c r="BQ109" s="29" t="s">
        <v>383</v>
      </c>
      <c r="BR109" s="29" t="s">
        <v>383</v>
      </c>
      <c r="BS109" s="29" t="s">
        <v>383</v>
      </c>
      <c r="BT109" s="29" t="s">
        <v>383</v>
      </c>
      <c r="BU109" s="29" t="s">
        <v>383</v>
      </c>
      <c r="BV109" s="29" t="s">
        <v>383</v>
      </c>
      <c r="BW109" s="29" t="s">
        <v>383</v>
      </c>
      <c r="BX109" s="29" t="s">
        <v>383</v>
      </c>
      <c r="BY109" s="29" t="s">
        <v>383</v>
      </c>
      <c r="BZ109" s="29" t="s">
        <v>383</v>
      </c>
      <c r="CA109" s="29" t="s">
        <v>383</v>
      </c>
      <c r="CB109" s="29" t="s">
        <v>383</v>
      </c>
      <c r="CC109" s="29" t="s">
        <v>383</v>
      </c>
      <c r="CD109" s="29" t="s">
        <v>383</v>
      </c>
      <c r="CE109" s="29" t="s">
        <v>383</v>
      </c>
      <c r="CF109" s="29" t="s">
        <v>383</v>
      </c>
      <c r="CG109" s="29" t="s">
        <v>383</v>
      </c>
      <c r="CH109" s="29" t="s">
        <v>383</v>
      </c>
      <c r="CI109" s="29" t="s">
        <v>383</v>
      </c>
      <c r="CJ109" s="29" t="s">
        <v>383</v>
      </c>
      <c r="CK109" s="29" t="s">
        <v>383</v>
      </c>
      <c r="CL109" s="29" t="s">
        <v>383</v>
      </c>
      <c r="CM109" s="29" t="s">
        <v>383</v>
      </c>
      <c r="CN109" s="29" t="s">
        <v>383</v>
      </c>
      <c r="CO109" s="29" t="s">
        <v>383</v>
      </c>
      <c r="CP109" s="29" t="s">
        <v>383</v>
      </c>
      <c r="CQ109" s="29" t="s">
        <v>383</v>
      </c>
      <c r="CS109" s="29" t="s">
        <v>383</v>
      </c>
      <c r="CT109" s="29" t="s">
        <v>383</v>
      </c>
      <c r="CU109" s="29" t="s">
        <v>383</v>
      </c>
      <c r="CW109" s="29" t="s">
        <v>383</v>
      </c>
      <c r="CX109" s="29" t="s">
        <v>383</v>
      </c>
      <c r="CY109" s="29" t="s">
        <v>383</v>
      </c>
      <c r="CZ109" s="29" t="s">
        <v>383</v>
      </c>
      <c r="DA109" s="29" t="s">
        <v>383</v>
      </c>
      <c r="DC109" s="29" t="s">
        <v>383</v>
      </c>
      <c r="DD109" s="29" t="s">
        <v>383</v>
      </c>
      <c r="DE109" s="29" t="s">
        <v>383</v>
      </c>
      <c r="DF109" s="29" t="s">
        <v>383</v>
      </c>
      <c r="DG109" s="29" t="s">
        <v>383</v>
      </c>
      <c r="DH109" s="29" t="str">
        <f t="shared" si="1"/>
        <v>BB024</v>
      </c>
    </row>
    <row r="110" spans="1:112" ht="15" customHeight="1" x14ac:dyDescent="0.2">
      <c r="A110" s="29" t="s">
        <v>550</v>
      </c>
      <c r="B110" s="29" t="s">
        <v>866</v>
      </c>
      <c r="C110" s="29" t="s">
        <v>876</v>
      </c>
      <c r="D110" s="29" t="s">
        <v>876</v>
      </c>
      <c r="E110" s="29" t="s">
        <v>877</v>
      </c>
      <c r="F110" s="29">
        <v>1</v>
      </c>
      <c r="G110" s="29" t="s">
        <v>383</v>
      </c>
      <c r="H110" s="29">
        <v>0.33</v>
      </c>
      <c r="I110" s="29" t="s">
        <v>383</v>
      </c>
      <c r="J110" s="29" t="s">
        <v>383</v>
      </c>
      <c r="K110" s="29">
        <v>0</v>
      </c>
      <c r="L110" s="29">
        <v>0</v>
      </c>
      <c r="M110" s="29">
        <v>1</v>
      </c>
      <c r="O110" s="29">
        <v>0</v>
      </c>
      <c r="P110" s="29" t="s">
        <v>875</v>
      </c>
      <c r="Q110" s="29" t="s">
        <v>876</v>
      </c>
      <c r="R110" s="29" t="s">
        <v>383</v>
      </c>
      <c r="S110" s="29" t="s">
        <v>383</v>
      </c>
      <c r="T110" s="29" t="s">
        <v>383</v>
      </c>
      <c r="U110" s="29" t="s">
        <v>383</v>
      </c>
      <c r="V110" s="29" t="s">
        <v>383</v>
      </c>
      <c r="X110" s="29" t="s">
        <v>383</v>
      </c>
      <c r="Y110" s="29" t="s">
        <v>383</v>
      </c>
      <c r="Z110" s="29" t="s">
        <v>383</v>
      </c>
      <c r="AA110" s="29" t="s">
        <v>383</v>
      </c>
      <c r="AC110" s="29" t="s">
        <v>383</v>
      </c>
      <c r="AD110" s="29" t="s">
        <v>383</v>
      </c>
      <c r="AE110" s="29" t="s">
        <v>383</v>
      </c>
      <c r="AF110" s="29" t="s">
        <v>383</v>
      </c>
      <c r="AG110" s="29" t="s">
        <v>383</v>
      </c>
      <c r="AH110" s="29" t="s">
        <v>383</v>
      </c>
      <c r="AI110" s="29" t="s">
        <v>383</v>
      </c>
      <c r="AJ110" s="29" t="s">
        <v>383</v>
      </c>
      <c r="AK110" s="29" t="s">
        <v>383</v>
      </c>
      <c r="AL110" s="29" t="s">
        <v>383</v>
      </c>
      <c r="AM110" s="29" t="s">
        <v>383</v>
      </c>
      <c r="AN110" s="29" t="s">
        <v>383</v>
      </c>
      <c r="AO110" s="29" t="s">
        <v>383</v>
      </c>
      <c r="AP110" s="29" t="s">
        <v>383</v>
      </c>
      <c r="AQ110" s="29" t="s">
        <v>383</v>
      </c>
      <c r="AR110" s="29" t="s">
        <v>383</v>
      </c>
      <c r="AS110" s="29" t="s">
        <v>383</v>
      </c>
      <c r="AT110" s="29" t="s">
        <v>383</v>
      </c>
      <c r="AU110" s="29" t="s">
        <v>383</v>
      </c>
      <c r="AV110" s="29" t="s">
        <v>383</v>
      </c>
      <c r="AW110" s="29" t="s">
        <v>383</v>
      </c>
      <c r="AX110" s="29" t="s">
        <v>383</v>
      </c>
      <c r="AY110" s="29" t="s">
        <v>383</v>
      </c>
      <c r="AZ110" s="29" t="s">
        <v>383</v>
      </c>
      <c r="BA110" s="29" t="s">
        <v>383</v>
      </c>
      <c r="BB110" s="29" t="s">
        <v>383</v>
      </c>
      <c r="BC110" s="29" t="s">
        <v>383</v>
      </c>
      <c r="BD110" s="29" t="s">
        <v>383</v>
      </c>
      <c r="BE110" s="29" t="s">
        <v>383</v>
      </c>
      <c r="BF110" s="29" t="s">
        <v>383</v>
      </c>
      <c r="BG110" s="29" t="s">
        <v>383</v>
      </c>
      <c r="BH110" s="29" t="s">
        <v>383</v>
      </c>
      <c r="BI110" s="29" t="s">
        <v>383</v>
      </c>
      <c r="BJ110" s="29" t="s">
        <v>383</v>
      </c>
      <c r="BK110" s="29" t="s">
        <v>383</v>
      </c>
      <c r="BL110" s="29" t="s">
        <v>383</v>
      </c>
      <c r="BM110" s="29" t="s">
        <v>383</v>
      </c>
      <c r="BN110" s="29" t="s">
        <v>383</v>
      </c>
      <c r="BO110" s="29" t="s">
        <v>383</v>
      </c>
      <c r="BP110" s="29" t="s">
        <v>383</v>
      </c>
      <c r="BQ110" s="29" t="s">
        <v>383</v>
      </c>
      <c r="BR110" s="29" t="s">
        <v>383</v>
      </c>
      <c r="BS110" s="29" t="s">
        <v>383</v>
      </c>
      <c r="BT110" s="29" t="s">
        <v>383</v>
      </c>
      <c r="BU110" s="29" t="s">
        <v>383</v>
      </c>
      <c r="BV110" s="29" t="s">
        <v>383</v>
      </c>
      <c r="BW110" s="29" t="s">
        <v>383</v>
      </c>
      <c r="BX110" s="29" t="s">
        <v>383</v>
      </c>
      <c r="BY110" s="29" t="s">
        <v>383</v>
      </c>
      <c r="BZ110" s="29" t="s">
        <v>383</v>
      </c>
      <c r="CA110" s="29" t="s">
        <v>383</v>
      </c>
      <c r="CB110" s="29" t="s">
        <v>383</v>
      </c>
      <c r="CC110" s="29" t="s">
        <v>383</v>
      </c>
      <c r="CD110" s="29" t="s">
        <v>383</v>
      </c>
      <c r="CE110" s="29" t="s">
        <v>383</v>
      </c>
      <c r="CF110" s="29" t="s">
        <v>383</v>
      </c>
      <c r="CG110" s="29" t="s">
        <v>383</v>
      </c>
      <c r="CH110" s="29" t="s">
        <v>383</v>
      </c>
      <c r="CI110" s="29" t="s">
        <v>383</v>
      </c>
      <c r="CJ110" s="29" t="s">
        <v>383</v>
      </c>
      <c r="CK110" s="29" t="s">
        <v>383</v>
      </c>
      <c r="CL110" s="29" t="s">
        <v>383</v>
      </c>
      <c r="CM110" s="29" t="s">
        <v>383</v>
      </c>
      <c r="CN110" s="29" t="s">
        <v>383</v>
      </c>
      <c r="CO110" s="29" t="s">
        <v>383</v>
      </c>
      <c r="CP110" s="29" t="s">
        <v>383</v>
      </c>
      <c r="CQ110" s="29" t="s">
        <v>383</v>
      </c>
      <c r="CS110" s="29" t="s">
        <v>383</v>
      </c>
      <c r="CT110" s="29" t="s">
        <v>383</v>
      </c>
      <c r="CU110" s="29" t="s">
        <v>383</v>
      </c>
      <c r="CW110" s="29" t="s">
        <v>383</v>
      </c>
      <c r="CX110" s="29" t="s">
        <v>383</v>
      </c>
      <c r="CY110" s="29" t="s">
        <v>383</v>
      </c>
      <c r="CZ110" s="29" t="s">
        <v>383</v>
      </c>
      <c r="DA110" s="29" t="s">
        <v>383</v>
      </c>
      <c r="DC110" s="29" t="s">
        <v>383</v>
      </c>
      <c r="DD110" s="29" t="s">
        <v>383</v>
      </c>
      <c r="DE110" s="29" t="s">
        <v>383</v>
      </c>
      <c r="DF110" s="29" t="s">
        <v>383</v>
      </c>
      <c r="DG110" s="29" t="s">
        <v>383</v>
      </c>
      <c r="DH110" s="29" t="str">
        <f t="shared" si="1"/>
        <v>BB024</v>
      </c>
    </row>
    <row r="111" spans="1:112" ht="15" customHeight="1" x14ac:dyDescent="0.2">
      <c r="A111" s="29" t="s">
        <v>550</v>
      </c>
      <c r="B111" s="29" t="s">
        <v>878</v>
      </c>
      <c r="C111" s="29" t="s">
        <v>879</v>
      </c>
      <c r="D111" s="29" t="s">
        <v>879</v>
      </c>
      <c r="E111" s="29" t="s">
        <v>880</v>
      </c>
      <c r="F111" s="29">
        <v>1</v>
      </c>
      <c r="G111" s="29" t="s">
        <v>376</v>
      </c>
      <c r="H111" s="29">
        <v>1</v>
      </c>
      <c r="I111" s="29">
        <v>2</v>
      </c>
      <c r="J111" s="29">
        <v>24</v>
      </c>
      <c r="K111" s="29">
        <v>0</v>
      </c>
      <c r="L111" s="29">
        <v>1</v>
      </c>
      <c r="M111" s="29">
        <v>2</v>
      </c>
      <c r="O111" s="29">
        <v>1</v>
      </c>
      <c r="P111" s="29" t="s">
        <v>881</v>
      </c>
      <c r="Q111" s="29" t="s">
        <v>879</v>
      </c>
      <c r="R111" s="29">
        <v>2</v>
      </c>
      <c r="S111" s="29">
        <v>24</v>
      </c>
      <c r="T111" s="29" t="s">
        <v>376</v>
      </c>
      <c r="U111" s="29" t="s">
        <v>382</v>
      </c>
      <c r="V111" s="29" t="s">
        <v>378</v>
      </c>
      <c r="X111" s="29">
        <v>25</v>
      </c>
      <c r="Y111" s="29" t="s">
        <v>380</v>
      </c>
      <c r="Z111" s="29">
        <v>100</v>
      </c>
      <c r="AA111" s="29" t="s">
        <v>380</v>
      </c>
      <c r="AC111" s="29" t="s">
        <v>380</v>
      </c>
      <c r="AD111" s="29">
        <v>39</v>
      </c>
      <c r="AE111" s="29">
        <v>39</v>
      </c>
      <c r="AF111" s="29">
        <v>3</v>
      </c>
      <c r="AG111" s="29" t="s">
        <v>869</v>
      </c>
      <c r="AH111" s="29" t="s">
        <v>882</v>
      </c>
      <c r="AI111" s="29" t="s">
        <v>382</v>
      </c>
      <c r="AJ111" s="29" t="s">
        <v>382</v>
      </c>
      <c r="AK111" s="29" t="s">
        <v>382</v>
      </c>
      <c r="AL111" s="29" t="s">
        <v>383</v>
      </c>
      <c r="AM111" s="29" t="s">
        <v>382</v>
      </c>
      <c r="AN111" s="29" t="s">
        <v>382</v>
      </c>
      <c r="AO111" s="29" t="s">
        <v>383</v>
      </c>
      <c r="AP111" s="29" t="s">
        <v>382</v>
      </c>
      <c r="AQ111" s="29" t="s">
        <v>383</v>
      </c>
      <c r="AR111" s="29" t="s">
        <v>383</v>
      </c>
      <c r="AS111" s="29" t="s">
        <v>383</v>
      </c>
      <c r="AT111" s="29" t="s">
        <v>383</v>
      </c>
      <c r="AU111" s="29" t="s">
        <v>383</v>
      </c>
      <c r="AV111" s="29" t="s">
        <v>377</v>
      </c>
      <c r="AW111" s="29" t="s">
        <v>377</v>
      </c>
      <c r="AX111" s="29" t="s">
        <v>377</v>
      </c>
      <c r="AY111" s="29" t="s">
        <v>377</v>
      </c>
      <c r="AZ111" s="29" t="s">
        <v>377</v>
      </c>
      <c r="BA111" s="29" t="s">
        <v>377</v>
      </c>
      <c r="BB111" s="29" t="s">
        <v>383</v>
      </c>
      <c r="BC111" s="29" t="s">
        <v>383</v>
      </c>
      <c r="BD111" s="29" t="s">
        <v>383</v>
      </c>
      <c r="BE111" s="29" t="s">
        <v>382</v>
      </c>
      <c r="BF111" s="29" t="s">
        <v>383</v>
      </c>
      <c r="BG111" s="29" t="s">
        <v>382</v>
      </c>
      <c r="BH111" s="29" t="s">
        <v>383</v>
      </c>
      <c r="BI111" s="29" t="s">
        <v>383</v>
      </c>
      <c r="BJ111" s="29" t="s">
        <v>383</v>
      </c>
      <c r="BK111" s="29" t="s">
        <v>383</v>
      </c>
      <c r="BL111" s="29" t="s">
        <v>383</v>
      </c>
      <c r="BM111" s="29" t="s">
        <v>383</v>
      </c>
      <c r="BN111" s="29" t="s">
        <v>382</v>
      </c>
      <c r="BO111" s="29" t="s">
        <v>383</v>
      </c>
      <c r="BP111" s="29" t="s">
        <v>383</v>
      </c>
      <c r="BQ111" s="29">
        <v>20</v>
      </c>
      <c r="BR111" s="29">
        <v>13.2</v>
      </c>
      <c r="BS111" s="29">
        <v>66</v>
      </c>
      <c r="BT111" s="29">
        <v>3.4</v>
      </c>
      <c r="BU111" s="29">
        <v>17.100000000000001</v>
      </c>
      <c r="BV111" s="29">
        <v>3.4</v>
      </c>
      <c r="BW111" s="29">
        <v>16.899999999999999</v>
      </c>
      <c r="BX111" s="29">
        <v>4.99</v>
      </c>
      <c r="BY111" s="29">
        <v>11</v>
      </c>
      <c r="BZ111" s="29">
        <v>31.2</v>
      </c>
      <c r="CA111" s="29">
        <v>62.6</v>
      </c>
      <c r="CB111" s="29">
        <v>22</v>
      </c>
      <c r="CC111" s="29">
        <v>35.299999999999997</v>
      </c>
      <c r="CD111" s="29">
        <v>16.3</v>
      </c>
      <c r="CE111" s="29">
        <v>381</v>
      </c>
      <c r="CF111" s="29" t="s">
        <v>383</v>
      </c>
      <c r="CG111" s="29">
        <v>70</v>
      </c>
      <c r="CH111" s="29">
        <v>2</v>
      </c>
      <c r="CI111" s="29">
        <v>17</v>
      </c>
      <c r="CJ111" s="29">
        <v>3</v>
      </c>
      <c r="CK111" s="29">
        <v>8</v>
      </c>
      <c r="CL111" s="29" t="s">
        <v>383</v>
      </c>
      <c r="CM111" s="29" t="s">
        <v>383</v>
      </c>
      <c r="CN111" s="29" t="s">
        <v>883</v>
      </c>
      <c r="CO111" s="29" t="s">
        <v>382</v>
      </c>
      <c r="CP111" s="29" t="s">
        <v>382</v>
      </c>
      <c r="CQ111" s="29" t="s">
        <v>681</v>
      </c>
      <c r="CR111" s="29">
        <v>0</v>
      </c>
      <c r="CS111" s="29" t="s">
        <v>385</v>
      </c>
      <c r="CT111" s="29" t="s">
        <v>385</v>
      </c>
      <c r="CU111" s="29" t="s">
        <v>681</v>
      </c>
      <c r="CW111" s="29">
        <v>0</v>
      </c>
      <c r="DC111" s="29" t="s">
        <v>385</v>
      </c>
      <c r="DD111" s="29" t="s">
        <v>385</v>
      </c>
      <c r="DF111" s="29">
        <v>0</v>
      </c>
      <c r="DH111" s="29" t="str">
        <f t="shared" si="1"/>
        <v>BB025</v>
      </c>
    </row>
    <row r="112" spans="1:112" ht="15" customHeight="1" x14ac:dyDescent="0.2">
      <c r="A112" s="29" t="s">
        <v>550</v>
      </c>
      <c r="B112" s="29" t="s">
        <v>884</v>
      </c>
      <c r="C112" s="29" t="s">
        <v>885</v>
      </c>
      <c r="D112" s="29" t="s">
        <v>885</v>
      </c>
      <c r="E112" s="29" t="s">
        <v>405</v>
      </c>
      <c r="F112" s="29">
        <v>0</v>
      </c>
      <c r="G112" s="29" t="s">
        <v>392</v>
      </c>
      <c r="H112" s="29">
        <v>8</v>
      </c>
      <c r="I112" s="29">
        <v>7</v>
      </c>
      <c r="J112" s="29">
        <v>84</v>
      </c>
      <c r="K112" s="29">
        <v>1</v>
      </c>
      <c r="M112" s="29">
        <v>1</v>
      </c>
      <c r="O112" s="29">
        <v>1</v>
      </c>
      <c r="P112" s="29" t="s">
        <v>886</v>
      </c>
      <c r="Q112" s="29" t="s">
        <v>885</v>
      </c>
      <c r="R112" s="29">
        <v>7</v>
      </c>
      <c r="S112" s="29">
        <v>84</v>
      </c>
      <c r="T112" s="29" t="s">
        <v>392</v>
      </c>
      <c r="U112" s="29" t="s">
        <v>377</v>
      </c>
      <c r="V112" s="29" t="s">
        <v>378</v>
      </c>
      <c r="X112" s="29">
        <v>40</v>
      </c>
      <c r="Y112" s="29" t="s">
        <v>380</v>
      </c>
      <c r="Z112" s="29">
        <v>80</v>
      </c>
      <c r="AA112" s="29" t="s">
        <v>380</v>
      </c>
      <c r="AC112" s="29" t="s">
        <v>380</v>
      </c>
      <c r="AD112" s="29">
        <v>38</v>
      </c>
      <c r="AE112" s="29">
        <v>38</v>
      </c>
      <c r="AF112" s="29">
        <v>5</v>
      </c>
      <c r="AG112" s="29" t="s">
        <v>869</v>
      </c>
      <c r="AI112" s="29" t="s">
        <v>382</v>
      </c>
      <c r="AJ112" s="29" t="s">
        <v>382</v>
      </c>
      <c r="AK112" s="29" t="s">
        <v>382</v>
      </c>
      <c r="AL112" s="29" t="s">
        <v>383</v>
      </c>
      <c r="AM112" s="29" t="s">
        <v>382</v>
      </c>
      <c r="AN112" s="29" t="s">
        <v>382</v>
      </c>
      <c r="AO112" s="29" t="s">
        <v>383</v>
      </c>
      <c r="AP112" s="29" t="s">
        <v>377</v>
      </c>
      <c r="AQ112" s="29" t="s">
        <v>383</v>
      </c>
      <c r="AR112" s="29" t="s">
        <v>887</v>
      </c>
      <c r="AS112" s="29" t="s">
        <v>383</v>
      </c>
      <c r="AT112" s="29" t="s">
        <v>382</v>
      </c>
      <c r="AU112" s="29" t="s">
        <v>382</v>
      </c>
      <c r="AV112" s="29" t="s">
        <v>377</v>
      </c>
      <c r="AW112" s="29" t="s">
        <v>377</v>
      </c>
      <c r="AX112" s="29" t="s">
        <v>377</v>
      </c>
      <c r="AY112" s="29" t="s">
        <v>377</v>
      </c>
      <c r="AZ112" s="29" t="s">
        <v>377</v>
      </c>
      <c r="BA112" s="29" t="s">
        <v>377</v>
      </c>
      <c r="BB112" s="29" t="s">
        <v>383</v>
      </c>
      <c r="BC112" s="29" t="s">
        <v>382</v>
      </c>
      <c r="BD112" s="29" t="s">
        <v>383</v>
      </c>
      <c r="BE112" s="29" t="s">
        <v>377</v>
      </c>
      <c r="BF112" s="29" t="s">
        <v>888</v>
      </c>
      <c r="BG112" s="29" t="s">
        <v>382</v>
      </c>
      <c r="BH112" s="29" t="s">
        <v>383</v>
      </c>
      <c r="BI112" s="29" t="s">
        <v>383</v>
      </c>
      <c r="BJ112" s="29" t="s">
        <v>383</v>
      </c>
      <c r="BK112" s="29" t="s">
        <v>383</v>
      </c>
      <c r="BL112" s="29" t="s">
        <v>383</v>
      </c>
      <c r="BM112" s="29" t="s">
        <v>888</v>
      </c>
      <c r="BN112" s="29" t="s">
        <v>382</v>
      </c>
      <c r="BO112" s="29" t="s">
        <v>383</v>
      </c>
      <c r="BP112" s="29" t="s">
        <v>383</v>
      </c>
      <c r="BQ112" s="29" t="s">
        <v>383</v>
      </c>
      <c r="BR112" s="29" t="s">
        <v>383</v>
      </c>
      <c r="BS112" s="29" t="s">
        <v>383</v>
      </c>
      <c r="BT112" s="29" t="s">
        <v>383</v>
      </c>
      <c r="BU112" s="29" t="s">
        <v>383</v>
      </c>
      <c r="BV112" s="29" t="s">
        <v>383</v>
      </c>
      <c r="BW112" s="29" t="s">
        <v>383</v>
      </c>
      <c r="BX112" s="29" t="s">
        <v>383</v>
      </c>
      <c r="BY112" s="29" t="s">
        <v>383</v>
      </c>
      <c r="BZ112" s="29" t="s">
        <v>383</v>
      </c>
      <c r="CA112" s="29" t="s">
        <v>383</v>
      </c>
      <c r="CB112" s="29" t="s">
        <v>383</v>
      </c>
      <c r="CC112" s="29" t="s">
        <v>383</v>
      </c>
      <c r="CD112" s="29" t="s">
        <v>383</v>
      </c>
      <c r="CE112" s="29" t="s">
        <v>383</v>
      </c>
      <c r="CF112" s="29" t="s">
        <v>383</v>
      </c>
      <c r="CG112" s="29" t="s">
        <v>383</v>
      </c>
      <c r="CH112" s="29" t="s">
        <v>383</v>
      </c>
      <c r="CI112" s="29" t="s">
        <v>383</v>
      </c>
      <c r="CJ112" s="29" t="s">
        <v>383</v>
      </c>
      <c r="CK112" s="29" t="s">
        <v>383</v>
      </c>
      <c r="CL112" s="29" t="s">
        <v>383</v>
      </c>
      <c r="CM112" s="29" t="s">
        <v>383</v>
      </c>
      <c r="CN112" s="29" t="s">
        <v>889</v>
      </c>
      <c r="CO112" s="29" t="s">
        <v>456</v>
      </c>
      <c r="CP112" s="29" t="s">
        <v>456</v>
      </c>
      <c r="CQ112" s="29" t="s">
        <v>681</v>
      </c>
      <c r="CR112" s="29">
        <v>2</v>
      </c>
      <c r="CS112" s="29" t="s">
        <v>385</v>
      </c>
      <c r="CT112" s="29" t="s">
        <v>385</v>
      </c>
      <c r="CU112" s="29" t="s">
        <v>681</v>
      </c>
      <c r="CW112" s="29">
        <v>0</v>
      </c>
      <c r="DC112" s="29" t="s">
        <v>385</v>
      </c>
      <c r="DD112" s="29" t="s">
        <v>385</v>
      </c>
      <c r="DF112" s="29">
        <v>0</v>
      </c>
      <c r="DH112" s="29" t="str">
        <f t="shared" si="1"/>
        <v>BB026</v>
      </c>
    </row>
    <row r="113" spans="1:112" ht="15" customHeight="1" x14ac:dyDescent="0.2">
      <c r="A113" s="29" t="s">
        <v>550</v>
      </c>
      <c r="B113" s="29" t="s">
        <v>884</v>
      </c>
      <c r="C113" s="29" t="s">
        <v>890</v>
      </c>
      <c r="D113" s="29" t="s">
        <v>890</v>
      </c>
      <c r="E113" s="29" t="s">
        <v>891</v>
      </c>
      <c r="F113" s="29">
        <v>0</v>
      </c>
      <c r="G113" s="29" t="s">
        <v>392</v>
      </c>
      <c r="H113" s="29">
        <v>0.8</v>
      </c>
      <c r="I113" s="29">
        <v>0.75</v>
      </c>
      <c r="J113" s="29">
        <v>9</v>
      </c>
      <c r="K113" s="29">
        <v>0</v>
      </c>
      <c r="M113" s="29">
        <v>1</v>
      </c>
      <c r="O113" s="29">
        <v>2</v>
      </c>
      <c r="P113" s="29" t="s">
        <v>886</v>
      </c>
      <c r="Q113" s="29" t="s">
        <v>890</v>
      </c>
      <c r="R113" s="29">
        <v>0.75</v>
      </c>
      <c r="S113" s="29">
        <v>9</v>
      </c>
      <c r="T113" s="29" t="s">
        <v>392</v>
      </c>
      <c r="U113" s="29" t="s">
        <v>382</v>
      </c>
      <c r="V113" s="29" t="s">
        <v>378</v>
      </c>
      <c r="X113" s="29">
        <v>35</v>
      </c>
      <c r="Y113" s="29" t="s">
        <v>380</v>
      </c>
      <c r="Z113" s="29" t="s">
        <v>383</v>
      </c>
      <c r="AA113" s="29" t="s">
        <v>380</v>
      </c>
      <c r="AC113" s="29" t="s">
        <v>380</v>
      </c>
      <c r="AD113" s="29" t="s">
        <v>383</v>
      </c>
      <c r="AE113" s="29" t="s">
        <v>383</v>
      </c>
      <c r="AF113" s="29">
        <v>3</v>
      </c>
      <c r="AG113" s="29" t="s">
        <v>892</v>
      </c>
      <c r="AI113" s="29" t="s">
        <v>382</v>
      </c>
      <c r="AJ113" s="29" t="s">
        <v>382</v>
      </c>
      <c r="AK113" s="29" t="s">
        <v>382</v>
      </c>
      <c r="AL113" s="29" t="s">
        <v>383</v>
      </c>
      <c r="AM113" s="29" t="s">
        <v>382</v>
      </c>
      <c r="AN113" s="29" t="s">
        <v>382</v>
      </c>
      <c r="AO113" s="29" t="s">
        <v>383</v>
      </c>
      <c r="AP113" s="29" t="s">
        <v>382</v>
      </c>
      <c r="AQ113" s="29" t="s">
        <v>383</v>
      </c>
      <c r="AR113" s="29" t="s">
        <v>383</v>
      </c>
      <c r="AS113" s="29" t="s">
        <v>383</v>
      </c>
      <c r="AT113" s="29" t="s">
        <v>383</v>
      </c>
      <c r="AU113" s="29" t="s">
        <v>383</v>
      </c>
      <c r="AV113" s="29" t="s">
        <v>377</v>
      </c>
      <c r="AW113" s="29" t="s">
        <v>377</v>
      </c>
      <c r="AX113" s="29" t="s">
        <v>377</v>
      </c>
      <c r="AY113" s="29" t="s">
        <v>377</v>
      </c>
      <c r="AZ113" s="29" t="s">
        <v>377</v>
      </c>
      <c r="BA113" s="29" t="s">
        <v>377</v>
      </c>
      <c r="BB113" s="29" t="s">
        <v>383</v>
      </c>
      <c r="BC113" s="29" t="s">
        <v>382</v>
      </c>
      <c r="BD113" s="29" t="s">
        <v>383</v>
      </c>
      <c r="BE113" s="29" t="s">
        <v>377</v>
      </c>
      <c r="BF113" s="29" t="s">
        <v>888</v>
      </c>
      <c r="BG113" s="29" t="s">
        <v>382</v>
      </c>
      <c r="BH113" s="29" t="s">
        <v>383</v>
      </c>
      <c r="BI113" s="29" t="s">
        <v>383</v>
      </c>
      <c r="BJ113" s="29" t="s">
        <v>383</v>
      </c>
      <c r="BK113" s="29" t="s">
        <v>383</v>
      </c>
      <c r="BL113" s="29" t="s">
        <v>383</v>
      </c>
      <c r="BM113" s="29" t="s">
        <v>888</v>
      </c>
      <c r="BN113" s="29" t="s">
        <v>382</v>
      </c>
      <c r="BO113" s="29" t="s">
        <v>383</v>
      </c>
      <c r="BP113" s="29" t="s">
        <v>383</v>
      </c>
      <c r="BQ113" s="29" t="s">
        <v>383</v>
      </c>
      <c r="BR113" s="29" t="s">
        <v>383</v>
      </c>
      <c r="BS113" s="29" t="s">
        <v>383</v>
      </c>
      <c r="BT113" s="29" t="s">
        <v>383</v>
      </c>
      <c r="BU113" s="29" t="s">
        <v>383</v>
      </c>
      <c r="BV113" s="29" t="s">
        <v>383</v>
      </c>
      <c r="BW113" s="29" t="s">
        <v>383</v>
      </c>
      <c r="BX113" s="29" t="s">
        <v>383</v>
      </c>
      <c r="BY113" s="29" t="s">
        <v>383</v>
      </c>
      <c r="BZ113" s="29" t="s">
        <v>383</v>
      </c>
      <c r="CA113" s="29" t="s">
        <v>383</v>
      </c>
      <c r="CB113" s="29" t="s">
        <v>383</v>
      </c>
      <c r="CC113" s="29" t="s">
        <v>383</v>
      </c>
      <c r="CD113" s="29" t="s">
        <v>383</v>
      </c>
      <c r="CE113" s="29" t="s">
        <v>383</v>
      </c>
      <c r="CF113" s="29" t="s">
        <v>383</v>
      </c>
      <c r="CG113" s="29" t="s">
        <v>383</v>
      </c>
      <c r="CH113" s="29" t="s">
        <v>383</v>
      </c>
      <c r="CI113" s="29" t="s">
        <v>383</v>
      </c>
      <c r="CJ113" s="29" t="s">
        <v>383</v>
      </c>
      <c r="CK113" s="29" t="s">
        <v>383</v>
      </c>
      <c r="CL113" s="29" t="s">
        <v>383</v>
      </c>
      <c r="CM113" s="29" t="s">
        <v>383</v>
      </c>
      <c r="CN113" s="29" t="s">
        <v>890</v>
      </c>
      <c r="CO113" s="29" t="s">
        <v>383</v>
      </c>
      <c r="CP113" s="29" t="s">
        <v>383</v>
      </c>
      <c r="CQ113" s="29" t="s">
        <v>383</v>
      </c>
      <c r="CS113" s="29" t="s">
        <v>383</v>
      </c>
      <c r="CT113" s="29" t="s">
        <v>383</v>
      </c>
      <c r="CU113" s="29" t="s">
        <v>383</v>
      </c>
      <c r="CW113" s="29" t="s">
        <v>383</v>
      </c>
      <c r="CX113" s="29" t="s">
        <v>383</v>
      </c>
      <c r="CY113" s="29" t="s">
        <v>383</v>
      </c>
      <c r="CZ113" s="29" t="s">
        <v>383</v>
      </c>
      <c r="DA113" s="29" t="s">
        <v>383</v>
      </c>
      <c r="DC113" s="29" t="s">
        <v>383</v>
      </c>
      <c r="DD113" s="29" t="s">
        <v>383</v>
      </c>
      <c r="DE113" s="29" t="s">
        <v>383</v>
      </c>
      <c r="DF113" s="29">
        <v>0</v>
      </c>
      <c r="DG113" s="29" t="s">
        <v>383</v>
      </c>
      <c r="DH113" s="29" t="str">
        <f t="shared" si="1"/>
        <v>BB026</v>
      </c>
    </row>
    <row r="114" spans="1:112" ht="15" customHeight="1" x14ac:dyDescent="0.2">
      <c r="A114" s="29" t="s">
        <v>550</v>
      </c>
      <c r="B114" s="29" t="s">
        <v>884</v>
      </c>
      <c r="C114" s="29" t="s">
        <v>893</v>
      </c>
      <c r="D114" s="29" t="s">
        <v>893</v>
      </c>
      <c r="E114" s="29" t="s">
        <v>894</v>
      </c>
      <c r="F114" s="29">
        <v>0</v>
      </c>
      <c r="G114" s="29" t="s">
        <v>392</v>
      </c>
      <c r="H114" s="29">
        <v>4</v>
      </c>
      <c r="I114" s="29">
        <v>4</v>
      </c>
      <c r="J114" s="29">
        <v>48</v>
      </c>
      <c r="K114" s="29">
        <v>0</v>
      </c>
      <c r="M114" s="29">
        <v>1</v>
      </c>
      <c r="O114" s="29">
        <v>1</v>
      </c>
      <c r="Q114" s="29" t="s">
        <v>893</v>
      </c>
      <c r="R114" s="29">
        <v>4</v>
      </c>
      <c r="S114" s="29">
        <v>48</v>
      </c>
      <c r="T114" s="29" t="s">
        <v>392</v>
      </c>
      <c r="U114" s="29" t="s">
        <v>382</v>
      </c>
      <c r="V114" s="29" t="s">
        <v>378</v>
      </c>
      <c r="X114" s="29">
        <v>20</v>
      </c>
      <c r="Y114" s="29" t="s">
        <v>380</v>
      </c>
      <c r="Z114" s="29">
        <v>60</v>
      </c>
      <c r="AA114" s="29" t="s">
        <v>380</v>
      </c>
      <c r="AC114" s="29" t="s">
        <v>380</v>
      </c>
      <c r="AD114" s="29">
        <v>38</v>
      </c>
      <c r="AE114" s="29">
        <v>38</v>
      </c>
      <c r="AF114" s="29">
        <v>3</v>
      </c>
      <c r="AI114" s="29" t="s">
        <v>382</v>
      </c>
      <c r="AJ114" s="29" t="s">
        <v>382</v>
      </c>
      <c r="AK114" s="29" t="s">
        <v>377</v>
      </c>
      <c r="AL114" s="29" t="s">
        <v>383</v>
      </c>
      <c r="AM114" s="29" t="s">
        <v>382</v>
      </c>
      <c r="AN114" s="29" t="s">
        <v>382</v>
      </c>
      <c r="AO114" s="29" t="s">
        <v>383</v>
      </c>
      <c r="AP114" s="29" t="s">
        <v>382</v>
      </c>
      <c r="AQ114" s="29" t="s">
        <v>383</v>
      </c>
      <c r="AR114" s="29" t="s">
        <v>383</v>
      </c>
      <c r="AS114" s="29" t="s">
        <v>383</v>
      </c>
      <c r="AT114" s="29" t="s">
        <v>383</v>
      </c>
      <c r="AU114" s="29" t="s">
        <v>382</v>
      </c>
      <c r="AV114" s="29" t="s">
        <v>377</v>
      </c>
      <c r="AW114" s="29" t="s">
        <v>377</v>
      </c>
      <c r="AX114" s="29" t="s">
        <v>377</v>
      </c>
      <c r="AY114" s="29" t="s">
        <v>377</v>
      </c>
      <c r="AZ114" s="29" t="s">
        <v>377</v>
      </c>
      <c r="BA114" s="29" t="s">
        <v>377</v>
      </c>
      <c r="BB114" s="29" t="s">
        <v>383</v>
      </c>
      <c r="BC114" s="29" t="s">
        <v>383</v>
      </c>
      <c r="BD114" s="29" t="s">
        <v>383</v>
      </c>
      <c r="BE114" s="29" t="s">
        <v>377</v>
      </c>
      <c r="BF114" s="29" t="s">
        <v>888</v>
      </c>
      <c r="BG114" s="29" t="s">
        <v>382</v>
      </c>
      <c r="BH114" s="29" t="s">
        <v>383</v>
      </c>
      <c r="BI114" s="29" t="s">
        <v>383</v>
      </c>
      <c r="BJ114" s="29" t="s">
        <v>383</v>
      </c>
      <c r="BK114" s="29" t="s">
        <v>383</v>
      </c>
      <c r="BL114" s="29" t="s">
        <v>383</v>
      </c>
      <c r="BM114" s="29" t="s">
        <v>888</v>
      </c>
      <c r="BN114" s="29" t="s">
        <v>382</v>
      </c>
      <c r="BO114" s="29" t="s">
        <v>383</v>
      </c>
      <c r="BP114" s="29" t="s">
        <v>383</v>
      </c>
      <c r="BQ114" s="29">
        <v>14</v>
      </c>
      <c r="BR114" s="29">
        <v>8.3000000000000007</v>
      </c>
      <c r="BS114" s="29">
        <v>59.4</v>
      </c>
      <c r="BT114" s="29">
        <v>3.2</v>
      </c>
      <c r="BU114" s="29">
        <v>23.1</v>
      </c>
      <c r="BV114" s="29">
        <v>2.4</v>
      </c>
      <c r="BW114" s="29">
        <v>17.5</v>
      </c>
      <c r="BX114" s="29">
        <v>4.8600000000000003</v>
      </c>
      <c r="BY114" s="29">
        <v>10.9</v>
      </c>
      <c r="BZ114" s="29">
        <v>31.1</v>
      </c>
      <c r="CA114" s="29">
        <v>63.9</v>
      </c>
      <c r="CB114" s="29">
        <v>22.4</v>
      </c>
      <c r="CC114" s="29">
        <v>35</v>
      </c>
      <c r="CD114" s="29">
        <v>14.1</v>
      </c>
      <c r="CE114" s="29">
        <v>83</v>
      </c>
      <c r="CF114" s="29" t="s">
        <v>383</v>
      </c>
      <c r="CG114" s="29">
        <v>55</v>
      </c>
      <c r="CH114" s="29" t="s">
        <v>383</v>
      </c>
      <c r="CI114" s="29">
        <v>35</v>
      </c>
      <c r="CJ114" s="29">
        <v>4</v>
      </c>
      <c r="CK114" s="29">
        <v>6</v>
      </c>
      <c r="CL114" s="29" t="s">
        <v>383</v>
      </c>
      <c r="CM114" s="29" t="s">
        <v>383</v>
      </c>
      <c r="CN114" s="29" t="s">
        <v>895</v>
      </c>
      <c r="CO114" s="29" t="s">
        <v>456</v>
      </c>
      <c r="CP114" s="29" t="s">
        <v>456</v>
      </c>
      <c r="CQ114" s="29" t="s">
        <v>457</v>
      </c>
      <c r="CR114" s="29">
        <v>1</v>
      </c>
      <c r="CS114" s="29" t="s">
        <v>457</v>
      </c>
      <c r="CT114" s="29" t="s">
        <v>457</v>
      </c>
      <c r="CU114" s="29" t="s">
        <v>457</v>
      </c>
      <c r="CW114" s="29">
        <v>1</v>
      </c>
      <c r="DC114" s="29" t="s">
        <v>385</v>
      </c>
      <c r="DD114" s="29" t="s">
        <v>385</v>
      </c>
      <c r="DF114" s="29">
        <v>0</v>
      </c>
      <c r="DH114" s="29" t="str">
        <f t="shared" si="1"/>
        <v>BB026</v>
      </c>
    </row>
    <row r="115" spans="1:112" ht="15" customHeight="1" x14ac:dyDescent="0.2">
      <c r="A115" s="29" t="s">
        <v>550</v>
      </c>
      <c r="B115" s="29" t="s">
        <v>884</v>
      </c>
      <c r="C115" s="29" t="s">
        <v>896</v>
      </c>
      <c r="D115" s="29" t="s">
        <v>896</v>
      </c>
      <c r="E115" s="29" t="s">
        <v>897</v>
      </c>
      <c r="F115" s="29">
        <v>0</v>
      </c>
      <c r="G115" s="29" t="s">
        <v>383</v>
      </c>
      <c r="H115" s="29">
        <v>2</v>
      </c>
      <c r="I115" s="29" t="s">
        <v>383</v>
      </c>
      <c r="J115" s="29" t="s">
        <v>383</v>
      </c>
      <c r="K115" s="29">
        <v>0</v>
      </c>
      <c r="M115" s="29">
        <v>1</v>
      </c>
      <c r="O115" s="29">
        <v>2</v>
      </c>
      <c r="P115" s="29" t="s">
        <v>898</v>
      </c>
      <c r="Q115" s="29" t="s">
        <v>896</v>
      </c>
      <c r="R115" s="29" t="s">
        <v>383</v>
      </c>
      <c r="S115" s="29" t="s">
        <v>383</v>
      </c>
      <c r="T115" s="29" t="s">
        <v>383</v>
      </c>
      <c r="U115" s="29" t="s">
        <v>383</v>
      </c>
      <c r="V115" s="29" t="s">
        <v>383</v>
      </c>
      <c r="X115" s="29" t="s">
        <v>383</v>
      </c>
      <c r="Y115" s="29" t="s">
        <v>383</v>
      </c>
      <c r="Z115" s="29" t="s">
        <v>383</v>
      </c>
      <c r="AA115" s="29" t="s">
        <v>383</v>
      </c>
      <c r="AC115" s="29" t="s">
        <v>383</v>
      </c>
      <c r="AD115" s="29" t="s">
        <v>383</v>
      </c>
      <c r="AE115" s="29" t="s">
        <v>383</v>
      </c>
      <c r="AF115" s="29" t="s">
        <v>383</v>
      </c>
      <c r="AG115" s="29" t="s">
        <v>383</v>
      </c>
      <c r="AH115" s="29" t="s">
        <v>383</v>
      </c>
      <c r="AI115" s="29" t="s">
        <v>383</v>
      </c>
      <c r="AJ115" s="29" t="s">
        <v>383</v>
      </c>
      <c r="AK115" s="29" t="s">
        <v>383</v>
      </c>
      <c r="AL115" s="29" t="s">
        <v>383</v>
      </c>
      <c r="AM115" s="29" t="s">
        <v>383</v>
      </c>
      <c r="AN115" s="29" t="s">
        <v>383</v>
      </c>
      <c r="AO115" s="29" t="s">
        <v>383</v>
      </c>
      <c r="AP115" s="29" t="s">
        <v>383</v>
      </c>
      <c r="AQ115" s="29" t="s">
        <v>383</v>
      </c>
      <c r="AR115" s="29" t="s">
        <v>383</v>
      </c>
      <c r="AS115" s="29" t="s">
        <v>383</v>
      </c>
      <c r="AT115" s="29" t="s">
        <v>383</v>
      </c>
      <c r="AU115" s="29" t="s">
        <v>383</v>
      </c>
      <c r="AV115" s="29" t="s">
        <v>383</v>
      </c>
      <c r="AW115" s="29" t="s">
        <v>383</v>
      </c>
      <c r="AX115" s="29" t="s">
        <v>383</v>
      </c>
      <c r="AY115" s="29" t="s">
        <v>383</v>
      </c>
      <c r="AZ115" s="29" t="s">
        <v>383</v>
      </c>
      <c r="BA115" s="29" t="s">
        <v>383</v>
      </c>
      <c r="BB115" s="29" t="s">
        <v>383</v>
      </c>
      <c r="BC115" s="29" t="s">
        <v>383</v>
      </c>
      <c r="BD115" s="29" t="s">
        <v>383</v>
      </c>
      <c r="BE115" s="29" t="s">
        <v>383</v>
      </c>
      <c r="BF115" s="29" t="s">
        <v>383</v>
      </c>
      <c r="BG115" s="29" t="s">
        <v>383</v>
      </c>
      <c r="BH115" s="29" t="s">
        <v>383</v>
      </c>
      <c r="BI115" s="29" t="s">
        <v>383</v>
      </c>
      <c r="BJ115" s="29" t="s">
        <v>383</v>
      </c>
      <c r="BK115" s="29" t="s">
        <v>383</v>
      </c>
      <c r="BL115" s="29" t="s">
        <v>383</v>
      </c>
      <c r="BM115" s="29" t="s">
        <v>383</v>
      </c>
      <c r="BN115" s="29" t="s">
        <v>383</v>
      </c>
      <c r="BO115" s="29" t="s">
        <v>383</v>
      </c>
      <c r="BP115" s="29" t="s">
        <v>383</v>
      </c>
      <c r="BQ115" s="29" t="s">
        <v>383</v>
      </c>
      <c r="BR115" s="29" t="s">
        <v>383</v>
      </c>
      <c r="BS115" s="29" t="s">
        <v>383</v>
      </c>
      <c r="BT115" s="29" t="s">
        <v>383</v>
      </c>
      <c r="BU115" s="29" t="s">
        <v>383</v>
      </c>
      <c r="BV115" s="29" t="s">
        <v>383</v>
      </c>
      <c r="BW115" s="29" t="s">
        <v>383</v>
      </c>
      <c r="BX115" s="29" t="s">
        <v>383</v>
      </c>
      <c r="BY115" s="29" t="s">
        <v>383</v>
      </c>
      <c r="BZ115" s="29" t="s">
        <v>383</v>
      </c>
      <c r="CA115" s="29" t="s">
        <v>383</v>
      </c>
      <c r="CB115" s="29" t="s">
        <v>383</v>
      </c>
      <c r="CC115" s="29" t="s">
        <v>383</v>
      </c>
      <c r="CD115" s="29" t="s">
        <v>383</v>
      </c>
      <c r="CE115" s="29" t="s">
        <v>383</v>
      </c>
      <c r="CF115" s="29" t="s">
        <v>383</v>
      </c>
      <c r="CG115" s="29" t="s">
        <v>383</v>
      </c>
      <c r="CH115" s="29" t="s">
        <v>383</v>
      </c>
      <c r="CI115" s="29" t="s">
        <v>383</v>
      </c>
      <c r="CJ115" s="29" t="s">
        <v>383</v>
      </c>
      <c r="CK115" s="29" t="s">
        <v>383</v>
      </c>
      <c r="CL115" s="29" t="s">
        <v>383</v>
      </c>
      <c r="CM115" s="29" t="s">
        <v>383</v>
      </c>
      <c r="CN115" s="29" t="s">
        <v>896</v>
      </c>
      <c r="CO115" s="29" t="s">
        <v>383</v>
      </c>
      <c r="CP115" s="29" t="s">
        <v>383</v>
      </c>
      <c r="CQ115" s="29" t="s">
        <v>383</v>
      </c>
      <c r="CS115" s="29" t="s">
        <v>383</v>
      </c>
      <c r="CT115" s="29" t="s">
        <v>383</v>
      </c>
      <c r="CU115" s="29" t="s">
        <v>383</v>
      </c>
      <c r="CW115" s="29">
        <v>0</v>
      </c>
      <c r="CX115" s="29" t="s">
        <v>383</v>
      </c>
      <c r="CY115" s="29" t="s">
        <v>383</v>
      </c>
      <c r="CZ115" s="29" t="s">
        <v>383</v>
      </c>
      <c r="DA115" s="29" t="s">
        <v>383</v>
      </c>
      <c r="DC115" s="29" t="s">
        <v>383</v>
      </c>
      <c r="DD115" s="29" t="s">
        <v>383</v>
      </c>
      <c r="DE115" s="29" t="s">
        <v>383</v>
      </c>
      <c r="DF115" s="29" t="s">
        <v>383</v>
      </c>
      <c r="DG115" s="29" t="s">
        <v>383</v>
      </c>
      <c r="DH115" s="29" t="str">
        <f t="shared" si="1"/>
        <v>BB026</v>
      </c>
    </row>
    <row r="116" spans="1:112" ht="15" customHeight="1" x14ac:dyDescent="0.2">
      <c r="A116" s="29" t="s">
        <v>899</v>
      </c>
      <c r="B116" s="29" t="s">
        <v>900</v>
      </c>
      <c r="C116" s="29">
        <v>148</v>
      </c>
      <c r="D116" s="29" t="s">
        <v>58</v>
      </c>
      <c r="E116" s="29" t="s">
        <v>813</v>
      </c>
      <c r="F116" s="29">
        <v>0</v>
      </c>
      <c r="G116" s="29" t="s">
        <v>392</v>
      </c>
      <c r="H116" s="29" t="s">
        <v>383</v>
      </c>
      <c r="I116" s="29">
        <v>14</v>
      </c>
      <c r="J116" s="29">
        <v>168</v>
      </c>
      <c r="K116" s="29" t="s">
        <v>383</v>
      </c>
      <c r="L116" s="29" t="s">
        <v>383</v>
      </c>
      <c r="M116" s="29" t="s">
        <v>383</v>
      </c>
      <c r="O116" s="29" t="s">
        <v>383</v>
      </c>
      <c r="P116" s="29" t="s">
        <v>901</v>
      </c>
      <c r="R116" s="29">
        <v>14</v>
      </c>
      <c r="S116" s="29">
        <v>168</v>
      </c>
      <c r="T116" s="29" t="s">
        <v>392</v>
      </c>
      <c r="U116" s="29" t="s">
        <v>382</v>
      </c>
      <c r="V116" s="29" t="s">
        <v>378</v>
      </c>
      <c r="W116" s="29" t="s">
        <v>902</v>
      </c>
      <c r="X116" s="29">
        <v>48</v>
      </c>
      <c r="Y116" s="29" t="s">
        <v>554</v>
      </c>
      <c r="Z116" s="29">
        <v>88</v>
      </c>
      <c r="AA116" s="29" t="s">
        <v>380</v>
      </c>
      <c r="AB116" s="29" t="s">
        <v>645</v>
      </c>
      <c r="AC116" s="29" t="s">
        <v>645</v>
      </c>
      <c r="AD116" s="29">
        <v>39.277777777777779</v>
      </c>
      <c r="AE116" s="29">
        <v>102.7</v>
      </c>
      <c r="AF116" s="29">
        <v>2</v>
      </c>
      <c r="AH116" s="29" t="s">
        <v>903</v>
      </c>
      <c r="AI116" s="29" t="s">
        <v>377</v>
      </c>
      <c r="AJ116" s="29" t="s">
        <v>377</v>
      </c>
      <c r="AK116" s="29" t="s">
        <v>382</v>
      </c>
      <c r="AL116" s="29" t="s">
        <v>383</v>
      </c>
      <c r="AM116" s="29" t="s">
        <v>382</v>
      </c>
      <c r="AN116" s="29" t="s">
        <v>382</v>
      </c>
      <c r="AO116" s="29" t="s">
        <v>904</v>
      </c>
      <c r="AP116" s="29" t="s">
        <v>377</v>
      </c>
      <c r="AQ116" s="29" t="s">
        <v>383</v>
      </c>
      <c r="AR116" s="29" t="s">
        <v>905</v>
      </c>
      <c r="AS116" s="29" t="s">
        <v>383</v>
      </c>
      <c r="AT116" s="29" t="s">
        <v>382</v>
      </c>
      <c r="AU116" s="29" t="s">
        <v>382</v>
      </c>
      <c r="AV116" s="29" t="s">
        <v>377</v>
      </c>
      <c r="AW116" s="29" t="s">
        <v>377</v>
      </c>
      <c r="AX116" s="29" t="s">
        <v>377</v>
      </c>
      <c r="AY116" s="29" t="s">
        <v>377</v>
      </c>
      <c r="AZ116" s="29" t="s">
        <v>377</v>
      </c>
      <c r="BA116" s="29" t="s">
        <v>377</v>
      </c>
      <c r="BB116" s="29" t="s">
        <v>383</v>
      </c>
      <c r="BC116" s="29" t="s">
        <v>377</v>
      </c>
      <c r="BD116" s="29" t="s">
        <v>906</v>
      </c>
      <c r="BE116" s="29" t="s">
        <v>383</v>
      </c>
      <c r="BF116" s="29" t="s">
        <v>383</v>
      </c>
      <c r="BG116" s="29" t="s">
        <v>383</v>
      </c>
      <c r="BH116" s="29" t="s">
        <v>383</v>
      </c>
      <c r="BI116" s="29" t="s">
        <v>383</v>
      </c>
      <c r="BJ116" s="29" t="s">
        <v>383</v>
      </c>
      <c r="BK116" s="29" t="s">
        <v>383</v>
      </c>
      <c r="BL116" s="29" t="s">
        <v>383</v>
      </c>
      <c r="BM116" s="29" t="s">
        <v>383</v>
      </c>
      <c r="BN116" s="29" t="s">
        <v>383</v>
      </c>
      <c r="BO116" s="29" t="s">
        <v>383</v>
      </c>
      <c r="BP116" s="29" t="s">
        <v>383</v>
      </c>
      <c r="BQ116" s="29">
        <v>12.9</v>
      </c>
      <c r="BR116" s="29">
        <v>10</v>
      </c>
      <c r="BS116" s="29">
        <v>77.900000000000006</v>
      </c>
      <c r="BT116" s="29">
        <v>2.2000000000000002</v>
      </c>
      <c r="BU116" s="29">
        <v>16.899999999999999</v>
      </c>
      <c r="BV116" s="29">
        <v>0.7</v>
      </c>
      <c r="BW116" s="29">
        <v>5.2</v>
      </c>
      <c r="BX116" s="29">
        <v>4.01</v>
      </c>
      <c r="BY116" s="29">
        <v>9</v>
      </c>
      <c r="BZ116" s="29">
        <v>26.7</v>
      </c>
      <c r="CA116" s="29">
        <v>66.5</v>
      </c>
      <c r="CB116" s="29">
        <v>22.4</v>
      </c>
      <c r="CC116" s="29">
        <v>33.700000000000003</v>
      </c>
      <c r="CD116" s="29">
        <v>18</v>
      </c>
      <c r="CE116" s="29">
        <v>109</v>
      </c>
      <c r="CG116" s="29">
        <v>676</v>
      </c>
      <c r="CI116" s="29">
        <v>24</v>
      </c>
      <c r="CJ116" s="29">
        <v>9</v>
      </c>
      <c r="CM116" s="29" t="s">
        <v>383</v>
      </c>
      <c r="CN116" s="29" t="s">
        <v>58</v>
      </c>
      <c r="CO116" s="29" t="s">
        <v>376</v>
      </c>
      <c r="CP116" s="29" t="s">
        <v>456</v>
      </c>
      <c r="CQ116" s="29" t="s">
        <v>457</v>
      </c>
      <c r="CR116" s="29">
        <v>1</v>
      </c>
      <c r="CS116" s="29" t="s">
        <v>457</v>
      </c>
      <c r="CT116" s="29" t="s">
        <v>385</v>
      </c>
      <c r="CU116" s="29" t="s">
        <v>457</v>
      </c>
      <c r="CW116" s="29">
        <v>1</v>
      </c>
      <c r="CX116" s="29" t="s">
        <v>457</v>
      </c>
      <c r="DC116" s="29" t="s">
        <v>457</v>
      </c>
      <c r="DD116" s="29" t="s">
        <v>385</v>
      </c>
      <c r="DE116" s="29" t="s">
        <v>385</v>
      </c>
      <c r="DF116" s="29">
        <v>1</v>
      </c>
      <c r="DG116" s="29" t="s">
        <v>385</v>
      </c>
      <c r="DH116" s="29" t="str">
        <f t="shared" si="1"/>
        <v>CA001</v>
      </c>
    </row>
    <row r="117" spans="1:112" ht="15" customHeight="1" x14ac:dyDescent="0.2">
      <c r="A117" s="29" t="s">
        <v>899</v>
      </c>
      <c r="B117" s="29" t="s">
        <v>907</v>
      </c>
      <c r="C117" s="29">
        <v>149</v>
      </c>
      <c r="D117" s="29" t="s">
        <v>59</v>
      </c>
      <c r="E117" s="29" t="s">
        <v>908</v>
      </c>
      <c r="F117" s="29">
        <v>0</v>
      </c>
      <c r="G117" s="29" t="s">
        <v>392</v>
      </c>
      <c r="H117" s="29">
        <v>6</v>
      </c>
      <c r="I117" s="29">
        <v>4</v>
      </c>
      <c r="J117" s="29">
        <f>I117*12</f>
        <v>48</v>
      </c>
      <c r="K117" s="29">
        <v>0</v>
      </c>
      <c r="M117" s="29">
        <v>1</v>
      </c>
      <c r="O117" s="29">
        <v>2</v>
      </c>
      <c r="P117" s="29" t="s">
        <v>909</v>
      </c>
      <c r="Q117" s="29" t="s">
        <v>59</v>
      </c>
      <c r="R117" s="29">
        <v>4</v>
      </c>
      <c r="S117" s="29">
        <f>R117*12</f>
        <v>48</v>
      </c>
      <c r="T117" s="29" t="s">
        <v>392</v>
      </c>
      <c r="U117" s="29" t="s">
        <v>382</v>
      </c>
      <c r="V117" s="29" t="s">
        <v>378</v>
      </c>
      <c r="X117" s="29">
        <v>28</v>
      </c>
      <c r="Y117" s="29" t="s">
        <v>910</v>
      </c>
      <c r="Z117" s="29">
        <v>82</v>
      </c>
      <c r="AA117" s="29" t="s">
        <v>380</v>
      </c>
      <c r="AB117" s="29" t="s">
        <v>383</v>
      </c>
      <c r="AC117" s="29" t="s">
        <v>383</v>
      </c>
      <c r="AD117" s="29">
        <v>39.222222222222221</v>
      </c>
      <c r="AE117" s="29">
        <v>102.6</v>
      </c>
      <c r="AF117" s="29">
        <v>4</v>
      </c>
      <c r="AG117" s="29" t="s">
        <v>383</v>
      </c>
      <c r="AH117" s="29" t="s">
        <v>383</v>
      </c>
      <c r="AI117" s="29" t="s">
        <v>377</v>
      </c>
      <c r="AJ117" s="29" t="s">
        <v>377</v>
      </c>
      <c r="AK117" s="29" t="s">
        <v>377</v>
      </c>
      <c r="AL117" s="29" t="s">
        <v>911</v>
      </c>
      <c r="AM117" s="29" t="s">
        <v>382</v>
      </c>
      <c r="AN117" s="29" t="s">
        <v>382</v>
      </c>
      <c r="AO117" s="29" t="s">
        <v>912</v>
      </c>
      <c r="AP117" s="29" t="s">
        <v>383</v>
      </c>
      <c r="AQ117" s="29" t="s">
        <v>383</v>
      </c>
      <c r="AR117" s="29" t="s">
        <v>383</v>
      </c>
      <c r="AS117" s="29" t="s">
        <v>383</v>
      </c>
      <c r="AT117" s="29" t="s">
        <v>382</v>
      </c>
      <c r="AU117" s="29" t="s">
        <v>382</v>
      </c>
      <c r="AV117" s="29" t="s">
        <v>377</v>
      </c>
      <c r="AW117" s="29" t="s">
        <v>377</v>
      </c>
      <c r="AX117" s="29" t="s">
        <v>377</v>
      </c>
      <c r="AY117" s="29" t="s">
        <v>377</v>
      </c>
      <c r="AZ117" s="29" t="s">
        <v>377</v>
      </c>
      <c r="BA117" s="29" t="s">
        <v>377</v>
      </c>
      <c r="BB117" s="29" t="s">
        <v>383</v>
      </c>
      <c r="BC117" s="29" t="s">
        <v>382</v>
      </c>
      <c r="BD117" s="29" t="s">
        <v>383</v>
      </c>
      <c r="BE117" s="29" t="s">
        <v>382</v>
      </c>
      <c r="BF117" s="29" t="s">
        <v>383</v>
      </c>
      <c r="BG117" s="29" t="s">
        <v>383</v>
      </c>
      <c r="BH117" s="29" t="s">
        <v>383</v>
      </c>
      <c r="BI117" s="29" t="s">
        <v>913</v>
      </c>
      <c r="BJ117" s="29" t="s">
        <v>383</v>
      </c>
      <c r="BK117" s="29" t="s">
        <v>383</v>
      </c>
      <c r="BL117" s="29" t="s">
        <v>383</v>
      </c>
      <c r="BM117" s="29" t="s">
        <v>383</v>
      </c>
      <c r="BN117" s="29" t="s">
        <v>383</v>
      </c>
      <c r="BO117" s="29" t="s">
        <v>383</v>
      </c>
      <c r="BP117" s="29" t="s">
        <v>383</v>
      </c>
      <c r="BQ117" s="29" t="s">
        <v>383</v>
      </c>
      <c r="BR117" s="29" t="s">
        <v>383</v>
      </c>
      <c r="BS117" s="29" t="s">
        <v>383</v>
      </c>
      <c r="BT117" s="29" t="s">
        <v>383</v>
      </c>
      <c r="BU117" s="29" t="s">
        <v>383</v>
      </c>
      <c r="BV117" s="29" t="s">
        <v>383</v>
      </c>
      <c r="BW117" s="29" t="s">
        <v>383</v>
      </c>
      <c r="BX117" s="29" t="s">
        <v>383</v>
      </c>
      <c r="BY117" s="29" t="s">
        <v>383</v>
      </c>
      <c r="BZ117" s="29" t="s">
        <v>383</v>
      </c>
      <c r="CA117" s="29" t="s">
        <v>383</v>
      </c>
      <c r="CB117" s="29" t="s">
        <v>383</v>
      </c>
      <c r="CC117" s="29" t="s">
        <v>383</v>
      </c>
      <c r="CD117" s="29" t="s">
        <v>383</v>
      </c>
      <c r="CE117" s="29" t="s">
        <v>383</v>
      </c>
      <c r="CF117" s="29" t="s">
        <v>383</v>
      </c>
      <c r="CG117" s="29" t="s">
        <v>383</v>
      </c>
      <c r="CH117" s="29" t="s">
        <v>383</v>
      </c>
      <c r="CI117" s="29" t="s">
        <v>383</v>
      </c>
      <c r="CJ117" s="29" t="s">
        <v>383</v>
      </c>
      <c r="CK117" s="29" t="s">
        <v>383</v>
      </c>
      <c r="CL117" s="29" t="s">
        <v>383</v>
      </c>
      <c r="CM117" s="29" t="s">
        <v>383</v>
      </c>
      <c r="CN117" s="29" t="s">
        <v>59</v>
      </c>
      <c r="CO117" s="29" t="s">
        <v>382</v>
      </c>
      <c r="CP117" s="29" t="s">
        <v>382</v>
      </c>
      <c r="CQ117" s="29" t="s">
        <v>385</v>
      </c>
      <c r="CR117" s="29">
        <v>0</v>
      </c>
      <c r="CS117" s="29" t="s">
        <v>385</v>
      </c>
      <c r="CT117" s="29" t="s">
        <v>385</v>
      </c>
      <c r="CU117" s="29" t="s">
        <v>385</v>
      </c>
      <c r="CW117" s="29">
        <v>0</v>
      </c>
      <c r="CX117" s="29" t="s">
        <v>385</v>
      </c>
      <c r="DC117" s="29" t="s">
        <v>385</v>
      </c>
      <c r="DD117" s="29" t="s">
        <v>385</v>
      </c>
      <c r="DE117" s="29" t="s">
        <v>385</v>
      </c>
      <c r="DF117" s="29">
        <v>0</v>
      </c>
      <c r="DG117" s="29" t="s">
        <v>385</v>
      </c>
      <c r="DH117" s="29" t="str">
        <f t="shared" si="1"/>
        <v>CA002</v>
      </c>
    </row>
    <row r="118" spans="1:112" ht="15" customHeight="1" x14ac:dyDescent="0.2">
      <c r="A118" s="29" t="s">
        <v>899</v>
      </c>
      <c r="B118" s="29" t="s">
        <v>914</v>
      </c>
      <c r="C118" s="29">
        <v>150</v>
      </c>
      <c r="D118" s="29" t="s">
        <v>60</v>
      </c>
      <c r="E118" s="29" t="s">
        <v>638</v>
      </c>
      <c r="F118" s="29">
        <v>0</v>
      </c>
      <c r="G118" s="29" t="s">
        <v>392</v>
      </c>
      <c r="H118" s="29">
        <v>3</v>
      </c>
      <c r="I118" s="29">
        <v>3</v>
      </c>
      <c r="J118" s="29">
        <f>I118*12</f>
        <v>36</v>
      </c>
      <c r="K118" s="29">
        <v>0</v>
      </c>
      <c r="M118" s="29">
        <v>1</v>
      </c>
      <c r="O118" s="29">
        <v>2</v>
      </c>
      <c r="Q118" s="29" t="s">
        <v>60</v>
      </c>
      <c r="R118" s="29">
        <v>13</v>
      </c>
      <c r="S118" s="29">
        <f>R118*12</f>
        <v>156</v>
      </c>
      <c r="T118" s="29" t="s">
        <v>392</v>
      </c>
      <c r="U118" s="29" t="s">
        <v>382</v>
      </c>
      <c r="V118" s="29" t="s">
        <v>915</v>
      </c>
      <c r="X118" s="29">
        <v>60</v>
      </c>
      <c r="Y118" s="29" t="s">
        <v>554</v>
      </c>
      <c r="Z118" s="29">
        <v>120</v>
      </c>
      <c r="AA118" s="29" t="s">
        <v>380</v>
      </c>
      <c r="AB118" s="29" t="s">
        <v>645</v>
      </c>
      <c r="AC118" s="29" t="s">
        <v>645</v>
      </c>
      <c r="AD118" s="29">
        <v>40.722222222222221</v>
      </c>
      <c r="AE118" s="29">
        <v>105.3</v>
      </c>
      <c r="AF118" s="29">
        <v>5</v>
      </c>
      <c r="AG118" s="29" t="s">
        <v>383</v>
      </c>
      <c r="AH118" s="29" t="s">
        <v>383</v>
      </c>
      <c r="AI118" s="29" t="s">
        <v>377</v>
      </c>
      <c r="AJ118" s="29" t="s">
        <v>382</v>
      </c>
      <c r="AK118" s="29" t="s">
        <v>377</v>
      </c>
      <c r="AL118" s="29" t="s">
        <v>573</v>
      </c>
      <c r="AM118" s="29" t="s">
        <v>382</v>
      </c>
      <c r="AN118" s="29" t="s">
        <v>382</v>
      </c>
      <c r="AO118" s="29" t="s">
        <v>383</v>
      </c>
      <c r="AP118" s="29" t="s">
        <v>377</v>
      </c>
      <c r="AQ118" s="29" t="s">
        <v>383</v>
      </c>
      <c r="AR118" s="29" t="s">
        <v>916</v>
      </c>
      <c r="AS118" s="29" t="s">
        <v>383</v>
      </c>
      <c r="AT118" s="29" t="s">
        <v>382</v>
      </c>
      <c r="AU118" s="29" t="s">
        <v>382</v>
      </c>
      <c r="AV118" s="29" t="s">
        <v>377</v>
      </c>
      <c r="AW118" s="29" t="s">
        <v>377</v>
      </c>
      <c r="AX118" s="29" t="s">
        <v>377</v>
      </c>
      <c r="AY118" s="29" t="s">
        <v>377</v>
      </c>
      <c r="AZ118" s="29" t="s">
        <v>377</v>
      </c>
      <c r="BA118" s="29" t="s">
        <v>377</v>
      </c>
      <c r="BB118" s="29" t="s">
        <v>383</v>
      </c>
      <c r="BC118" s="29" t="s">
        <v>382</v>
      </c>
      <c r="BD118" s="29" t="s">
        <v>383</v>
      </c>
      <c r="BE118" s="29" t="s">
        <v>383</v>
      </c>
      <c r="BF118" s="29" t="s">
        <v>383</v>
      </c>
      <c r="BG118" s="29" t="s">
        <v>383</v>
      </c>
      <c r="BH118" s="29" t="s">
        <v>383</v>
      </c>
      <c r="BI118" s="29" t="s">
        <v>917</v>
      </c>
      <c r="BJ118" s="29" t="s">
        <v>383</v>
      </c>
      <c r="BK118" s="29" t="s">
        <v>383</v>
      </c>
      <c r="BL118" s="29" t="s">
        <v>383</v>
      </c>
      <c r="BM118" s="29" t="s">
        <v>383</v>
      </c>
      <c r="BN118" s="29" t="s">
        <v>383</v>
      </c>
      <c r="BO118" s="29" t="s">
        <v>383</v>
      </c>
      <c r="BP118" s="29" t="s">
        <v>383</v>
      </c>
      <c r="BQ118" s="29" t="s">
        <v>383</v>
      </c>
      <c r="BR118" s="29" t="s">
        <v>383</v>
      </c>
      <c r="BS118" s="29" t="s">
        <v>383</v>
      </c>
      <c r="BT118" s="29" t="s">
        <v>383</v>
      </c>
      <c r="BU118" s="29" t="s">
        <v>383</v>
      </c>
      <c r="BV118" s="29" t="s">
        <v>383</v>
      </c>
      <c r="BW118" s="29" t="s">
        <v>383</v>
      </c>
      <c r="BX118" s="29" t="s">
        <v>383</v>
      </c>
      <c r="BY118" s="29" t="s">
        <v>383</v>
      </c>
      <c r="BZ118" s="29" t="s">
        <v>383</v>
      </c>
      <c r="CA118" s="29" t="s">
        <v>383</v>
      </c>
      <c r="CB118" s="29" t="s">
        <v>383</v>
      </c>
      <c r="CC118" s="29" t="s">
        <v>383</v>
      </c>
      <c r="CD118" s="29" t="s">
        <v>383</v>
      </c>
      <c r="CE118" s="29" t="s">
        <v>383</v>
      </c>
      <c r="CF118" s="29" t="s">
        <v>383</v>
      </c>
      <c r="CG118" s="29" t="s">
        <v>383</v>
      </c>
      <c r="CH118" s="29" t="s">
        <v>383</v>
      </c>
      <c r="CI118" s="29" t="s">
        <v>383</v>
      </c>
      <c r="CJ118" s="29" t="s">
        <v>383</v>
      </c>
      <c r="CK118" s="29" t="s">
        <v>383</v>
      </c>
      <c r="CL118" s="29" t="s">
        <v>383</v>
      </c>
      <c r="CM118" s="29" t="s">
        <v>383</v>
      </c>
      <c r="CN118" s="29" t="s">
        <v>60</v>
      </c>
      <c r="CO118" s="29" t="s">
        <v>382</v>
      </c>
      <c r="CP118" s="29" t="s">
        <v>382</v>
      </c>
      <c r="CQ118" s="29" t="s">
        <v>385</v>
      </c>
      <c r="CR118" s="29">
        <v>0</v>
      </c>
      <c r="CS118" s="29" t="s">
        <v>385</v>
      </c>
      <c r="CT118" s="29" t="s">
        <v>385</v>
      </c>
      <c r="CU118" s="29" t="s">
        <v>385</v>
      </c>
      <c r="CW118" s="29">
        <v>0</v>
      </c>
      <c r="CX118" s="29" t="s">
        <v>385</v>
      </c>
      <c r="DC118" s="29" t="s">
        <v>385</v>
      </c>
      <c r="DD118" s="29" t="s">
        <v>385</v>
      </c>
      <c r="DE118" s="29" t="s">
        <v>385</v>
      </c>
      <c r="DF118" s="29">
        <v>0</v>
      </c>
      <c r="DG118" s="29" t="s">
        <v>385</v>
      </c>
      <c r="DH118" s="29" t="str">
        <f t="shared" si="1"/>
        <v>CA003</v>
      </c>
    </row>
    <row r="119" spans="1:112" ht="15" customHeight="1" x14ac:dyDescent="0.2">
      <c r="A119" s="29" t="s">
        <v>899</v>
      </c>
      <c r="B119" s="29" t="s">
        <v>914</v>
      </c>
      <c r="C119" s="29" t="s">
        <v>383</v>
      </c>
      <c r="D119" s="29" t="s">
        <v>918</v>
      </c>
      <c r="E119" s="29" t="s">
        <v>466</v>
      </c>
      <c r="F119" s="29">
        <v>1</v>
      </c>
      <c r="G119" s="29" t="s">
        <v>383</v>
      </c>
      <c r="H119" s="29">
        <v>5</v>
      </c>
      <c r="I119" s="29" t="s">
        <v>383</v>
      </c>
      <c r="J119" s="29" t="s">
        <v>383</v>
      </c>
      <c r="K119" s="29">
        <v>0</v>
      </c>
      <c r="L119" s="29">
        <v>0</v>
      </c>
      <c r="M119" s="29">
        <v>1</v>
      </c>
      <c r="O119" s="29">
        <v>2</v>
      </c>
      <c r="P119" s="29" t="s">
        <v>919</v>
      </c>
      <c r="Q119" s="29" t="s">
        <v>918</v>
      </c>
      <c r="R119" s="29" t="s">
        <v>383</v>
      </c>
      <c r="S119" s="29" t="s">
        <v>383</v>
      </c>
      <c r="T119" s="29" t="s">
        <v>383</v>
      </c>
      <c r="U119" s="29" t="s">
        <v>383</v>
      </c>
      <c r="V119" s="29" t="s">
        <v>383</v>
      </c>
      <c r="W119" s="29" t="s">
        <v>383</v>
      </c>
      <c r="X119" s="29" t="s">
        <v>383</v>
      </c>
      <c r="Y119" s="29" t="s">
        <v>383</v>
      </c>
      <c r="Z119" s="29" t="s">
        <v>383</v>
      </c>
      <c r="AA119" s="29" t="s">
        <v>383</v>
      </c>
      <c r="AB119" s="29" t="s">
        <v>383</v>
      </c>
      <c r="AC119" s="29" t="s">
        <v>383</v>
      </c>
      <c r="AD119" s="29" t="s">
        <v>383</v>
      </c>
      <c r="AE119" s="29" t="s">
        <v>383</v>
      </c>
      <c r="AF119" s="29" t="s">
        <v>383</v>
      </c>
      <c r="AG119" s="29" t="s">
        <v>383</v>
      </c>
      <c r="AH119" s="29" t="s">
        <v>383</v>
      </c>
      <c r="AI119" s="29" t="s">
        <v>383</v>
      </c>
      <c r="AJ119" s="29" t="s">
        <v>383</v>
      </c>
      <c r="AK119" s="29" t="s">
        <v>383</v>
      </c>
      <c r="AL119" s="29" t="s">
        <v>383</v>
      </c>
      <c r="AM119" s="29" t="s">
        <v>383</v>
      </c>
      <c r="AN119" s="29" t="s">
        <v>383</v>
      </c>
      <c r="AO119" s="29" t="s">
        <v>383</v>
      </c>
      <c r="AP119" s="29" t="s">
        <v>383</v>
      </c>
      <c r="AQ119" s="29" t="s">
        <v>383</v>
      </c>
      <c r="AR119" s="29" t="s">
        <v>383</v>
      </c>
      <c r="AS119" s="29" t="s">
        <v>383</v>
      </c>
      <c r="AT119" s="29" t="s">
        <v>383</v>
      </c>
      <c r="AU119" s="29" t="s">
        <v>383</v>
      </c>
      <c r="AV119" s="29" t="s">
        <v>383</v>
      </c>
      <c r="AW119" s="29" t="s">
        <v>383</v>
      </c>
      <c r="AX119" s="29" t="s">
        <v>383</v>
      </c>
      <c r="AY119" s="29" t="s">
        <v>383</v>
      </c>
      <c r="AZ119" s="29" t="s">
        <v>383</v>
      </c>
      <c r="BA119" s="29" t="s">
        <v>383</v>
      </c>
      <c r="BB119" s="29" t="s">
        <v>383</v>
      </c>
      <c r="BC119" s="29" t="s">
        <v>383</v>
      </c>
      <c r="BD119" s="29" t="s">
        <v>383</v>
      </c>
      <c r="BE119" s="29" t="s">
        <v>383</v>
      </c>
      <c r="BF119" s="29" t="s">
        <v>383</v>
      </c>
      <c r="BG119" s="29" t="s">
        <v>383</v>
      </c>
      <c r="BH119" s="29" t="s">
        <v>383</v>
      </c>
      <c r="BI119" s="29" t="s">
        <v>383</v>
      </c>
      <c r="BJ119" s="29" t="s">
        <v>383</v>
      </c>
      <c r="BK119" s="29" t="s">
        <v>383</v>
      </c>
      <c r="BL119" s="29" t="s">
        <v>383</v>
      </c>
      <c r="BM119" s="29" t="s">
        <v>383</v>
      </c>
      <c r="BN119" s="29" t="s">
        <v>383</v>
      </c>
      <c r="BO119" s="29" t="s">
        <v>383</v>
      </c>
      <c r="BP119" s="29" t="s">
        <v>383</v>
      </c>
      <c r="BQ119" s="29" t="s">
        <v>383</v>
      </c>
      <c r="BR119" s="29" t="s">
        <v>383</v>
      </c>
      <c r="BS119" s="29" t="s">
        <v>383</v>
      </c>
      <c r="BT119" s="29" t="s">
        <v>383</v>
      </c>
      <c r="BU119" s="29" t="s">
        <v>383</v>
      </c>
      <c r="BV119" s="29" t="s">
        <v>383</v>
      </c>
      <c r="BW119" s="29" t="s">
        <v>383</v>
      </c>
      <c r="BX119" s="29" t="s">
        <v>383</v>
      </c>
      <c r="BY119" s="29" t="s">
        <v>383</v>
      </c>
      <c r="BZ119" s="29" t="s">
        <v>383</v>
      </c>
      <c r="CA119" s="29" t="s">
        <v>383</v>
      </c>
      <c r="CB119" s="29" t="s">
        <v>383</v>
      </c>
      <c r="CC119" s="29" t="s">
        <v>383</v>
      </c>
      <c r="CD119" s="29" t="s">
        <v>383</v>
      </c>
      <c r="CE119" s="29" t="s">
        <v>383</v>
      </c>
      <c r="CF119" s="29" t="s">
        <v>383</v>
      </c>
      <c r="CG119" s="29" t="s">
        <v>383</v>
      </c>
      <c r="CH119" s="29" t="s">
        <v>383</v>
      </c>
      <c r="CI119" s="29" t="s">
        <v>383</v>
      </c>
      <c r="CJ119" s="29" t="s">
        <v>383</v>
      </c>
      <c r="CK119" s="29" t="s">
        <v>383</v>
      </c>
      <c r="CL119" s="29" t="s">
        <v>383</v>
      </c>
      <c r="CM119" s="29" t="s">
        <v>383</v>
      </c>
      <c r="CN119" s="29" t="s">
        <v>383</v>
      </c>
      <c r="CO119" s="29" t="s">
        <v>383</v>
      </c>
      <c r="CP119" s="29" t="s">
        <v>383</v>
      </c>
      <c r="CQ119" s="29" t="s">
        <v>383</v>
      </c>
      <c r="CS119" s="29" t="s">
        <v>383</v>
      </c>
      <c r="CT119" s="29" t="s">
        <v>383</v>
      </c>
      <c r="CU119" s="29" t="s">
        <v>383</v>
      </c>
      <c r="CW119" s="29" t="s">
        <v>383</v>
      </c>
      <c r="CX119" s="29" t="s">
        <v>383</v>
      </c>
      <c r="CY119" s="29" t="s">
        <v>383</v>
      </c>
      <c r="CZ119" s="29" t="s">
        <v>383</v>
      </c>
      <c r="DA119" s="29" t="s">
        <v>383</v>
      </c>
      <c r="DC119" s="29" t="s">
        <v>383</v>
      </c>
      <c r="DD119" s="29" t="s">
        <v>383</v>
      </c>
      <c r="DE119" s="29" t="s">
        <v>383</v>
      </c>
      <c r="DF119" s="29" t="s">
        <v>383</v>
      </c>
      <c r="DG119" s="29" t="s">
        <v>383</v>
      </c>
      <c r="DH119" s="29" t="str">
        <f t="shared" si="1"/>
        <v>CA003</v>
      </c>
    </row>
    <row r="120" spans="1:112" ht="15" customHeight="1" x14ac:dyDescent="0.2">
      <c r="A120" s="29" t="s">
        <v>899</v>
      </c>
      <c r="B120" s="29" t="s">
        <v>920</v>
      </c>
      <c r="C120" s="29">
        <v>151</v>
      </c>
      <c r="D120" s="29" t="s">
        <v>62</v>
      </c>
      <c r="E120" s="29" t="s">
        <v>921</v>
      </c>
      <c r="F120" s="29">
        <v>0</v>
      </c>
      <c r="G120" s="29" t="s">
        <v>392</v>
      </c>
      <c r="H120" s="29" t="s">
        <v>383</v>
      </c>
      <c r="I120" s="29">
        <v>3</v>
      </c>
      <c r="J120" s="29">
        <f>I120*12</f>
        <v>36</v>
      </c>
      <c r="K120" s="29" t="s">
        <v>383</v>
      </c>
      <c r="L120" s="29" t="s">
        <v>383</v>
      </c>
      <c r="M120" s="29" t="s">
        <v>383</v>
      </c>
      <c r="N120" s="29" t="s">
        <v>383</v>
      </c>
      <c r="O120" s="29" t="s">
        <v>383</v>
      </c>
      <c r="P120" s="29" t="s">
        <v>922</v>
      </c>
      <c r="Q120" s="29" t="s">
        <v>62</v>
      </c>
      <c r="R120" s="29">
        <v>3</v>
      </c>
      <c r="S120" s="29">
        <f>R120*12</f>
        <v>36</v>
      </c>
      <c r="T120" s="29" t="s">
        <v>392</v>
      </c>
      <c r="U120" s="29" t="s">
        <v>382</v>
      </c>
      <c r="V120" s="29" t="s">
        <v>378</v>
      </c>
      <c r="X120" s="29">
        <v>30</v>
      </c>
      <c r="Y120" s="29" t="s">
        <v>554</v>
      </c>
      <c r="Z120" s="29" t="s">
        <v>383</v>
      </c>
      <c r="AA120" s="29" t="s">
        <v>383</v>
      </c>
      <c r="AB120" s="29" t="s">
        <v>645</v>
      </c>
      <c r="AC120" s="29" t="s">
        <v>645</v>
      </c>
      <c r="AD120" s="29">
        <v>38.888888888888886</v>
      </c>
      <c r="AE120" s="29">
        <v>102</v>
      </c>
      <c r="AF120" s="29">
        <v>2.5</v>
      </c>
      <c r="AG120" s="29" t="s">
        <v>383</v>
      </c>
      <c r="AH120" s="29" t="s">
        <v>383</v>
      </c>
      <c r="AI120" s="29" t="s">
        <v>377</v>
      </c>
      <c r="AJ120" s="29" t="s">
        <v>382</v>
      </c>
      <c r="AK120" s="29" t="s">
        <v>377</v>
      </c>
      <c r="AL120" s="29" t="s">
        <v>573</v>
      </c>
      <c r="AM120" s="29" t="s">
        <v>382</v>
      </c>
      <c r="AN120" s="29" t="s">
        <v>923</v>
      </c>
      <c r="AO120" s="29" t="s">
        <v>924</v>
      </c>
      <c r="AP120" s="29" t="s">
        <v>383</v>
      </c>
      <c r="AQ120" s="29" t="s">
        <v>383</v>
      </c>
      <c r="AR120" s="29" t="s">
        <v>925</v>
      </c>
      <c r="AS120" s="29" t="s">
        <v>383</v>
      </c>
      <c r="AT120" s="29" t="s">
        <v>382</v>
      </c>
      <c r="AU120" s="29" t="s">
        <v>377</v>
      </c>
      <c r="AV120" s="29" t="s">
        <v>377</v>
      </c>
      <c r="AW120" s="29" t="s">
        <v>377</v>
      </c>
      <c r="AX120" s="29" t="s">
        <v>377</v>
      </c>
      <c r="AY120" s="29" t="s">
        <v>377</v>
      </c>
      <c r="AZ120" s="29" t="s">
        <v>377</v>
      </c>
      <c r="BA120" s="29" t="s">
        <v>377</v>
      </c>
      <c r="BB120" s="29" t="s">
        <v>383</v>
      </c>
      <c r="BC120" s="29" t="s">
        <v>382</v>
      </c>
      <c r="BD120" s="29" t="s">
        <v>383</v>
      </c>
      <c r="BE120" s="29" t="s">
        <v>382</v>
      </c>
      <c r="BF120" s="29" t="s">
        <v>383</v>
      </c>
      <c r="BG120" s="29" t="s">
        <v>382</v>
      </c>
      <c r="BH120" s="29" t="s">
        <v>383</v>
      </c>
      <c r="BI120" s="29" t="s">
        <v>383</v>
      </c>
      <c r="BJ120" s="29" t="s">
        <v>383</v>
      </c>
      <c r="BK120" s="29" t="s">
        <v>383</v>
      </c>
      <c r="BL120" s="29" t="s">
        <v>383</v>
      </c>
      <c r="BM120" s="29" t="s">
        <v>383</v>
      </c>
      <c r="BN120" s="29" t="s">
        <v>382</v>
      </c>
      <c r="BO120" s="29" t="s">
        <v>383</v>
      </c>
      <c r="BP120" s="29" t="s">
        <v>926</v>
      </c>
      <c r="BQ120" s="29" t="s">
        <v>383</v>
      </c>
      <c r="BR120" s="29" t="s">
        <v>383</v>
      </c>
      <c r="BS120" s="29" t="s">
        <v>383</v>
      </c>
      <c r="BT120" s="29" t="s">
        <v>383</v>
      </c>
      <c r="BU120" s="29" t="s">
        <v>383</v>
      </c>
      <c r="BV120" s="29" t="s">
        <v>383</v>
      </c>
      <c r="BW120" s="29" t="s">
        <v>383</v>
      </c>
      <c r="BX120" s="29" t="s">
        <v>383</v>
      </c>
      <c r="BY120" s="29" t="s">
        <v>383</v>
      </c>
      <c r="BZ120" s="29" t="s">
        <v>383</v>
      </c>
      <c r="CA120" s="29" t="s">
        <v>383</v>
      </c>
      <c r="CB120" s="29" t="s">
        <v>383</v>
      </c>
      <c r="CC120" s="29" t="s">
        <v>383</v>
      </c>
      <c r="CD120" s="29" t="s">
        <v>383</v>
      </c>
      <c r="CE120" s="29" t="s">
        <v>383</v>
      </c>
      <c r="CF120" s="29" t="s">
        <v>383</v>
      </c>
      <c r="CG120" s="29" t="s">
        <v>383</v>
      </c>
      <c r="CH120" s="29" t="s">
        <v>383</v>
      </c>
      <c r="CI120" s="29" t="s">
        <v>383</v>
      </c>
      <c r="CJ120" s="29" t="s">
        <v>383</v>
      </c>
      <c r="CK120" s="29" t="s">
        <v>383</v>
      </c>
      <c r="CL120" s="29" t="s">
        <v>383</v>
      </c>
      <c r="CM120" s="29" t="s">
        <v>383</v>
      </c>
      <c r="CN120" s="29" t="s">
        <v>62</v>
      </c>
      <c r="CO120" s="29" t="s">
        <v>456</v>
      </c>
      <c r="CP120" s="29" t="s">
        <v>456</v>
      </c>
      <c r="CQ120" s="29" t="s">
        <v>457</v>
      </c>
      <c r="CR120" s="29">
        <v>1</v>
      </c>
      <c r="CS120" s="29" t="s">
        <v>457</v>
      </c>
      <c r="CT120" s="29" t="s">
        <v>457</v>
      </c>
      <c r="CU120" s="29" t="s">
        <v>385</v>
      </c>
      <c r="CW120" s="29">
        <v>1</v>
      </c>
      <c r="CX120" s="29" t="s">
        <v>385</v>
      </c>
      <c r="DC120" s="29" t="s">
        <v>385</v>
      </c>
      <c r="DD120" s="29" t="s">
        <v>385</v>
      </c>
      <c r="DE120" s="29" t="s">
        <v>385</v>
      </c>
      <c r="DF120" s="29">
        <v>0</v>
      </c>
      <c r="DG120" s="29" t="s">
        <v>385</v>
      </c>
      <c r="DH120" s="29" t="str">
        <f t="shared" si="1"/>
        <v>CA004</v>
      </c>
    </row>
    <row r="121" spans="1:112" ht="15" customHeight="1" x14ac:dyDescent="0.2">
      <c r="A121" s="29" t="s">
        <v>899</v>
      </c>
      <c r="B121" s="29" t="s">
        <v>920</v>
      </c>
      <c r="C121" s="29">
        <v>152</v>
      </c>
      <c r="D121" s="29" t="s">
        <v>63</v>
      </c>
      <c r="E121" s="29" t="s">
        <v>927</v>
      </c>
      <c r="F121" s="29">
        <v>0</v>
      </c>
      <c r="G121" s="29" t="s">
        <v>392</v>
      </c>
      <c r="H121" s="29">
        <v>3</v>
      </c>
      <c r="I121" s="29">
        <v>3</v>
      </c>
      <c r="J121" s="29">
        <f>I121*12</f>
        <v>36</v>
      </c>
      <c r="K121" s="29">
        <v>0</v>
      </c>
      <c r="M121" s="29">
        <v>1</v>
      </c>
      <c r="O121" s="29">
        <v>0</v>
      </c>
      <c r="Q121" s="29" t="s">
        <v>928</v>
      </c>
      <c r="R121" s="29">
        <v>3</v>
      </c>
      <c r="S121" s="29">
        <f>R121*12</f>
        <v>36</v>
      </c>
      <c r="T121" s="29" t="s">
        <v>392</v>
      </c>
      <c r="U121" s="29" t="s">
        <v>382</v>
      </c>
      <c r="V121" s="29" t="s">
        <v>378</v>
      </c>
      <c r="X121" s="29">
        <v>30</v>
      </c>
      <c r="Y121" s="29" t="s">
        <v>554</v>
      </c>
      <c r="Z121" s="29">
        <v>100</v>
      </c>
      <c r="AA121" s="29" t="s">
        <v>380</v>
      </c>
      <c r="AB121" s="29" t="s">
        <v>645</v>
      </c>
      <c r="AC121" s="29" t="s">
        <v>645</v>
      </c>
      <c r="AD121" s="29">
        <v>38.888888888888886</v>
      </c>
      <c r="AE121" s="29">
        <v>102</v>
      </c>
      <c r="AF121" s="29">
        <v>1</v>
      </c>
      <c r="AG121" s="29" t="s">
        <v>383</v>
      </c>
      <c r="AH121" s="29" t="s">
        <v>929</v>
      </c>
      <c r="AI121" s="29" t="s">
        <v>377</v>
      </c>
      <c r="AJ121" s="29" t="s">
        <v>377</v>
      </c>
      <c r="AK121" s="29" t="s">
        <v>377</v>
      </c>
      <c r="AL121" s="29" t="s">
        <v>573</v>
      </c>
      <c r="AM121" s="29" t="s">
        <v>383</v>
      </c>
      <c r="AN121" s="29" t="s">
        <v>382</v>
      </c>
      <c r="AO121" s="29" t="s">
        <v>930</v>
      </c>
      <c r="AP121" s="29" t="s">
        <v>382</v>
      </c>
      <c r="AQ121" s="29">
        <v>0</v>
      </c>
      <c r="AR121" s="29" t="s">
        <v>931</v>
      </c>
      <c r="AS121" s="29" t="s">
        <v>383</v>
      </c>
      <c r="AT121" s="29" t="s">
        <v>382</v>
      </c>
      <c r="AU121" s="29" t="s">
        <v>382</v>
      </c>
      <c r="AV121" s="29" t="s">
        <v>377</v>
      </c>
      <c r="AW121" s="29" t="s">
        <v>377</v>
      </c>
      <c r="AX121" s="29" t="s">
        <v>377</v>
      </c>
      <c r="AY121" s="29" t="s">
        <v>377</v>
      </c>
      <c r="AZ121" s="29" t="s">
        <v>377</v>
      </c>
      <c r="BA121" s="29" t="s">
        <v>377</v>
      </c>
      <c r="BB121" s="29" t="s">
        <v>383</v>
      </c>
      <c r="BC121" s="29" t="s">
        <v>382</v>
      </c>
      <c r="BD121" s="29" t="s">
        <v>383</v>
      </c>
      <c r="BE121" s="29" t="s">
        <v>382</v>
      </c>
      <c r="BF121" s="29" t="s">
        <v>383</v>
      </c>
      <c r="BG121" s="29" t="s">
        <v>382</v>
      </c>
      <c r="BH121" s="29" t="s">
        <v>383</v>
      </c>
      <c r="BI121" s="29" t="s">
        <v>383</v>
      </c>
      <c r="BJ121" s="29" t="s">
        <v>383</v>
      </c>
      <c r="BK121" s="29" t="s">
        <v>383</v>
      </c>
      <c r="BL121" s="29" t="s">
        <v>383</v>
      </c>
      <c r="BM121" s="29" t="s">
        <v>383</v>
      </c>
      <c r="BN121" s="29" t="s">
        <v>382</v>
      </c>
      <c r="BO121" s="29" t="s">
        <v>383</v>
      </c>
      <c r="BP121" s="29" t="s">
        <v>383</v>
      </c>
      <c r="BQ121" s="29" t="s">
        <v>383</v>
      </c>
      <c r="BR121" s="29" t="s">
        <v>383</v>
      </c>
      <c r="BS121" s="29" t="s">
        <v>383</v>
      </c>
      <c r="BT121" s="29" t="s">
        <v>383</v>
      </c>
      <c r="BU121" s="29" t="s">
        <v>383</v>
      </c>
      <c r="BV121" s="29" t="s">
        <v>383</v>
      </c>
      <c r="BW121" s="29" t="s">
        <v>383</v>
      </c>
      <c r="BX121" s="29" t="s">
        <v>383</v>
      </c>
      <c r="BY121" s="29" t="s">
        <v>383</v>
      </c>
      <c r="BZ121" s="29" t="s">
        <v>383</v>
      </c>
      <c r="CA121" s="29" t="s">
        <v>383</v>
      </c>
      <c r="CB121" s="29" t="s">
        <v>383</v>
      </c>
      <c r="CC121" s="29" t="s">
        <v>383</v>
      </c>
      <c r="CD121" s="29" t="s">
        <v>383</v>
      </c>
      <c r="CE121" s="29" t="s">
        <v>383</v>
      </c>
      <c r="CF121" s="29" t="s">
        <v>383</v>
      </c>
      <c r="CG121" s="29" t="s">
        <v>383</v>
      </c>
      <c r="CH121" s="29" t="s">
        <v>383</v>
      </c>
      <c r="CI121" s="29" t="s">
        <v>383</v>
      </c>
      <c r="CJ121" s="29" t="s">
        <v>383</v>
      </c>
      <c r="CK121" s="29" t="s">
        <v>383</v>
      </c>
      <c r="CL121" s="29" t="s">
        <v>383</v>
      </c>
      <c r="CM121" s="29" t="s">
        <v>383</v>
      </c>
      <c r="CN121" s="29" t="s">
        <v>63</v>
      </c>
      <c r="CO121" s="29" t="s">
        <v>456</v>
      </c>
      <c r="CP121" s="29" t="s">
        <v>456</v>
      </c>
      <c r="CQ121" s="29" t="s">
        <v>457</v>
      </c>
      <c r="CR121" s="29">
        <v>1</v>
      </c>
      <c r="CS121" s="29" t="s">
        <v>385</v>
      </c>
      <c r="CT121" s="29" t="s">
        <v>385</v>
      </c>
      <c r="CU121" s="29" t="s">
        <v>385</v>
      </c>
      <c r="CW121" s="29" t="s">
        <v>383</v>
      </c>
      <c r="CX121" s="29" t="s">
        <v>385</v>
      </c>
      <c r="DC121" s="29" t="s">
        <v>385</v>
      </c>
      <c r="DD121" s="29" t="s">
        <v>385</v>
      </c>
      <c r="DE121" s="29" t="s">
        <v>385</v>
      </c>
      <c r="DF121" s="29">
        <v>0</v>
      </c>
      <c r="DG121" s="29" t="s">
        <v>385</v>
      </c>
      <c r="DH121" s="29" t="str">
        <f t="shared" si="1"/>
        <v>CA004</v>
      </c>
    </row>
    <row r="122" spans="1:112" ht="15" customHeight="1" x14ac:dyDescent="0.2">
      <c r="A122" s="29" t="s">
        <v>899</v>
      </c>
      <c r="B122" s="29" t="s">
        <v>932</v>
      </c>
      <c r="C122" s="29">
        <v>153</v>
      </c>
      <c r="D122" s="29" t="s">
        <v>64</v>
      </c>
      <c r="E122" s="29" t="s">
        <v>933</v>
      </c>
      <c r="F122" s="29">
        <v>0</v>
      </c>
      <c r="G122" s="29" t="s">
        <v>392</v>
      </c>
      <c r="H122" s="29">
        <v>4</v>
      </c>
      <c r="I122" s="29" t="s">
        <v>705</v>
      </c>
      <c r="J122" s="29" t="s">
        <v>705</v>
      </c>
      <c r="K122" s="29">
        <v>0</v>
      </c>
      <c r="M122" s="29">
        <v>1</v>
      </c>
      <c r="O122" s="29">
        <v>1</v>
      </c>
      <c r="Q122" s="29" t="s">
        <v>64</v>
      </c>
      <c r="R122" s="29" t="s">
        <v>705</v>
      </c>
      <c r="S122" s="29" t="s">
        <v>705</v>
      </c>
      <c r="T122" s="29" t="s">
        <v>392</v>
      </c>
      <c r="U122" s="29" t="s">
        <v>382</v>
      </c>
      <c r="V122" s="29" t="s">
        <v>378</v>
      </c>
      <c r="Y122" s="29" t="s">
        <v>554</v>
      </c>
      <c r="Z122" s="29">
        <v>74</v>
      </c>
      <c r="AA122" s="29" t="s">
        <v>380</v>
      </c>
      <c r="AB122" s="29" t="s">
        <v>380</v>
      </c>
      <c r="AC122" s="29" t="s">
        <v>380</v>
      </c>
      <c r="AD122" s="29">
        <v>39.055555555555557</v>
      </c>
      <c r="AE122" s="29">
        <v>102.3</v>
      </c>
      <c r="AF122" s="29">
        <v>3</v>
      </c>
      <c r="AG122" s="29" t="s">
        <v>383</v>
      </c>
      <c r="AH122" s="29" t="s">
        <v>934</v>
      </c>
      <c r="AI122" s="29" t="s">
        <v>377</v>
      </c>
      <c r="AJ122" s="29" t="s">
        <v>382</v>
      </c>
      <c r="AK122" s="29" t="s">
        <v>377</v>
      </c>
      <c r="AL122" s="29" t="s">
        <v>573</v>
      </c>
      <c r="AM122" s="29" t="s">
        <v>382</v>
      </c>
      <c r="AN122" s="29" t="s">
        <v>382</v>
      </c>
      <c r="AO122" s="29" t="s">
        <v>924</v>
      </c>
      <c r="AP122" s="29" t="s">
        <v>383</v>
      </c>
      <c r="AQ122" s="29" t="s">
        <v>383</v>
      </c>
      <c r="AR122" s="29" t="s">
        <v>935</v>
      </c>
      <c r="AS122" s="29" t="s">
        <v>383</v>
      </c>
      <c r="AT122" s="29" t="s">
        <v>382</v>
      </c>
      <c r="AU122" s="29" t="s">
        <v>382</v>
      </c>
      <c r="AV122" s="29" t="s">
        <v>377</v>
      </c>
      <c r="AW122" s="29" t="s">
        <v>377</v>
      </c>
      <c r="AX122" s="29" t="s">
        <v>377</v>
      </c>
      <c r="AY122" s="29" t="s">
        <v>377</v>
      </c>
      <c r="AZ122" s="29" t="s">
        <v>377</v>
      </c>
      <c r="BA122" s="29" t="s">
        <v>377</v>
      </c>
      <c r="BB122" s="29" t="s">
        <v>383</v>
      </c>
      <c r="BC122" s="29" t="s">
        <v>382</v>
      </c>
      <c r="BD122" s="29" t="s">
        <v>383</v>
      </c>
      <c r="BE122" s="29" t="s">
        <v>382</v>
      </c>
      <c r="BF122" s="29" t="s">
        <v>383</v>
      </c>
      <c r="BG122" s="29" t="s">
        <v>382</v>
      </c>
      <c r="BH122" s="29" t="s">
        <v>383</v>
      </c>
      <c r="BI122" s="29" t="s">
        <v>383</v>
      </c>
      <c r="BJ122" s="29" t="s">
        <v>383</v>
      </c>
      <c r="BK122" s="29" t="s">
        <v>383</v>
      </c>
      <c r="BL122" s="29" t="s">
        <v>383</v>
      </c>
      <c r="BM122" s="29" t="s">
        <v>383</v>
      </c>
      <c r="BN122" s="29" t="s">
        <v>382</v>
      </c>
      <c r="BO122" s="29" t="s">
        <v>383</v>
      </c>
      <c r="BP122" s="29" t="s">
        <v>383</v>
      </c>
      <c r="BQ122" s="29">
        <v>21.9</v>
      </c>
      <c r="BR122" s="29">
        <v>17.399999999999999</v>
      </c>
      <c r="BS122" s="29">
        <v>79.599999999999994</v>
      </c>
      <c r="BT122" s="29">
        <v>3.2</v>
      </c>
      <c r="BU122" s="29">
        <v>14.7</v>
      </c>
      <c r="BV122" s="29">
        <v>1.2</v>
      </c>
      <c r="BW122" s="29">
        <v>5.7</v>
      </c>
      <c r="BX122" s="29">
        <v>4.05</v>
      </c>
      <c r="BY122" s="29">
        <v>9</v>
      </c>
      <c r="BZ122" s="29">
        <v>27.2</v>
      </c>
      <c r="CA122" s="29">
        <v>67.2</v>
      </c>
      <c r="CB122" s="29">
        <v>22.2</v>
      </c>
      <c r="CC122" s="29">
        <v>33.1</v>
      </c>
      <c r="CD122" s="29">
        <v>18.899999999999999</v>
      </c>
      <c r="CE122" s="29">
        <v>32</v>
      </c>
      <c r="CG122" s="29">
        <v>27</v>
      </c>
      <c r="CI122" s="29">
        <v>61</v>
      </c>
      <c r="CJ122" s="29">
        <v>6</v>
      </c>
      <c r="CK122" s="29">
        <v>4</v>
      </c>
      <c r="CM122" s="29">
        <v>2</v>
      </c>
      <c r="CN122" s="29" t="s">
        <v>64</v>
      </c>
      <c r="CO122" s="29" t="s">
        <v>382</v>
      </c>
      <c r="CP122" s="29" t="s">
        <v>382</v>
      </c>
      <c r="CQ122" s="29" t="s">
        <v>385</v>
      </c>
      <c r="CR122" s="29">
        <v>0</v>
      </c>
      <c r="CS122" s="29" t="s">
        <v>457</v>
      </c>
      <c r="CT122" s="29" t="s">
        <v>385</v>
      </c>
      <c r="CU122" s="29" t="s">
        <v>385</v>
      </c>
      <c r="CW122" s="29" t="s">
        <v>383</v>
      </c>
      <c r="CX122" s="29" t="s">
        <v>385</v>
      </c>
      <c r="DC122" s="29" t="s">
        <v>457</v>
      </c>
      <c r="DD122" s="29" t="s">
        <v>457</v>
      </c>
      <c r="DE122" s="29" t="s">
        <v>385</v>
      </c>
      <c r="DF122" s="29">
        <v>0</v>
      </c>
      <c r="DG122" s="29" t="s">
        <v>385</v>
      </c>
      <c r="DH122" s="29" t="str">
        <f t="shared" si="1"/>
        <v>CA005</v>
      </c>
    </row>
    <row r="123" spans="1:112" ht="15" customHeight="1" x14ac:dyDescent="0.2">
      <c r="A123" s="29" t="s">
        <v>899</v>
      </c>
      <c r="B123" s="29" t="s">
        <v>936</v>
      </c>
      <c r="C123" s="29">
        <v>154</v>
      </c>
      <c r="D123" s="29" t="s">
        <v>65</v>
      </c>
      <c r="E123" s="29" t="s">
        <v>937</v>
      </c>
      <c r="F123" s="29">
        <v>0</v>
      </c>
      <c r="G123" s="29" t="s">
        <v>392</v>
      </c>
      <c r="H123" s="29">
        <v>6</v>
      </c>
      <c r="I123" s="29">
        <v>7</v>
      </c>
      <c r="J123" s="29">
        <f>I123*12</f>
        <v>84</v>
      </c>
      <c r="K123" s="29">
        <v>0</v>
      </c>
      <c r="M123" s="29">
        <v>1</v>
      </c>
      <c r="O123" s="29">
        <v>2</v>
      </c>
      <c r="Q123" s="29" t="s">
        <v>65</v>
      </c>
      <c r="R123" s="29">
        <v>7</v>
      </c>
      <c r="S123" s="29">
        <f>R123*12</f>
        <v>84</v>
      </c>
      <c r="T123" s="29" t="s">
        <v>392</v>
      </c>
      <c r="U123" s="29" t="s">
        <v>382</v>
      </c>
      <c r="V123" s="29" t="s">
        <v>378</v>
      </c>
      <c r="X123" s="29">
        <v>38</v>
      </c>
      <c r="Y123" s="29" t="s">
        <v>554</v>
      </c>
      <c r="Z123" s="29">
        <v>88</v>
      </c>
      <c r="AA123" s="29" t="s">
        <v>383</v>
      </c>
      <c r="AB123" s="29" t="s">
        <v>645</v>
      </c>
      <c r="AC123" s="29" t="s">
        <v>645</v>
      </c>
      <c r="AD123" s="29">
        <v>38.555555555555557</v>
      </c>
      <c r="AE123" s="29">
        <v>101.4</v>
      </c>
      <c r="AF123" s="29">
        <v>4</v>
      </c>
      <c r="AG123" s="29" t="s">
        <v>383</v>
      </c>
      <c r="AH123" s="29" t="s">
        <v>938</v>
      </c>
      <c r="AI123" s="29" t="s">
        <v>377</v>
      </c>
      <c r="AJ123" s="29" t="s">
        <v>377</v>
      </c>
      <c r="AK123" s="29" t="s">
        <v>377</v>
      </c>
      <c r="AL123" s="29" t="s">
        <v>939</v>
      </c>
      <c r="AM123" s="29" t="s">
        <v>382</v>
      </c>
      <c r="AN123" s="29" t="s">
        <v>382</v>
      </c>
      <c r="AO123" s="29" t="s">
        <v>940</v>
      </c>
      <c r="AP123" s="29" t="s">
        <v>383</v>
      </c>
      <c r="AQ123" s="29" t="s">
        <v>383</v>
      </c>
      <c r="AR123" s="29" t="s">
        <v>941</v>
      </c>
      <c r="AS123" s="29" t="s">
        <v>383</v>
      </c>
      <c r="AT123" s="29" t="s">
        <v>382</v>
      </c>
      <c r="AU123" s="29" t="s">
        <v>377</v>
      </c>
      <c r="AV123" s="29" t="s">
        <v>377</v>
      </c>
      <c r="AW123" s="29" t="s">
        <v>377</v>
      </c>
      <c r="AX123" s="29" t="s">
        <v>377</v>
      </c>
      <c r="AY123" s="29" t="s">
        <v>377</v>
      </c>
      <c r="AZ123" s="29" t="s">
        <v>377</v>
      </c>
      <c r="BA123" s="29" t="s">
        <v>377</v>
      </c>
      <c r="BB123" s="29" t="s">
        <v>383</v>
      </c>
      <c r="BC123" s="29" t="s">
        <v>382</v>
      </c>
      <c r="BD123" s="29" t="s">
        <v>383</v>
      </c>
      <c r="BE123" s="29" t="s">
        <v>383</v>
      </c>
      <c r="BF123" s="29" t="s">
        <v>383</v>
      </c>
      <c r="BG123" s="29" t="s">
        <v>383</v>
      </c>
      <c r="BH123" s="29" t="s">
        <v>383</v>
      </c>
      <c r="BI123" s="29" t="s">
        <v>383</v>
      </c>
      <c r="BJ123" s="29" t="s">
        <v>383</v>
      </c>
      <c r="BK123" s="29" t="s">
        <v>383</v>
      </c>
      <c r="BL123" s="29" t="s">
        <v>383</v>
      </c>
      <c r="BM123" s="29" t="s">
        <v>383</v>
      </c>
      <c r="BN123" s="29" t="s">
        <v>383</v>
      </c>
      <c r="BO123" s="29" t="s">
        <v>383</v>
      </c>
      <c r="BP123" s="29" t="s">
        <v>383</v>
      </c>
      <c r="BQ123" s="29">
        <v>18.2</v>
      </c>
      <c r="BR123" s="29">
        <v>9.9</v>
      </c>
      <c r="BS123" s="29">
        <v>54.5</v>
      </c>
      <c r="BT123" s="29">
        <v>3.7</v>
      </c>
      <c r="BU123" s="29">
        <v>20.6</v>
      </c>
      <c r="BV123" s="29">
        <v>4.5</v>
      </c>
      <c r="BW123" s="29">
        <v>24.9</v>
      </c>
      <c r="BX123" s="29">
        <v>4.2300000000000004</v>
      </c>
      <c r="BY123" s="29">
        <v>9.5</v>
      </c>
      <c r="BZ123" s="29">
        <v>26.4</v>
      </c>
      <c r="CA123" s="29">
        <v>62.4</v>
      </c>
      <c r="CB123" s="29">
        <v>22.5</v>
      </c>
      <c r="CC123" s="29">
        <v>36</v>
      </c>
      <c r="CD123" s="29">
        <v>17.899999999999999</v>
      </c>
      <c r="CE123" s="29">
        <v>87</v>
      </c>
      <c r="CG123" s="29">
        <v>47</v>
      </c>
      <c r="CH123" s="29">
        <v>1</v>
      </c>
      <c r="CI123" s="29">
        <v>33</v>
      </c>
      <c r="CJ123" s="29">
        <v>3</v>
      </c>
      <c r="CK123" s="29">
        <v>16</v>
      </c>
      <c r="CM123" s="29" t="s">
        <v>383</v>
      </c>
      <c r="CN123" s="29" t="s">
        <v>65</v>
      </c>
      <c r="CO123" s="29" t="s">
        <v>382</v>
      </c>
      <c r="CP123" s="29" t="s">
        <v>382</v>
      </c>
      <c r="CQ123" s="29" t="s">
        <v>385</v>
      </c>
      <c r="CR123" s="29">
        <v>0</v>
      </c>
      <c r="CS123" s="29" t="s">
        <v>457</v>
      </c>
      <c r="CT123" s="29" t="s">
        <v>385</v>
      </c>
      <c r="CU123" s="29" t="s">
        <v>385</v>
      </c>
      <c r="CW123" s="29">
        <v>1</v>
      </c>
      <c r="CX123" s="29" t="s">
        <v>457</v>
      </c>
      <c r="DC123" s="29" t="s">
        <v>457</v>
      </c>
      <c r="DD123" s="29" t="s">
        <v>385</v>
      </c>
      <c r="DE123" s="29" t="s">
        <v>385</v>
      </c>
      <c r="DF123" s="29">
        <v>0</v>
      </c>
      <c r="DG123" s="29" t="s">
        <v>385</v>
      </c>
      <c r="DH123" s="29" t="str">
        <f t="shared" si="1"/>
        <v>CA006</v>
      </c>
    </row>
    <row r="124" spans="1:112" ht="15" customHeight="1" x14ac:dyDescent="0.2">
      <c r="A124" s="29" t="s">
        <v>899</v>
      </c>
      <c r="B124" s="29" t="s">
        <v>936</v>
      </c>
      <c r="C124" s="29">
        <v>155</v>
      </c>
      <c r="D124" s="29" t="s">
        <v>66</v>
      </c>
      <c r="E124" s="29" t="s">
        <v>942</v>
      </c>
      <c r="F124" s="29">
        <v>0</v>
      </c>
      <c r="G124" s="29" t="s">
        <v>392</v>
      </c>
      <c r="H124" s="29">
        <v>12</v>
      </c>
      <c r="I124" s="29">
        <v>12</v>
      </c>
      <c r="J124" s="29">
        <f>I124*12</f>
        <v>144</v>
      </c>
      <c r="K124" s="29">
        <v>0</v>
      </c>
      <c r="M124" s="29">
        <v>1</v>
      </c>
      <c r="O124" s="29">
        <v>2</v>
      </c>
      <c r="Q124" s="29" t="s">
        <v>66</v>
      </c>
      <c r="R124" s="29">
        <v>2</v>
      </c>
      <c r="S124" s="29">
        <f>R124*12</f>
        <v>24</v>
      </c>
      <c r="T124" s="29" t="s">
        <v>392</v>
      </c>
      <c r="U124" s="29" t="s">
        <v>382</v>
      </c>
      <c r="V124" s="29" t="s">
        <v>378</v>
      </c>
      <c r="X124" s="29">
        <v>35</v>
      </c>
      <c r="Y124" s="29" t="s">
        <v>554</v>
      </c>
      <c r="Z124" s="29">
        <v>84</v>
      </c>
      <c r="AA124" s="29" t="s">
        <v>383</v>
      </c>
      <c r="AB124" s="29" t="s">
        <v>645</v>
      </c>
      <c r="AC124" s="29" t="s">
        <v>645</v>
      </c>
      <c r="AD124" s="29">
        <v>38.777777777777779</v>
      </c>
      <c r="AE124" s="29">
        <v>101.8</v>
      </c>
      <c r="AF124" s="29">
        <v>4</v>
      </c>
      <c r="AG124" s="29" t="s">
        <v>383</v>
      </c>
      <c r="AH124" s="29" t="s">
        <v>943</v>
      </c>
      <c r="AI124" s="29" t="s">
        <v>377</v>
      </c>
      <c r="AJ124" s="29" t="s">
        <v>377</v>
      </c>
      <c r="AK124" s="29" t="s">
        <v>377</v>
      </c>
      <c r="AL124" s="29" t="s">
        <v>939</v>
      </c>
      <c r="AM124" s="29" t="s">
        <v>382</v>
      </c>
      <c r="AN124" s="29" t="s">
        <v>382</v>
      </c>
      <c r="AO124" s="29" t="s">
        <v>944</v>
      </c>
      <c r="AP124" s="29" t="s">
        <v>383</v>
      </c>
      <c r="AQ124" s="29" t="s">
        <v>383</v>
      </c>
      <c r="AR124" s="29" t="s">
        <v>945</v>
      </c>
      <c r="AS124" s="29" t="s">
        <v>383</v>
      </c>
      <c r="AT124" s="29" t="s">
        <v>382</v>
      </c>
      <c r="AU124" s="29" t="s">
        <v>382</v>
      </c>
      <c r="AV124" s="29" t="s">
        <v>377</v>
      </c>
      <c r="AW124" s="29" t="s">
        <v>377</v>
      </c>
      <c r="AX124" s="29" t="s">
        <v>377</v>
      </c>
      <c r="AY124" s="29" t="s">
        <v>377</v>
      </c>
      <c r="AZ124" s="29" t="s">
        <v>377</v>
      </c>
      <c r="BA124" s="29" t="s">
        <v>377</v>
      </c>
      <c r="BB124" s="29" t="s">
        <v>383</v>
      </c>
      <c r="BC124" s="29" t="s">
        <v>382</v>
      </c>
      <c r="BD124" s="29" t="s">
        <v>383</v>
      </c>
      <c r="BE124" s="29" t="s">
        <v>382</v>
      </c>
      <c r="BF124" s="29" t="s">
        <v>383</v>
      </c>
      <c r="BG124" s="29" t="s">
        <v>383</v>
      </c>
      <c r="BH124" s="29" t="s">
        <v>383</v>
      </c>
      <c r="BI124" s="29" t="s">
        <v>383</v>
      </c>
      <c r="BJ124" s="29" t="s">
        <v>383</v>
      </c>
      <c r="BK124" s="29" t="s">
        <v>383</v>
      </c>
      <c r="BL124" s="29" t="s">
        <v>383</v>
      </c>
      <c r="BM124" s="29" t="s">
        <v>383</v>
      </c>
      <c r="BN124" s="29" t="s">
        <v>383</v>
      </c>
      <c r="BO124" s="29" t="s">
        <v>383</v>
      </c>
      <c r="BP124" s="29" t="s">
        <v>383</v>
      </c>
      <c r="BQ124" s="29">
        <v>21.9</v>
      </c>
      <c r="BR124" s="29">
        <v>14</v>
      </c>
      <c r="BS124" s="29">
        <v>63.9</v>
      </c>
      <c r="BT124" s="29">
        <v>4.5</v>
      </c>
      <c r="BU124" s="29">
        <v>20.6</v>
      </c>
      <c r="BV124" s="29">
        <v>3.4</v>
      </c>
      <c r="BW124" s="29">
        <v>15.5</v>
      </c>
      <c r="BX124" s="29">
        <v>4.88</v>
      </c>
      <c r="BY124" s="29">
        <v>10.6</v>
      </c>
      <c r="BZ124" s="29">
        <v>31.7</v>
      </c>
      <c r="CA124" s="29">
        <v>64.900000000000006</v>
      </c>
      <c r="CB124" s="29">
        <v>21.7</v>
      </c>
      <c r="CC124" s="29">
        <v>33.4</v>
      </c>
      <c r="CD124" s="29">
        <v>17.5</v>
      </c>
      <c r="CE124" s="29">
        <v>196</v>
      </c>
      <c r="CG124" s="29">
        <v>55</v>
      </c>
      <c r="CI124" s="29">
        <v>37</v>
      </c>
      <c r="CJ124" s="29">
        <v>0</v>
      </c>
      <c r="CK124" s="29">
        <v>8</v>
      </c>
      <c r="CM124" s="29" t="s">
        <v>383</v>
      </c>
      <c r="CN124" s="29" t="s">
        <v>66</v>
      </c>
      <c r="CO124" s="29" t="s">
        <v>382</v>
      </c>
      <c r="CP124" s="29" t="s">
        <v>382</v>
      </c>
      <c r="CQ124" s="29" t="s">
        <v>385</v>
      </c>
      <c r="CR124" s="29">
        <v>0</v>
      </c>
      <c r="CS124" s="29" t="s">
        <v>385</v>
      </c>
      <c r="CT124" s="29" t="s">
        <v>385</v>
      </c>
      <c r="CU124" s="29" t="s">
        <v>385</v>
      </c>
      <c r="CW124" s="29">
        <v>0</v>
      </c>
      <c r="CX124" s="29" t="s">
        <v>385</v>
      </c>
      <c r="DC124" s="29" t="s">
        <v>385</v>
      </c>
      <c r="DD124" s="29" t="s">
        <v>385</v>
      </c>
      <c r="DE124" s="29" t="s">
        <v>385</v>
      </c>
      <c r="DF124" s="29">
        <v>0</v>
      </c>
      <c r="DG124" s="29" t="s">
        <v>385</v>
      </c>
      <c r="DH124" s="29" t="str">
        <f t="shared" si="1"/>
        <v>CA006</v>
      </c>
    </row>
    <row r="125" spans="1:112" ht="15" customHeight="1" x14ac:dyDescent="0.2">
      <c r="A125" s="29" t="s">
        <v>899</v>
      </c>
      <c r="B125" s="29" t="s">
        <v>946</v>
      </c>
      <c r="C125" s="29">
        <v>156</v>
      </c>
      <c r="D125" s="29" t="s">
        <v>67</v>
      </c>
      <c r="E125" s="29" t="s">
        <v>947</v>
      </c>
      <c r="F125" s="29">
        <v>0</v>
      </c>
      <c r="G125" s="29" t="s">
        <v>392</v>
      </c>
      <c r="H125" s="29" t="s">
        <v>383</v>
      </c>
      <c r="I125" s="29">
        <v>0.4</v>
      </c>
      <c r="J125" s="29">
        <v>5</v>
      </c>
      <c r="K125" s="29" t="s">
        <v>383</v>
      </c>
      <c r="M125" s="29" t="s">
        <v>383</v>
      </c>
      <c r="O125" s="29" t="s">
        <v>383</v>
      </c>
      <c r="P125" s="29" t="s">
        <v>553</v>
      </c>
      <c r="R125" s="29">
        <v>0.4</v>
      </c>
      <c r="S125" s="29">
        <v>5</v>
      </c>
      <c r="T125" s="29" t="s">
        <v>392</v>
      </c>
      <c r="U125" s="29" t="s">
        <v>382</v>
      </c>
      <c r="V125" s="29" t="s">
        <v>577</v>
      </c>
      <c r="X125" s="29">
        <v>25</v>
      </c>
      <c r="Y125" s="29" t="s">
        <v>554</v>
      </c>
      <c r="Z125" s="29">
        <v>80</v>
      </c>
      <c r="AA125" s="29" t="s">
        <v>380</v>
      </c>
      <c r="AD125" s="29">
        <v>40.722222222222221</v>
      </c>
      <c r="AE125" s="29">
        <v>105.3</v>
      </c>
      <c r="AF125" s="29">
        <v>5</v>
      </c>
      <c r="AI125" s="29" t="s">
        <v>377</v>
      </c>
      <c r="AJ125" s="29" t="s">
        <v>382</v>
      </c>
      <c r="AK125" s="29" t="s">
        <v>377</v>
      </c>
      <c r="AL125" s="29" t="s">
        <v>573</v>
      </c>
      <c r="AM125" s="29" t="s">
        <v>382</v>
      </c>
      <c r="AN125" s="29" t="s">
        <v>382</v>
      </c>
      <c r="AO125" s="29" t="s">
        <v>948</v>
      </c>
      <c r="AP125" s="29" t="s">
        <v>383</v>
      </c>
      <c r="AQ125" s="29" t="s">
        <v>383</v>
      </c>
      <c r="AR125" s="29" t="s">
        <v>949</v>
      </c>
      <c r="AS125" s="29" t="s">
        <v>383</v>
      </c>
      <c r="AT125" s="29" t="s">
        <v>382</v>
      </c>
      <c r="AU125" s="29" t="s">
        <v>382</v>
      </c>
      <c r="AV125" s="29" t="s">
        <v>377</v>
      </c>
      <c r="AW125" s="29" t="s">
        <v>377</v>
      </c>
      <c r="AX125" s="29" t="s">
        <v>377</v>
      </c>
      <c r="AY125" s="29" t="s">
        <v>377</v>
      </c>
      <c r="AZ125" s="29" t="s">
        <v>377</v>
      </c>
      <c r="BA125" s="29" t="s">
        <v>377</v>
      </c>
      <c r="BB125" s="29" t="s">
        <v>383</v>
      </c>
      <c r="BC125" s="29" t="s">
        <v>382</v>
      </c>
      <c r="BD125" s="29" t="s">
        <v>383</v>
      </c>
      <c r="BE125" s="29" t="s">
        <v>377</v>
      </c>
      <c r="BF125" s="29" t="s">
        <v>383</v>
      </c>
      <c r="BG125" s="29" t="s">
        <v>383</v>
      </c>
      <c r="BH125" s="29" t="s">
        <v>383</v>
      </c>
      <c r="BI125" s="29" t="s">
        <v>383</v>
      </c>
      <c r="BJ125" s="29" t="s">
        <v>383</v>
      </c>
      <c r="BK125" s="29" t="s">
        <v>383</v>
      </c>
      <c r="BL125" s="29" t="s">
        <v>383</v>
      </c>
      <c r="BM125" s="29" t="s">
        <v>383</v>
      </c>
      <c r="BN125" s="29" t="s">
        <v>383</v>
      </c>
      <c r="BO125" s="29" t="s">
        <v>383</v>
      </c>
      <c r="BP125" s="29" t="s">
        <v>383</v>
      </c>
      <c r="BQ125" s="29">
        <v>15.4</v>
      </c>
      <c r="BR125" s="29">
        <v>9.3000000000000007</v>
      </c>
      <c r="BS125" s="29">
        <v>60.4</v>
      </c>
      <c r="BT125" s="29">
        <v>2.6</v>
      </c>
      <c r="BU125" s="29">
        <v>17.100000000000001</v>
      </c>
      <c r="BV125" s="29">
        <v>3.5</v>
      </c>
      <c r="BW125" s="29">
        <v>22.5</v>
      </c>
      <c r="BX125" s="29">
        <v>4.37</v>
      </c>
      <c r="BY125" s="29">
        <v>10.5</v>
      </c>
      <c r="BZ125" s="29">
        <v>29.8</v>
      </c>
      <c r="CA125" s="29">
        <v>68.099999999999994</v>
      </c>
      <c r="CB125" s="29">
        <v>24</v>
      </c>
      <c r="CC125" s="29">
        <v>35.200000000000003</v>
      </c>
      <c r="CD125" s="29">
        <v>14.9</v>
      </c>
      <c r="CE125" s="29">
        <v>388</v>
      </c>
      <c r="CF125" s="29">
        <v>12.2</v>
      </c>
      <c r="CG125" s="29">
        <v>45</v>
      </c>
      <c r="CH125" s="29">
        <v>3</v>
      </c>
      <c r="CI125" s="29">
        <v>25</v>
      </c>
      <c r="CJ125" s="29">
        <v>10</v>
      </c>
      <c r="CK125" s="29">
        <v>16</v>
      </c>
      <c r="CM125" s="29">
        <v>1</v>
      </c>
      <c r="CN125" s="29" t="s">
        <v>67</v>
      </c>
      <c r="CO125" s="29" t="s">
        <v>382</v>
      </c>
      <c r="CP125" s="29" t="s">
        <v>382</v>
      </c>
      <c r="CQ125" s="29" t="s">
        <v>385</v>
      </c>
      <c r="CR125" s="29">
        <v>0</v>
      </c>
      <c r="CS125" s="29" t="s">
        <v>385</v>
      </c>
      <c r="CT125" s="29" t="s">
        <v>385</v>
      </c>
      <c r="CU125" s="29" t="s">
        <v>385</v>
      </c>
      <c r="CW125" s="29">
        <v>0</v>
      </c>
      <c r="CX125" s="29" t="s">
        <v>385</v>
      </c>
      <c r="DC125" s="29" t="s">
        <v>385</v>
      </c>
      <c r="DD125" s="29" t="s">
        <v>385</v>
      </c>
      <c r="DE125" s="29" t="s">
        <v>385</v>
      </c>
      <c r="DF125" s="29">
        <v>0</v>
      </c>
      <c r="DG125" s="29" t="s">
        <v>385</v>
      </c>
      <c r="DH125" s="29" t="str">
        <f t="shared" si="1"/>
        <v>CA007</v>
      </c>
    </row>
    <row r="126" spans="1:112" ht="15" customHeight="1" x14ac:dyDescent="0.2">
      <c r="A126" s="29" t="s">
        <v>899</v>
      </c>
      <c r="B126" s="29" t="s">
        <v>946</v>
      </c>
      <c r="C126" s="29">
        <v>157</v>
      </c>
      <c r="D126" s="29" t="s">
        <v>68</v>
      </c>
      <c r="E126" s="29" t="s">
        <v>950</v>
      </c>
      <c r="F126" s="29">
        <v>0</v>
      </c>
      <c r="G126" s="29" t="s">
        <v>392</v>
      </c>
      <c r="H126" s="29" t="s">
        <v>383</v>
      </c>
      <c r="I126" s="29">
        <v>0.3</v>
      </c>
      <c r="J126" s="29">
        <v>4</v>
      </c>
      <c r="K126" s="29" t="s">
        <v>383</v>
      </c>
      <c r="M126" s="29" t="s">
        <v>383</v>
      </c>
      <c r="O126" s="29" t="s">
        <v>383</v>
      </c>
      <c r="P126" s="29" t="s">
        <v>553</v>
      </c>
      <c r="R126" s="29">
        <v>0.3</v>
      </c>
      <c r="S126" s="29">
        <v>4</v>
      </c>
      <c r="T126" s="29" t="s">
        <v>392</v>
      </c>
      <c r="U126" s="29" t="s">
        <v>382</v>
      </c>
      <c r="V126" s="29" t="s">
        <v>378</v>
      </c>
      <c r="X126" s="29">
        <v>12</v>
      </c>
      <c r="Y126" s="29" t="s">
        <v>554</v>
      </c>
      <c r="Z126" s="29">
        <v>128</v>
      </c>
      <c r="AA126" s="29" t="s">
        <v>380</v>
      </c>
      <c r="AD126" s="29">
        <v>39.055555555555557</v>
      </c>
      <c r="AE126" s="29">
        <v>102.3</v>
      </c>
      <c r="AF126" s="29">
        <v>3</v>
      </c>
      <c r="AI126" s="29" t="s">
        <v>377</v>
      </c>
      <c r="AJ126" s="29" t="s">
        <v>382</v>
      </c>
      <c r="AK126" s="29" t="s">
        <v>377</v>
      </c>
      <c r="AL126" s="29" t="s">
        <v>573</v>
      </c>
      <c r="AM126" s="29" t="s">
        <v>382</v>
      </c>
      <c r="AN126" s="29" t="s">
        <v>382</v>
      </c>
      <c r="AO126" s="29" t="s">
        <v>924</v>
      </c>
      <c r="AP126" s="29" t="s">
        <v>951</v>
      </c>
      <c r="AQ126" s="29" t="s">
        <v>383</v>
      </c>
      <c r="AR126" s="29" t="s">
        <v>383</v>
      </c>
      <c r="AS126" s="29" t="s">
        <v>383</v>
      </c>
      <c r="AT126" s="29" t="s">
        <v>382</v>
      </c>
      <c r="AU126" s="29" t="s">
        <v>382</v>
      </c>
      <c r="AV126" s="29" t="s">
        <v>382</v>
      </c>
      <c r="AW126" s="29" t="s">
        <v>382</v>
      </c>
      <c r="AX126" s="29" t="s">
        <v>382</v>
      </c>
      <c r="AY126" s="29" t="s">
        <v>382</v>
      </c>
      <c r="AZ126" s="29" t="s">
        <v>382</v>
      </c>
      <c r="BA126" s="29" t="s">
        <v>377</v>
      </c>
      <c r="BB126" s="29" t="s">
        <v>383</v>
      </c>
      <c r="BC126" s="29" t="s">
        <v>382</v>
      </c>
      <c r="BD126" s="29" t="s">
        <v>383</v>
      </c>
      <c r="BE126" s="29" t="s">
        <v>382</v>
      </c>
      <c r="BF126" s="29" t="s">
        <v>383</v>
      </c>
      <c r="BG126" s="29" t="s">
        <v>383</v>
      </c>
      <c r="BH126" s="29" t="s">
        <v>383</v>
      </c>
      <c r="BI126" s="29" t="s">
        <v>383</v>
      </c>
      <c r="BJ126" s="29" t="s">
        <v>383</v>
      </c>
      <c r="BK126" s="29" t="s">
        <v>383</v>
      </c>
      <c r="BL126" s="29" t="s">
        <v>383</v>
      </c>
      <c r="BM126" s="29" t="s">
        <v>383</v>
      </c>
      <c r="BN126" s="29" t="s">
        <v>383</v>
      </c>
      <c r="BO126" s="29" t="s">
        <v>383</v>
      </c>
      <c r="BP126" s="29" t="s">
        <v>383</v>
      </c>
      <c r="BQ126" s="29">
        <v>14.7</v>
      </c>
      <c r="BR126" s="29">
        <v>11</v>
      </c>
      <c r="BS126" s="29">
        <v>74.7</v>
      </c>
      <c r="BT126" s="29">
        <v>2</v>
      </c>
      <c r="BU126" s="29">
        <v>13.7</v>
      </c>
      <c r="BV126" s="29">
        <v>1.7</v>
      </c>
      <c r="BW126" s="29">
        <v>11.6</v>
      </c>
      <c r="BX126" s="29">
        <v>5.35</v>
      </c>
      <c r="BY126" s="29">
        <v>11.8</v>
      </c>
      <c r="BZ126" s="29">
        <v>32.9</v>
      </c>
      <c r="CA126" s="29">
        <v>61.5</v>
      </c>
      <c r="CB126" s="29">
        <v>22.1</v>
      </c>
      <c r="CC126" s="29">
        <v>35.9</v>
      </c>
      <c r="CD126" s="29">
        <v>19.600000000000001</v>
      </c>
      <c r="CE126" s="29">
        <v>331</v>
      </c>
      <c r="CG126" s="29">
        <v>40</v>
      </c>
      <c r="CI126" s="29">
        <v>43</v>
      </c>
      <c r="CJ126" s="29">
        <v>12</v>
      </c>
      <c r="CK126" s="29">
        <v>5</v>
      </c>
      <c r="CM126" s="29" t="s">
        <v>383</v>
      </c>
      <c r="CN126" s="29" t="s">
        <v>68</v>
      </c>
      <c r="CO126" s="29" t="s">
        <v>382</v>
      </c>
      <c r="CP126" s="29" t="s">
        <v>382</v>
      </c>
      <c r="CQ126" s="29" t="s">
        <v>385</v>
      </c>
      <c r="CR126" s="29">
        <v>0</v>
      </c>
      <c r="CS126" s="29" t="s">
        <v>385</v>
      </c>
      <c r="CT126" s="29" t="s">
        <v>385</v>
      </c>
      <c r="CU126" s="29" t="s">
        <v>385</v>
      </c>
      <c r="CW126" s="29">
        <v>0</v>
      </c>
      <c r="CX126" s="29" t="s">
        <v>385</v>
      </c>
      <c r="DC126" s="29" t="s">
        <v>385</v>
      </c>
      <c r="DD126" s="29" t="s">
        <v>385</v>
      </c>
      <c r="DE126" s="29" t="s">
        <v>385</v>
      </c>
      <c r="DF126" s="29">
        <v>0</v>
      </c>
      <c r="DG126" s="29" t="s">
        <v>385</v>
      </c>
      <c r="DH126" s="29" t="str">
        <f t="shared" si="1"/>
        <v>CA007</v>
      </c>
    </row>
    <row r="127" spans="1:112" ht="15" customHeight="1" x14ac:dyDescent="0.2">
      <c r="A127" s="29" t="s">
        <v>899</v>
      </c>
      <c r="B127" s="29" t="s">
        <v>946</v>
      </c>
      <c r="C127" s="29">
        <v>158</v>
      </c>
      <c r="D127" s="29" t="s">
        <v>69</v>
      </c>
      <c r="E127" s="29" t="s">
        <v>952</v>
      </c>
      <c r="F127" s="29">
        <v>0</v>
      </c>
      <c r="G127" s="29" t="s">
        <v>392</v>
      </c>
      <c r="H127" s="29" t="s">
        <v>383</v>
      </c>
      <c r="I127" s="29">
        <v>2.7</v>
      </c>
      <c r="J127" s="29">
        <v>32</v>
      </c>
      <c r="K127" s="29" t="s">
        <v>383</v>
      </c>
      <c r="M127" s="29" t="s">
        <v>383</v>
      </c>
      <c r="O127" s="29" t="s">
        <v>383</v>
      </c>
      <c r="P127" s="29" t="s">
        <v>553</v>
      </c>
      <c r="R127" s="29">
        <v>2.7</v>
      </c>
      <c r="S127" s="29">
        <v>32</v>
      </c>
      <c r="T127" s="29" t="s">
        <v>392</v>
      </c>
      <c r="U127" s="29" t="s">
        <v>382</v>
      </c>
      <c r="V127" s="29" t="s">
        <v>378</v>
      </c>
      <c r="W127" s="29" t="s">
        <v>953</v>
      </c>
      <c r="X127" s="29">
        <v>48</v>
      </c>
      <c r="Y127" s="29" t="s">
        <v>554</v>
      </c>
      <c r="Z127" s="29">
        <v>88</v>
      </c>
      <c r="AA127" s="29" t="s">
        <v>380</v>
      </c>
      <c r="AD127" s="29">
        <v>38.333333333333336</v>
      </c>
      <c r="AE127" s="29">
        <v>101</v>
      </c>
      <c r="AF127" s="29">
        <v>2.75</v>
      </c>
      <c r="AI127" s="29" t="s">
        <v>377</v>
      </c>
      <c r="AJ127" s="29" t="s">
        <v>382</v>
      </c>
      <c r="AK127" s="29" t="s">
        <v>377</v>
      </c>
      <c r="AL127" s="29" t="s">
        <v>954</v>
      </c>
      <c r="AM127" s="29" t="s">
        <v>382</v>
      </c>
      <c r="AN127" s="29" t="s">
        <v>382</v>
      </c>
      <c r="AO127" s="29" t="s">
        <v>955</v>
      </c>
      <c r="AP127" s="29" t="s">
        <v>383</v>
      </c>
      <c r="AQ127" s="29" t="s">
        <v>383</v>
      </c>
      <c r="AR127" s="29" t="s">
        <v>956</v>
      </c>
      <c r="AS127" s="29" t="s">
        <v>383</v>
      </c>
      <c r="AT127" s="29" t="s">
        <v>382</v>
      </c>
      <c r="AU127" s="29" t="s">
        <v>382</v>
      </c>
      <c r="AV127" s="29" t="s">
        <v>377</v>
      </c>
      <c r="AW127" s="29" t="s">
        <v>377</v>
      </c>
      <c r="AX127" s="29" t="s">
        <v>377</v>
      </c>
      <c r="AY127" s="29" t="s">
        <v>377</v>
      </c>
      <c r="AZ127" s="29" t="s">
        <v>377</v>
      </c>
      <c r="BA127" s="29" t="s">
        <v>377</v>
      </c>
      <c r="BB127" s="29" t="s">
        <v>383</v>
      </c>
      <c r="BC127" s="29" t="s">
        <v>382</v>
      </c>
      <c r="BD127" s="29" t="s">
        <v>383</v>
      </c>
      <c r="BE127" s="29" t="s">
        <v>382</v>
      </c>
      <c r="BF127" s="29" t="s">
        <v>383</v>
      </c>
      <c r="BG127" s="29" t="s">
        <v>383</v>
      </c>
      <c r="BH127" s="29" t="s">
        <v>383</v>
      </c>
      <c r="BI127" s="29" t="s">
        <v>383</v>
      </c>
      <c r="BJ127" s="29" t="s">
        <v>383</v>
      </c>
      <c r="BK127" s="29" t="s">
        <v>383</v>
      </c>
      <c r="BL127" s="29" t="s">
        <v>383</v>
      </c>
      <c r="BM127" s="29" t="s">
        <v>383</v>
      </c>
      <c r="BN127" s="29" t="s">
        <v>383</v>
      </c>
      <c r="BO127" s="29" t="s">
        <v>383</v>
      </c>
      <c r="BP127" s="29" t="s">
        <v>383</v>
      </c>
      <c r="BQ127" s="29">
        <v>20.2</v>
      </c>
      <c r="BR127" s="29">
        <v>9.3000000000000007</v>
      </c>
      <c r="BS127" s="29">
        <v>45.9</v>
      </c>
      <c r="BT127" s="29">
        <v>3.9</v>
      </c>
      <c r="BU127" s="29">
        <v>19.5</v>
      </c>
      <c r="BV127" s="29">
        <v>7</v>
      </c>
      <c r="BW127" s="29">
        <v>34.6</v>
      </c>
      <c r="BX127" s="29">
        <v>5.6</v>
      </c>
      <c r="BY127" s="29">
        <v>12.7</v>
      </c>
      <c r="BZ127" s="29">
        <v>36.5</v>
      </c>
      <c r="CA127" s="29">
        <v>65.099999999999994</v>
      </c>
      <c r="CB127" s="29">
        <v>22.7</v>
      </c>
      <c r="CC127" s="29">
        <v>34.799999999999997</v>
      </c>
      <c r="CD127" s="29">
        <v>16.5</v>
      </c>
      <c r="CE127" s="29">
        <v>130</v>
      </c>
      <c r="CG127" s="29">
        <v>43</v>
      </c>
      <c r="CI127" s="29">
        <v>24</v>
      </c>
      <c r="CJ127" s="29">
        <v>4</v>
      </c>
      <c r="CK127" s="29">
        <v>29</v>
      </c>
      <c r="CM127" s="29" t="s">
        <v>383</v>
      </c>
      <c r="CN127" s="29" t="s">
        <v>69</v>
      </c>
      <c r="CO127" s="29" t="s">
        <v>382</v>
      </c>
      <c r="CP127" s="29" t="s">
        <v>382</v>
      </c>
      <c r="CQ127" s="29" t="s">
        <v>385</v>
      </c>
      <c r="CR127" s="29">
        <v>0</v>
      </c>
      <c r="CS127" s="29" t="s">
        <v>385</v>
      </c>
      <c r="CT127" s="29" t="s">
        <v>385</v>
      </c>
      <c r="CU127" s="29" t="s">
        <v>385</v>
      </c>
      <c r="CW127" s="29">
        <v>0</v>
      </c>
      <c r="CX127" s="29" t="s">
        <v>385</v>
      </c>
      <c r="DC127" s="29" t="s">
        <v>385</v>
      </c>
      <c r="DD127" s="29" t="s">
        <v>385</v>
      </c>
      <c r="DE127" s="29" t="s">
        <v>385</v>
      </c>
      <c r="DF127" s="29">
        <v>0</v>
      </c>
      <c r="DG127" s="29" t="s">
        <v>385</v>
      </c>
      <c r="DH127" s="29" t="str">
        <f t="shared" si="1"/>
        <v>CA007</v>
      </c>
    </row>
    <row r="128" spans="1:112" ht="15" customHeight="1" x14ac:dyDescent="0.2">
      <c r="A128" s="29" t="s">
        <v>899</v>
      </c>
      <c r="B128" s="29" t="s">
        <v>957</v>
      </c>
      <c r="C128" s="29">
        <v>159</v>
      </c>
      <c r="D128" s="29" t="s">
        <v>70</v>
      </c>
      <c r="E128" s="29" t="s">
        <v>598</v>
      </c>
      <c r="F128" s="29">
        <v>1</v>
      </c>
      <c r="G128" s="29" t="s">
        <v>376</v>
      </c>
      <c r="H128" s="29">
        <v>3</v>
      </c>
      <c r="I128" s="29">
        <v>3</v>
      </c>
      <c r="J128" s="29">
        <f>I128*12</f>
        <v>36</v>
      </c>
      <c r="K128" s="29">
        <v>0</v>
      </c>
      <c r="L128" s="29">
        <v>0</v>
      </c>
      <c r="M128" s="29">
        <v>1</v>
      </c>
      <c r="O128" s="29">
        <v>0</v>
      </c>
      <c r="Q128" s="29" t="s">
        <v>70</v>
      </c>
      <c r="R128" s="29">
        <v>3</v>
      </c>
      <c r="S128" s="29">
        <f>R128*12</f>
        <v>36</v>
      </c>
      <c r="T128" s="29" t="s">
        <v>376</v>
      </c>
      <c r="U128" s="29" t="s">
        <v>382</v>
      </c>
      <c r="V128" s="29" t="s">
        <v>378</v>
      </c>
      <c r="X128" s="29">
        <v>35</v>
      </c>
      <c r="Y128" s="29" t="s">
        <v>554</v>
      </c>
      <c r="Z128" s="29">
        <v>82</v>
      </c>
      <c r="AA128" s="29" t="s">
        <v>380</v>
      </c>
      <c r="AB128" s="29" t="s">
        <v>645</v>
      </c>
      <c r="AC128" s="29" t="s">
        <v>645</v>
      </c>
      <c r="AD128" s="29">
        <v>39.055555555555557</v>
      </c>
      <c r="AE128" s="29">
        <v>102.3</v>
      </c>
      <c r="AF128" s="29">
        <v>5</v>
      </c>
      <c r="AG128" s="29" t="s">
        <v>383</v>
      </c>
      <c r="AH128" s="29" t="s">
        <v>383</v>
      </c>
      <c r="AI128" s="29" t="s">
        <v>377</v>
      </c>
      <c r="AJ128" s="29" t="s">
        <v>382</v>
      </c>
      <c r="AK128" s="29" t="s">
        <v>377</v>
      </c>
      <c r="AL128" s="29" t="s">
        <v>573</v>
      </c>
      <c r="AM128" s="29" t="s">
        <v>382</v>
      </c>
      <c r="AN128" s="29" t="s">
        <v>382</v>
      </c>
      <c r="AO128" s="29" t="s">
        <v>958</v>
      </c>
      <c r="AP128" s="29" t="s">
        <v>383</v>
      </c>
      <c r="AQ128" s="29" t="s">
        <v>383</v>
      </c>
      <c r="AR128" s="29" t="s">
        <v>959</v>
      </c>
      <c r="AS128" s="29" t="s">
        <v>383</v>
      </c>
      <c r="AT128" s="29" t="s">
        <v>382</v>
      </c>
      <c r="AU128" s="29" t="s">
        <v>382</v>
      </c>
      <c r="AV128" s="29" t="s">
        <v>377</v>
      </c>
      <c r="AW128" s="29" t="s">
        <v>377</v>
      </c>
      <c r="AX128" s="29" t="s">
        <v>377</v>
      </c>
      <c r="AY128" s="29" t="s">
        <v>377</v>
      </c>
      <c r="AZ128" s="29" t="s">
        <v>377</v>
      </c>
      <c r="BA128" s="29" t="s">
        <v>377</v>
      </c>
      <c r="BB128" s="29" t="s">
        <v>960</v>
      </c>
      <c r="BC128" s="29" t="s">
        <v>382</v>
      </c>
      <c r="BD128" s="29" t="s">
        <v>383</v>
      </c>
      <c r="BE128" s="29" t="s">
        <v>382</v>
      </c>
      <c r="BF128" s="29" t="s">
        <v>383</v>
      </c>
      <c r="BG128" s="29" t="s">
        <v>383</v>
      </c>
      <c r="BH128" s="29" t="s">
        <v>383</v>
      </c>
      <c r="BI128" s="29" t="s">
        <v>383</v>
      </c>
      <c r="BJ128" s="29">
        <v>0</v>
      </c>
      <c r="BK128" s="29" t="s">
        <v>383</v>
      </c>
      <c r="BL128" s="29" t="s">
        <v>383</v>
      </c>
      <c r="BM128" s="29" t="s">
        <v>383</v>
      </c>
      <c r="BN128" s="29" t="s">
        <v>383</v>
      </c>
      <c r="BO128" s="29" t="s">
        <v>383</v>
      </c>
      <c r="BP128" s="29" t="s">
        <v>961</v>
      </c>
      <c r="BQ128" s="29">
        <v>25.6</v>
      </c>
      <c r="BR128" s="29">
        <v>21.8</v>
      </c>
      <c r="BS128" s="29">
        <v>85.2</v>
      </c>
      <c r="BT128" s="29">
        <v>2.1</v>
      </c>
      <c r="BU128" s="29">
        <v>8.1999999999999993</v>
      </c>
      <c r="BV128" s="29">
        <v>1.7</v>
      </c>
      <c r="BW128" s="29">
        <v>6.6</v>
      </c>
      <c r="BX128" s="29">
        <v>6.1</v>
      </c>
      <c r="BY128" s="29">
        <v>13.8</v>
      </c>
      <c r="BZ128" s="29">
        <v>37.9</v>
      </c>
      <c r="CA128" s="29">
        <v>62.1</v>
      </c>
      <c r="CB128" s="29">
        <v>22.6</v>
      </c>
      <c r="CC128" s="29">
        <v>36.4</v>
      </c>
      <c r="CD128" s="29">
        <v>17.399999999999999</v>
      </c>
      <c r="CE128" s="29">
        <v>167</v>
      </c>
      <c r="CG128" s="29">
        <v>36</v>
      </c>
      <c r="CI128" s="29">
        <v>59</v>
      </c>
      <c r="CJ128" s="29">
        <v>3</v>
      </c>
      <c r="CK128" s="29">
        <v>2</v>
      </c>
      <c r="CM128" s="29" t="s">
        <v>383</v>
      </c>
      <c r="CN128" s="29" t="s">
        <v>70</v>
      </c>
      <c r="CO128" s="29" t="s">
        <v>382</v>
      </c>
      <c r="CP128" s="29" t="s">
        <v>382</v>
      </c>
      <c r="CQ128" s="29" t="s">
        <v>385</v>
      </c>
      <c r="CR128" s="29">
        <v>0</v>
      </c>
      <c r="CS128" s="29" t="s">
        <v>962</v>
      </c>
      <c r="CT128" s="29" t="s">
        <v>962</v>
      </c>
      <c r="CU128" s="29" t="s">
        <v>457</v>
      </c>
      <c r="CW128" s="29" t="s">
        <v>383</v>
      </c>
      <c r="CX128" s="29" t="s">
        <v>385</v>
      </c>
      <c r="DC128" s="29" t="s">
        <v>385</v>
      </c>
      <c r="DD128" s="29" t="s">
        <v>385</v>
      </c>
      <c r="DE128" s="29" t="s">
        <v>385</v>
      </c>
      <c r="DF128" s="29">
        <v>0</v>
      </c>
      <c r="DG128" s="29" t="s">
        <v>385</v>
      </c>
      <c r="DH128" s="29" t="str">
        <f t="shared" si="1"/>
        <v>CA008</v>
      </c>
    </row>
    <row r="129" spans="1:112" ht="15" customHeight="1" x14ac:dyDescent="0.2">
      <c r="A129" s="29" t="s">
        <v>899</v>
      </c>
      <c r="B129" s="29" t="s">
        <v>957</v>
      </c>
      <c r="C129" s="29">
        <v>160</v>
      </c>
      <c r="D129" s="29" t="s">
        <v>71</v>
      </c>
      <c r="E129" s="29" t="s">
        <v>963</v>
      </c>
      <c r="F129" s="29">
        <v>0</v>
      </c>
      <c r="G129" s="29" t="s">
        <v>392</v>
      </c>
      <c r="H129" s="29">
        <v>10</v>
      </c>
      <c r="I129" s="29">
        <v>10</v>
      </c>
      <c r="J129" s="29">
        <f>I129*12</f>
        <v>120</v>
      </c>
      <c r="K129" s="29">
        <v>1</v>
      </c>
      <c r="M129" s="29">
        <v>1</v>
      </c>
      <c r="O129" s="29">
        <v>0</v>
      </c>
      <c r="Q129" s="29" t="s">
        <v>71</v>
      </c>
      <c r="R129" s="29">
        <v>10</v>
      </c>
      <c r="S129" s="29">
        <f>R129*12</f>
        <v>120</v>
      </c>
      <c r="T129" s="29" t="s">
        <v>392</v>
      </c>
      <c r="U129" s="29" t="s">
        <v>377</v>
      </c>
      <c r="V129" s="29" t="s">
        <v>378</v>
      </c>
      <c r="X129" s="29">
        <v>50</v>
      </c>
      <c r="Y129" s="29" t="s">
        <v>554</v>
      </c>
      <c r="Z129" s="29">
        <v>100</v>
      </c>
      <c r="AA129" s="29" t="s">
        <v>380</v>
      </c>
      <c r="AB129" s="29" t="s">
        <v>383</v>
      </c>
      <c r="AC129" s="29" t="s">
        <v>383</v>
      </c>
      <c r="AD129" s="29">
        <v>38.666666666666664</v>
      </c>
      <c r="AE129" s="29">
        <v>101.6</v>
      </c>
      <c r="AF129" s="29">
        <v>7</v>
      </c>
      <c r="AG129" s="29" t="s">
        <v>383</v>
      </c>
      <c r="AH129" s="29" t="s">
        <v>383</v>
      </c>
      <c r="AI129" s="29" t="s">
        <v>377</v>
      </c>
      <c r="AJ129" s="29" t="s">
        <v>377</v>
      </c>
      <c r="AK129" s="29" t="s">
        <v>377</v>
      </c>
      <c r="AL129" s="29" t="s">
        <v>573</v>
      </c>
      <c r="AM129" s="29" t="s">
        <v>382</v>
      </c>
      <c r="AN129" s="29" t="s">
        <v>382</v>
      </c>
      <c r="AO129" s="29" t="s">
        <v>964</v>
      </c>
      <c r="AP129" s="29" t="s">
        <v>383</v>
      </c>
      <c r="AQ129" s="29" t="s">
        <v>383</v>
      </c>
      <c r="AR129" s="29" t="s">
        <v>965</v>
      </c>
      <c r="AS129" s="29" t="s">
        <v>383</v>
      </c>
      <c r="AT129" s="29" t="s">
        <v>382</v>
      </c>
      <c r="AU129" s="29" t="s">
        <v>382</v>
      </c>
      <c r="AV129" s="29" t="s">
        <v>377</v>
      </c>
      <c r="AW129" s="29" t="s">
        <v>377</v>
      </c>
      <c r="AX129" s="29" t="s">
        <v>377</v>
      </c>
      <c r="AY129" s="29" t="s">
        <v>377</v>
      </c>
      <c r="AZ129" s="29" t="s">
        <v>377</v>
      </c>
      <c r="BA129" s="29" t="s">
        <v>377</v>
      </c>
      <c r="BB129" s="29" t="s">
        <v>590</v>
      </c>
      <c r="BC129" s="29" t="s">
        <v>382</v>
      </c>
      <c r="BD129" s="29" t="s">
        <v>383</v>
      </c>
      <c r="BE129" s="29" t="s">
        <v>382</v>
      </c>
      <c r="BF129" s="29" t="s">
        <v>383</v>
      </c>
      <c r="BG129" s="29" t="s">
        <v>382</v>
      </c>
      <c r="BH129" s="29" t="s">
        <v>383</v>
      </c>
      <c r="BI129" s="29" t="s">
        <v>383</v>
      </c>
      <c r="BJ129" s="29" t="s">
        <v>383</v>
      </c>
      <c r="BK129" s="29" t="s">
        <v>383</v>
      </c>
      <c r="BL129" s="29" t="s">
        <v>383</v>
      </c>
      <c r="BM129" s="29" t="s">
        <v>383</v>
      </c>
      <c r="BN129" s="29" t="s">
        <v>382</v>
      </c>
      <c r="BO129" s="29" t="s">
        <v>383</v>
      </c>
      <c r="BP129" s="29" t="s">
        <v>383</v>
      </c>
      <c r="BQ129" s="29">
        <v>12.7</v>
      </c>
      <c r="BR129" s="29">
        <v>9.1</v>
      </c>
      <c r="BS129" s="29">
        <v>71.599999999999994</v>
      </c>
      <c r="BT129" s="29">
        <v>2.6</v>
      </c>
      <c r="BU129" s="29">
        <v>20.2</v>
      </c>
      <c r="BV129" s="29">
        <v>1</v>
      </c>
      <c r="BW129" s="29">
        <v>8.1999999999999993</v>
      </c>
      <c r="BX129" s="29">
        <v>1.95</v>
      </c>
      <c r="BY129" s="29">
        <v>3.7</v>
      </c>
      <c r="BZ129" s="29">
        <v>13.5</v>
      </c>
      <c r="CA129" s="29">
        <v>69</v>
      </c>
      <c r="CB129" s="29">
        <v>19</v>
      </c>
      <c r="CC129" s="29">
        <v>27.4</v>
      </c>
      <c r="CD129" s="29">
        <v>38.299999999999997</v>
      </c>
      <c r="CE129" s="29">
        <v>100</v>
      </c>
      <c r="CG129" s="29">
        <v>84</v>
      </c>
      <c r="CI129" s="29">
        <v>14</v>
      </c>
      <c r="CJ129" s="29">
        <v>2</v>
      </c>
      <c r="CM129" s="29" t="s">
        <v>383</v>
      </c>
      <c r="CN129" s="29" t="s">
        <v>71</v>
      </c>
      <c r="CO129" s="29" t="s">
        <v>456</v>
      </c>
      <c r="CP129" s="29" t="s">
        <v>456</v>
      </c>
      <c r="CQ129" s="29" t="s">
        <v>457</v>
      </c>
      <c r="CR129" s="29">
        <v>1</v>
      </c>
      <c r="CS129" s="29" t="s">
        <v>385</v>
      </c>
      <c r="CT129" s="29" t="s">
        <v>385</v>
      </c>
      <c r="CU129" s="29" t="s">
        <v>385</v>
      </c>
      <c r="CW129" s="29">
        <v>0</v>
      </c>
      <c r="CX129" s="29" t="s">
        <v>385</v>
      </c>
      <c r="DC129" s="29" t="s">
        <v>385</v>
      </c>
      <c r="DD129" s="29" t="s">
        <v>385</v>
      </c>
      <c r="DE129" s="29" t="s">
        <v>385</v>
      </c>
      <c r="DF129" s="29">
        <v>0</v>
      </c>
      <c r="DG129" s="29" t="s">
        <v>385</v>
      </c>
      <c r="DH129" s="29" t="str">
        <f t="shared" si="1"/>
        <v>CA008</v>
      </c>
    </row>
    <row r="130" spans="1:112" ht="15" customHeight="1" x14ac:dyDescent="0.2">
      <c r="A130" s="29" t="s">
        <v>899</v>
      </c>
      <c r="B130" s="29" t="s">
        <v>966</v>
      </c>
      <c r="C130" s="29">
        <v>161</v>
      </c>
      <c r="D130" s="29" t="s">
        <v>72</v>
      </c>
      <c r="E130" s="29" t="s">
        <v>967</v>
      </c>
      <c r="F130" s="29">
        <v>0</v>
      </c>
      <c r="G130" s="29" t="s">
        <v>392</v>
      </c>
      <c r="H130" s="29">
        <v>1</v>
      </c>
      <c r="I130" s="29">
        <v>1</v>
      </c>
      <c r="J130" s="29">
        <v>12</v>
      </c>
      <c r="K130" s="29" t="s">
        <v>383</v>
      </c>
      <c r="M130" s="29">
        <v>2</v>
      </c>
      <c r="O130" s="29">
        <v>0</v>
      </c>
      <c r="P130" s="29" t="s">
        <v>968</v>
      </c>
      <c r="Q130" s="29" t="s">
        <v>72</v>
      </c>
      <c r="R130" s="29">
        <v>1</v>
      </c>
      <c r="S130" s="29">
        <v>12</v>
      </c>
      <c r="T130" s="29" t="s">
        <v>392</v>
      </c>
      <c r="U130" s="29" t="s">
        <v>382</v>
      </c>
      <c r="V130" s="29" t="s">
        <v>969</v>
      </c>
      <c r="X130" s="29">
        <v>15</v>
      </c>
      <c r="Y130" s="29" t="s">
        <v>970</v>
      </c>
      <c r="Z130" s="29">
        <v>88</v>
      </c>
      <c r="AA130" s="29" t="s">
        <v>380</v>
      </c>
      <c r="AB130" s="29" t="s">
        <v>645</v>
      </c>
      <c r="AC130" s="29" t="s">
        <v>645</v>
      </c>
      <c r="AD130" s="29">
        <v>39.388888888888886</v>
      </c>
      <c r="AE130" s="29">
        <v>102.9</v>
      </c>
      <c r="AF130" s="29">
        <v>6</v>
      </c>
      <c r="AI130" s="29" t="s">
        <v>377</v>
      </c>
      <c r="AJ130" s="29" t="s">
        <v>377</v>
      </c>
      <c r="AK130" s="29" t="s">
        <v>377</v>
      </c>
      <c r="AL130" s="29" t="s">
        <v>383</v>
      </c>
      <c r="AM130" s="29" t="s">
        <v>382</v>
      </c>
      <c r="AN130" s="29" t="s">
        <v>382</v>
      </c>
      <c r="AO130" s="29" t="s">
        <v>383</v>
      </c>
      <c r="AP130" s="29" t="s">
        <v>383</v>
      </c>
      <c r="AQ130" s="29" t="s">
        <v>383</v>
      </c>
      <c r="AR130" s="29" t="s">
        <v>971</v>
      </c>
      <c r="AS130" s="29" t="s">
        <v>383</v>
      </c>
      <c r="AT130" s="29" t="s">
        <v>382</v>
      </c>
      <c r="AU130" s="29" t="s">
        <v>382</v>
      </c>
      <c r="AV130" s="29" t="s">
        <v>377</v>
      </c>
      <c r="AW130" s="29" t="s">
        <v>377</v>
      </c>
      <c r="AX130" s="29" t="s">
        <v>377</v>
      </c>
      <c r="AY130" s="29" t="s">
        <v>377</v>
      </c>
      <c r="AZ130" s="29" t="s">
        <v>377</v>
      </c>
      <c r="BA130" s="29" t="s">
        <v>377</v>
      </c>
      <c r="BB130" s="29" t="s">
        <v>590</v>
      </c>
      <c r="BC130" s="29" t="s">
        <v>382</v>
      </c>
      <c r="BD130" s="29" t="s">
        <v>383</v>
      </c>
      <c r="BE130" s="29" t="s">
        <v>382</v>
      </c>
      <c r="BF130" s="29" t="s">
        <v>383</v>
      </c>
      <c r="BG130" s="29" t="s">
        <v>383</v>
      </c>
      <c r="BH130" s="29" t="s">
        <v>383</v>
      </c>
      <c r="BI130" s="29" t="s">
        <v>383</v>
      </c>
      <c r="BJ130" s="29" t="s">
        <v>383</v>
      </c>
      <c r="BK130" s="29" t="s">
        <v>383</v>
      </c>
      <c r="BL130" s="29" t="s">
        <v>383</v>
      </c>
      <c r="BM130" s="29" t="s">
        <v>383</v>
      </c>
      <c r="BN130" s="29" t="s">
        <v>383</v>
      </c>
      <c r="BO130" s="29" t="s">
        <v>383</v>
      </c>
      <c r="BP130" s="29" t="s">
        <v>383</v>
      </c>
      <c r="BQ130" s="29">
        <v>27.4</v>
      </c>
      <c r="BR130" s="29">
        <v>20.399999999999999</v>
      </c>
      <c r="BS130" s="29">
        <v>74.400000000000006</v>
      </c>
      <c r="BT130" s="29">
        <v>4.0999999999999996</v>
      </c>
      <c r="BU130" s="29">
        <v>15</v>
      </c>
      <c r="BV130" s="29">
        <v>2.9</v>
      </c>
      <c r="BW130" s="29">
        <v>10.6</v>
      </c>
      <c r="BX130" s="29">
        <v>5.08</v>
      </c>
      <c r="BY130" s="29">
        <v>9.6999999999999993</v>
      </c>
      <c r="BZ130" s="29">
        <v>25.1</v>
      </c>
      <c r="CA130" s="29">
        <v>49.5</v>
      </c>
      <c r="CB130" s="29">
        <v>19.100000000000001</v>
      </c>
      <c r="CC130" s="29">
        <v>38.6</v>
      </c>
      <c r="CD130" s="29">
        <v>27.3</v>
      </c>
      <c r="CE130" s="29">
        <v>372</v>
      </c>
      <c r="CG130" s="29">
        <v>63</v>
      </c>
      <c r="CI130" s="29">
        <v>25</v>
      </c>
      <c r="CJ130" s="29">
        <v>3</v>
      </c>
      <c r="CK130" s="29">
        <v>7</v>
      </c>
      <c r="CM130" s="29">
        <v>2</v>
      </c>
      <c r="CN130" s="29" t="s">
        <v>72</v>
      </c>
      <c r="CO130" s="29" t="s">
        <v>382</v>
      </c>
      <c r="CP130" s="29" t="s">
        <v>382</v>
      </c>
      <c r="CQ130" s="29" t="s">
        <v>385</v>
      </c>
      <c r="CR130" s="29">
        <v>0</v>
      </c>
      <c r="CS130" s="29" t="s">
        <v>385</v>
      </c>
      <c r="CT130" s="29" t="s">
        <v>385</v>
      </c>
      <c r="CU130" s="29" t="s">
        <v>385</v>
      </c>
      <c r="CW130" s="29">
        <v>0</v>
      </c>
      <c r="CX130" s="29" t="s">
        <v>385</v>
      </c>
      <c r="DC130" s="29" t="s">
        <v>385</v>
      </c>
      <c r="DD130" s="29" t="s">
        <v>385</v>
      </c>
      <c r="DE130" s="29" t="s">
        <v>385</v>
      </c>
      <c r="DF130" s="29">
        <v>1</v>
      </c>
      <c r="DG130" s="29" t="s">
        <v>385</v>
      </c>
      <c r="DH130" s="29" t="str">
        <f t="shared" si="1"/>
        <v>CA009</v>
      </c>
    </row>
    <row r="131" spans="1:112" ht="15" customHeight="1" x14ac:dyDescent="0.2">
      <c r="A131" s="29" t="s">
        <v>899</v>
      </c>
      <c r="B131" s="29" t="s">
        <v>966</v>
      </c>
      <c r="C131" s="29">
        <v>162</v>
      </c>
      <c r="D131" s="29" t="s">
        <v>73</v>
      </c>
      <c r="E131" s="29" t="s">
        <v>972</v>
      </c>
      <c r="F131" s="29">
        <v>0</v>
      </c>
      <c r="G131" s="29" t="s">
        <v>392</v>
      </c>
      <c r="H131" s="29">
        <v>10</v>
      </c>
      <c r="I131" s="29">
        <v>9</v>
      </c>
      <c r="J131" s="29">
        <v>108</v>
      </c>
      <c r="K131" s="29">
        <v>0</v>
      </c>
      <c r="M131" s="29">
        <v>2</v>
      </c>
      <c r="O131" s="29">
        <v>0</v>
      </c>
      <c r="Q131" s="29" t="s">
        <v>73</v>
      </c>
      <c r="R131" s="29">
        <v>9</v>
      </c>
      <c r="S131" s="29">
        <v>108</v>
      </c>
      <c r="T131" s="29" t="s">
        <v>392</v>
      </c>
      <c r="U131" s="29" t="s">
        <v>382</v>
      </c>
      <c r="V131" s="29" t="s">
        <v>378</v>
      </c>
      <c r="W131" s="29" t="s">
        <v>902</v>
      </c>
      <c r="X131" s="29">
        <v>62</v>
      </c>
      <c r="Y131" s="29" t="s">
        <v>705</v>
      </c>
      <c r="Z131" s="29">
        <v>116</v>
      </c>
      <c r="AB131" s="29" t="s">
        <v>645</v>
      </c>
      <c r="AC131" s="29" t="s">
        <v>645</v>
      </c>
      <c r="AD131" s="29">
        <v>39.388888888888886</v>
      </c>
      <c r="AE131" s="29">
        <v>102.9</v>
      </c>
      <c r="AF131" s="29">
        <v>3</v>
      </c>
      <c r="AH131" s="29" t="s">
        <v>973</v>
      </c>
      <c r="AI131" s="29" t="s">
        <v>377</v>
      </c>
      <c r="AJ131" s="29" t="s">
        <v>377</v>
      </c>
      <c r="AK131" s="29" t="s">
        <v>377</v>
      </c>
      <c r="AL131" s="29" t="s">
        <v>383</v>
      </c>
      <c r="AM131" s="29" t="s">
        <v>382</v>
      </c>
      <c r="AN131" s="29" t="s">
        <v>382</v>
      </c>
      <c r="AO131" s="29" t="s">
        <v>383</v>
      </c>
      <c r="AP131" s="29" t="s">
        <v>383</v>
      </c>
      <c r="AQ131" s="29" t="s">
        <v>383</v>
      </c>
      <c r="AR131" s="29" t="s">
        <v>974</v>
      </c>
      <c r="AS131" s="29" t="s">
        <v>383</v>
      </c>
      <c r="AT131" s="29" t="s">
        <v>382</v>
      </c>
      <c r="AU131" s="29" t="s">
        <v>382</v>
      </c>
      <c r="AV131" s="29" t="s">
        <v>382</v>
      </c>
      <c r="AW131" s="29" t="s">
        <v>382</v>
      </c>
      <c r="AX131" s="29" t="s">
        <v>382</v>
      </c>
      <c r="AY131" s="29" t="s">
        <v>382</v>
      </c>
      <c r="AZ131" s="29" t="s">
        <v>382</v>
      </c>
      <c r="BA131" s="29" t="s">
        <v>377</v>
      </c>
      <c r="BB131" s="29" t="s">
        <v>975</v>
      </c>
      <c r="BC131" s="29" t="s">
        <v>382</v>
      </c>
      <c r="BD131" s="29" t="s">
        <v>976</v>
      </c>
      <c r="BE131" s="29" t="s">
        <v>382</v>
      </c>
      <c r="BF131" s="29" t="s">
        <v>383</v>
      </c>
      <c r="BG131" s="29" t="s">
        <v>383</v>
      </c>
      <c r="BH131" s="29" t="s">
        <v>383</v>
      </c>
      <c r="BI131" s="29" t="s">
        <v>977</v>
      </c>
      <c r="BJ131" s="29" t="s">
        <v>383</v>
      </c>
      <c r="BK131" s="29" t="s">
        <v>383</v>
      </c>
      <c r="BL131" s="29" t="s">
        <v>383</v>
      </c>
      <c r="BM131" s="29" t="s">
        <v>383</v>
      </c>
      <c r="BN131" s="29" t="s">
        <v>383</v>
      </c>
      <c r="BO131" s="29" t="s">
        <v>383</v>
      </c>
      <c r="BP131" s="29" t="s">
        <v>383</v>
      </c>
      <c r="BQ131" s="29" t="s">
        <v>383</v>
      </c>
      <c r="BR131" s="29" t="s">
        <v>383</v>
      </c>
      <c r="BS131" s="29" t="s">
        <v>383</v>
      </c>
      <c r="BT131" s="29" t="s">
        <v>383</v>
      </c>
      <c r="BU131" s="29" t="s">
        <v>383</v>
      </c>
      <c r="BV131" s="29" t="s">
        <v>383</v>
      </c>
      <c r="BW131" s="29" t="s">
        <v>383</v>
      </c>
      <c r="BX131" s="29" t="s">
        <v>383</v>
      </c>
      <c r="BY131" s="29" t="s">
        <v>383</v>
      </c>
      <c r="BZ131" s="29" t="s">
        <v>383</v>
      </c>
      <c r="CA131" s="29" t="s">
        <v>383</v>
      </c>
      <c r="CB131" s="29" t="s">
        <v>383</v>
      </c>
      <c r="CC131" s="29" t="s">
        <v>383</v>
      </c>
      <c r="CD131" s="29" t="s">
        <v>383</v>
      </c>
      <c r="CE131" s="29" t="s">
        <v>383</v>
      </c>
      <c r="CF131" s="29" t="s">
        <v>383</v>
      </c>
      <c r="CG131" s="29" t="s">
        <v>383</v>
      </c>
      <c r="CH131" s="29" t="s">
        <v>383</v>
      </c>
      <c r="CI131" s="29" t="s">
        <v>383</v>
      </c>
      <c r="CJ131" s="29" t="s">
        <v>383</v>
      </c>
      <c r="CK131" s="29" t="s">
        <v>383</v>
      </c>
      <c r="CL131" s="29" t="s">
        <v>383</v>
      </c>
      <c r="CM131" s="29" t="s">
        <v>383</v>
      </c>
      <c r="CN131" s="29" t="s">
        <v>73</v>
      </c>
      <c r="CO131" s="29" t="s">
        <v>382</v>
      </c>
      <c r="CP131" s="29" t="s">
        <v>382</v>
      </c>
      <c r="CQ131" s="29" t="s">
        <v>385</v>
      </c>
      <c r="CR131" s="29">
        <v>0</v>
      </c>
      <c r="CS131" s="29" t="s">
        <v>385</v>
      </c>
      <c r="CT131" s="29" t="s">
        <v>385</v>
      </c>
      <c r="CU131" s="29" t="s">
        <v>385</v>
      </c>
      <c r="CW131" s="29">
        <v>0</v>
      </c>
      <c r="CX131" s="29" t="s">
        <v>805</v>
      </c>
      <c r="DC131" s="29" t="s">
        <v>962</v>
      </c>
      <c r="DD131" s="29" t="s">
        <v>962</v>
      </c>
      <c r="DE131" s="29" t="s">
        <v>417</v>
      </c>
      <c r="DF131" s="29" t="s">
        <v>383</v>
      </c>
      <c r="DG131" s="29" t="s">
        <v>385</v>
      </c>
      <c r="DH131" s="29" t="str">
        <f t="shared" si="1"/>
        <v>CA009</v>
      </c>
    </row>
    <row r="132" spans="1:112" ht="15" customHeight="1" x14ac:dyDescent="0.2">
      <c r="A132" s="29" t="s">
        <v>899</v>
      </c>
      <c r="B132" s="29" t="s">
        <v>978</v>
      </c>
      <c r="C132" s="29">
        <v>163</v>
      </c>
      <c r="D132" s="29" t="s">
        <v>74</v>
      </c>
      <c r="E132" s="29" t="s">
        <v>967</v>
      </c>
      <c r="F132" s="29">
        <v>0</v>
      </c>
      <c r="G132" s="29" t="s">
        <v>392</v>
      </c>
      <c r="H132" s="29" t="s">
        <v>383</v>
      </c>
      <c r="I132" s="29" t="s">
        <v>705</v>
      </c>
      <c r="J132" s="29" t="s">
        <v>705</v>
      </c>
      <c r="K132" s="29" t="s">
        <v>383</v>
      </c>
      <c r="L132" s="29" t="s">
        <v>383</v>
      </c>
      <c r="M132" s="29" t="s">
        <v>383</v>
      </c>
      <c r="N132" s="29" t="s">
        <v>383</v>
      </c>
      <c r="O132" s="29" t="s">
        <v>383</v>
      </c>
      <c r="P132" s="29" t="s">
        <v>979</v>
      </c>
      <c r="Q132" s="29" t="s">
        <v>74</v>
      </c>
      <c r="R132" s="29" t="s">
        <v>705</v>
      </c>
      <c r="S132" s="29" t="s">
        <v>705</v>
      </c>
      <c r="T132" s="29" t="s">
        <v>392</v>
      </c>
      <c r="U132" s="29" t="s">
        <v>382</v>
      </c>
      <c r="V132" s="29" t="s">
        <v>378</v>
      </c>
      <c r="X132" s="29">
        <v>10</v>
      </c>
      <c r="Y132" s="29" t="s">
        <v>554</v>
      </c>
      <c r="Z132" s="29">
        <v>100</v>
      </c>
      <c r="AA132" s="29" t="s">
        <v>380</v>
      </c>
      <c r="AB132" s="29" t="s">
        <v>383</v>
      </c>
      <c r="AC132" s="29" t="s">
        <v>383</v>
      </c>
      <c r="AD132" s="29">
        <v>39.777777777777779</v>
      </c>
      <c r="AE132" s="29">
        <v>103.6</v>
      </c>
      <c r="AF132" s="29">
        <v>1</v>
      </c>
      <c r="AG132" s="29" t="s">
        <v>383</v>
      </c>
      <c r="AH132" s="29" t="s">
        <v>383</v>
      </c>
      <c r="AI132" s="29" t="s">
        <v>377</v>
      </c>
      <c r="AJ132" s="29" t="s">
        <v>382</v>
      </c>
      <c r="AK132" s="29" t="s">
        <v>377</v>
      </c>
      <c r="AL132" s="29" t="s">
        <v>383</v>
      </c>
      <c r="AM132" s="29" t="s">
        <v>382</v>
      </c>
      <c r="AN132" s="29" t="s">
        <v>382</v>
      </c>
      <c r="AO132" s="29" t="s">
        <v>980</v>
      </c>
      <c r="AP132" s="29" t="s">
        <v>383</v>
      </c>
      <c r="AQ132" s="29" t="s">
        <v>383</v>
      </c>
      <c r="AR132" s="29" t="s">
        <v>981</v>
      </c>
      <c r="AS132" s="29" t="s">
        <v>383</v>
      </c>
      <c r="AT132" s="29" t="s">
        <v>382</v>
      </c>
      <c r="AU132" s="29" t="s">
        <v>382</v>
      </c>
      <c r="AV132" s="29" t="s">
        <v>377</v>
      </c>
      <c r="AW132" s="29" t="s">
        <v>377</v>
      </c>
      <c r="AX132" s="29" t="s">
        <v>377</v>
      </c>
      <c r="AY132" s="29" t="s">
        <v>377</v>
      </c>
      <c r="AZ132" s="29" t="s">
        <v>377</v>
      </c>
      <c r="BA132" s="29" t="s">
        <v>377</v>
      </c>
      <c r="BB132" s="29" t="s">
        <v>590</v>
      </c>
      <c r="BC132" s="29" t="s">
        <v>382</v>
      </c>
      <c r="BD132" s="29" t="s">
        <v>383</v>
      </c>
      <c r="BE132" s="29" t="s">
        <v>382</v>
      </c>
      <c r="BF132" s="29" t="s">
        <v>982</v>
      </c>
      <c r="BG132" s="29" t="s">
        <v>383</v>
      </c>
      <c r="BH132" s="29" t="s">
        <v>383</v>
      </c>
      <c r="BI132" s="29" t="s">
        <v>383</v>
      </c>
      <c r="BJ132" s="29" t="s">
        <v>383</v>
      </c>
      <c r="BK132" s="29" t="s">
        <v>383</v>
      </c>
      <c r="BL132" s="29" t="s">
        <v>383</v>
      </c>
      <c r="BM132" s="29" t="s">
        <v>982</v>
      </c>
      <c r="BN132" s="29" t="s">
        <v>383</v>
      </c>
      <c r="BO132" s="29" t="s">
        <v>383</v>
      </c>
      <c r="BP132" s="29" t="s">
        <v>383</v>
      </c>
      <c r="BQ132" s="29">
        <v>20.8</v>
      </c>
      <c r="BR132" s="29">
        <v>15</v>
      </c>
      <c r="BS132" s="29">
        <v>71.900000000000006</v>
      </c>
      <c r="BT132" s="29">
        <v>3.6</v>
      </c>
      <c r="BU132" s="29">
        <v>17.100000000000001</v>
      </c>
      <c r="BV132" s="29">
        <v>2.2999999999999998</v>
      </c>
      <c r="BW132" s="29">
        <v>11</v>
      </c>
      <c r="BX132" s="29">
        <v>5.96</v>
      </c>
      <c r="BY132" s="29">
        <v>11.4</v>
      </c>
      <c r="BZ132" s="29">
        <v>31.6</v>
      </c>
      <c r="CA132" s="29">
        <v>53.1</v>
      </c>
      <c r="CB132" s="29">
        <v>19.100000000000001</v>
      </c>
      <c r="CC132" s="29">
        <v>36.1</v>
      </c>
      <c r="CD132" s="29">
        <v>22.1</v>
      </c>
      <c r="CE132" s="29">
        <v>211</v>
      </c>
      <c r="CG132" s="29">
        <v>56</v>
      </c>
      <c r="CI132" s="29">
        <v>25</v>
      </c>
      <c r="CJ132" s="29">
        <v>6</v>
      </c>
      <c r="CK132" s="29">
        <v>13</v>
      </c>
      <c r="CM132" s="29" t="s">
        <v>383</v>
      </c>
      <c r="CN132" s="29" t="s">
        <v>74</v>
      </c>
      <c r="CO132" s="29" t="s">
        <v>382</v>
      </c>
      <c r="CP132" s="29" t="s">
        <v>382</v>
      </c>
      <c r="CQ132" s="29" t="s">
        <v>385</v>
      </c>
      <c r="CR132" s="29">
        <v>0</v>
      </c>
      <c r="CS132" s="29" t="s">
        <v>385</v>
      </c>
      <c r="CT132" s="29" t="s">
        <v>385</v>
      </c>
      <c r="CU132" s="29" t="s">
        <v>385</v>
      </c>
      <c r="CW132" s="29">
        <v>0</v>
      </c>
      <c r="CX132" s="29" t="s">
        <v>385</v>
      </c>
      <c r="DC132" s="29" t="s">
        <v>385</v>
      </c>
      <c r="DD132" s="29" t="s">
        <v>385</v>
      </c>
      <c r="DE132" s="29" t="s">
        <v>385</v>
      </c>
      <c r="DF132" s="29">
        <v>0</v>
      </c>
      <c r="DG132" s="29" t="s">
        <v>385</v>
      </c>
      <c r="DH132" s="29" t="str">
        <f t="shared" ref="DH132:DH195" si="2">B132</f>
        <v>CA010</v>
      </c>
    </row>
    <row r="133" spans="1:112" ht="15" customHeight="1" x14ac:dyDescent="0.2">
      <c r="A133" s="29" t="s">
        <v>899</v>
      </c>
      <c r="B133" s="29" t="s">
        <v>978</v>
      </c>
      <c r="C133" s="29">
        <v>164</v>
      </c>
      <c r="D133" s="29" t="s">
        <v>75</v>
      </c>
      <c r="E133" s="29" t="s">
        <v>983</v>
      </c>
      <c r="F133" s="29">
        <v>1</v>
      </c>
      <c r="G133" s="29" t="s">
        <v>376</v>
      </c>
      <c r="H133" s="29">
        <v>1</v>
      </c>
      <c r="I133" s="29">
        <v>1</v>
      </c>
      <c r="J133" s="29">
        <v>1</v>
      </c>
      <c r="K133" s="29">
        <v>0</v>
      </c>
      <c r="L133" s="29">
        <v>0</v>
      </c>
      <c r="M133" s="29">
        <v>1</v>
      </c>
      <c r="O133" s="29">
        <v>0</v>
      </c>
      <c r="P133" s="29" t="s">
        <v>984</v>
      </c>
      <c r="Q133" s="29" t="s">
        <v>75</v>
      </c>
      <c r="R133" s="29" t="s">
        <v>705</v>
      </c>
      <c r="S133" s="29" t="s">
        <v>705</v>
      </c>
      <c r="T133" s="29" t="s">
        <v>376</v>
      </c>
      <c r="U133" s="29" t="s">
        <v>382</v>
      </c>
      <c r="V133" s="29" t="s">
        <v>378</v>
      </c>
      <c r="X133" s="29">
        <v>15</v>
      </c>
      <c r="Y133" s="29" t="s">
        <v>554</v>
      </c>
      <c r="Z133" s="29">
        <v>84</v>
      </c>
      <c r="AA133" s="29" t="s">
        <v>985</v>
      </c>
      <c r="AB133" s="29" t="s">
        <v>383</v>
      </c>
      <c r="AC133" s="29" t="s">
        <v>383</v>
      </c>
      <c r="AD133" s="29">
        <v>39.777777777777779</v>
      </c>
      <c r="AE133" s="29">
        <v>103.6</v>
      </c>
      <c r="AF133" s="29">
        <v>2</v>
      </c>
      <c r="AG133" s="29" t="s">
        <v>383</v>
      </c>
      <c r="AH133" s="29" t="s">
        <v>383</v>
      </c>
      <c r="AI133" s="29" t="s">
        <v>377</v>
      </c>
      <c r="AJ133" s="29" t="s">
        <v>382</v>
      </c>
      <c r="AK133" s="29" t="s">
        <v>377</v>
      </c>
      <c r="AL133" s="29" t="s">
        <v>383</v>
      </c>
      <c r="AM133" s="29" t="s">
        <v>382</v>
      </c>
      <c r="AN133" s="29" t="s">
        <v>382</v>
      </c>
      <c r="AO133" s="29" t="s">
        <v>383</v>
      </c>
      <c r="AP133" s="29" t="s">
        <v>383</v>
      </c>
      <c r="AQ133" s="29" t="s">
        <v>383</v>
      </c>
      <c r="AR133" s="29" t="s">
        <v>383</v>
      </c>
      <c r="AS133" s="29" t="s">
        <v>383</v>
      </c>
      <c r="AT133" s="29" t="s">
        <v>382</v>
      </c>
      <c r="AU133" s="29" t="s">
        <v>382</v>
      </c>
      <c r="AV133" s="29" t="s">
        <v>377</v>
      </c>
      <c r="AW133" s="29" t="s">
        <v>377</v>
      </c>
      <c r="AX133" s="29" t="s">
        <v>377</v>
      </c>
      <c r="AY133" s="29" t="s">
        <v>377</v>
      </c>
      <c r="AZ133" s="29" t="s">
        <v>377</v>
      </c>
      <c r="BA133" s="29" t="s">
        <v>377</v>
      </c>
      <c r="BB133" s="29" t="s">
        <v>383</v>
      </c>
      <c r="BC133" s="29" t="s">
        <v>382</v>
      </c>
      <c r="BD133" s="29" t="s">
        <v>383</v>
      </c>
      <c r="BE133" s="29" t="s">
        <v>382</v>
      </c>
      <c r="BF133" s="29" t="s">
        <v>982</v>
      </c>
      <c r="BG133" s="29" t="s">
        <v>383</v>
      </c>
      <c r="BH133" s="29" t="s">
        <v>383</v>
      </c>
      <c r="BI133" s="29" t="s">
        <v>383</v>
      </c>
      <c r="BJ133" s="29" t="s">
        <v>383</v>
      </c>
      <c r="BK133" s="29" t="s">
        <v>383</v>
      </c>
      <c r="BL133" s="29" t="s">
        <v>383</v>
      </c>
      <c r="BM133" s="29" t="s">
        <v>982</v>
      </c>
      <c r="BN133" s="29" t="s">
        <v>383</v>
      </c>
      <c r="BO133" s="29" t="s">
        <v>383</v>
      </c>
      <c r="BP133" s="29" t="s">
        <v>383</v>
      </c>
      <c r="BQ133" s="29">
        <v>16.399999999999999</v>
      </c>
      <c r="BR133" s="29">
        <v>9.3000000000000007</v>
      </c>
      <c r="BS133" s="29">
        <v>56.6</v>
      </c>
      <c r="BT133" s="29">
        <v>2.8</v>
      </c>
      <c r="BU133" s="29">
        <v>16.8</v>
      </c>
      <c r="BV133" s="29">
        <v>4.4000000000000004</v>
      </c>
      <c r="BW133" s="29">
        <v>26.6</v>
      </c>
      <c r="BX133" s="29">
        <v>5.65</v>
      </c>
      <c r="BY133" s="29">
        <v>11.8</v>
      </c>
      <c r="BZ133" s="29">
        <v>33.799999999999997</v>
      </c>
      <c r="CA133" s="29">
        <v>59.8</v>
      </c>
      <c r="CB133" s="29">
        <v>20.9</v>
      </c>
      <c r="CC133" s="29">
        <v>34.9</v>
      </c>
      <c r="CD133" s="29">
        <v>16.899999999999999</v>
      </c>
      <c r="CE133" s="29">
        <v>194</v>
      </c>
      <c r="CG133" s="29">
        <v>47</v>
      </c>
      <c r="CI133" s="29">
        <v>14</v>
      </c>
      <c r="CJ133" s="29">
        <v>4</v>
      </c>
      <c r="CK133" s="29">
        <v>35</v>
      </c>
      <c r="CM133" s="29" t="s">
        <v>383</v>
      </c>
      <c r="CN133" s="29" t="s">
        <v>75</v>
      </c>
      <c r="CO133" s="29" t="s">
        <v>456</v>
      </c>
      <c r="CP133" s="29" t="s">
        <v>456</v>
      </c>
      <c r="CQ133" s="29" t="s">
        <v>457</v>
      </c>
      <c r="CR133" s="29">
        <v>1</v>
      </c>
      <c r="CS133" s="29" t="s">
        <v>385</v>
      </c>
      <c r="CT133" s="29" t="s">
        <v>385</v>
      </c>
      <c r="CU133" s="29" t="s">
        <v>385</v>
      </c>
      <c r="CW133" s="29">
        <v>0</v>
      </c>
      <c r="CX133" s="29" t="s">
        <v>385</v>
      </c>
      <c r="DC133" s="29" t="s">
        <v>385</v>
      </c>
      <c r="DD133" s="29" t="s">
        <v>385</v>
      </c>
      <c r="DE133" s="29" t="s">
        <v>385</v>
      </c>
      <c r="DF133" s="29">
        <v>0</v>
      </c>
      <c r="DG133" s="29" t="s">
        <v>385</v>
      </c>
      <c r="DH133" s="29" t="str">
        <f t="shared" si="2"/>
        <v>CA010</v>
      </c>
    </row>
    <row r="134" spans="1:112" ht="15" customHeight="1" x14ac:dyDescent="0.2">
      <c r="A134" s="29" t="s">
        <v>899</v>
      </c>
      <c r="B134" s="29" t="s">
        <v>978</v>
      </c>
      <c r="C134" s="29">
        <v>165</v>
      </c>
      <c r="D134" s="29" t="s">
        <v>76</v>
      </c>
      <c r="E134" s="29" t="s">
        <v>986</v>
      </c>
      <c r="F134" s="29">
        <v>1</v>
      </c>
      <c r="G134" s="29" t="s">
        <v>376</v>
      </c>
      <c r="H134" s="29">
        <v>1</v>
      </c>
      <c r="I134" s="29">
        <v>1</v>
      </c>
      <c r="J134" s="29">
        <v>1</v>
      </c>
      <c r="K134" s="29">
        <v>0</v>
      </c>
      <c r="L134" s="29">
        <v>0</v>
      </c>
      <c r="M134" s="29">
        <v>1</v>
      </c>
      <c r="O134" s="29">
        <v>0</v>
      </c>
      <c r="P134" s="29" t="s">
        <v>984</v>
      </c>
      <c r="Q134" s="29" t="s">
        <v>76</v>
      </c>
      <c r="R134" s="29" t="s">
        <v>705</v>
      </c>
      <c r="S134" s="29" t="s">
        <v>705</v>
      </c>
      <c r="T134" s="29" t="s">
        <v>376</v>
      </c>
      <c r="U134" s="29" t="s">
        <v>382</v>
      </c>
      <c r="V134" s="29" t="s">
        <v>378</v>
      </c>
      <c r="X134" s="29">
        <v>17</v>
      </c>
      <c r="Y134" s="29" t="s">
        <v>554</v>
      </c>
      <c r="Z134" s="29">
        <v>114</v>
      </c>
      <c r="AA134" s="29" t="s">
        <v>380</v>
      </c>
      <c r="AB134" s="29" t="s">
        <v>383</v>
      </c>
      <c r="AC134" s="29" t="s">
        <v>383</v>
      </c>
      <c r="AD134" s="29" t="s">
        <v>383</v>
      </c>
      <c r="AE134" s="29" t="s">
        <v>383</v>
      </c>
      <c r="AF134" s="29">
        <v>2</v>
      </c>
      <c r="AG134" s="29" t="s">
        <v>383</v>
      </c>
      <c r="AH134" s="29" t="s">
        <v>383</v>
      </c>
      <c r="AI134" s="29" t="s">
        <v>377</v>
      </c>
      <c r="AJ134" s="29" t="s">
        <v>382</v>
      </c>
      <c r="AK134" s="29" t="s">
        <v>377</v>
      </c>
      <c r="AL134" s="29" t="s">
        <v>573</v>
      </c>
      <c r="AM134" s="29" t="s">
        <v>382</v>
      </c>
      <c r="AN134" s="29" t="s">
        <v>382</v>
      </c>
      <c r="AO134" s="29" t="s">
        <v>383</v>
      </c>
      <c r="AP134" s="29" t="s">
        <v>383</v>
      </c>
      <c r="AQ134" s="29" t="s">
        <v>383</v>
      </c>
      <c r="AR134" s="29" t="s">
        <v>987</v>
      </c>
      <c r="AS134" s="29" t="s">
        <v>383</v>
      </c>
      <c r="AT134" s="29" t="s">
        <v>382</v>
      </c>
      <c r="AU134" s="29" t="s">
        <v>382</v>
      </c>
      <c r="AV134" s="29" t="s">
        <v>377</v>
      </c>
      <c r="AW134" s="29" t="s">
        <v>377</v>
      </c>
      <c r="AX134" s="29" t="s">
        <v>377</v>
      </c>
      <c r="AY134" s="29" t="s">
        <v>377</v>
      </c>
      <c r="AZ134" s="29" t="s">
        <v>377</v>
      </c>
      <c r="BA134" s="29" t="s">
        <v>377</v>
      </c>
      <c r="BB134" s="29" t="s">
        <v>383</v>
      </c>
      <c r="BC134" s="29" t="s">
        <v>382</v>
      </c>
      <c r="BD134" s="29" t="s">
        <v>383</v>
      </c>
      <c r="BE134" s="29" t="s">
        <v>382</v>
      </c>
      <c r="BF134" s="29" t="s">
        <v>982</v>
      </c>
      <c r="BG134" s="29" t="s">
        <v>383</v>
      </c>
      <c r="BH134" s="29" t="s">
        <v>383</v>
      </c>
      <c r="BI134" s="29" t="s">
        <v>383</v>
      </c>
      <c r="BJ134" s="29" t="s">
        <v>383</v>
      </c>
      <c r="BK134" s="29" t="s">
        <v>383</v>
      </c>
      <c r="BL134" s="29" t="s">
        <v>383</v>
      </c>
      <c r="BM134" s="29" t="s">
        <v>982</v>
      </c>
      <c r="BN134" s="29" t="s">
        <v>383</v>
      </c>
      <c r="BO134" s="29" t="s">
        <v>383</v>
      </c>
      <c r="BP134" s="29" t="s">
        <v>383</v>
      </c>
      <c r="BQ134" s="29">
        <v>21.8</v>
      </c>
      <c r="BR134" s="29">
        <v>14.3</v>
      </c>
      <c r="BS134" s="29">
        <v>65.8</v>
      </c>
      <c r="BT134" s="29">
        <v>3.1</v>
      </c>
      <c r="BU134" s="29">
        <v>14</v>
      </c>
      <c r="BV134" s="29">
        <v>4.4000000000000004</v>
      </c>
      <c r="BW134" s="29">
        <v>20.2</v>
      </c>
      <c r="BX134" s="29">
        <v>5.51</v>
      </c>
      <c r="BY134" s="29">
        <v>11.1</v>
      </c>
      <c r="BZ134" s="29">
        <v>31.7</v>
      </c>
      <c r="CA134" s="29">
        <v>57.5</v>
      </c>
      <c r="CB134" s="29">
        <v>20.100000000000001</v>
      </c>
      <c r="CC134" s="29">
        <v>35</v>
      </c>
      <c r="CD134" s="29">
        <v>18.399999999999999</v>
      </c>
      <c r="CE134" s="29">
        <v>184</v>
      </c>
      <c r="CG134" s="29">
        <v>50</v>
      </c>
      <c r="CI134" s="29">
        <v>19</v>
      </c>
      <c r="CJ134" s="29">
        <v>3</v>
      </c>
      <c r="CK134" s="29">
        <v>28</v>
      </c>
      <c r="CM134" s="29" t="s">
        <v>383</v>
      </c>
      <c r="CN134" s="29" t="s">
        <v>76</v>
      </c>
      <c r="CO134" s="29" t="s">
        <v>382</v>
      </c>
      <c r="CP134" s="29" t="s">
        <v>382</v>
      </c>
      <c r="CQ134" s="29" t="s">
        <v>385</v>
      </c>
      <c r="CR134" s="29">
        <v>0</v>
      </c>
      <c r="CS134" s="29" t="s">
        <v>385</v>
      </c>
      <c r="CT134" s="29" t="s">
        <v>385</v>
      </c>
      <c r="CU134" s="29" t="s">
        <v>385</v>
      </c>
      <c r="CW134" s="29">
        <v>0</v>
      </c>
      <c r="CX134" s="29" t="s">
        <v>385</v>
      </c>
      <c r="DC134" s="29" t="s">
        <v>385</v>
      </c>
      <c r="DD134" s="29" t="s">
        <v>385</v>
      </c>
      <c r="DE134" s="29" t="s">
        <v>385</v>
      </c>
      <c r="DF134" s="29">
        <v>1</v>
      </c>
      <c r="DG134" s="29" t="s">
        <v>385</v>
      </c>
      <c r="DH134" s="29" t="str">
        <f t="shared" si="2"/>
        <v>CA010</v>
      </c>
    </row>
    <row r="135" spans="1:112" ht="15.75" customHeight="1" x14ac:dyDescent="0.2">
      <c r="A135" s="29" t="s">
        <v>899</v>
      </c>
      <c r="B135" s="29" t="s">
        <v>978</v>
      </c>
      <c r="C135" s="29">
        <v>166</v>
      </c>
      <c r="D135" s="29" t="s">
        <v>77</v>
      </c>
      <c r="E135" s="29" t="s">
        <v>470</v>
      </c>
      <c r="F135" s="29">
        <v>1</v>
      </c>
      <c r="G135" s="29" t="s">
        <v>376</v>
      </c>
      <c r="H135" s="29" t="s">
        <v>383</v>
      </c>
      <c r="I135" s="29" t="s">
        <v>705</v>
      </c>
      <c r="J135" s="29" t="s">
        <v>705</v>
      </c>
      <c r="K135" s="29" t="s">
        <v>383</v>
      </c>
      <c r="L135" s="29" t="s">
        <v>383</v>
      </c>
      <c r="M135" s="29" t="s">
        <v>383</v>
      </c>
      <c r="N135" s="29" t="s">
        <v>383</v>
      </c>
      <c r="O135" s="29" t="s">
        <v>383</v>
      </c>
      <c r="P135" s="29" t="s">
        <v>988</v>
      </c>
      <c r="Q135" s="29" t="s">
        <v>77</v>
      </c>
      <c r="R135" s="29">
        <v>99</v>
      </c>
      <c r="S135" s="29">
        <v>999</v>
      </c>
      <c r="T135" s="29" t="s">
        <v>376</v>
      </c>
      <c r="U135" s="29" t="s">
        <v>382</v>
      </c>
      <c r="V135" s="29" t="s">
        <v>378</v>
      </c>
      <c r="X135" s="29">
        <v>12</v>
      </c>
      <c r="Y135" s="29" t="s">
        <v>554</v>
      </c>
      <c r="Z135" s="29">
        <v>124</v>
      </c>
      <c r="AA135" s="29" t="s">
        <v>380</v>
      </c>
      <c r="AB135" s="29" t="s">
        <v>610</v>
      </c>
      <c r="AC135" s="29" t="s">
        <v>380</v>
      </c>
      <c r="AD135" s="29">
        <v>39.833333333333336</v>
      </c>
      <c r="AE135" s="29">
        <v>103.7</v>
      </c>
      <c r="AF135" s="29">
        <v>1</v>
      </c>
      <c r="AH135" s="29" t="s">
        <v>989</v>
      </c>
      <c r="AI135" s="29" t="s">
        <v>377</v>
      </c>
      <c r="AJ135" s="29" t="s">
        <v>382</v>
      </c>
      <c r="AK135" s="29" t="s">
        <v>377</v>
      </c>
      <c r="AL135" s="29" t="s">
        <v>573</v>
      </c>
      <c r="AM135" s="29" t="s">
        <v>382</v>
      </c>
      <c r="AN135" s="29" t="s">
        <v>382</v>
      </c>
      <c r="AO135" s="29" t="s">
        <v>924</v>
      </c>
      <c r="AP135" s="29" t="s">
        <v>383</v>
      </c>
      <c r="AQ135" s="29" t="s">
        <v>383</v>
      </c>
      <c r="AR135" s="29" t="s">
        <v>990</v>
      </c>
      <c r="AS135" s="29" t="s">
        <v>383</v>
      </c>
      <c r="AT135" s="29" t="s">
        <v>382</v>
      </c>
      <c r="AU135" s="29" t="s">
        <v>377</v>
      </c>
      <c r="AV135" s="29" t="s">
        <v>377</v>
      </c>
      <c r="AW135" s="29" t="s">
        <v>377</v>
      </c>
      <c r="AX135" s="29" t="s">
        <v>377</v>
      </c>
      <c r="AY135" s="29" t="s">
        <v>377</v>
      </c>
      <c r="AZ135" s="29" t="s">
        <v>377</v>
      </c>
      <c r="BA135" s="29" t="s">
        <v>377</v>
      </c>
      <c r="BB135" s="29" t="s">
        <v>383</v>
      </c>
      <c r="BC135" s="29" t="s">
        <v>382</v>
      </c>
      <c r="BD135" s="29" t="s">
        <v>991</v>
      </c>
      <c r="BE135" s="29" t="s">
        <v>382</v>
      </c>
      <c r="BF135" s="29" t="s">
        <v>982</v>
      </c>
      <c r="BG135" s="29" t="s">
        <v>383</v>
      </c>
      <c r="BH135" s="29" t="s">
        <v>383</v>
      </c>
      <c r="BI135" s="29" t="s">
        <v>383</v>
      </c>
      <c r="BJ135" s="29" t="s">
        <v>383</v>
      </c>
      <c r="BK135" s="29" t="s">
        <v>383</v>
      </c>
      <c r="BL135" s="29" t="s">
        <v>383</v>
      </c>
      <c r="BM135" s="29" t="s">
        <v>982</v>
      </c>
      <c r="BN135" s="29" t="s">
        <v>383</v>
      </c>
      <c r="BO135" s="29" t="s">
        <v>383</v>
      </c>
      <c r="BP135" s="29" t="s">
        <v>383</v>
      </c>
      <c r="BQ135" s="29" t="s">
        <v>383</v>
      </c>
      <c r="BR135" s="29" t="s">
        <v>383</v>
      </c>
      <c r="BS135" s="29" t="s">
        <v>383</v>
      </c>
      <c r="BT135" s="29" t="s">
        <v>383</v>
      </c>
      <c r="BU135" s="29" t="s">
        <v>383</v>
      </c>
      <c r="BV135" s="29" t="s">
        <v>383</v>
      </c>
      <c r="BW135" s="29" t="s">
        <v>383</v>
      </c>
      <c r="BX135" s="29" t="s">
        <v>383</v>
      </c>
      <c r="BY135" s="29" t="s">
        <v>383</v>
      </c>
      <c r="BZ135" s="29" t="s">
        <v>383</v>
      </c>
      <c r="CA135" s="29" t="s">
        <v>383</v>
      </c>
      <c r="CB135" s="29" t="s">
        <v>383</v>
      </c>
      <c r="CC135" s="29" t="s">
        <v>383</v>
      </c>
      <c r="CD135" s="29" t="s">
        <v>383</v>
      </c>
      <c r="CE135" s="29" t="s">
        <v>383</v>
      </c>
      <c r="CF135" s="29" t="s">
        <v>383</v>
      </c>
      <c r="CG135" s="29" t="s">
        <v>383</v>
      </c>
      <c r="CH135" s="29" t="s">
        <v>383</v>
      </c>
      <c r="CI135" s="29" t="s">
        <v>383</v>
      </c>
      <c r="CJ135" s="29" t="s">
        <v>383</v>
      </c>
      <c r="CK135" s="29" t="s">
        <v>383</v>
      </c>
      <c r="CL135" s="29" t="s">
        <v>383</v>
      </c>
      <c r="CM135" s="29" t="s">
        <v>383</v>
      </c>
      <c r="CN135" s="29" t="s">
        <v>77</v>
      </c>
      <c r="CO135" s="29" t="s">
        <v>382</v>
      </c>
      <c r="CP135" s="29" t="s">
        <v>382</v>
      </c>
      <c r="CQ135" s="29" t="s">
        <v>385</v>
      </c>
      <c r="CR135" s="29">
        <v>0</v>
      </c>
      <c r="CS135" s="29" t="s">
        <v>385</v>
      </c>
      <c r="CT135" s="29" t="s">
        <v>385</v>
      </c>
      <c r="CU135" s="29" t="s">
        <v>385</v>
      </c>
      <c r="CW135" s="29">
        <v>0</v>
      </c>
      <c r="CX135" s="29" t="s">
        <v>385</v>
      </c>
      <c r="DC135" s="29" t="s">
        <v>385</v>
      </c>
      <c r="DD135" s="29" t="s">
        <v>385</v>
      </c>
      <c r="DE135" s="29" t="s">
        <v>385</v>
      </c>
      <c r="DF135" s="29">
        <v>0</v>
      </c>
      <c r="DG135" s="29" t="s">
        <v>385</v>
      </c>
      <c r="DH135" s="29" t="str">
        <f t="shared" si="2"/>
        <v>CA010</v>
      </c>
    </row>
    <row r="136" spans="1:112" ht="15" customHeight="1" x14ac:dyDescent="0.2">
      <c r="A136" s="29" t="s">
        <v>899</v>
      </c>
      <c r="B136" s="29" t="s">
        <v>978</v>
      </c>
      <c r="C136" s="29" t="s">
        <v>992</v>
      </c>
      <c r="D136" s="29" t="s">
        <v>992</v>
      </c>
      <c r="E136" s="29" t="s">
        <v>993</v>
      </c>
      <c r="F136" s="29">
        <v>1</v>
      </c>
      <c r="G136" s="29" t="s">
        <v>383</v>
      </c>
      <c r="H136" s="29">
        <v>0.25</v>
      </c>
      <c r="I136" s="29" t="s">
        <v>383</v>
      </c>
      <c r="J136" s="29" t="s">
        <v>383</v>
      </c>
      <c r="K136" s="29">
        <v>0</v>
      </c>
      <c r="L136" s="29">
        <v>0</v>
      </c>
      <c r="M136" s="29">
        <v>1</v>
      </c>
      <c r="O136" s="29">
        <v>0</v>
      </c>
      <c r="P136" s="29" t="s">
        <v>875</v>
      </c>
      <c r="Q136" s="29" t="s">
        <v>992</v>
      </c>
      <c r="R136" s="29" t="s">
        <v>383</v>
      </c>
      <c r="S136" s="29" t="s">
        <v>383</v>
      </c>
      <c r="T136" s="29" t="s">
        <v>383</v>
      </c>
      <c r="U136" s="29" t="s">
        <v>383</v>
      </c>
      <c r="V136" s="29" t="s">
        <v>383</v>
      </c>
      <c r="X136" s="29" t="s">
        <v>383</v>
      </c>
      <c r="Y136" s="29" t="s">
        <v>383</v>
      </c>
      <c r="Z136" s="29" t="s">
        <v>383</v>
      </c>
      <c r="AA136" s="29" t="s">
        <v>383</v>
      </c>
      <c r="AB136" s="29" t="s">
        <v>383</v>
      </c>
      <c r="AC136" s="29" t="s">
        <v>383</v>
      </c>
      <c r="AD136" s="29" t="s">
        <v>383</v>
      </c>
      <c r="AE136" s="29" t="s">
        <v>383</v>
      </c>
      <c r="AF136" s="29" t="s">
        <v>383</v>
      </c>
      <c r="AG136" s="29" t="s">
        <v>383</v>
      </c>
      <c r="AH136" s="29" t="s">
        <v>383</v>
      </c>
      <c r="AI136" s="29" t="s">
        <v>383</v>
      </c>
      <c r="AJ136" s="29" t="s">
        <v>383</v>
      </c>
      <c r="AK136" s="29" t="s">
        <v>383</v>
      </c>
      <c r="AL136" s="29" t="s">
        <v>383</v>
      </c>
      <c r="AM136" s="29" t="s">
        <v>383</v>
      </c>
      <c r="AN136" s="29" t="s">
        <v>383</v>
      </c>
      <c r="AO136" s="29" t="s">
        <v>383</v>
      </c>
      <c r="AP136" s="29" t="s">
        <v>383</v>
      </c>
      <c r="AQ136" s="29" t="s">
        <v>383</v>
      </c>
      <c r="AR136" s="29" t="s">
        <v>383</v>
      </c>
      <c r="AS136" s="29" t="s">
        <v>383</v>
      </c>
      <c r="AT136" s="29" t="s">
        <v>383</v>
      </c>
      <c r="AU136" s="29" t="s">
        <v>383</v>
      </c>
      <c r="AV136" s="29" t="s">
        <v>383</v>
      </c>
      <c r="AW136" s="29" t="s">
        <v>383</v>
      </c>
      <c r="AX136" s="29" t="s">
        <v>383</v>
      </c>
      <c r="AY136" s="29" t="s">
        <v>383</v>
      </c>
      <c r="AZ136" s="29" t="s">
        <v>383</v>
      </c>
      <c r="BA136" s="29" t="s">
        <v>383</v>
      </c>
      <c r="BB136" s="29" t="s">
        <v>383</v>
      </c>
      <c r="BC136" s="29" t="s">
        <v>383</v>
      </c>
      <c r="BD136" s="29" t="s">
        <v>383</v>
      </c>
      <c r="BE136" s="29" t="s">
        <v>383</v>
      </c>
      <c r="BF136" s="29" t="s">
        <v>383</v>
      </c>
      <c r="BG136" s="29" t="s">
        <v>383</v>
      </c>
      <c r="BH136" s="29" t="s">
        <v>383</v>
      </c>
      <c r="BI136" s="29" t="s">
        <v>383</v>
      </c>
      <c r="BJ136" s="29" t="s">
        <v>383</v>
      </c>
      <c r="BK136" s="29" t="s">
        <v>383</v>
      </c>
      <c r="BL136" s="29" t="s">
        <v>383</v>
      </c>
      <c r="BM136" s="29" t="s">
        <v>383</v>
      </c>
      <c r="BN136" s="29" t="s">
        <v>383</v>
      </c>
      <c r="BO136" s="29" t="s">
        <v>383</v>
      </c>
      <c r="BP136" s="29" t="s">
        <v>383</v>
      </c>
      <c r="BQ136" s="29" t="s">
        <v>383</v>
      </c>
      <c r="BR136" s="29" t="s">
        <v>383</v>
      </c>
      <c r="BS136" s="29" t="s">
        <v>383</v>
      </c>
      <c r="BT136" s="29" t="s">
        <v>383</v>
      </c>
      <c r="BU136" s="29" t="s">
        <v>383</v>
      </c>
      <c r="BV136" s="29" t="s">
        <v>383</v>
      </c>
      <c r="BW136" s="29" t="s">
        <v>383</v>
      </c>
      <c r="BX136" s="29" t="s">
        <v>383</v>
      </c>
      <c r="BY136" s="29" t="s">
        <v>383</v>
      </c>
      <c r="BZ136" s="29" t="s">
        <v>383</v>
      </c>
      <c r="CA136" s="29" t="s">
        <v>383</v>
      </c>
      <c r="CB136" s="29" t="s">
        <v>383</v>
      </c>
      <c r="CC136" s="29" t="s">
        <v>383</v>
      </c>
      <c r="CD136" s="29" t="s">
        <v>383</v>
      </c>
      <c r="CE136" s="29" t="s">
        <v>383</v>
      </c>
      <c r="CF136" s="29" t="s">
        <v>383</v>
      </c>
      <c r="CG136" s="29" t="s">
        <v>383</v>
      </c>
      <c r="CH136" s="29" t="s">
        <v>383</v>
      </c>
      <c r="CI136" s="29" t="s">
        <v>383</v>
      </c>
      <c r="CJ136" s="29" t="s">
        <v>383</v>
      </c>
      <c r="CK136" s="29" t="s">
        <v>383</v>
      </c>
      <c r="CL136" s="29" t="s">
        <v>383</v>
      </c>
      <c r="CM136" s="29" t="s">
        <v>383</v>
      </c>
      <c r="CN136" s="29" t="s">
        <v>383</v>
      </c>
      <c r="CO136" s="29" t="s">
        <v>383</v>
      </c>
      <c r="CP136" s="29" t="s">
        <v>383</v>
      </c>
      <c r="CQ136" s="29" t="s">
        <v>383</v>
      </c>
      <c r="CS136" s="29" t="s">
        <v>383</v>
      </c>
      <c r="CT136" s="29" t="s">
        <v>383</v>
      </c>
      <c r="CU136" s="29" t="s">
        <v>383</v>
      </c>
      <c r="CW136" s="29" t="s">
        <v>383</v>
      </c>
      <c r="CX136" s="29" t="s">
        <v>383</v>
      </c>
      <c r="CY136" s="29" t="s">
        <v>383</v>
      </c>
      <c r="CZ136" s="29" t="s">
        <v>383</v>
      </c>
      <c r="DA136" s="29" t="s">
        <v>383</v>
      </c>
      <c r="DC136" s="29" t="s">
        <v>383</v>
      </c>
      <c r="DD136" s="29" t="s">
        <v>383</v>
      </c>
      <c r="DE136" s="29" t="s">
        <v>383</v>
      </c>
      <c r="DF136" s="29" t="s">
        <v>383</v>
      </c>
      <c r="DG136" s="29" t="s">
        <v>383</v>
      </c>
      <c r="DH136" s="29" t="str">
        <f t="shared" si="2"/>
        <v>CA010</v>
      </c>
    </row>
    <row r="137" spans="1:112" ht="15" customHeight="1" x14ac:dyDescent="0.2">
      <c r="A137" s="29" t="s">
        <v>899</v>
      </c>
      <c r="B137" s="29" t="s">
        <v>978</v>
      </c>
      <c r="C137" s="29" t="s">
        <v>994</v>
      </c>
      <c r="D137" s="29" t="s">
        <v>994</v>
      </c>
      <c r="E137" s="29" t="s">
        <v>995</v>
      </c>
      <c r="F137" s="29">
        <v>0</v>
      </c>
      <c r="G137" s="29" t="s">
        <v>383</v>
      </c>
      <c r="H137" s="29">
        <v>0.25</v>
      </c>
      <c r="I137" s="29" t="s">
        <v>383</v>
      </c>
      <c r="J137" s="29" t="s">
        <v>383</v>
      </c>
      <c r="K137" s="29">
        <v>0</v>
      </c>
      <c r="M137" s="29">
        <v>1</v>
      </c>
      <c r="O137" s="29">
        <v>0</v>
      </c>
      <c r="P137" s="29" t="s">
        <v>875</v>
      </c>
      <c r="Q137" s="29" t="s">
        <v>994</v>
      </c>
      <c r="R137" s="29" t="s">
        <v>383</v>
      </c>
      <c r="S137" s="29" t="s">
        <v>383</v>
      </c>
      <c r="T137" s="29" t="s">
        <v>383</v>
      </c>
      <c r="U137" s="29" t="s">
        <v>383</v>
      </c>
      <c r="V137" s="29" t="s">
        <v>383</v>
      </c>
      <c r="W137" s="29" t="s">
        <v>383</v>
      </c>
      <c r="X137" s="29" t="s">
        <v>383</v>
      </c>
      <c r="Y137" s="29" t="s">
        <v>383</v>
      </c>
      <c r="Z137" s="29" t="s">
        <v>383</v>
      </c>
      <c r="AA137" s="29" t="s">
        <v>383</v>
      </c>
      <c r="AB137" s="29" t="s">
        <v>383</v>
      </c>
      <c r="AC137" s="29" t="s">
        <v>383</v>
      </c>
      <c r="AD137" s="29" t="s">
        <v>383</v>
      </c>
      <c r="AE137" s="29" t="s">
        <v>383</v>
      </c>
      <c r="AF137" s="29" t="s">
        <v>383</v>
      </c>
      <c r="AG137" s="29" t="s">
        <v>383</v>
      </c>
      <c r="AH137" s="29" t="s">
        <v>383</v>
      </c>
      <c r="AI137" s="29" t="s">
        <v>383</v>
      </c>
      <c r="AJ137" s="29" t="s">
        <v>383</v>
      </c>
      <c r="AK137" s="29" t="s">
        <v>383</v>
      </c>
      <c r="AL137" s="29" t="s">
        <v>383</v>
      </c>
      <c r="AM137" s="29" t="s">
        <v>383</v>
      </c>
      <c r="AN137" s="29" t="s">
        <v>383</v>
      </c>
      <c r="AO137" s="29" t="s">
        <v>383</v>
      </c>
      <c r="AP137" s="29" t="s">
        <v>383</v>
      </c>
      <c r="AQ137" s="29" t="s">
        <v>383</v>
      </c>
      <c r="AR137" s="29" t="s">
        <v>383</v>
      </c>
      <c r="AS137" s="29" t="s">
        <v>383</v>
      </c>
      <c r="AT137" s="29" t="s">
        <v>383</v>
      </c>
      <c r="AU137" s="29" t="s">
        <v>383</v>
      </c>
      <c r="AV137" s="29" t="s">
        <v>383</v>
      </c>
      <c r="AW137" s="29" t="s">
        <v>383</v>
      </c>
      <c r="AX137" s="29" t="s">
        <v>383</v>
      </c>
      <c r="AY137" s="29" t="s">
        <v>383</v>
      </c>
      <c r="AZ137" s="29" t="s">
        <v>383</v>
      </c>
      <c r="BA137" s="29" t="s">
        <v>383</v>
      </c>
      <c r="BB137" s="29" t="s">
        <v>383</v>
      </c>
      <c r="BC137" s="29" t="s">
        <v>383</v>
      </c>
      <c r="BD137" s="29" t="s">
        <v>383</v>
      </c>
      <c r="BE137" s="29" t="s">
        <v>383</v>
      </c>
      <c r="BF137" s="29" t="s">
        <v>383</v>
      </c>
      <c r="BG137" s="29" t="s">
        <v>383</v>
      </c>
      <c r="BH137" s="29" t="s">
        <v>383</v>
      </c>
      <c r="BI137" s="29" t="s">
        <v>383</v>
      </c>
      <c r="BJ137" s="29" t="s">
        <v>383</v>
      </c>
      <c r="BK137" s="29" t="s">
        <v>383</v>
      </c>
      <c r="BL137" s="29" t="s">
        <v>383</v>
      </c>
      <c r="BM137" s="29" t="s">
        <v>383</v>
      </c>
      <c r="BN137" s="29" t="s">
        <v>383</v>
      </c>
      <c r="BO137" s="29" t="s">
        <v>383</v>
      </c>
      <c r="BP137" s="29" t="s">
        <v>383</v>
      </c>
      <c r="BQ137" s="29" t="s">
        <v>383</v>
      </c>
      <c r="BR137" s="29" t="s">
        <v>383</v>
      </c>
      <c r="BS137" s="29" t="s">
        <v>383</v>
      </c>
      <c r="BT137" s="29" t="s">
        <v>383</v>
      </c>
      <c r="BU137" s="29" t="s">
        <v>383</v>
      </c>
      <c r="BV137" s="29" t="s">
        <v>383</v>
      </c>
      <c r="BW137" s="29" t="s">
        <v>383</v>
      </c>
      <c r="BX137" s="29" t="s">
        <v>383</v>
      </c>
      <c r="BY137" s="29" t="s">
        <v>383</v>
      </c>
      <c r="BZ137" s="29" t="s">
        <v>383</v>
      </c>
      <c r="CA137" s="29" t="s">
        <v>383</v>
      </c>
      <c r="CB137" s="29" t="s">
        <v>383</v>
      </c>
      <c r="CC137" s="29" t="s">
        <v>383</v>
      </c>
      <c r="CD137" s="29" t="s">
        <v>383</v>
      </c>
      <c r="CE137" s="29" t="s">
        <v>383</v>
      </c>
      <c r="CF137" s="29" t="s">
        <v>383</v>
      </c>
      <c r="CG137" s="29" t="s">
        <v>383</v>
      </c>
      <c r="CH137" s="29" t="s">
        <v>383</v>
      </c>
      <c r="CI137" s="29" t="s">
        <v>383</v>
      </c>
      <c r="CJ137" s="29" t="s">
        <v>383</v>
      </c>
      <c r="CK137" s="29" t="s">
        <v>383</v>
      </c>
      <c r="CL137" s="29" t="s">
        <v>383</v>
      </c>
      <c r="CM137" s="29" t="s">
        <v>383</v>
      </c>
      <c r="CN137" s="29" t="s">
        <v>383</v>
      </c>
      <c r="CO137" s="29" t="s">
        <v>383</v>
      </c>
      <c r="CP137" s="29" t="s">
        <v>383</v>
      </c>
      <c r="CQ137" s="29" t="s">
        <v>383</v>
      </c>
      <c r="CS137" s="29" t="s">
        <v>383</v>
      </c>
      <c r="CT137" s="29" t="s">
        <v>383</v>
      </c>
      <c r="CU137" s="29" t="s">
        <v>383</v>
      </c>
      <c r="CW137" s="29" t="s">
        <v>383</v>
      </c>
      <c r="CX137" s="29" t="s">
        <v>383</v>
      </c>
      <c r="CY137" s="29" t="s">
        <v>383</v>
      </c>
      <c r="CZ137" s="29" t="s">
        <v>383</v>
      </c>
      <c r="DA137" s="29" t="s">
        <v>383</v>
      </c>
      <c r="DC137" s="29" t="s">
        <v>383</v>
      </c>
      <c r="DD137" s="29" t="s">
        <v>383</v>
      </c>
      <c r="DE137" s="29" t="s">
        <v>383</v>
      </c>
      <c r="DF137" s="29" t="s">
        <v>383</v>
      </c>
      <c r="DG137" s="29" t="s">
        <v>383</v>
      </c>
      <c r="DH137" s="29" t="str">
        <f t="shared" si="2"/>
        <v>CA010</v>
      </c>
    </row>
    <row r="138" spans="1:112" ht="15" customHeight="1" x14ac:dyDescent="0.2">
      <c r="A138" s="29" t="s">
        <v>899</v>
      </c>
      <c r="B138" s="29" t="s">
        <v>996</v>
      </c>
      <c r="C138" s="29">
        <v>167</v>
      </c>
      <c r="D138" s="29" t="s">
        <v>79</v>
      </c>
      <c r="E138" s="29" t="s">
        <v>997</v>
      </c>
      <c r="F138" s="29">
        <v>0</v>
      </c>
      <c r="G138" s="29" t="s">
        <v>392</v>
      </c>
      <c r="H138" s="29">
        <v>6</v>
      </c>
      <c r="I138" s="29">
        <v>7</v>
      </c>
      <c r="J138" s="29">
        <v>84</v>
      </c>
      <c r="K138" s="29">
        <v>0</v>
      </c>
      <c r="M138" s="29">
        <v>1</v>
      </c>
      <c r="O138" s="29">
        <v>2</v>
      </c>
      <c r="P138" s="29" t="s">
        <v>998</v>
      </c>
      <c r="Q138" s="29" t="s">
        <v>79</v>
      </c>
      <c r="R138" s="29">
        <v>7</v>
      </c>
      <c r="S138" s="29">
        <v>84</v>
      </c>
      <c r="T138" s="29" t="s">
        <v>392</v>
      </c>
      <c r="U138" s="29" t="s">
        <v>382</v>
      </c>
      <c r="V138" s="29" t="s">
        <v>378</v>
      </c>
      <c r="Y138" s="29" t="s">
        <v>554</v>
      </c>
      <c r="Z138" s="29">
        <v>76</v>
      </c>
      <c r="AA138" s="29" t="s">
        <v>380</v>
      </c>
      <c r="AB138" s="29" t="s">
        <v>645</v>
      </c>
      <c r="AC138" s="29" t="s">
        <v>645</v>
      </c>
      <c r="AD138" s="29">
        <v>39.777777777777779</v>
      </c>
      <c r="AE138" s="29">
        <v>103.6</v>
      </c>
      <c r="AF138" s="29">
        <v>4</v>
      </c>
      <c r="AG138" s="29" t="s">
        <v>383</v>
      </c>
      <c r="AH138" s="29" t="s">
        <v>383</v>
      </c>
      <c r="AI138" s="29" t="s">
        <v>377</v>
      </c>
      <c r="AJ138" s="29" t="s">
        <v>382</v>
      </c>
      <c r="AK138" s="29" t="s">
        <v>377</v>
      </c>
      <c r="AL138" s="29" t="s">
        <v>383</v>
      </c>
      <c r="AM138" s="29" t="s">
        <v>382</v>
      </c>
      <c r="AN138" s="29" t="s">
        <v>382</v>
      </c>
      <c r="AO138" s="29" t="s">
        <v>383</v>
      </c>
      <c r="AP138" s="29" t="s">
        <v>377</v>
      </c>
      <c r="AQ138" s="29" t="s">
        <v>383</v>
      </c>
      <c r="AR138" s="29" t="s">
        <v>999</v>
      </c>
      <c r="AS138" s="29" t="s">
        <v>383</v>
      </c>
      <c r="AT138" s="29" t="s">
        <v>382</v>
      </c>
      <c r="AU138" s="29" t="s">
        <v>382</v>
      </c>
      <c r="AV138" s="29" t="s">
        <v>377</v>
      </c>
      <c r="AW138" s="29" t="s">
        <v>377</v>
      </c>
      <c r="AX138" s="29" t="s">
        <v>377</v>
      </c>
      <c r="AY138" s="29" t="s">
        <v>377</v>
      </c>
      <c r="AZ138" s="29" t="s">
        <v>377</v>
      </c>
      <c r="BA138" s="29" t="s">
        <v>377</v>
      </c>
      <c r="BB138" s="29" t="s">
        <v>383</v>
      </c>
      <c r="BC138" s="29" t="s">
        <v>1000</v>
      </c>
      <c r="BD138" s="29" t="s">
        <v>383</v>
      </c>
      <c r="BE138" s="29" t="s">
        <v>383</v>
      </c>
      <c r="BF138" s="29" t="s">
        <v>383</v>
      </c>
      <c r="BG138" s="29" t="s">
        <v>383</v>
      </c>
      <c r="BH138" s="29" t="s">
        <v>383</v>
      </c>
      <c r="BI138" s="29" t="s">
        <v>383</v>
      </c>
      <c r="BJ138" s="29" t="s">
        <v>383</v>
      </c>
      <c r="BK138" s="29" t="s">
        <v>383</v>
      </c>
      <c r="BL138" s="29" t="s">
        <v>383</v>
      </c>
      <c r="BM138" s="29" t="s">
        <v>383</v>
      </c>
      <c r="BN138" s="29" t="s">
        <v>383</v>
      </c>
      <c r="BO138" s="29" t="s">
        <v>383</v>
      </c>
      <c r="BP138" s="29" t="s">
        <v>383</v>
      </c>
      <c r="BQ138" s="29">
        <v>13.7</v>
      </c>
      <c r="BR138" s="29">
        <v>6.5</v>
      </c>
      <c r="BS138" s="29">
        <v>47.8</v>
      </c>
      <c r="BT138" s="29">
        <v>3.8</v>
      </c>
      <c r="BU138" s="29">
        <v>27.8</v>
      </c>
      <c r="BV138" s="29">
        <v>3.3</v>
      </c>
      <c r="BW138" s="29">
        <v>24.4</v>
      </c>
      <c r="BX138" s="29">
        <v>5.46</v>
      </c>
      <c r="BY138" s="29">
        <v>13.5</v>
      </c>
      <c r="BZ138" s="29">
        <v>36.5</v>
      </c>
      <c r="CA138" s="29">
        <v>66.900000000000006</v>
      </c>
      <c r="CB138" s="29">
        <v>24.7</v>
      </c>
      <c r="CC138" s="29">
        <v>37</v>
      </c>
      <c r="CD138" s="29">
        <v>17</v>
      </c>
      <c r="CE138" s="29">
        <v>118</v>
      </c>
      <c r="CG138" s="29">
        <v>66</v>
      </c>
      <c r="CI138" s="29">
        <v>19</v>
      </c>
      <c r="CK138" s="29">
        <v>15</v>
      </c>
      <c r="CM138" s="29" t="s">
        <v>383</v>
      </c>
      <c r="CN138" s="29" t="s">
        <v>79</v>
      </c>
      <c r="CO138" s="29" t="s">
        <v>456</v>
      </c>
      <c r="CP138" s="29" t="s">
        <v>456</v>
      </c>
      <c r="CQ138" s="29" t="s">
        <v>457</v>
      </c>
      <c r="CR138" s="29">
        <v>1</v>
      </c>
      <c r="CS138" s="29" t="s">
        <v>457</v>
      </c>
      <c r="CT138" s="29" t="s">
        <v>385</v>
      </c>
      <c r="CU138" s="29" t="s">
        <v>385</v>
      </c>
      <c r="CV138" s="29">
        <v>1</v>
      </c>
      <c r="CW138" s="29">
        <v>1</v>
      </c>
      <c r="CX138" s="29" t="s">
        <v>385</v>
      </c>
      <c r="DC138" s="29" t="s">
        <v>385</v>
      </c>
      <c r="DD138" s="29" t="s">
        <v>385</v>
      </c>
      <c r="DE138" s="29" t="s">
        <v>385</v>
      </c>
      <c r="DF138" s="29">
        <v>0</v>
      </c>
      <c r="DG138" s="29" t="s">
        <v>385</v>
      </c>
      <c r="DH138" s="29" t="str">
        <f t="shared" si="2"/>
        <v>CA011</v>
      </c>
    </row>
    <row r="139" spans="1:112" ht="15" customHeight="1" x14ac:dyDescent="0.2">
      <c r="A139" s="29" t="s">
        <v>899</v>
      </c>
      <c r="B139" s="29" t="s">
        <v>1001</v>
      </c>
      <c r="C139" s="29">
        <v>168</v>
      </c>
      <c r="D139" s="29" t="s">
        <v>80</v>
      </c>
      <c r="E139" s="29" t="s">
        <v>1002</v>
      </c>
      <c r="F139" s="29">
        <v>1</v>
      </c>
      <c r="G139" s="29" t="s">
        <v>376</v>
      </c>
      <c r="H139" s="29" t="s">
        <v>383</v>
      </c>
      <c r="I139" s="29">
        <v>0.6</v>
      </c>
      <c r="J139" s="29">
        <v>7</v>
      </c>
      <c r="K139" s="29" t="s">
        <v>383</v>
      </c>
      <c r="M139" s="29" t="s">
        <v>383</v>
      </c>
      <c r="O139" s="29" t="s">
        <v>383</v>
      </c>
      <c r="P139" s="29" t="s">
        <v>553</v>
      </c>
      <c r="R139" s="29">
        <v>0.6</v>
      </c>
      <c r="S139" s="29">
        <v>7</v>
      </c>
      <c r="T139" s="29" t="s">
        <v>376</v>
      </c>
      <c r="U139" s="29" t="s">
        <v>382</v>
      </c>
      <c r="V139" s="29" t="s">
        <v>378</v>
      </c>
      <c r="X139" s="29">
        <v>18</v>
      </c>
      <c r="Y139" s="29" t="s">
        <v>554</v>
      </c>
      <c r="Z139" s="29">
        <v>108</v>
      </c>
      <c r="AA139" s="29" t="s">
        <v>380</v>
      </c>
      <c r="AD139" s="29">
        <v>39.388888888888886</v>
      </c>
      <c r="AE139" s="29">
        <v>102.9</v>
      </c>
      <c r="AF139" s="29">
        <v>3.5</v>
      </c>
      <c r="AG139" s="29" t="s">
        <v>1003</v>
      </c>
      <c r="AH139" s="29" t="s">
        <v>1004</v>
      </c>
      <c r="AI139" s="29" t="s">
        <v>382</v>
      </c>
      <c r="AJ139" s="29" t="s">
        <v>382</v>
      </c>
      <c r="AK139" s="29" t="s">
        <v>382</v>
      </c>
      <c r="AL139" s="29" t="s">
        <v>383</v>
      </c>
      <c r="AM139" s="29" t="s">
        <v>382</v>
      </c>
      <c r="AN139" s="29" t="s">
        <v>382</v>
      </c>
      <c r="AO139" s="29" t="s">
        <v>383</v>
      </c>
      <c r="AP139" s="29" t="s">
        <v>382</v>
      </c>
      <c r="AQ139" s="29">
        <v>0</v>
      </c>
      <c r="AR139" s="29" t="s">
        <v>383</v>
      </c>
      <c r="AS139" s="29" t="s">
        <v>383</v>
      </c>
      <c r="AT139" s="29" t="s">
        <v>382</v>
      </c>
      <c r="AU139" s="29" t="s">
        <v>382</v>
      </c>
      <c r="AV139" s="29" t="s">
        <v>377</v>
      </c>
      <c r="AW139" s="29" t="s">
        <v>377</v>
      </c>
      <c r="AX139" s="29" t="s">
        <v>377</v>
      </c>
      <c r="AY139" s="29" t="s">
        <v>377</v>
      </c>
      <c r="AZ139" s="29" t="s">
        <v>377</v>
      </c>
      <c r="BA139" s="29" t="s">
        <v>377</v>
      </c>
      <c r="BB139" s="29" t="s">
        <v>383</v>
      </c>
      <c r="BC139" s="29" t="s">
        <v>382</v>
      </c>
      <c r="BD139" s="29" t="s">
        <v>383</v>
      </c>
      <c r="BE139" s="29" t="s">
        <v>382</v>
      </c>
      <c r="BF139" s="29" t="s">
        <v>383</v>
      </c>
      <c r="BG139" s="29" t="s">
        <v>382</v>
      </c>
      <c r="BH139" s="29" t="s">
        <v>383</v>
      </c>
      <c r="BI139" s="29" t="s">
        <v>383</v>
      </c>
      <c r="BJ139" s="29" t="s">
        <v>712</v>
      </c>
      <c r="BK139" s="29" t="s">
        <v>383</v>
      </c>
      <c r="BL139" s="29" t="s">
        <v>383</v>
      </c>
      <c r="BM139" s="29" t="s">
        <v>383</v>
      </c>
      <c r="BN139" s="29" t="s">
        <v>382</v>
      </c>
      <c r="BO139" s="29" t="s">
        <v>383</v>
      </c>
      <c r="BP139" s="29" t="s">
        <v>383</v>
      </c>
      <c r="BQ139" s="29">
        <v>18.399999999999999</v>
      </c>
      <c r="BR139" s="29">
        <v>12.1</v>
      </c>
      <c r="BS139" s="29">
        <v>65.599999999999994</v>
      </c>
      <c r="BT139" s="29">
        <v>3.8</v>
      </c>
      <c r="BU139" s="29">
        <v>20.399999999999999</v>
      </c>
      <c r="BV139" s="29">
        <v>2.6</v>
      </c>
      <c r="BW139" s="29">
        <v>14</v>
      </c>
      <c r="BX139" s="29">
        <v>5.8</v>
      </c>
      <c r="BY139" s="29">
        <v>13.5</v>
      </c>
      <c r="BZ139" s="29">
        <v>40.299999999999997</v>
      </c>
      <c r="CA139" s="29">
        <v>69.400000000000006</v>
      </c>
      <c r="CB139" s="29">
        <v>23.3</v>
      </c>
      <c r="CC139" s="29">
        <v>33.5</v>
      </c>
      <c r="CD139" s="29">
        <v>14.8</v>
      </c>
      <c r="CE139" s="29">
        <v>231</v>
      </c>
      <c r="CF139" s="29">
        <v>10</v>
      </c>
      <c r="CG139" s="29">
        <v>46</v>
      </c>
      <c r="CI139" s="29">
        <v>38</v>
      </c>
      <c r="CJ139" s="29">
        <v>6</v>
      </c>
      <c r="CK139" s="29">
        <v>10</v>
      </c>
      <c r="CM139" s="29" t="s">
        <v>383</v>
      </c>
      <c r="CN139" s="29" t="s">
        <v>80</v>
      </c>
      <c r="CO139" s="29" t="s">
        <v>382</v>
      </c>
      <c r="CP139" s="29" t="s">
        <v>382</v>
      </c>
      <c r="CQ139" s="29" t="s">
        <v>385</v>
      </c>
      <c r="CR139" s="29">
        <v>0</v>
      </c>
      <c r="CS139" s="29" t="s">
        <v>385</v>
      </c>
      <c r="CT139" s="29" t="s">
        <v>385</v>
      </c>
      <c r="CU139" s="29" t="s">
        <v>385</v>
      </c>
      <c r="CW139" s="29">
        <v>0</v>
      </c>
      <c r="CX139" s="29" t="s">
        <v>805</v>
      </c>
      <c r="DC139" s="29" t="s">
        <v>385</v>
      </c>
      <c r="DD139" s="29" t="s">
        <v>385</v>
      </c>
      <c r="DE139" s="29" t="s">
        <v>417</v>
      </c>
      <c r="DF139" s="29">
        <v>0</v>
      </c>
      <c r="DG139" s="29" t="s">
        <v>385</v>
      </c>
      <c r="DH139" s="29" t="str">
        <f t="shared" si="2"/>
        <v>CA012</v>
      </c>
    </row>
    <row r="140" spans="1:112" ht="15" customHeight="1" x14ac:dyDescent="0.2">
      <c r="A140" s="29" t="s">
        <v>899</v>
      </c>
      <c r="B140" s="29" t="s">
        <v>1001</v>
      </c>
      <c r="C140" s="29">
        <v>169</v>
      </c>
      <c r="D140" s="29" t="s">
        <v>81</v>
      </c>
      <c r="E140" s="29" t="s">
        <v>1005</v>
      </c>
      <c r="F140" s="29">
        <v>1</v>
      </c>
      <c r="G140" s="29" t="s">
        <v>376</v>
      </c>
      <c r="H140" s="29" t="s">
        <v>383</v>
      </c>
      <c r="I140" s="29">
        <v>0.6</v>
      </c>
      <c r="J140" s="29">
        <v>7</v>
      </c>
      <c r="K140" s="29" t="s">
        <v>383</v>
      </c>
      <c r="M140" s="29" t="s">
        <v>383</v>
      </c>
      <c r="O140" s="29" t="s">
        <v>383</v>
      </c>
      <c r="P140" s="29" t="s">
        <v>553</v>
      </c>
      <c r="R140" s="29">
        <v>0.6</v>
      </c>
      <c r="S140" s="29">
        <v>7</v>
      </c>
      <c r="T140" s="29" t="s">
        <v>376</v>
      </c>
      <c r="U140" s="29" t="s">
        <v>382</v>
      </c>
      <c r="V140" s="29" t="s">
        <v>378</v>
      </c>
      <c r="X140" s="29">
        <v>35</v>
      </c>
      <c r="Y140" s="29" t="s">
        <v>554</v>
      </c>
      <c r="Z140" s="29">
        <v>112</v>
      </c>
      <c r="AA140" s="29" t="s">
        <v>380</v>
      </c>
      <c r="AD140" s="29">
        <v>40.055555555555557</v>
      </c>
      <c r="AE140" s="29">
        <v>104.1</v>
      </c>
      <c r="AF140" s="29">
        <v>4.5</v>
      </c>
      <c r="AI140" s="29" t="s">
        <v>377</v>
      </c>
      <c r="AJ140" s="29" t="s">
        <v>382</v>
      </c>
      <c r="AK140" s="29" t="s">
        <v>377</v>
      </c>
      <c r="AL140" s="29" t="s">
        <v>383</v>
      </c>
      <c r="AM140" s="29" t="s">
        <v>382</v>
      </c>
      <c r="AN140" s="29" t="s">
        <v>382</v>
      </c>
      <c r="AO140" s="29" t="s">
        <v>383</v>
      </c>
      <c r="AP140" s="29" t="s">
        <v>382</v>
      </c>
      <c r="AQ140" s="29">
        <v>0</v>
      </c>
      <c r="AR140" s="29" t="s">
        <v>1006</v>
      </c>
      <c r="AS140" s="29" t="s">
        <v>383</v>
      </c>
      <c r="AT140" s="29" t="s">
        <v>382</v>
      </c>
      <c r="AU140" s="29" t="s">
        <v>382</v>
      </c>
      <c r="AV140" s="29" t="s">
        <v>377</v>
      </c>
      <c r="AW140" s="29" t="s">
        <v>377</v>
      </c>
      <c r="AX140" s="29" t="s">
        <v>377</v>
      </c>
      <c r="AY140" s="29" t="s">
        <v>377</v>
      </c>
      <c r="AZ140" s="29" t="s">
        <v>377</v>
      </c>
      <c r="BA140" s="29" t="s">
        <v>377</v>
      </c>
      <c r="BB140" s="29" t="s">
        <v>383</v>
      </c>
      <c r="BC140" s="29" t="s">
        <v>382</v>
      </c>
      <c r="BD140" s="29" t="s">
        <v>383</v>
      </c>
      <c r="BE140" s="29" t="s">
        <v>382</v>
      </c>
      <c r="BF140" s="29" t="s">
        <v>383</v>
      </c>
      <c r="BG140" s="29" t="s">
        <v>382</v>
      </c>
      <c r="BH140" s="29" t="s">
        <v>383</v>
      </c>
      <c r="BI140" s="29" t="s">
        <v>383</v>
      </c>
      <c r="BJ140" s="29" t="s">
        <v>712</v>
      </c>
      <c r="BK140" s="29" t="s">
        <v>383</v>
      </c>
      <c r="BL140" s="29" t="s">
        <v>383</v>
      </c>
      <c r="BM140" s="29" t="s">
        <v>383</v>
      </c>
      <c r="BN140" s="29" t="s">
        <v>382</v>
      </c>
      <c r="BO140" s="29" t="s">
        <v>383</v>
      </c>
      <c r="BP140" s="29" t="s">
        <v>383</v>
      </c>
      <c r="BQ140" s="29">
        <v>27.7</v>
      </c>
      <c r="BR140" s="29">
        <v>13.3</v>
      </c>
      <c r="BS140" s="29">
        <v>48.1</v>
      </c>
      <c r="BT140" s="29">
        <v>5.4</v>
      </c>
      <c r="BU140" s="29">
        <v>19.600000000000001</v>
      </c>
      <c r="BV140" s="29">
        <v>8.9</v>
      </c>
      <c r="BW140" s="29">
        <v>32.299999999999997</v>
      </c>
      <c r="BX140" s="29">
        <v>6.17</v>
      </c>
      <c r="BY140" s="29">
        <v>14.7</v>
      </c>
      <c r="BZ140" s="29">
        <v>43.9</v>
      </c>
      <c r="CA140" s="29">
        <v>71.099999999999994</v>
      </c>
      <c r="CB140" s="29">
        <v>23.8</v>
      </c>
      <c r="CC140" s="29">
        <v>33.5</v>
      </c>
      <c r="CD140" s="29">
        <v>15.5</v>
      </c>
      <c r="CE140" s="29">
        <v>245</v>
      </c>
      <c r="CF140" s="29">
        <v>12</v>
      </c>
      <c r="CG140" s="29">
        <v>53</v>
      </c>
      <c r="CH140" s="29">
        <v>3</v>
      </c>
      <c r="CI140" s="29">
        <v>34</v>
      </c>
      <c r="CJ140" s="29">
        <v>8</v>
      </c>
      <c r="CK140" s="29">
        <v>2</v>
      </c>
      <c r="CM140" s="29" t="s">
        <v>383</v>
      </c>
      <c r="CN140" s="29" t="s">
        <v>81</v>
      </c>
      <c r="CO140" s="29" t="s">
        <v>382</v>
      </c>
      <c r="CP140" s="29" t="s">
        <v>382</v>
      </c>
      <c r="CQ140" s="29" t="s">
        <v>385</v>
      </c>
      <c r="CR140" s="29">
        <v>0</v>
      </c>
      <c r="CS140" s="29" t="s">
        <v>385</v>
      </c>
      <c r="CT140" s="29" t="s">
        <v>385</v>
      </c>
      <c r="CU140" s="29" t="s">
        <v>385</v>
      </c>
      <c r="CW140" s="29">
        <v>0</v>
      </c>
      <c r="CX140" s="29" t="s">
        <v>385</v>
      </c>
      <c r="DC140" s="29" t="s">
        <v>385</v>
      </c>
      <c r="DD140" s="29" t="s">
        <v>385</v>
      </c>
      <c r="DE140" s="29" t="s">
        <v>385</v>
      </c>
      <c r="DF140" s="29">
        <v>0</v>
      </c>
      <c r="DG140" s="29" t="s">
        <v>385</v>
      </c>
      <c r="DH140" s="29" t="str">
        <f t="shared" si="2"/>
        <v>CA012</v>
      </c>
    </row>
    <row r="141" spans="1:112" ht="15" customHeight="1" x14ac:dyDescent="0.2">
      <c r="A141" s="29" t="s">
        <v>899</v>
      </c>
      <c r="B141" s="29" t="s">
        <v>1001</v>
      </c>
      <c r="C141" s="29">
        <v>170</v>
      </c>
      <c r="D141" s="29" t="s">
        <v>82</v>
      </c>
      <c r="E141" s="29" t="s">
        <v>1007</v>
      </c>
      <c r="F141" s="29">
        <v>1</v>
      </c>
      <c r="G141" s="29" t="s">
        <v>376</v>
      </c>
      <c r="H141" s="29" t="s">
        <v>383</v>
      </c>
      <c r="I141" s="29">
        <v>0.6</v>
      </c>
      <c r="J141" s="29">
        <v>7</v>
      </c>
      <c r="K141" s="29" t="s">
        <v>383</v>
      </c>
      <c r="M141" s="29" t="s">
        <v>383</v>
      </c>
      <c r="O141" s="29" t="s">
        <v>383</v>
      </c>
      <c r="P141" s="29" t="s">
        <v>553</v>
      </c>
      <c r="R141" s="29">
        <v>0.6</v>
      </c>
      <c r="S141" s="29">
        <v>7</v>
      </c>
      <c r="T141" s="29" t="s">
        <v>376</v>
      </c>
      <c r="U141" s="29" t="s">
        <v>382</v>
      </c>
      <c r="V141" s="29" t="s">
        <v>378</v>
      </c>
      <c r="X141" s="29">
        <v>37</v>
      </c>
      <c r="Y141" s="29" t="s">
        <v>554</v>
      </c>
      <c r="Z141" s="29">
        <v>80</v>
      </c>
      <c r="AA141" s="29" t="s">
        <v>380</v>
      </c>
      <c r="AD141" s="29">
        <v>38.388888888888886</v>
      </c>
      <c r="AE141" s="29">
        <v>101.1</v>
      </c>
      <c r="AF141" s="29">
        <v>5</v>
      </c>
      <c r="AG141" s="29" t="s">
        <v>1008</v>
      </c>
      <c r="AH141" s="29" t="s">
        <v>1008</v>
      </c>
      <c r="AI141" s="29" t="s">
        <v>377</v>
      </c>
      <c r="AJ141" s="29" t="s">
        <v>382</v>
      </c>
      <c r="AK141" s="29" t="s">
        <v>377</v>
      </c>
      <c r="AL141" s="29" t="s">
        <v>383</v>
      </c>
      <c r="AM141" s="29" t="s">
        <v>382</v>
      </c>
      <c r="AN141" s="29" t="s">
        <v>382</v>
      </c>
      <c r="AO141" s="29" t="s">
        <v>383</v>
      </c>
      <c r="AP141" s="29" t="s">
        <v>383</v>
      </c>
      <c r="AQ141" s="29" t="s">
        <v>383</v>
      </c>
      <c r="AR141" s="29" t="s">
        <v>383</v>
      </c>
      <c r="AS141" s="29" t="s">
        <v>383</v>
      </c>
      <c r="AT141" s="29" t="s">
        <v>382</v>
      </c>
      <c r="AU141" s="29" t="s">
        <v>382</v>
      </c>
      <c r="AV141" s="29" t="s">
        <v>377</v>
      </c>
      <c r="AW141" s="29" t="s">
        <v>377</v>
      </c>
      <c r="AX141" s="29" t="s">
        <v>377</v>
      </c>
      <c r="AY141" s="29" t="s">
        <v>377</v>
      </c>
      <c r="AZ141" s="29" t="s">
        <v>377</v>
      </c>
      <c r="BA141" s="29" t="s">
        <v>377</v>
      </c>
      <c r="BB141" s="29" t="s">
        <v>383</v>
      </c>
      <c r="BC141" s="29" t="s">
        <v>382</v>
      </c>
      <c r="BD141" s="29" t="s">
        <v>383</v>
      </c>
      <c r="BE141" s="29" t="s">
        <v>382</v>
      </c>
      <c r="BF141" s="29" t="s">
        <v>383</v>
      </c>
      <c r="BG141" s="29" t="s">
        <v>382</v>
      </c>
      <c r="BH141" s="29" t="s">
        <v>383</v>
      </c>
      <c r="BI141" s="29" t="s">
        <v>383</v>
      </c>
      <c r="BJ141" s="29" t="s">
        <v>712</v>
      </c>
      <c r="BK141" s="29" t="s">
        <v>383</v>
      </c>
      <c r="BL141" s="29" t="s">
        <v>383</v>
      </c>
      <c r="BM141" s="29" t="s">
        <v>383</v>
      </c>
      <c r="BN141" s="29" t="s">
        <v>382</v>
      </c>
      <c r="BO141" s="29" t="s">
        <v>383</v>
      </c>
      <c r="BP141" s="29" t="s">
        <v>383</v>
      </c>
      <c r="BQ141" s="29">
        <v>20.100000000000001</v>
      </c>
      <c r="BR141" s="29">
        <v>13.1</v>
      </c>
      <c r="BS141" s="29">
        <v>65.400000000000006</v>
      </c>
      <c r="BT141" s="29">
        <v>4.5</v>
      </c>
      <c r="BU141" s="29">
        <v>22.6</v>
      </c>
      <c r="BV141" s="29">
        <v>2.4</v>
      </c>
      <c r="BW141" s="29">
        <v>12</v>
      </c>
      <c r="BX141" s="29">
        <v>5.34</v>
      </c>
      <c r="BY141" s="29">
        <v>12.9</v>
      </c>
      <c r="BZ141" s="29">
        <v>39</v>
      </c>
      <c r="CA141" s="29">
        <v>73</v>
      </c>
      <c r="CB141" s="29">
        <v>24.2</v>
      </c>
      <c r="CC141" s="29">
        <v>33.1</v>
      </c>
      <c r="CD141" s="29">
        <v>14.9</v>
      </c>
      <c r="CE141" s="29">
        <v>167</v>
      </c>
      <c r="CF141" s="29">
        <v>10.4</v>
      </c>
      <c r="CG141" s="29">
        <v>71</v>
      </c>
      <c r="CI141" s="29">
        <v>17</v>
      </c>
      <c r="CJ141" s="29">
        <v>8</v>
      </c>
      <c r="CK141" s="29">
        <v>4</v>
      </c>
      <c r="CM141" s="29" t="s">
        <v>383</v>
      </c>
      <c r="CN141" s="29" t="s">
        <v>82</v>
      </c>
      <c r="CO141" s="29" t="s">
        <v>376</v>
      </c>
      <c r="CP141" s="29" t="s">
        <v>456</v>
      </c>
      <c r="CQ141" s="29" t="s">
        <v>457</v>
      </c>
      <c r="CR141" s="29">
        <v>1</v>
      </c>
      <c r="CS141" s="29" t="s">
        <v>385</v>
      </c>
      <c r="CT141" s="29" t="s">
        <v>385</v>
      </c>
      <c r="CU141" s="29" t="s">
        <v>385</v>
      </c>
      <c r="CW141" s="29">
        <v>0</v>
      </c>
      <c r="CX141" s="29" t="s">
        <v>385</v>
      </c>
      <c r="DC141" s="29" t="s">
        <v>385</v>
      </c>
      <c r="DD141" s="29" t="s">
        <v>385</v>
      </c>
      <c r="DE141" s="29" t="s">
        <v>385</v>
      </c>
      <c r="DF141" s="29">
        <v>0</v>
      </c>
      <c r="DG141" s="29" t="s">
        <v>385</v>
      </c>
      <c r="DH141" s="29" t="str">
        <f t="shared" si="2"/>
        <v>CA012</v>
      </c>
    </row>
    <row r="142" spans="1:112" ht="15" customHeight="1" x14ac:dyDescent="0.2">
      <c r="A142" s="29" t="s">
        <v>899</v>
      </c>
      <c r="B142" s="29" t="s">
        <v>1009</v>
      </c>
      <c r="C142" s="29">
        <v>171</v>
      </c>
      <c r="D142" s="29" t="s">
        <v>83</v>
      </c>
      <c r="E142" s="29" t="s">
        <v>1010</v>
      </c>
      <c r="F142" s="29">
        <v>0</v>
      </c>
      <c r="G142" s="29" t="s">
        <v>392</v>
      </c>
      <c r="H142" s="29" t="s">
        <v>383</v>
      </c>
      <c r="I142" s="29">
        <v>3</v>
      </c>
      <c r="J142" s="29">
        <v>36</v>
      </c>
      <c r="K142" s="29" t="s">
        <v>383</v>
      </c>
      <c r="M142" s="29" t="s">
        <v>383</v>
      </c>
      <c r="O142" s="29" t="s">
        <v>383</v>
      </c>
      <c r="P142" s="29" t="s">
        <v>1011</v>
      </c>
      <c r="Q142" s="29" t="s">
        <v>83</v>
      </c>
      <c r="R142" s="29">
        <v>3</v>
      </c>
      <c r="S142" s="29">
        <v>36</v>
      </c>
      <c r="T142" s="29" t="s">
        <v>392</v>
      </c>
      <c r="U142" s="29" t="s">
        <v>382</v>
      </c>
      <c r="V142" s="29" t="s">
        <v>378</v>
      </c>
      <c r="X142" s="29">
        <v>45</v>
      </c>
      <c r="Y142" s="29" t="s">
        <v>554</v>
      </c>
      <c r="Z142" s="29">
        <v>80</v>
      </c>
      <c r="AA142" s="29" t="s">
        <v>380</v>
      </c>
      <c r="AD142" s="29">
        <v>38.666666666666664</v>
      </c>
      <c r="AE142" s="29">
        <v>101.6</v>
      </c>
      <c r="AF142" s="29">
        <v>3.5</v>
      </c>
      <c r="AG142" s="29" t="s">
        <v>1012</v>
      </c>
      <c r="AH142" s="29" t="s">
        <v>1013</v>
      </c>
      <c r="AI142" s="29" t="s">
        <v>377</v>
      </c>
      <c r="AJ142" s="29" t="s">
        <v>377</v>
      </c>
      <c r="AK142" s="29" t="s">
        <v>377</v>
      </c>
      <c r="AL142" s="29" t="s">
        <v>383</v>
      </c>
      <c r="AM142" s="29" t="s">
        <v>382</v>
      </c>
      <c r="AN142" s="29" t="s">
        <v>382</v>
      </c>
      <c r="AO142" s="29" t="s">
        <v>383</v>
      </c>
      <c r="AP142" s="29" t="s">
        <v>377</v>
      </c>
      <c r="AQ142" s="29" t="s">
        <v>383</v>
      </c>
      <c r="AR142" s="29" t="s">
        <v>1014</v>
      </c>
      <c r="AS142" s="29" t="s">
        <v>383</v>
      </c>
      <c r="AT142" s="29" t="s">
        <v>377</v>
      </c>
      <c r="AU142" s="29" t="s">
        <v>382</v>
      </c>
      <c r="AV142" s="29" t="s">
        <v>377</v>
      </c>
      <c r="AW142" s="29" t="s">
        <v>377</v>
      </c>
      <c r="AX142" s="29" t="s">
        <v>377</v>
      </c>
      <c r="AY142" s="29" t="s">
        <v>377</v>
      </c>
      <c r="AZ142" s="29" t="s">
        <v>377</v>
      </c>
      <c r="BA142" s="29" t="s">
        <v>377</v>
      </c>
      <c r="BB142" s="29" t="s">
        <v>383</v>
      </c>
      <c r="BC142" s="29" t="s">
        <v>382</v>
      </c>
      <c r="BD142" s="29" t="s">
        <v>383</v>
      </c>
      <c r="BE142" s="29" t="s">
        <v>382</v>
      </c>
      <c r="BF142" s="29" t="s">
        <v>383</v>
      </c>
      <c r="BG142" s="29" t="s">
        <v>382</v>
      </c>
      <c r="BH142" s="29" t="s">
        <v>383</v>
      </c>
      <c r="BI142" s="29" t="s">
        <v>383</v>
      </c>
      <c r="BJ142" s="29" t="s">
        <v>383</v>
      </c>
      <c r="BK142" s="29" t="s">
        <v>383</v>
      </c>
      <c r="BL142" s="29" t="s">
        <v>383</v>
      </c>
      <c r="BM142" s="29" t="s">
        <v>383</v>
      </c>
      <c r="BN142" s="29" t="s">
        <v>382</v>
      </c>
      <c r="BO142" s="29" t="s">
        <v>383</v>
      </c>
      <c r="BP142" s="29" t="s">
        <v>383</v>
      </c>
      <c r="BQ142" s="29">
        <v>18</v>
      </c>
      <c r="BR142" s="29">
        <v>11</v>
      </c>
      <c r="BS142" s="29">
        <v>61.3</v>
      </c>
      <c r="BT142" s="29">
        <v>4</v>
      </c>
      <c r="BU142" s="29">
        <v>22.1</v>
      </c>
      <c r="BV142" s="29">
        <v>3</v>
      </c>
      <c r="BW142" s="29">
        <v>16.600000000000001</v>
      </c>
      <c r="BX142" s="29">
        <v>5.78</v>
      </c>
      <c r="BY142" s="29">
        <v>12.9</v>
      </c>
      <c r="BZ142" s="29">
        <v>39.5</v>
      </c>
      <c r="CA142" s="29">
        <v>68.400000000000006</v>
      </c>
      <c r="CB142" s="29">
        <v>22.3</v>
      </c>
      <c r="CC142" s="29">
        <v>32.700000000000003</v>
      </c>
      <c r="CD142" s="29">
        <v>16.3</v>
      </c>
      <c r="CE142" s="29">
        <v>325</v>
      </c>
      <c r="CF142" s="29">
        <v>10.8</v>
      </c>
      <c r="CG142" s="29">
        <v>40</v>
      </c>
      <c r="CI142" s="29">
        <v>28</v>
      </c>
      <c r="CJ142" s="29">
        <v>5</v>
      </c>
      <c r="CK142" s="29">
        <v>27</v>
      </c>
      <c r="CM142" s="29" t="s">
        <v>383</v>
      </c>
      <c r="CN142" s="29" t="s">
        <v>83</v>
      </c>
      <c r="CO142" s="29" t="s">
        <v>376</v>
      </c>
      <c r="CP142" s="29" t="s">
        <v>456</v>
      </c>
      <c r="CQ142" s="29" t="s">
        <v>457</v>
      </c>
      <c r="CR142" s="29">
        <v>1</v>
      </c>
      <c r="CS142" s="29" t="s">
        <v>385</v>
      </c>
      <c r="CT142" s="29" t="s">
        <v>385</v>
      </c>
      <c r="CU142" s="29" t="s">
        <v>385</v>
      </c>
      <c r="CW142" s="29">
        <v>0</v>
      </c>
      <c r="CX142" s="29" t="s">
        <v>385</v>
      </c>
      <c r="DC142" s="29" t="s">
        <v>457</v>
      </c>
      <c r="DD142" s="29" t="s">
        <v>385</v>
      </c>
      <c r="DE142" s="29" t="s">
        <v>457</v>
      </c>
      <c r="DF142" s="29">
        <v>0</v>
      </c>
      <c r="DG142" s="29" t="s">
        <v>385</v>
      </c>
      <c r="DH142" s="29" t="str">
        <f t="shared" si="2"/>
        <v>CA013</v>
      </c>
    </row>
    <row r="143" spans="1:112" ht="15" customHeight="1" x14ac:dyDescent="0.2">
      <c r="A143" s="29" t="s">
        <v>899</v>
      </c>
      <c r="B143" s="29" t="s">
        <v>1009</v>
      </c>
      <c r="C143" s="29">
        <v>172</v>
      </c>
      <c r="D143" s="29" t="s">
        <v>84</v>
      </c>
      <c r="E143" s="29" t="s">
        <v>387</v>
      </c>
      <c r="F143" s="29">
        <v>0</v>
      </c>
      <c r="G143" s="29" t="s">
        <v>392</v>
      </c>
      <c r="H143" s="29">
        <v>3</v>
      </c>
      <c r="I143" s="29">
        <v>3</v>
      </c>
      <c r="J143" s="29">
        <v>1.5</v>
      </c>
      <c r="K143" s="29">
        <v>0</v>
      </c>
      <c r="M143" s="29">
        <v>1</v>
      </c>
      <c r="O143" s="29">
        <v>2</v>
      </c>
      <c r="Q143" s="29" t="s">
        <v>84</v>
      </c>
      <c r="R143" s="29">
        <v>1.5</v>
      </c>
      <c r="S143" s="29">
        <v>18</v>
      </c>
      <c r="T143" s="29" t="s">
        <v>392</v>
      </c>
      <c r="U143" s="29" t="s">
        <v>382</v>
      </c>
      <c r="V143" s="29" t="s">
        <v>378</v>
      </c>
      <c r="X143" s="29">
        <v>15</v>
      </c>
      <c r="Y143" s="29" t="s">
        <v>554</v>
      </c>
      <c r="Z143" s="29">
        <v>120</v>
      </c>
      <c r="AA143" s="29" t="s">
        <v>380</v>
      </c>
      <c r="AB143" s="29" t="s">
        <v>1015</v>
      </c>
      <c r="AC143" s="29" t="s">
        <v>380</v>
      </c>
      <c r="AD143" s="29">
        <v>40.055555555555557</v>
      </c>
      <c r="AE143" s="29">
        <v>104.1</v>
      </c>
      <c r="AF143" s="29">
        <v>3</v>
      </c>
      <c r="AG143" s="29" t="s">
        <v>1016</v>
      </c>
      <c r="AH143" s="29" t="s">
        <v>1017</v>
      </c>
      <c r="AI143" s="29" t="s">
        <v>377</v>
      </c>
      <c r="AJ143" s="29" t="s">
        <v>377</v>
      </c>
      <c r="AK143" s="29" t="s">
        <v>382</v>
      </c>
      <c r="AL143" s="29" t="s">
        <v>383</v>
      </c>
      <c r="AM143" s="29" t="s">
        <v>382</v>
      </c>
      <c r="AN143" s="29" t="s">
        <v>382</v>
      </c>
      <c r="AO143" s="29" t="s">
        <v>383</v>
      </c>
      <c r="AP143" s="29" t="s">
        <v>377</v>
      </c>
      <c r="AQ143" s="29" t="s">
        <v>383</v>
      </c>
      <c r="AR143" s="29" t="s">
        <v>1018</v>
      </c>
      <c r="AS143" s="29" t="s">
        <v>1019</v>
      </c>
      <c r="AT143" s="29" t="s">
        <v>382</v>
      </c>
      <c r="AU143" s="29" t="s">
        <v>377</v>
      </c>
      <c r="AV143" s="29" t="s">
        <v>377</v>
      </c>
      <c r="AW143" s="29" t="s">
        <v>377</v>
      </c>
      <c r="AX143" s="29" t="s">
        <v>377</v>
      </c>
      <c r="AY143" s="29" t="s">
        <v>377</v>
      </c>
      <c r="AZ143" s="29" t="s">
        <v>377</v>
      </c>
      <c r="BA143" s="29" t="s">
        <v>377</v>
      </c>
      <c r="BB143" s="29" t="s">
        <v>383</v>
      </c>
      <c r="BC143" s="29" t="s">
        <v>382</v>
      </c>
      <c r="BD143" s="29" t="s">
        <v>1020</v>
      </c>
      <c r="BE143" s="29" t="s">
        <v>382</v>
      </c>
      <c r="BF143" s="29" t="s">
        <v>383</v>
      </c>
      <c r="BG143" s="29" t="s">
        <v>382</v>
      </c>
      <c r="BH143" s="29" t="s">
        <v>383</v>
      </c>
      <c r="BI143" s="29" t="s">
        <v>383</v>
      </c>
      <c r="BJ143" s="29" t="s">
        <v>383</v>
      </c>
      <c r="BK143" s="29" t="s">
        <v>383</v>
      </c>
      <c r="BL143" s="29" t="s">
        <v>383</v>
      </c>
      <c r="BM143" s="29" t="s">
        <v>383</v>
      </c>
      <c r="BN143" s="29" t="s">
        <v>382</v>
      </c>
      <c r="BO143" s="29" t="s">
        <v>383</v>
      </c>
      <c r="BP143" s="29" t="s">
        <v>383</v>
      </c>
      <c r="BQ143" s="29">
        <v>20.8</v>
      </c>
      <c r="BR143" s="29">
        <v>12.6</v>
      </c>
      <c r="BS143" s="29">
        <v>60.4</v>
      </c>
      <c r="BT143" s="29">
        <v>3.9</v>
      </c>
      <c r="BU143" s="29">
        <v>18.7</v>
      </c>
      <c r="BV143" s="29">
        <v>4.3</v>
      </c>
      <c r="BW143" s="29">
        <v>20.9</v>
      </c>
      <c r="BX143" s="29">
        <v>6.6</v>
      </c>
      <c r="BY143" s="29">
        <v>14.8</v>
      </c>
      <c r="BZ143" s="29">
        <v>43.6</v>
      </c>
      <c r="CA143" s="29">
        <v>66</v>
      </c>
      <c r="CB143" s="29">
        <v>22.4</v>
      </c>
      <c r="CC143" s="29">
        <v>33.9</v>
      </c>
      <c r="CD143" s="29">
        <v>17.8</v>
      </c>
      <c r="CE143" s="29">
        <v>180</v>
      </c>
      <c r="CF143" s="29" t="s">
        <v>383</v>
      </c>
      <c r="CG143" s="29">
        <v>32</v>
      </c>
      <c r="CH143" s="29">
        <v>4</v>
      </c>
      <c r="CI143" s="29">
        <v>34</v>
      </c>
      <c r="CJ143" s="29">
        <v>5</v>
      </c>
      <c r="CK143" s="29">
        <v>25</v>
      </c>
      <c r="CL143" s="29" t="s">
        <v>383</v>
      </c>
      <c r="CM143" s="29" t="s">
        <v>383</v>
      </c>
      <c r="CN143" s="29" t="s">
        <v>84</v>
      </c>
      <c r="CO143" s="29" t="s">
        <v>456</v>
      </c>
      <c r="CP143" s="29" t="s">
        <v>456</v>
      </c>
      <c r="CQ143" s="29" t="s">
        <v>457</v>
      </c>
      <c r="CR143" s="29">
        <v>1</v>
      </c>
      <c r="CS143" s="29" t="s">
        <v>457</v>
      </c>
      <c r="CT143" s="29" t="s">
        <v>457</v>
      </c>
      <c r="CU143" s="29" t="s">
        <v>457</v>
      </c>
      <c r="CW143" s="29">
        <v>1</v>
      </c>
      <c r="CX143" s="29" t="s">
        <v>385</v>
      </c>
      <c r="DC143" s="29" t="s">
        <v>385</v>
      </c>
      <c r="DD143" s="29" t="s">
        <v>385</v>
      </c>
      <c r="DE143" s="29" t="s">
        <v>385</v>
      </c>
      <c r="DF143" s="29">
        <v>0</v>
      </c>
      <c r="DG143" s="29" t="s">
        <v>385</v>
      </c>
      <c r="DH143" s="29" t="str">
        <f t="shared" si="2"/>
        <v>CA013</v>
      </c>
    </row>
    <row r="144" spans="1:112" ht="15" customHeight="1" x14ac:dyDescent="0.2">
      <c r="A144" s="29" t="s">
        <v>899</v>
      </c>
      <c r="B144" s="29" t="s">
        <v>1009</v>
      </c>
      <c r="C144" s="29">
        <v>173</v>
      </c>
      <c r="D144" s="29" t="s">
        <v>85</v>
      </c>
      <c r="E144" s="29" t="s">
        <v>1021</v>
      </c>
      <c r="F144" s="29">
        <v>1</v>
      </c>
      <c r="G144" s="29" t="s">
        <v>376</v>
      </c>
      <c r="H144" s="29">
        <v>6</v>
      </c>
      <c r="I144" s="29">
        <v>5</v>
      </c>
      <c r="J144" s="29">
        <v>60</v>
      </c>
      <c r="K144" s="29">
        <v>0</v>
      </c>
      <c r="L144" s="29">
        <v>0</v>
      </c>
      <c r="M144" s="29">
        <v>1</v>
      </c>
      <c r="O144" s="29">
        <v>2</v>
      </c>
      <c r="Q144" s="29" t="s">
        <v>85</v>
      </c>
      <c r="R144" s="29" t="s">
        <v>705</v>
      </c>
      <c r="S144" s="29">
        <v>60</v>
      </c>
      <c r="T144" s="29" t="s">
        <v>376</v>
      </c>
      <c r="U144" s="29" t="s">
        <v>382</v>
      </c>
      <c r="V144" s="29" t="s">
        <v>378</v>
      </c>
      <c r="X144" s="29">
        <v>20</v>
      </c>
      <c r="Y144" s="29" t="s">
        <v>554</v>
      </c>
      <c r="Z144" s="29">
        <v>73</v>
      </c>
      <c r="AA144" s="29" t="s">
        <v>383</v>
      </c>
      <c r="AB144" s="29" t="s">
        <v>645</v>
      </c>
      <c r="AC144" s="29" t="s">
        <v>645</v>
      </c>
      <c r="AD144" s="29">
        <v>39.055555555555557</v>
      </c>
      <c r="AE144" s="29">
        <v>102.3</v>
      </c>
      <c r="AF144" s="29">
        <v>1</v>
      </c>
      <c r="AG144" s="29" t="s">
        <v>1022</v>
      </c>
      <c r="AH144" s="29" t="s">
        <v>1023</v>
      </c>
      <c r="AI144" s="29" t="s">
        <v>377</v>
      </c>
      <c r="AJ144" s="29" t="s">
        <v>377</v>
      </c>
      <c r="AK144" s="29" t="s">
        <v>377</v>
      </c>
      <c r="AL144" s="29" t="s">
        <v>383</v>
      </c>
      <c r="AM144" s="29" t="s">
        <v>382</v>
      </c>
      <c r="AN144" s="29" t="s">
        <v>382</v>
      </c>
      <c r="AO144" s="29" t="s">
        <v>383</v>
      </c>
      <c r="AP144" s="29" t="s">
        <v>377</v>
      </c>
      <c r="AQ144" s="29">
        <v>5</v>
      </c>
      <c r="AR144" s="29" t="s">
        <v>1024</v>
      </c>
      <c r="AS144" s="29" t="s">
        <v>383</v>
      </c>
      <c r="AT144" s="29" t="s">
        <v>382</v>
      </c>
      <c r="AU144" s="29" t="s">
        <v>382</v>
      </c>
      <c r="AV144" s="29" t="s">
        <v>377</v>
      </c>
      <c r="AW144" s="29" t="s">
        <v>377</v>
      </c>
      <c r="AX144" s="29" t="s">
        <v>377</v>
      </c>
      <c r="AY144" s="29" t="s">
        <v>377</v>
      </c>
      <c r="AZ144" s="29" t="s">
        <v>377</v>
      </c>
      <c r="BA144" s="29" t="s">
        <v>377</v>
      </c>
      <c r="BB144" s="29" t="s">
        <v>383</v>
      </c>
      <c r="BC144" s="29" t="s">
        <v>382</v>
      </c>
      <c r="BD144" s="29" t="s">
        <v>383</v>
      </c>
      <c r="BE144" s="29" t="s">
        <v>382</v>
      </c>
      <c r="BF144" s="29" t="s">
        <v>383</v>
      </c>
      <c r="BG144" s="29" t="s">
        <v>382</v>
      </c>
      <c r="BH144" s="29" t="s">
        <v>383</v>
      </c>
      <c r="BI144" s="29" t="s">
        <v>383</v>
      </c>
      <c r="BJ144" s="29">
        <v>3</v>
      </c>
      <c r="BK144" s="29" t="s">
        <v>1025</v>
      </c>
      <c r="BL144" s="29">
        <v>7</v>
      </c>
      <c r="BM144" s="29" t="s">
        <v>383</v>
      </c>
      <c r="BN144" s="29" t="s">
        <v>382</v>
      </c>
      <c r="BO144" s="29" t="s">
        <v>383</v>
      </c>
      <c r="BP144" s="29" t="s">
        <v>383</v>
      </c>
      <c r="BQ144" s="29">
        <v>14.8</v>
      </c>
      <c r="BR144" s="29">
        <v>10.3</v>
      </c>
      <c r="BS144" s="29">
        <v>69.900000000000006</v>
      </c>
      <c r="BT144" s="29">
        <v>3.2</v>
      </c>
      <c r="BU144" s="29">
        <v>21.5</v>
      </c>
      <c r="BV144" s="29">
        <v>1.3</v>
      </c>
      <c r="BW144" s="29">
        <v>8.6</v>
      </c>
      <c r="BX144" s="29">
        <v>4.75</v>
      </c>
      <c r="BY144" s="29">
        <v>9.5</v>
      </c>
      <c r="BZ144" s="29">
        <v>29.7</v>
      </c>
      <c r="CA144" s="29">
        <v>62.6</v>
      </c>
      <c r="CB144" s="29">
        <v>20</v>
      </c>
      <c r="CC144" s="29">
        <v>32</v>
      </c>
      <c r="CD144" s="29">
        <v>16</v>
      </c>
      <c r="CE144" s="29">
        <v>230</v>
      </c>
      <c r="CG144" s="29">
        <v>48</v>
      </c>
      <c r="CI144" s="29">
        <v>40</v>
      </c>
      <c r="CJ144" s="29">
        <v>5</v>
      </c>
      <c r="CK144" s="29">
        <v>7</v>
      </c>
      <c r="CM144" s="29" t="s">
        <v>383</v>
      </c>
      <c r="CN144" s="29" t="s">
        <v>85</v>
      </c>
      <c r="CO144" s="29" t="s">
        <v>456</v>
      </c>
      <c r="CP144" s="29" t="s">
        <v>456</v>
      </c>
      <c r="CQ144" s="29" t="s">
        <v>457</v>
      </c>
      <c r="CR144" s="29">
        <v>1</v>
      </c>
      <c r="CS144" s="29" t="s">
        <v>457</v>
      </c>
      <c r="CT144" s="29" t="s">
        <v>457</v>
      </c>
      <c r="CU144" s="29" t="s">
        <v>457</v>
      </c>
      <c r="CW144" s="29">
        <v>1</v>
      </c>
      <c r="CX144" s="29" t="s">
        <v>385</v>
      </c>
      <c r="DC144" s="29" t="s">
        <v>385</v>
      </c>
      <c r="DD144" s="29" t="s">
        <v>385</v>
      </c>
      <c r="DE144" s="29" t="s">
        <v>385</v>
      </c>
      <c r="DF144" s="29">
        <v>0</v>
      </c>
      <c r="DG144" s="29" t="s">
        <v>385</v>
      </c>
      <c r="DH144" s="29" t="str">
        <f t="shared" si="2"/>
        <v>CA013</v>
      </c>
    </row>
    <row r="145" spans="1:112" ht="15" customHeight="1" x14ac:dyDescent="0.2">
      <c r="A145" s="29" t="s">
        <v>899</v>
      </c>
      <c r="B145" s="29" t="s">
        <v>1009</v>
      </c>
      <c r="C145" s="29" t="s">
        <v>1026</v>
      </c>
      <c r="D145" s="29" t="s">
        <v>1026</v>
      </c>
      <c r="E145" s="29" t="s">
        <v>1027</v>
      </c>
      <c r="F145" s="29">
        <v>0</v>
      </c>
      <c r="G145" s="29" t="s">
        <v>383</v>
      </c>
      <c r="H145" s="29">
        <v>8</v>
      </c>
      <c r="I145" s="29" t="s">
        <v>383</v>
      </c>
      <c r="J145" s="29" t="s">
        <v>383</v>
      </c>
      <c r="K145" s="29">
        <v>0</v>
      </c>
      <c r="M145" s="29">
        <v>1</v>
      </c>
      <c r="O145" s="29">
        <v>2</v>
      </c>
      <c r="P145" s="29" t="s">
        <v>875</v>
      </c>
      <c r="R145" s="29" t="s">
        <v>383</v>
      </c>
      <c r="S145" s="29" t="s">
        <v>383</v>
      </c>
      <c r="T145" s="29" t="s">
        <v>383</v>
      </c>
      <c r="U145" s="29" t="s">
        <v>383</v>
      </c>
      <c r="V145" s="29" t="s">
        <v>383</v>
      </c>
      <c r="W145" s="29" t="s">
        <v>383</v>
      </c>
      <c r="X145" s="29" t="s">
        <v>383</v>
      </c>
      <c r="Y145" s="29" t="s">
        <v>383</v>
      </c>
      <c r="Z145" s="29" t="s">
        <v>383</v>
      </c>
      <c r="AA145" s="29" t="s">
        <v>383</v>
      </c>
      <c r="AB145" s="29" t="s">
        <v>383</v>
      </c>
      <c r="AC145" s="29" t="s">
        <v>383</v>
      </c>
      <c r="AD145" s="29" t="s">
        <v>383</v>
      </c>
      <c r="AE145" s="29" t="s">
        <v>383</v>
      </c>
      <c r="AF145" s="29" t="s">
        <v>383</v>
      </c>
      <c r="AG145" s="29" t="s">
        <v>383</v>
      </c>
      <c r="AH145" s="29" t="s">
        <v>383</v>
      </c>
      <c r="AI145" s="29" t="s">
        <v>383</v>
      </c>
      <c r="AJ145" s="29" t="s">
        <v>383</v>
      </c>
      <c r="AK145" s="29" t="s">
        <v>383</v>
      </c>
      <c r="AL145" s="29" t="s">
        <v>383</v>
      </c>
      <c r="AM145" s="29" t="s">
        <v>383</v>
      </c>
      <c r="AN145" s="29" t="s">
        <v>383</v>
      </c>
      <c r="AO145" s="29" t="s">
        <v>383</v>
      </c>
      <c r="AP145" s="29" t="s">
        <v>383</v>
      </c>
      <c r="AQ145" s="29" t="s">
        <v>383</v>
      </c>
      <c r="AR145" s="29" t="s">
        <v>383</v>
      </c>
      <c r="AS145" s="29" t="s">
        <v>383</v>
      </c>
      <c r="AT145" s="29" t="s">
        <v>383</v>
      </c>
      <c r="AU145" s="29" t="s">
        <v>383</v>
      </c>
      <c r="AV145" s="29" t="s">
        <v>383</v>
      </c>
      <c r="AW145" s="29" t="s">
        <v>383</v>
      </c>
      <c r="AX145" s="29" t="s">
        <v>383</v>
      </c>
      <c r="AY145" s="29" t="s">
        <v>383</v>
      </c>
      <c r="AZ145" s="29" t="s">
        <v>383</v>
      </c>
      <c r="BA145" s="29" t="s">
        <v>383</v>
      </c>
      <c r="BB145" s="29" t="s">
        <v>383</v>
      </c>
      <c r="BC145" s="29" t="s">
        <v>383</v>
      </c>
      <c r="BD145" s="29" t="s">
        <v>383</v>
      </c>
      <c r="BE145" s="29" t="s">
        <v>383</v>
      </c>
      <c r="BF145" s="29" t="s">
        <v>383</v>
      </c>
      <c r="BG145" s="29" t="s">
        <v>383</v>
      </c>
      <c r="BH145" s="29" t="s">
        <v>383</v>
      </c>
      <c r="BI145" s="29" t="s">
        <v>383</v>
      </c>
      <c r="BJ145" s="29" t="s">
        <v>383</v>
      </c>
      <c r="BK145" s="29" t="s">
        <v>383</v>
      </c>
      <c r="BL145" s="29" t="s">
        <v>383</v>
      </c>
      <c r="BM145" s="29" t="s">
        <v>383</v>
      </c>
      <c r="BN145" s="29" t="s">
        <v>383</v>
      </c>
      <c r="BO145" s="29" t="s">
        <v>383</v>
      </c>
      <c r="BP145" s="29" t="s">
        <v>383</v>
      </c>
      <c r="BQ145" s="29" t="s">
        <v>383</v>
      </c>
      <c r="BR145" s="29" t="s">
        <v>383</v>
      </c>
      <c r="BS145" s="29" t="s">
        <v>383</v>
      </c>
      <c r="BT145" s="29" t="s">
        <v>383</v>
      </c>
      <c r="BU145" s="29" t="s">
        <v>383</v>
      </c>
      <c r="BV145" s="29" t="s">
        <v>383</v>
      </c>
      <c r="BW145" s="29" t="s">
        <v>383</v>
      </c>
      <c r="BX145" s="29" t="s">
        <v>383</v>
      </c>
      <c r="BY145" s="29" t="s">
        <v>383</v>
      </c>
      <c r="BZ145" s="29" t="s">
        <v>383</v>
      </c>
      <c r="CA145" s="29" t="s">
        <v>383</v>
      </c>
      <c r="CB145" s="29" t="s">
        <v>383</v>
      </c>
      <c r="CC145" s="29" t="s">
        <v>383</v>
      </c>
      <c r="CD145" s="29" t="s">
        <v>383</v>
      </c>
      <c r="CE145" s="29" t="s">
        <v>383</v>
      </c>
      <c r="CF145" s="29" t="s">
        <v>383</v>
      </c>
      <c r="CG145" s="29" t="s">
        <v>383</v>
      </c>
      <c r="CH145" s="29" t="s">
        <v>383</v>
      </c>
      <c r="CI145" s="29" t="s">
        <v>383</v>
      </c>
      <c r="CJ145" s="29" t="s">
        <v>383</v>
      </c>
      <c r="CK145" s="29" t="s">
        <v>383</v>
      </c>
      <c r="CL145" s="29" t="s">
        <v>383</v>
      </c>
      <c r="CM145" s="29" t="s">
        <v>383</v>
      </c>
      <c r="CN145" s="29" t="s">
        <v>383</v>
      </c>
      <c r="CO145" s="29" t="s">
        <v>383</v>
      </c>
      <c r="CP145" s="29" t="s">
        <v>383</v>
      </c>
      <c r="CQ145" s="29" t="s">
        <v>383</v>
      </c>
      <c r="CS145" s="29" t="s">
        <v>383</v>
      </c>
      <c r="CT145" s="29" t="s">
        <v>383</v>
      </c>
      <c r="CU145" s="29" t="s">
        <v>383</v>
      </c>
      <c r="CW145" s="29" t="s">
        <v>383</v>
      </c>
      <c r="CX145" s="29" t="s">
        <v>383</v>
      </c>
      <c r="CY145" s="29" t="s">
        <v>383</v>
      </c>
      <c r="CZ145" s="29" t="s">
        <v>383</v>
      </c>
      <c r="DA145" s="29" t="s">
        <v>383</v>
      </c>
      <c r="DC145" s="29" t="s">
        <v>383</v>
      </c>
      <c r="DD145" s="29" t="s">
        <v>383</v>
      </c>
      <c r="DE145" s="29" t="s">
        <v>383</v>
      </c>
      <c r="DF145" s="29" t="s">
        <v>383</v>
      </c>
      <c r="DG145" s="29" t="s">
        <v>383</v>
      </c>
      <c r="DH145" s="29" t="str">
        <f t="shared" si="2"/>
        <v>CA013</v>
      </c>
    </row>
    <row r="146" spans="1:112" ht="15" customHeight="1" x14ac:dyDescent="0.2">
      <c r="A146" s="29" t="s">
        <v>899</v>
      </c>
      <c r="B146" s="29" t="s">
        <v>1009</v>
      </c>
      <c r="C146" s="29" t="s">
        <v>1028</v>
      </c>
      <c r="D146" s="29" t="s">
        <v>1028</v>
      </c>
      <c r="E146" s="29" t="s">
        <v>1029</v>
      </c>
      <c r="F146" s="29">
        <v>1</v>
      </c>
      <c r="G146" s="29" t="s">
        <v>383</v>
      </c>
      <c r="H146" s="29">
        <v>8</v>
      </c>
      <c r="I146" s="29" t="s">
        <v>383</v>
      </c>
      <c r="J146" s="29" t="s">
        <v>383</v>
      </c>
      <c r="K146" s="29">
        <v>0</v>
      </c>
      <c r="L146" s="29">
        <v>0</v>
      </c>
      <c r="M146" s="29">
        <v>1</v>
      </c>
      <c r="O146" s="29">
        <v>2</v>
      </c>
      <c r="P146" s="29" t="s">
        <v>875</v>
      </c>
      <c r="R146" s="29" t="s">
        <v>383</v>
      </c>
      <c r="S146" s="29" t="s">
        <v>383</v>
      </c>
      <c r="T146" s="29" t="s">
        <v>383</v>
      </c>
      <c r="U146" s="29" t="s">
        <v>383</v>
      </c>
      <c r="V146" s="29" t="s">
        <v>383</v>
      </c>
      <c r="W146" s="29" t="s">
        <v>383</v>
      </c>
      <c r="X146" s="29" t="s">
        <v>383</v>
      </c>
      <c r="Y146" s="29" t="s">
        <v>383</v>
      </c>
      <c r="Z146" s="29" t="s">
        <v>383</v>
      </c>
      <c r="AA146" s="29" t="s">
        <v>383</v>
      </c>
      <c r="AB146" s="29" t="s">
        <v>383</v>
      </c>
      <c r="AC146" s="29" t="s">
        <v>383</v>
      </c>
      <c r="AD146" s="29" t="s">
        <v>383</v>
      </c>
      <c r="AE146" s="29" t="s">
        <v>383</v>
      </c>
      <c r="AF146" s="29" t="s">
        <v>383</v>
      </c>
      <c r="AG146" s="29" t="s">
        <v>383</v>
      </c>
      <c r="AH146" s="29" t="s">
        <v>383</v>
      </c>
      <c r="AI146" s="29" t="s">
        <v>383</v>
      </c>
      <c r="AJ146" s="29" t="s">
        <v>383</v>
      </c>
      <c r="AK146" s="29" t="s">
        <v>383</v>
      </c>
      <c r="AL146" s="29" t="s">
        <v>383</v>
      </c>
      <c r="AM146" s="29" t="s">
        <v>383</v>
      </c>
      <c r="AN146" s="29" t="s">
        <v>383</v>
      </c>
      <c r="AO146" s="29" t="s">
        <v>383</v>
      </c>
      <c r="AP146" s="29" t="s">
        <v>383</v>
      </c>
      <c r="AQ146" s="29" t="s">
        <v>383</v>
      </c>
      <c r="AR146" s="29" t="s">
        <v>383</v>
      </c>
      <c r="AS146" s="29" t="s">
        <v>383</v>
      </c>
      <c r="AT146" s="29" t="s">
        <v>383</v>
      </c>
      <c r="AU146" s="29" t="s">
        <v>383</v>
      </c>
      <c r="AV146" s="29" t="s">
        <v>383</v>
      </c>
      <c r="AW146" s="29" t="s">
        <v>383</v>
      </c>
      <c r="AX146" s="29" t="s">
        <v>383</v>
      </c>
      <c r="AY146" s="29" t="s">
        <v>383</v>
      </c>
      <c r="AZ146" s="29" t="s">
        <v>383</v>
      </c>
      <c r="BA146" s="29" t="s">
        <v>383</v>
      </c>
      <c r="BB146" s="29" t="s">
        <v>383</v>
      </c>
      <c r="BC146" s="29" t="s">
        <v>383</v>
      </c>
      <c r="BD146" s="29" t="s">
        <v>383</v>
      </c>
      <c r="BE146" s="29" t="s">
        <v>383</v>
      </c>
      <c r="BF146" s="29" t="s">
        <v>383</v>
      </c>
      <c r="BG146" s="29" t="s">
        <v>383</v>
      </c>
      <c r="BH146" s="29" t="s">
        <v>383</v>
      </c>
      <c r="BI146" s="29" t="s">
        <v>383</v>
      </c>
      <c r="BJ146" s="29" t="s">
        <v>383</v>
      </c>
      <c r="BK146" s="29" t="s">
        <v>383</v>
      </c>
      <c r="BL146" s="29" t="s">
        <v>383</v>
      </c>
      <c r="BM146" s="29" t="s">
        <v>383</v>
      </c>
      <c r="BN146" s="29" t="s">
        <v>383</v>
      </c>
      <c r="BO146" s="29" t="s">
        <v>383</v>
      </c>
      <c r="BP146" s="29" t="s">
        <v>383</v>
      </c>
      <c r="BQ146" s="29" t="s">
        <v>383</v>
      </c>
      <c r="BR146" s="29" t="s">
        <v>383</v>
      </c>
      <c r="BS146" s="29" t="s">
        <v>383</v>
      </c>
      <c r="BT146" s="29" t="s">
        <v>383</v>
      </c>
      <c r="BU146" s="29" t="s">
        <v>383</v>
      </c>
      <c r="BV146" s="29" t="s">
        <v>383</v>
      </c>
      <c r="BW146" s="29" t="s">
        <v>383</v>
      </c>
      <c r="BX146" s="29" t="s">
        <v>383</v>
      </c>
      <c r="BY146" s="29" t="s">
        <v>383</v>
      </c>
      <c r="BZ146" s="29" t="s">
        <v>383</v>
      </c>
      <c r="CA146" s="29" t="s">
        <v>383</v>
      </c>
      <c r="CB146" s="29" t="s">
        <v>383</v>
      </c>
      <c r="CC146" s="29" t="s">
        <v>383</v>
      </c>
      <c r="CD146" s="29" t="s">
        <v>383</v>
      </c>
      <c r="CE146" s="29" t="s">
        <v>383</v>
      </c>
      <c r="CF146" s="29" t="s">
        <v>383</v>
      </c>
      <c r="CG146" s="29" t="s">
        <v>383</v>
      </c>
      <c r="CH146" s="29" t="s">
        <v>383</v>
      </c>
      <c r="CI146" s="29" t="s">
        <v>383</v>
      </c>
      <c r="CJ146" s="29" t="s">
        <v>383</v>
      </c>
      <c r="CK146" s="29" t="s">
        <v>383</v>
      </c>
      <c r="CL146" s="29" t="s">
        <v>383</v>
      </c>
      <c r="CM146" s="29" t="s">
        <v>383</v>
      </c>
      <c r="CN146" s="29" t="s">
        <v>383</v>
      </c>
      <c r="CO146" s="29" t="s">
        <v>383</v>
      </c>
      <c r="CP146" s="29" t="s">
        <v>383</v>
      </c>
      <c r="CQ146" s="29" t="s">
        <v>383</v>
      </c>
      <c r="CS146" s="29" t="s">
        <v>383</v>
      </c>
      <c r="CT146" s="29" t="s">
        <v>383</v>
      </c>
      <c r="CU146" s="29" t="s">
        <v>383</v>
      </c>
      <c r="CW146" s="29" t="s">
        <v>383</v>
      </c>
      <c r="CX146" s="29" t="s">
        <v>383</v>
      </c>
      <c r="CY146" s="29" t="s">
        <v>383</v>
      </c>
      <c r="CZ146" s="29" t="s">
        <v>383</v>
      </c>
      <c r="DA146" s="29" t="s">
        <v>383</v>
      </c>
      <c r="DC146" s="29" t="s">
        <v>383</v>
      </c>
      <c r="DD146" s="29" t="s">
        <v>383</v>
      </c>
      <c r="DE146" s="29" t="s">
        <v>383</v>
      </c>
      <c r="DF146" s="29" t="s">
        <v>383</v>
      </c>
      <c r="DG146" s="29" t="s">
        <v>383</v>
      </c>
      <c r="DH146" s="29" t="str">
        <f t="shared" si="2"/>
        <v>CA013</v>
      </c>
    </row>
    <row r="147" spans="1:112" ht="15" customHeight="1" x14ac:dyDescent="0.2">
      <c r="A147" s="29" t="s">
        <v>899</v>
      </c>
      <c r="B147" s="29" t="s">
        <v>1030</v>
      </c>
      <c r="C147" s="29">
        <v>174</v>
      </c>
      <c r="D147" s="29" t="s">
        <v>86</v>
      </c>
      <c r="E147" s="29" t="s">
        <v>1031</v>
      </c>
      <c r="F147" s="29">
        <v>0</v>
      </c>
      <c r="G147" s="29" t="s">
        <v>392</v>
      </c>
      <c r="H147" s="29">
        <v>1</v>
      </c>
      <c r="I147" s="29">
        <v>1</v>
      </c>
      <c r="J147" s="29">
        <v>3</v>
      </c>
      <c r="K147" s="29">
        <v>0</v>
      </c>
      <c r="M147" s="29">
        <v>1</v>
      </c>
      <c r="O147" s="29">
        <v>2</v>
      </c>
      <c r="Q147" s="29" t="s">
        <v>86</v>
      </c>
      <c r="R147" s="29" t="s">
        <v>705</v>
      </c>
      <c r="S147" s="29">
        <v>3</v>
      </c>
      <c r="T147" s="29" t="s">
        <v>392</v>
      </c>
      <c r="U147" s="29" t="s">
        <v>382</v>
      </c>
      <c r="V147" s="29" t="s">
        <v>378</v>
      </c>
      <c r="X147" s="29">
        <v>12</v>
      </c>
      <c r="Y147" s="29" t="s">
        <v>554</v>
      </c>
      <c r="Z147" s="29">
        <v>100</v>
      </c>
      <c r="AA147" s="29" t="s">
        <v>380</v>
      </c>
      <c r="AB147" s="29" t="s">
        <v>383</v>
      </c>
      <c r="AC147" s="29" t="s">
        <v>383</v>
      </c>
      <c r="AD147" s="29">
        <v>39.611111111111114</v>
      </c>
      <c r="AE147" s="29">
        <v>103.3</v>
      </c>
      <c r="AF147" s="29">
        <v>3</v>
      </c>
      <c r="AG147" s="29" t="s">
        <v>383</v>
      </c>
      <c r="AI147" s="29" t="s">
        <v>377</v>
      </c>
      <c r="AJ147" s="29" t="s">
        <v>377</v>
      </c>
      <c r="AK147" s="29" t="s">
        <v>377</v>
      </c>
      <c r="AL147" s="29" t="s">
        <v>383</v>
      </c>
      <c r="AM147" s="29" t="s">
        <v>382</v>
      </c>
      <c r="AN147" s="29" t="s">
        <v>382</v>
      </c>
      <c r="AO147" s="29" t="s">
        <v>383</v>
      </c>
      <c r="AP147" s="29" t="s">
        <v>377</v>
      </c>
      <c r="AQ147" s="29">
        <v>1</v>
      </c>
      <c r="AR147" s="29" t="s">
        <v>383</v>
      </c>
      <c r="AS147" s="29" t="s">
        <v>1032</v>
      </c>
      <c r="AT147" s="29" t="s">
        <v>377</v>
      </c>
      <c r="AU147" s="29" t="s">
        <v>382</v>
      </c>
      <c r="AV147" s="29" t="s">
        <v>377</v>
      </c>
      <c r="AW147" s="29" t="s">
        <v>377</v>
      </c>
      <c r="AX147" s="29" t="s">
        <v>377</v>
      </c>
      <c r="AY147" s="29" t="s">
        <v>377</v>
      </c>
      <c r="AZ147" s="29" t="s">
        <v>377</v>
      </c>
      <c r="BA147" s="29" t="s">
        <v>377</v>
      </c>
      <c r="BB147" s="29" t="s">
        <v>383</v>
      </c>
      <c r="BC147" s="29" t="s">
        <v>382</v>
      </c>
      <c r="BD147" s="29" t="s">
        <v>1033</v>
      </c>
      <c r="BE147" s="29" t="s">
        <v>382</v>
      </c>
      <c r="BF147" s="29" t="s">
        <v>383</v>
      </c>
      <c r="BG147" s="29" t="s">
        <v>382</v>
      </c>
      <c r="BH147" s="29" t="s">
        <v>383</v>
      </c>
      <c r="BI147" s="29" t="s">
        <v>383</v>
      </c>
      <c r="BJ147" s="29" t="s">
        <v>383</v>
      </c>
      <c r="BK147" s="29" t="s">
        <v>383</v>
      </c>
      <c r="BL147" s="29" t="s">
        <v>383</v>
      </c>
      <c r="BM147" s="29" t="s">
        <v>383</v>
      </c>
      <c r="BN147" s="29" t="s">
        <v>382</v>
      </c>
      <c r="BO147" s="29" t="s">
        <v>383</v>
      </c>
      <c r="BP147" s="29" t="s">
        <v>383</v>
      </c>
      <c r="BQ147" s="29">
        <v>19.2</v>
      </c>
      <c r="BR147" s="29">
        <v>9.6</v>
      </c>
      <c r="BS147" s="29">
        <v>49.9</v>
      </c>
      <c r="BT147" s="29">
        <v>4.3</v>
      </c>
      <c r="BU147" s="29">
        <v>22.6</v>
      </c>
      <c r="BV147" s="29">
        <v>5.3</v>
      </c>
      <c r="BW147" s="29">
        <v>27.5</v>
      </c>
      <c r="BX147" s="29">
        <v>4.5</v>
      </c>
      <c r="BY147" s="29">
        <v>9.1</v>
      </c>
      <c r="BZ147" s="29">
        <v>27.9</v>
      </c>
      <c r="CA147" s="29">
        <v>62</v>
      </c>
      <c r="CB147" s="29">
        <v>20.2</v>
      </c>
      <c r="CC147" s="29">
        <v>32.6</v>
      </c>
      <c r="CD147" s="29">
        <v>18</v>
      </c>
      <c r="CE147" s="29">
        <v>76</v>
      </c>
      <c r="CG147" s="29">
        <v>45</v>
      </c>
      <c r="CI147" s="29">
        <v>19</v>
      </c>
      <c r="CJ147" s="29">
        <v>1</v>
      </c>
      <c r="CK147" s="29">
        <v>35</v>
      </c>
      <c r="CM147" s="29" t="s">
        <v>383</v>
      </c>
      <c r="CN147" s="29" t="s">
        <v>86</v>
      </c>
      <c r="CO147" s="29" t="s">
        <v>456</v>
      </c>
      <c r="CP147" s="29" t="s">
        <v>456</v>
      </c>
      <c r="CQ147" s="29" t="s">
        <v>457</v>
      </c>
      <c r="CR147" s="29">
        <v>1</v>
      </c>
      <c r="CS147" s="29" t="s">
        <v>457</v>
      </c>
      <c r="CT147" s="29" t="s">
        <v>457</v>
      </c>
      <c r="CU147" s="29" t="s">
        <v>457</v>
      </c>
      <c r="CW147" s="29">
        <v>1</v>
      </c>
      <c r="CX147" s="29" t="s">
        <v>385</v>
      </c>
      <c r="DC147" s="29" t="s">
        <v>385</v>
      </c>
      <c r="DD147" s="29" t="s">
        <v>385</v>
      </c>
      <c r="DE147" s="29" t="s">
        <v>385</v>
      </c>
      <c r="DF147" s="29">
        <v>0</v>
      </c>
      <c r="DG147" s="29" t="s">
        <v>385</v>
      </c>
      <c r="DH147" s="29" t="str">
        <f t="shared" si="2"/>
        <v>CA014</v>
      </c>
    </row>
    <row r="148" spans="1:112" ht="15" customHeight="1" x14ac:dyDescent="0.2">
      <c r="A148" s="29" t="s">
        <v>899</v>
      </c>
      <c r="B148" s="29" t="s">
        <v>1030</v>
      </c>
      <c r="C148" s="29">
        <v>175</v>
      </c>
      <c r="D148" s="29" t="s">
        <v>87</v>
      </c>
      <c r="E148" s="29" t="s">
        <v>1034</v>
      </c>
      <c r="F148" s="29">
        <v>0</v>
      </c>
      <c r="G148" s="29" t="s">
        <v>392</v>
      </c>
      <c r="H148" s="29">
        <v>4</v>
      </c>
      <c r="I148" s="29">
        <v>4</v>
      </c>
      <c r="J148" s="29">
        <v>48</v>
      </c>
      <c r="K148" s="29">
        <v>0</v>
      </c>
      <c r="M148" s="29">
        <v>1</v>
      </c>
      <c r="O148" s="29">
        <v>1</v>
      </c>
      <c r="Q148" s="29" t="s">
        <v>87</v>
      </c>
      <c r="R148" s="29">
        <v>4</v>
      </c>
      <c r="S148" s="29">
        <v>48</v>
      </c>
      <c r="T148" s="29" t="s">
        <v>392</v>
      </c>
      <c r="U148" s="29" t="s">
        <v>382</v>
      </c>
      <c r="V148" s="29" t="s">
        <v>378</v>
      </c>
      <c r="X148" s="29">
        <v>25</v>
      </c>
      <c r="Y148" s="29" t="s">
        <v>554</v>
      </c>
      <c r="Z148" s="29">
        <v>88</v>
      </c>
      <c r="AA148" s="29" t="s">
        <v>380</v>
      </c>
      <c r="AB148" s="29" t="s">
        <v>380</v>
      </c>
      <c r="AC148" s="29" t="s">
        <v>380</v>
      </c>
      <c r="AD148" s="29">
        <v>39.055555555555557</v>
      </c>
      <c r="AE148" s="29">
        <v>102.3</v>
      </c>
      <c r="AF148" s="29">
        <v>3</v>
      </c>
      <c r="AG148" s="29" t="s">
        <v>1035</v>
      </c>
      <c r="AH148" s="29" t="s">
        <v>1036</v>
      </c>
      <c r="AI148" s="29" t="s">
        <v>382</v>
      </c>
      <c r="AJ148" s="29" t="s">
        <v>382</v>
      </c>
      <c r="AK148" s="29" t="s">
        <v>382</v>
      </c>
      <c r="AL148" s="29" t="s">
        <v>383</v>
      </c>
      <c r="AM148" s="29" t="s">
        <v>382</v>
      </c>
      <c r="AN148" s="29" t="s">
        <v>382</v>
      </c>
      <c r="AO148" s="29" t="s">
        <v>383</v>
      </c>
      <c r="AP148" s="29" t="s">
        <v>377</v>
      </c>
      <c r="AQ148" s="29">
        <v>4</v>
      </c>
      <c r="AR148" s="29" t="s">
        <v>1037</v>
      </c>
      <c r="AS148" s="29" t="s">
        <v>1038</v>
      </c>
      <c r="AT148" s="29" t="s">
        <v>382</v>
      </c>
      <c r="AU148" s="29" t="s">
        <v>382</v>
      </c>
      <c r="AV148" s="29" t="s">
        <v>377</v>
      </c>
      <c r="AW148" s="29" t="s">
        <v>377</v>
      </c>
      <c r="AX148" s="29" t="s">
        <v>377</v>
      </c>
      <c r="AY148" s="29" t="s">
        <v>377</v>
      </c>
      <c r="AZ148" s="29" t="s">
        <v>377</v>
      </c>
      <c r="BA148" s="29" t="s">
        <v>377</v>
      </c>
      <c r="BB148" s="29" t="s">
        <v>383</v>
      </c>
      <c r="BC148" s="29" t="s">
        <v>382</v>
      </c>
      <c r="BD148" s="29" t="s">
        <v>383</v>
      </c>
      <c r="BE148" s="29" t="s">
        <v>382</v>
      </c>
      <c r="BF148" s="29" t="s">
        <v>383</v>
      </c>
      <c r="BG148" s="29" t="s">
        <v>377</v>
      </c>
      <c r="BH148" s="29" t="s">
        <v>1039</v>
      </c>
      <c r="BI148" s="29" t="s">
        <v>1040</v>
      </c>
      <c r="BJ148" s="29" t="s">
        <v>383</v>
      </c>
      <c r="BK148" s="29" t="s">
        <v>383</v>
      </c>
      <c r="BL148" s="29" t="s">
        <v>383</v>
      </c>
      <c r="BM148" s="29" t="s">
        <v>383</v>
      </c>
      <c r="BN148" s="29" t="s">
        <v>377</v>
      </c>
      <c r="BO148" s="29" t="s">
        <v>1041</v>
      </c>
      <c r="BP148" s="29" t="s">
        <v>383</v>
      </c>
      <c r="BQ148" s="29">
        <v>10.8</v>
      </c>
      <c r="BR148" s="29">
        <v>7.4</v>
      </c>
      <c r="BS148" s="29">
        <v>68.400000000000006</v>
      </c>
      <c r="BT148" s="29">
        <v>2.2000000000000002</v>
      </c>
      <c r="BU148" s="29">
        <v>20.3</v>
      </c>
      <c r="BV148" s="29">
        <v>1.2</v>
      </c>
      <c r="BW148" s="29">
        <v>11.3</v>
      </c>
      <c r="BX148" s="29">
        <v>5.69</v>
      </c>
      <c r="BY148" s="29">
        <v>12.1</v>
      </c>
      <c r="BZ148" s="29">
        <v>36.200000000000003</v>
      </c>
      <c r="CA148" s="29">
        <v>63.7</v>
      </c>
      <c r="CB148" s="29">
        <v>21.3</v>
      </c>
      <c r="CC148" s="29">
        <v>33.4</v>
      </c>
      <c r="CD148" s="29">
        <v>15.7</v>
      </c>
      <c r="CE148" s="29">
        <v>86</v>
      </c>
      <c r="CG148" s="29">
        <v>50</v>
      </c>
      <c r="CH148" s="29">
        <v>5</v>
      </c>
      <c r="CI148" s="29">
        <v>22</v>
      </c>
      <c r="CJ148" s="29">
        <v>4</v>
      </c>
      <c r="CK148" s="29">
        <v>19</v>
      </c>
      <c r="CM148" s="29" t="s">
        <v>383</v>
      </c>
      <c r="CN148" s="29" t="s">
        <v>87</v>
      </c>
      <c r="CO148" s="29" t="s">
        <v>382</v>
      </c>
      <c r="CP148" s="29" t="s">
        <v>382</v>
      </c>
      <c r="CQ148" s="29" t="s">
        <v>385</v>
      </c>
      <c r="CR148" s="29">
        <v>0</v>
      </c>
      <c r="CS148" s="29" t="s">
        <v>457</v>
      </c>
      <c r="CT148" s="29" t="s">
        <v>457</v>
      </c>
      <c r="CU148" s="29" t="s">
        <v>385</v>
      </c>
      <c r="CW148" s="29">
        <v>1</v>
      </c>
      <c r="CX148" s="29" t="s">
        <v>457</v>
      </c>
      <c r="DC148" s="29" t="s">
        <v>385</v>
      </c>
      <c r="DD148" s="29" t="s">
        <v>385</v>
      </c>
      <c r="DE148" s="29" t="s">
        <v>385</v>
      </c>
      <c r="DF148" s="29">
        <v>0</v>
      </c>
      <c r="DG148" s="29" t="s">
        <v>385</v>
      </c>
      <c r="DH148" s="29" t="str">
        <f t="shared" si="2"/>
        <v>CA014</v>
      </c>
    </row>
    <row r="149" spans="1:112" ht="15" customHeight="1" x14ac:dyDescent="0.2">
      <c r="A149" s="29" t="s">
        <v>899</v>
      </c>
      <c r="B149" s="29" t="s">
        <v>1042</v>
      </c>
      <c r="C149" s="29">
        <v>176</v>
      </c>
      <c r="D149" s="29" t="s">
        <v>88</v>
      </c>
      <c r="E149" s="29" t="s">
        <v>1043</v>
      </c>
      <c r="F149" s="29">
        <v>0</v>
      </c>
      <c r="G149" s="29" t="s">
        <v>392</v>
      </c>
      <c r="H149" s="29" t="s">
        <v>383</v>
      </c>
      <c r="I149" s="29">
        <v>3</v>
      </c>
      <c r="J149" s="29">
        <v>36</v>
      </c>
      <c r="K149" s="29" t="s">
        <v>383</v>
      </c>
      <c r="M149" s="29" t="s">
        <v>383</v>
      </c>
      <c r="O149" s="29" t="s">
        <v>383</v>
      </c>
      <c r="P149" s="29" t="s">
        <v>553</v>
      </c>
      <c r="R149" s="29">
        <v>3</v>
      </c>
      <c r="S149" s="29">
        <v>36</v>
      </c>
      <c r="T149" s="29" t="s">
        <v>392</v>
      </c>
      <c r="U149" s="29" t="s">
        <v>382</v>
      </c>
      <c r="V149" s="29" t="s">
        <v>378</v>
      </c>
      <c r="X149" s="29">
        <v>40</v>
      </c>
      <c r="Y149" s="29" t="s">
        <v>554</v>
      </c>
      <c r="Z149" s="29">
        <v>120</v>
      </c>
      <c r="AA149" s="29" t="s">
        <v>380</v>
      </c>
      <c r="AB149" s="29" t="s">
        <v>380</v>
      </c>
      <c r="AC149" s="29" t="s">
        <v>380</v>
      </c>
      <c r="AD149" s="29">
        <v>38.166666666666664</v>
      </c>
      <c r="AE149" s="29">
        <v>100.7</v>
      </c>
      <c r="AF149" s="29">
        <v>4.5</v>
      </c>
      <c r="AI149" s="29" t="s">
        <v>377</v>
      </c>
      <c r="AJ149" s="29" t="s">
        <v>377</v>
      </c>
      <c r="AK149" s="29" t="s">
        <v>382</v>
      </c>
      <c r="AL149" s="29" t="s">
        <v>383</v>
      </c>
      <c r="AM149" s="29" t="s">
        <v>382</v>
      </c>
      <c r="AN149" s="29" t="s">
        <v>382</v>
      </c>
      <c r="AO149" s="29" t="s">
        <v>383</v>
      </c>
      <c r="AP149" s="29" t="s">
        <v>377</v>
      </c>
      <c r="AQ149" s="29">
        <v>5</v>
      </c>
      <c r="AR149" s="29" t="s">
        <v>1044</v>
      </c>
      <c r="AS149" s="29" t="s">
        <v>383</v>
      </c>
      <c r="AT149" s="29" t="s">
        <v>382</v>
      </c>
      <c r="AU149" s="29" t="s">
        <v>382</v>
      </c>
      <c r="AV149" s="29" t="s">
        <v>377</v>
      </c>
      <c r="AW149" s="29" t="s">
        <v>377</v>
      </c>
      <c r="AX149" s="29" t="s">
        <v>377</v>
      </c>
      <c r="AY149" s="29" t="s">
        <v>377</v>
      </c>
      <c r="AZ149" s="29" t="s">
        <v>377</v>
      </c>
      <c r="BA149" s="29" t="s">
        <v>377</v>
      </c>
      <c r="BB149" s="29" t="s">
        <v>383</v>
      </c>
      <c r="BC149" s="29" t="s">
        <v>382</v>
      </c>
      <c r="BD149" s="29" t="s">
        <v>383</v>
      </c>
      <c r="BE149" s="29" t="s">
        <v>382</v>
      </c>
      <c r="BF149" s="29" t="s">
        <v>383</v>
      </c>
      <c r="BG149" s="29" t="s">
        <v>382</v>
      </c>
      <c r="BH149" s="29" t="s">
        <v>383</v>
      </c>
      <c r="BI149" s="29" t="s">
        <v>383</v>
      </c>
      <c r="BJ149" s="29" t="s">
        <v>383</v>
      </c>
      <c r="BK149" s="29" t="s">
        <v>383</v>
      </c>
      <c r="BL149" s="29" t="s">
        <v>383</v>
      </c>
      <c r="BM149" s="29" t="s">
        <v>383</v>
      </c>
      <c r="BN149" s="29" t="s">
        <v>382</v>
      </c>
      <c r="BO149" s="29" t="s">
        <v>383</v>
      </c>
      <c r="BP149" s="29" t="s">
        <v>383</v>
      </c>
      <c r="BQ149" s="29">
        <v>9.1</v>
      </c>
      <c r="BR149" s="29">
        <v>6.1</v>
      </c>
      <c r="BS149" s="29">
        <v>66.900000000000006</v>
      </c>
      <c r="BT149" s="29">
        <v>1.4</v>
      </c>
      <c r="BU149" s="29">
        <v>15.6</v>
      </c>
      <c r="BV149" s="29">
        <v>1.6</v>
      </c>
      <c r="BW149" s="29">
        <v>17.5</v>
      </c>
      <c r="BX149" s="29">
        <v>5.65</v>
      </c>
      <c r="BY149" s="29">
        <v>12</v>
      </c>
      <c r="BZ149" s="29">
        <v>35.1</v>
      </c>
      <c r="CA149" s="29">
        <v>62.2</v>
      </c>
      <c r="CB149" s="29">
        <v>21.2</v>
      </c>
      <c r="CC149" s="29">
        <v>34.200000000000003</v>
      </c>
      <c r="CD149" s="29">
        <v>16.899999999999999</v>
      </c>
      <c r="CE149" s="29">
        <v>54</v>
      </c>
      <c r="CG149" s="29">
        <v>51</v>
      </c>
      <c r="CI149" s="29">
        <v>28</v>
      </c>
      <c r="CJ149" s="29">
        <v>4</v>
      </c>
      <c r="CK149" s="29">
        <v>17</v>
      </c>
      <c r="CM149" s="29" t="s">
        <v>383</v>
      </c>
      <c r="CN149" s="29" t="s">
        <v>88</v>
      </c>
      <c r="CO149" s="29" t="s">
        <v>382</v>
      </c>
      <c r="CP149" s="29" t="s">
        <v>382</v>
      </c>
      <c r="CQ149" s="29" t="s">
        <v>385</v>
      </c>
      <c r="CR149" s="29">
        <v>0</v>
      </c>
      <c r="CS149" s="29" t="s">
        <v>385</v>
      </c>
      <c r="CT149" s="29" t="s">
        <v>385</v>
      </c>
      <c r="CU149" s="29" t="s">
        <v>385</v>
      </c>
      <c r="CW149" s="29">
        <v>0</v>
      </c>
      <c r="CX149" s="29" t="s">
        <v>385</v>
      </c>
      <c r="DC149" s="29" t="s">
        <v>385</v>
      </c>
      <c r="DD149" s="29" t="s">
        <v>385</v>
      </c>
      <c r="DE149" s="29" t="s">
        <v>385</v>
      </c>
      <c r="DF149" s="29">
        <v>0</v>
      </c>
      <c r="DG149" s="29" t="s">
        <v>385</v>
      </c>
      <c r="DH149" s="29" t="str">
        <f t="shared" si="2"/>
        <v>CA015</v>
      </c>
    </row>
    <row r="150" spans="1:112" ht="15" customHeight="1" x14ac:dyDescent="0.2">
      <c r="A150" s="29" t="s">
        <v>899</v>
      </c>
      <c r="B150" s="29" t="s">
        <v>1042</v>
      </c>
      <c r="C150" s="29">
        <v>177</v>
      </c>
      <c r="D150" s="29" t="s">
        <v>89</v>
      </c>
      <c r="E150" s="29" t="s">
        <v>1027</v>
      </c>
      <c r="F150" s="29">
        <v>0</v>
      </c>
      <c r="G150" s="29" t="s">
        <v>392</v>
      </c>
      <c r="H150" s="29" t="s">
        <v>383</v>
      </c>
      <c r="I150" s="29">
        <v>0.25</v>
      </c>
      <c r="J150" s="29">
        <v>3</v>
      </c>
      <c r="K150" s="29" t="s">
        <v>383</v>
      </c>
      <c r="M150" s="29" t="s">
        <v>383</v>
      </c>
      <c r="O150" s="29" t="s">
        <v>383</v>
      </c>
      <c r="P150" s="29" t="s">
        <v>553</v>
      </c>
      <c r="R150" s="29">
        <v>0.25</v>
      </c>
      <c r="S150" s="29">
        <v>3</v>
      </c>
      <c r="T150" s="29" t="s">
        <v>392</v>
      </c>
      <c r="U150" s="29" t="s">
        <v>382</v>
      </c>
      <c r="V150" s="29" t="s">
        <v>378</v>
      </c>
      <c r="X150" s="29">
        <v>8</v>
      </c>
      <c r="Y150" s="29" t="s">
        <v>554</v>
      </c>
      <c r="Z150" s="29">
        <v>132</v>
      </c>
      <c r="AA150" s="29" t="s">
        <v>380</v>
      </c>
      <c r="AB150" s="29" t="s">
        <v>380</v>
      </c>
      <c r="AC150" s="29" t="s">
        <v>380</v>
      </c>
      <c r="AD150" s="29">
        <v>37.722222222222221</v>
      </c>
      <c r="AE150" s="29">
        <v>99.9</v>
      </c>
      <c r="AF150" s="29">
        <v>2</v>
      </c>
      <c r="AG150" s="29" t="s">
        <v>1045</v>
      </c>
      <c r="AI150" s="29" t="s">
        <v>377</v>
      </c>
      <c r="AJ150" s="29" t="s">
        <v>377</v>
      </c>
      <c r="AK150" s="29" t="s">
        <v>382</v>
      </c>
      <c r="AL150" s="29" t="s">
        <v>383</v>
      </c>
      <c r="AM150" s="29" t="s">
        <v>382</v>
      </c>
      <c r="AN150" s="29" t="s">
        <v>382</v>
      </c>
      <c r="AO150" s="29" t="s">
        <v>383</v>
      </c>
      <c r="AP150" s="29" t="s">
        <v>383</v>
      </c>
      <c r="AQ150" s="29" t="s">
        <v>383</v>
      </c>
      <c r="AR150" s="29" t="s">
        <v>1046</v>
      </c>
      <c r="AS150" s="29" t="s">
        <v>383</v>
      </c>
      <c r="AT150" s="29" t="s">
        <v>382</v>
      </c>
      <c r="AU150" s="29" t="s">
        <v>382</v>
      </c>
      <c r="AV150" s="29" t="s">
        <v>377</v>
      </c>
      <c r="AW150" s="29" t="s">
        <v>377</v>
      </c>
      <c r="AX150" s="29" t="s">
        <v>377</v>
      </c>
      <c r="AY150" s="29" t="s">
        <v>377</v>
      </c>
      <c r="AZ150" s="29" t="s">
        <v>377</v>
      </c>
      <c r="BA150" s="29" t="s">
        <v>377</v>
      </c>
      <c r="BB150" s="29" t="s">
        <v>383</v>
      </c>
      <c r="BC150" s="29" t="s">
        <v>382</v>
      </c>
      <c r="BD150" s="29" t="s">
        <v>383</v>
      </c>
      <c r="BE150" s="29" t="s">
        <v>382</v>
      </c>
      <c r="BF150" s="29" t="s">
        <v>383</v>
      </c>
      <c r="BG150" s="29" t="s">
        <v>382</v>
      </c>
      <c r="BH150" s="29" t="s">
        <v>383</v>
      </c>
      <c r="BI150" s="29" t="s">
        <v>1047</v>
      </c>
      <c r="BJ150" s="29" t="s">
        <v>383</v>
      </c>
      <c r="BK150" s="29" t="s">
        <v>383</v>
      </c>
      <c r="BL150" s="29" t="s">
        <v>383</v>
      </c>
      <c r="BM150" s="29" t="s">
        <v>383</v>
      </c>
      <c r="BN150" s="29" t="s">
        <v>382</v>
      </c>
      <c r="BO150" s="29" t="s">
        <v>383</v>
      </c>
      <c r="BP150" s="29" t="s">
        <v>383</v>
      </c>
      <c r="BQ150" s="29">
        <v>19</v>
      </c>
      <c r="BR150" s="29">
        <v>10.8</v>
      </c>
      <c r="BS150" s="29">
        <v>57.1</v>
      </c>
      <c r="BT150" s="29">
        <v>5.3</v>
      </c>
      <c r="BU150" s="29">
        <v>27.9</v>
      </c>
      <c r="BV150" s="29">
        <v>2.8</v>
      </c>
      <c r="BW150" s="29">
        <v>15</v>
      </c>
      <c r="BX150" s="29">
        <v>4.54</v>
      </c>
      <c r="BY150" s="29">
        <v>9.4</v>
      </c>
      <c r="BZ150" s="29">
        <v>28.2</v>
      </c>
      <c r="CA150" s="29">
        <v>62.2</v>
      </c>
      <c r="CB150" s="29">
        <v>20.7</v>
      </c>
      <c r="CC150" s="29">
        <v>33.299999999999997</v>
      </c>
      <c r="CD150" s="29">
        <v>15.8</v>
      </c>
      <c r="CE150" s="29">
        <v>15</v>
      </c>
      <c r="CG150" s="29">
        <v>43</v>
      </c>
      <c r="CI150" s="29">
        <v>38</v>
      </c>
      <c r="CJ150" s="29">
        <v>10</v>
      </c>
      <c r="CK150" s="29">
        <v>7</v>
      </c>
      <c r="CL150" s="29">
        <v>1</v>
      </c>
      <c r="CM150" s="29">
        <v>1</v>
      </c>
      <c r="CN150" s="29" t="s">
        <v>89</v>
      </c>
      <c r="CO150" s="29" t="s">
        <v>382</v>
      </c>
      <c r="CP150" s="29" t="s">
        <v>382</v>
      </c>
      <c r="CQ150" s="29" t="s">
        <v>385</v>
      </c>
      <c r="CR150" s="29">
        <v>0</v>
      </c>
      <c r="CS150" s="29" t="s">
        <v>385</v>
      </c>
      <c r="CT150" s="29" t="s">
        <v>385</v>
      </c>
      <c r="CU150" s="29" t="s">
        <v>385</v>
      </c>
      <c r="CW150" s="29">
        <v>0</v>
      </c>
      <c r="CX150" s="29" t="s">
        <v>805</v>
      </c>
      <c r="DC150" s="29" t="s">
        <v>385</v>
      </c>
      <c r="DD150" s="29" t="s">
        <v>385</v>
      </c>
      <c r="DE150" s="29" t="s">
        <v>417</v>
      </c>
      <c r="DF150" s="29">
        <v>0</v>
      </c>
      <c r="DG150" s="29" t="s">
        <v>385</v>
      </c>
      <c r="DH150" s="29" t="str">
        <f t="shared" si="2"/>
        <v>CA015</v>
      </c>
    </row>
    <row r="151" spans="1:112" ht="15" customHeight="1" x14ac:dyDescent="0.2">
      <c r="A151" s="29" t="s">
        <v>899</v>
      </c>
      <c r="B151" s="29" t="s">
        <v>1048</v>
      </c>
      <c r="C151" s="29">
        <v>178</v>
      </c>
      <c r="D151" s="29" t="s">
        <v>90</v>
      </c>
      <c r="E151" s="29" t="s">
        <v>1049</v>
      </c>
      <c r="F151" s="29">
        <v>1</v>
      </c>
      <c r="G151" s="29" t="s">
        <v>376</v>
      </c>
      <c r="H151" s="29" t="s">
        <v>383</v>
      </c>
      <c r="I151" s="29">
        <v>99</v>
      </c>
      <c r="J151" s="29">
        <v>999</v>
      </c>
      <c r="K151" s="29" t="s">
        <v>383</v>
      </c>
      <c r="M151" s="29" t="s">
        <v>383</v>
      </c>
      <c r="O151" s="29" t="s">
        <v>383</v>
      </c>
      <c r="P151" s="29" t="s">
        <v>553</v>
      </c>
      <c r="R151" s="29">
        <v>99</v>
      </c>
      <c r="S151" s="29">
        <v>999</v>
      </c>
      <c r="T151" s="29" t="s">
        <v>376</v>
      </c>
      <c r="U151" s="29" t="s">
        <v>382</v>
      </c>
      <c r="V151" s="29" t="s">
        <v>1050</v>
      </c>
      <c r="X151" s="29">
        <v>45</v>
      </c>
      <c r="Y151" s="29" t="s">
        <v>554</v>
      </c>
      <c r="Z151" s="29">
        <v>125</v>
      </c>
      <c r="AA151" s="29" t="s">
        <v>380</v>
      </c>
      <c r="AD151" s="29">
        <v>39</v>
      </c>
      <c r="AE151" s="29">
        <v>102.2</v>
      </c>
      <c r="AF151" s="29">
        <v>1.5</v>
      </c>
      <c r="AG151" s="29" t="s">
        <v>1051</v>
      </c>
      <c r="AH151" s="29" t="s">
        <v>1052</v>
      </c>
      <c r="AI151" s="29" t="s">
        <v>382</v>
      </c>
      <c r="AJ151" s="29" t="s">
        <v>382</v>
      </c>
      <c r="AK151" s="29" t="s">
        <v>382</v>
      </c>
      <c r="AL151" s="29" t="s">
        <v>383</v>
      </c>
      <c r="AM151" s="29" t="s">
        <v>382</v>
      </c>
      <c r="AN151" s="29" t="s">
        <v>382</v>
      </c>
      <c r="AO151" s="29" t="s">
        <v>383</v>
      </c>
      <c r="AP151" s="29" t="s">
        <v>377</v>
      </c>
      <c r="AQ151" s="29">
        <v>8</v>
      </c>
      <c r="AR151" s="29" t="s">
        <v>1053</v>
      </c>
      <c r="AS151" s="29" t="s">
        <v>383</v>
      </c>
      <c r="AT151" s="29" t="s">
        <v>382</v>
      </c>
      <c r="AU151" s="29" t="s">
        <v>382</v>
      </c>
      <c r="AV151" s="29" t="s">
        <v>377</v>
      </c>
      <c r="AW151" s="29" t="s">
        <v>377</v>
      </c>
      <c r="AX151" s="29" t="s">
        <v>377</v>
      </c>
      <c r="AY151" s="29" t="s">
        <v>377</v>
      </c>
      <c r="AZ151" s="29" t="s">
        <v>377</v>
      </c>
      <c r="BA151" s="29" t="s">
        <v>377</v>
      </c>
      <c r="BB151" s="29" t="s">
        <v>383</v>
      </c>
      <c r="BC151" s="29" t="s">
        <v>382</v>
      </c>
      <c r="BD151" s="29" t="s">
        <v>383</v>
      </c>
      <c r="BE151" s="29" t="s">
        <v>377</v>
      </c>
      <c r="BF151" s="29" t="s">
        <v>1054</v>
      </c>
      <c r="BG151" s="29" t="s">
        <v>382</v>
      </c>
      <c r="BH151" s="29" t="s">
        <v>383</v>
      </c>
      <c r="BI151" s="29" t="s">
        <v>383</v>
      </c>
      <c r="BJ151" s="29" t="s">
        <v>383</v>
      </c>
      <c r="BK151" s="29" t="s">
        <v>383</v>
      </c>
      <c r="BL151" s="29" t="s">
        <v>383</v>
      </c>
      <c r="BM151" s="29" t="s">
        <v>1054</v>
      </c>
      <c r="BN151" s="29" t="s">
        <v>382</v>
      </c>
      <c r="BO151" s="29" t="s">
        <v>383</v>
      </c>
      <c r="BP151" s="29" t="s">
        <v>383</v>
      </c>
      <c r="BQ151" s="29" t="s">
        <v>383</v>
      </c>
      <c r="BR151" s="29" t="s">
        <v>383</v>
      </c>
      <c r="BS151" s="29" t="s">
        <v>383</v>
      </c>
      <c r="BT151" s="29" t="s">
        <v>383</v>
      </c>
      <c r="BU151" s="29" t="s">
        <v>383</v>
      </c>
      <c r="BV151" s="29" t="s">
        <v>383</v>
      </c>
      <c r="BW151" s="29" t="s">
        <v>383</v>
      </c>
      <c r="BX151" s="29" t="s">
        <v>383</v>
      </c>
      <c r="BY151" s="29" t="s">
        <v>383</v>
      </c>
      <c r="BZ151" s="29" t="s">
        <v>383</v>
      </c>
      <c r="CA151" s="29" t="s">
        <v>383</v>
      </c>
      <c r="CB151" s="29" t="s">
        <v>383</v>
      </c>
      <c r="CC151" s="29" t="s">
        <v>383</v>
      </c>
      <c r="CD151" s="29" t="s">
        <v>383</v>
      </c>
      <c r="CE151" s="29" t="s">
        <v>383</v>
      </c>
      <c r="CF151" s="29" t="s">
        <v>383</v>
      </c>
      <c r="CG151" s="29" t="s">
        <v>383</v>
      </c>
      <c r="CH151" s="29" t="s">
        <v>383</v>
      </c>
      <c r="CI151" s="29" t="s">
        <v>383</v>
      </c>
      <c r="CJ151" s="29" t="s">
        <v>383</v>
      </c>
      <c r="CK151" s="29" t="s">
        <v>383</v>
      </c>
      <c r="CL151" s="29" t="s">
        <v>383</v>
      </c>
      <c r="CM151" s="29" t="s">
        <v>383</v>
      </c>
      <c r="CN151" s="29" t="s">
        <v>90</v>
      </c>
      <c r="CO151" s="29" t="s">
        <v>382</v>
      </c>
      <c r="CP151" s="29" t="s">
        <v>382</v>
      </c>
      <c r="CQ151" s="29" t="s">
        <v>385</v>
      </c>
      <c r="CR151" s="29">
        <v>0</v>
      </c>
      <c r="CS151" s="29" t="s">
        <v>385</v>
      </c>
      <c r="CT151" s="29" t="s">
        <v>385</v>
      </c>
      <c r="CU151" s="29" t="s">
        <v>385</v>
      </c>
      <c r="CW151" s="29">
        <v>0</v>
      </c>
      <c r="CX151" s="29" t="s">
        <v>385</v>
      </c>
      <c r="DC151" s="29" t="s">
        <v>385</v>
      </c>
      <c r="DD151" s="29" t="s">
        <v>385</v>
      </c>
      <c r="DE151" s="29" t="s">
        <v>385</v>
      </c>
      <c r="DF151" s="29">
        <v>0</v>
      </c>
      <c r="DG151" s="29" t="s">
        <v>385</v>
      </c>
      <c r="DH151" s="29" t="str">
        <f t="shared" si="2"/>
        <v>CA016</v>
      </c>
    </row>
    <row r="152" spans="1:112" ht="15" customHeight="1" x14ac:dyDescent="0.2">
      <c r="A152" s="29" t="s">
        <v>899</v>
      </c>
      <c r="B152" s="29" t="s">
        <v>1048</v>
      </c>
      <c r="C152" s="29">
        <v>179</v>
      </c>
      <c r="D152" s="29" t="s">
        <v>91</v>
      </c>
      <c r="E152" s="29" t="s">
        <v>378</v>
      </c>
      <c r="F152" s="29">
        <v>0</v>
      </c>
      <c r="G152" s="29" t="s">
        <v>392</v>
      </c>
      <c r="H152" s="29" t="s">
        <v>383</v>
      </c>
      <c r="I152" s="29">
        <v>10</v>
      </c>
      <c r="J152" s="29">
        <v>120</v>
      </c>
      <c r="K152" s="29" t="s">
        <v>383</v>
      </c>
      <c r="M152" s="29" t="s">
        <v>383</v>
      </c>
      <c r="O152" s="29" t="s">
        <v>383</v>
      </c>
      <c r="P152" s="29" t="s">
        <v>553</v>
      </c>
      <c r="R152" s="29">
        <v>10</v>
      </c>
      <c r="S152" s="29">
        <v>120</v>
      </c>
      <c r="T152" s="29" t="s">
        <v>392</v>
      </c>
      <c r="U152" s="29" t="s">
        <v>382</v>
      </c>
      <c r="V152" s="29" t="s">
        <v>378</v>
      </c>
      <c r="X152" s="29">
        <v>25</v>
      </c>
      <c r="Y152" s="29" t="s">
        <v>730</v>
      </c>
      <c r="Z152" s="29">
        <v>104</v>
      </c>
      <c r="AB152" s="29" t="s">
        <v>380</v>
      </c>
      <c r="AC152" s="29" t="s">
        <v>380</v>
      </c>
      <c r="AD152" s="29">
        <v>37.722222222222221</v>
      </c>
      <c r="AE152" s="29">
        <v>99.9</v>
      </c>
      <c r="AF152" s="29">
        <v>2</v>
      </c>
      <c r="AG152" s="29" t="s">
        <v>1055</v>
      </c>
      <c r="AH152" s="29" t="s">
        <v>1056</v>
      </c>
      <c r="AI152" s="29" t="s">
        <v>382</v>
      </c>
      <c r="AJ152" s="29" t="s">
        <v>382</v>
      </c>
      <c r="AK152" s="29" t="s">
        <v>382</v>
      </c>
      <c r="AL152" s="29" t="s">
        <v>383</v>
      </c>
      <c r="AM152" s="29" t="s">
        <v>382</v>
      </c>
      <c r="AN152" s="29" t="s">
        <v>382</v>
      </c>
      <c r="AO152" s="29" t="s">
        <v>383</v>
      </c>
      <c r="AP152" s="29" t="s">
        <v>377</v>
      </c>
      <c r="AQ152" s="29" t="s">
        <v>383</v>
      </c>
      <c r="AR152" s="29" t="s">
        <v>1057</v>
      </c>
      <c r="AS152" s="29" t="s">
        <v>383</v>
      </c>
      <c r="AT152" s="29" t="s">
        <v>382</v>
      </c>
      <c r="AU152" s="29" t="s">
        <v>382</v>
      </c>
      <c r="AV152" s="29" t="s">
        <v>377</v>
      </c>
      <c r="AW152" s="29" t="s">
        <v>377</v>
      </c>
      <c r="AX152" s="29" t="s">
        <v>377</v>
      </c>
      <c r="AY152" s="29" t="s">
        <v>377</v>
      </c>
      <c r="AZ152" s="29" t="s">
        <v>377</v>
      </c>
      <c r="BA152" s="29" t="s">
        <v>377</v>
      </c>
      <c r="BB152" s="29" t="s">
        <v>383</v>
      </c>
      <c r="BC152" s="29" t="s">
        <v>382</v>
      </c>
      <c r="BD152" s="29" t="s">
        <v>383</v>
      </c>
      <c r="BE152" s="29" t="s">
        <v>382</v>
      </c>
      <c r="BF152" s="29" t="s">
        <v>383</v>
      </c>
      <c r="BG152" s="29" t="s">
        <v>382</v>
      </c>
      <c r="BH152" s="29" t="s">
        <v>383</v>
      </c>
      <c r="BI152" s="29" t="s">
        <v>383</v>
      </c>
      <c r="BJ152" s="29" t="s">
        <v>383</v>
      </c>
      <c r="BK152" s="29" t="s">
        <v>383</v>
      </c>
      <c r="BL152" s="29" t="s">
        <v>383</v>
      </c>
      <c r="BM152" s="29" t="s">
        <v>383</v>
      </c>
      <c r="BN152" s="29" t="s">
        <v>382</v>
      </c>
      <c r="BO152" s="29" t="s">
        <v>383</v>
      </c>
      <c r="BP152" s="29" t="s">
        <v>383</v>
      </c>
      <c r="BQ152" s="29" t="s">
        <v>383</v>
      </c>
      <c r="BR152" s="29" t="s">
        <v>383</v>
      </c>
      <c r="BS152" s="29" t="s">
        <v>383</v>
      </c>
      <c r="BT152" s="29" t="s">
        <v>383</v>
      </c>
      <c r="BU152" s="29" t="s">
        <v>383</v>
      </c>
      <c r="BV152" s="29" t="s">
        <v>383</v>
      </c>
      <c r="BW152" s="29" t="s">
        <v>383</v>
      </c>
      <c r="BX152" s="29" t="s">
        <v>383</v>
      </c>
      <c r="BY152" s="29" t="s">
        <v>383</v>
      </c>
      <c r="BZ152" s="29" t="s">
        <v>383</v>
      </c>
      <c r="CA152" s="29" t="s">
        <v>383</v>
      </c>
      <c r="CB152" s="29" t="s">
        <v>383</v>
      </c>
      <c r="CC152" s="29" t="s">
        <v>383</v>
      </c>
      <c r="CD152" s="29" t="s">
        <v>383</v>
      </c>
      <c r="CE152" s="29" t="s">
        <v>383</v>
      </c>
      <c r="CF152" s="29" t="s">
        <v>383</v>
      </c>
      <c r="CG152" s="29" t="s">
        <v>383</v>
      </c>
      <c r="CH152" s="29" t="s">
        <v>383</v>
      </c>
      <c r="CI152" s="29" t="s">
        <v>383</v>
      </c>
      <c r="CJ152" s="29" t="s">
        <v>383</v>
      </c>
      <c r="CK152" s="29" t="s">
        <v>383</v>
      </c>
      <c r="CL152" s="29" t="s">
        <v>383</v>
      </c>
      <c r="CM152" s="29" t="s">
        <v>383</v>
      </c>
      <c r="CN152" s="29" t="s">
        <v>91</v>
      </c>
      <c r="CO152" s="29" t="s">
        <v>382</v>
      </c>
      <c r="CP152" s="29" t="s">
        <v>382</v>
      </c>
      <c r="CQ152" s="29" t="s">
        <v>385</v>
      </c>
      <c r="CR152" s="29">
        <v>0</v>
      </c>
      <c r="CS152" s="29" t="s">
        <v>385</v>
      </c>
      <c r="CT152" s="29" t="s">
        <v>385</v>
      </c>
      <c r="CU152" s="29" t="s">
        <v>385</v>
      </c>
      <c r="CW152" s="29">
        <v>0</v>
      </c>
      <c r="CX152" s="29" t="s">
        <v>385</v>
      </c>
      <c r="DC152" s="29" t="s">
        <v>385</v>
      </c>
      <c r="DD152" s="29" t="s">
        <v>385</v>
      </c>
      <c r="DE152" s="29" t="s">
        <v>385</v>
      </c>
      <c r="DF152" s="29">
        <v>0</v>
      </c>
      <c r="DG152" s="29" t="s">
        <v>385</v>
      </c>
      <c r="DH152" s="29" t="str">
        <f t="shared" si="2"/>
        <v>CA016</v>
      </c>
    </row>
    <row r="153" spans="1:112" ht="15" customHeight="1" x14ac:dyDescent="0.2">
      <c r="A153" s="29" t="s">
        <v>899</v>
      </c>
      <c r="B153" s="29" t="s">
        <v>1058</v>
      </c>
      <c r="C153" s="29">
        <v>180</v>
      </c>
      <c r="D153" s="29" t="s">
        <v>92</v>
      </c>
      <c r="E153" s="29" t="s">
        <v>1059</v>
      </c>
      <c r="F153" s="29">
        <v>1</v>
      </c>
      <c r="G153" s="29" t="s">
        <v>376</v>
      </c>
      <c r="H153" s="29">
        <v>7</v>
      </c>
      <c r="I153" s="29">
        <v>7</v>
      </c>
      <c r="J153" s="29">
        <v>7</v>
      </c>
      <c r="K153" s="29">
        <v>0</v>
      </c>
      <c r="L153" s="29">
        <v>0</v>
      </c>
      <c r="M153" s="29">
        <v>1</v>
      </c>
      <c r="O153" s="29">
        <v>0</v>
      </c>
      <c r="Q153" s="29" t="s">
        <v>92</v>
      </c>
      <c r="R153" s="29">
        <v>7</v>
      </c>
      <c r="S153" s="29">
        <f>R153*12</f>
        <v>84</v>
      </c>
      <c r="T153" s="29" t="s">
        <v>376</v>
      </c>
      <c r="U153" s="29" t="s">
        <v>382</v>
      </c>
      <c r="V153" s="29" t="s">
        <v>378</v>
      </c>
      <c r="Y153" s="29" t="s">
        <v>554</v>
      </c>
      <c r="Z153" s="29">
        <v>72</v>
      </c>
      <c r="AA153" s="29" t="s">
        <v>380</v>
      </c>
      <c r="AB153" s="29" t="s">
        <v>383</v>
      </c>
      <c r="AC153" s="29">
        <v>2</v>
      </c>
      <c r="AD153" s="29">
        <v>38.388888888888886</v>
      </c>
      <c r="AE153" s="29">
        <v>101.1</v>
      </c>
      <c r="AF153" s="29">
        <v>7</v>
      </c>
      <c r="AG153" s="29" t="s">
        <v>1060</v>
      </c>
      <c r="AH153" s="29" t="s">
        <v>1061</v>
      </c>
      <c r="AI153" s="29" t="s">
        <v>382</v>
      </c>
      <c r="AJ153" s="29" t="s">
        <v>382</v>
      </c>
      <c r="AK153" s="29" t="s">
        <v>382</v>
      </c>
      <c r="AL153" s="29" t="s">
        <v>383</v>
      </c>
      <c r="AM153" s="29" t="s">
        <v>382</v>
      </c>
      <c r="AN153" s="29" t="s">
        <v>382</v>
      </c>
      <c r="AO153" s="29" t="s">
        <v>383</v>
      </c>
      <c r="AP153" s="29" t="s">
        <v>382</v>
      </c>
      <c r="AQ153" s="29">
        <v>0</v>
      </c>
      <c r="AR153" s="29" t="s">
        <v>1062</v>
      </c>
      <c r="AS153" s="29" t="s">
        <v>1063</v>
      </c>
      <c r="AT153" s="29" t="s">
        <v>382</v>
      </c>
      <c r="AU153" s="29" t="s">
        <v>382</v>
      </c>
      <c r="AV153" s="29" t="s">
        <v>377</v>
      </c>
      <c r="AW153" s="29" t="s">
        <v>377</v>
      </c>
      <c r="AX153" s="29" t="s">
        <v>377</v>
      </c>
      <c r="AY153" s="29" t="s">
        <v>377</v>
      </c>
      <c r="AZ153" s="29" t="s">
        <v>377</v>
      </c>
      <c r="BA153" s="29" t="s">
        <v>377</v>
      </c>
      <c r="BB153" s="29" t="s">
        <v>383</v>
      </c>
      <c r="BC153" s="29" t="s">
        <v>382</v>
      </c>
      <c r="BD153" s="29" t="s">
        <v>383</v>
      </c>
      <c r="BE153" s="29" t="s">
        <v>377</v>
      </c>
      <c r="BF153" s="29" t="s">
        <v>1064</v>
      </c>
      <c r="BG153" s="29" t="s">
        <v>382</v>
      </c>
      <c r="BH153" s="29" t="s">
        <v>383</v>
      </c>
      <c r="BI153" s="29" t="s">
        <v>383</v>
      </c>
      <c r="BJ153" s="29">
        <v>2</v>
      </c>
      <c r="BK153" s="29" t="s">
        <v>1065</v>
      </c>
      <c r="BL153" s="29" t="s">
        <v>383</v>
      </c>
      <c r="BM153" s="29" t="s">
        <v>1064</v>
      </c>
      <c r="BN153" s="29" t="s">
        <v>382</v>
      </c>
      <c r="BO153" s="29" t="s">
        <v>383</v>
      </c>
      <c r="BP153" s="29" t="s">
        <v>383</v>
      </c>
      <c r="BQ153" s="29">
        <v>12.3</v>
      </c>
      <c r="BR153" s="29">
        <v>8</v>
      </c>
      <c r="BS153" s="29">
        <v>65.3</v>
      </c>
      <c r="BT153" s="29">
        <v>2</v>
      </c>
      <c r="BU153" s="29">
        <v>16.2</v>
      </c>
      <c r="BV153" s="29">
        <v>2.2999999999999998</v>
      </c>
      <c r="BW153" s="29">
        <v>18.5</v>
      </c>
      <c r="BX153" s="29">
        <v>5.73</v>
      </c>
      <c r="BY153" s="29">
        <v>13.5</v>
      </c>
      <c r="BZ153" s="29">
        <v>39.6</v>
      </c>
      <c r="CA153" s="29">
        <v>69.099999999999994</v>
      </c>
      <c r="CB153" s="29">
        <v>23.6</v>
      </c>
      <c r="CC153" s="29">
        <v>34.1</v>
      </c>
      <c r="CD153" s="29">
        <v>14.4</v>
      </c>
      <c r="CE153" s="29">
        <v>212</v>
      </c>
      <c r="CF153" s="29">
        <v>11.5</v>
      </c>
      <c r="CG153" s="29">
        <v>52</v>
      </c>
      <c r="CH153" s="29">
        <v>1</v>
      </c>
      <c r="CI153" s="29">
        <v>30</v>
      </c>
      <c r="CJ153" s="29">
        <v>6</v>
      </c>
      <c r="CK153" s="29">
        <v>11</v>
      </c>
      <c r="CM153" s="29" t="s">
        <v>383</v>
      </c>
      <c r="CN153" s="29" t="s">
        <v>92</v>
      </c>
      <c r="CO153" s="29" t="s">
        <v>382</v>
      </c>
      <c r="CP153" s="29" t="s">
        <v>382</v>
      </c>
      <c r="CQ153" s="29" t="s">
        <v>385</v>
      </c>
      <c r="CR153" s="29">
        <v>0</v>
      </c>
      <c r="CS153" s="29" t="s">
        <v>385</v>
      </c>
      <c r="CT153" s="29" t="s">
        <v>385</v>
      </c>
      <c r="CU153" s="29" t="s">
        <v>385</v>
      </c>
      <c r="CW153" s="29">
        <v>0</v>
      </c>
      <c r="CX153" s="29" t="s">
        <v>385</v>
      </c>
      <c r="DC153" s="29" t="s">
        <v>385</v>
      </c>
      <c r="DD153" s="29" t="s">
        <v>385</v>
      </c>
      <c r="DE153" s="29" t="s">
        <v>385</v>
      </c>
      <c r="DF153" s="29">
        <v>0</v>
      </c>
      <c r="DG153" s="29" t="s">
        <v>385</v>
      </c>
      <c r="DH153" s="29" t="str">
        <f t="shared" si="2"/>
        <v>CA017</v>
      </c>
    </row>
    <row r="154" spans="1:112" ht="15" customHeight="1" x14ac:dyDescent="0.2">
      <c r="A154" s="29" t="s">
        <v>899</v>
      </c>
      <c r="B154" s="29" t="s">
        <v>1058</v>
      </c>
      <c r="C154" s="29">
        <v>181</v>
      </c>
      <c r="D154" s="29" t="s">
        <v>93</v>
      </c>
      <c r="E154" s="29" t="s">
        <v>447</v>
      </c>
      <c r="F154" s="29">
        <v>0</v>
      </c>
      <c r="G154" s="29" t="s">
        <v>392</v>
      </c>
      <c r="H154" s="29">
        <v>2</v>
      </c>
      <c r="I154" s="29">
        <v>2</v>
      </c>
      <c r="J154" s="29">
        <v>2</v>
      </c>
      <c r="K154" s="29">
        <v>0</v>
      </c>
      <c r="M154" s="29">
        <v>1</v>
      </c>
      <c r="O154" s="29">
        <v>0</v>
      </c>
      <c r="Q154" s="29" t="s">
        <v>93</v>
      </c>
      <c r="R154" s="29">
        <v>2</v>
      </c>
      <c r="S154" s="29">
        <f>R154*12</f>
        <v>24</v>
      </c>
      <c r="T154" s="29" t="s">
        <v>392</v>
      </c>
      <c r="U154" s="29" t="s">
        <v>382</v>
      </c>
      <c r="V154" s="29" t="s">
        <v>1066</v>
      </c>
      <c r="X154" s="29">
        <v>15</v>
      </c>
      <c r="Y154" s="29" t="s">
        <v>554</v>
      </c>
      <c r="Z154" s="29">
        <v>88</v>
      </c>
      <c r="AA154" s="29" t="s">
        <v>380</v>
      </c>
      <c r="AB154" s="29" t="s">
        <v>383</v>
      </c>
      <c r="AC154" s="29" t="s">
        <v>383</v>
      </c>
      <c r="AD154" s="29">
        <v>37.722222222222221</v>
      </c>
      <c r="AE154" s="29">
        <v>99.9</v>
      </c>
      <c r="AF154" s="29">
        <v>6</v>
      </c>
      <c r="AG154" s="29" t="s">
        <v>383</v>
      </c>
      <c r="AH154" s="29" t="s">
        <v>383</v>
      </c>
      <c r="AI154" s="29" t="s">
        <v>377</v>
      </c>
      <c r="AJ154" s="29" t="s">
        <v>382</v>
      </c>
      <c r="AK154" s="29" t="s">
        <v>377</v>
      </c>
      <c r="AL154" s="29" t="s">
        <v>1067</v>
      </c>
      <c r="AM154" s="29" t="s">
        <v>382</v>
      </c>
      <c r="AN154" s="29" t="s">
        <v>382</v>
      </c>
      <c r="AO154" s="29" t="s">
        <v>383</v>
      </c>
      <c r="AP154" s="29" t="s">
        <v>382</v>
      </c>
      <c r="AQ154" s="29">
        <v>0</v>
      </c>
      <c r="AR154" s="29" t="s">
        <v>383</v>
      </c>
      <c r="AS154" s="29" t="s">
        <v>383</v>
      </c>
      <c r="AT154" s="29" t="s">
        <v>382</v>
      </c>
      <c r="AU154" s="29" t="s">
        <v>382</v>
      </c>
      <c r="AV154" s="29" t="s">
        <v>377</v>
      </c>
      <c r="AW154" s="29" t="s">
        <v>377</v>
      </c>
      <c r="AX154" s="29" t="s">
        <v>377</v>
      </c>
      <c r="AY154" s="29" t="s">
        <v>377</v>
      </c>
      <c r="AZ154" s="29" t="s">
        <v>377</v>
      </c>
      <c r="BA154" s="29" t="s">
        <v>377</v>
      </c>
      <c r="BB154" s="29" t="s">
        <v>383</v>
      </c>
      <c r="BC154" s="29" t="s">
        <v>382</v>
      </c>
      <c r="BD154" s="29" t="s">
        <v>383</v>
      </c>
      <c r="BE154" s="29" t="s">
        <v>377</v>
      </c>
      <c r="BF154" s="29" t="s">
        <v>1068</v>
      </c>
      <c r="BG154" s="29" t="s">
        <v>382</v>
      </c>
      <c r="BH154" s="29" t="s">
        <v>383</v>
      </c>
      <c r="BI154" s="29" t="s">
        <v>383</v>
      </c>
      <c r="BJ154" s="29" t="s">
        <v>383</v>
      </c>
      <c r="BK154" s="29" t="s">
        <v>383</v>
      </c>
      <c r="BL154" s="29" t="s">
        <v>383</v>
      </c>
      <c r="BM154" s="29" t="s">
        <v>1068</v>
      </c>
      <c r="BN154" s="29" t="s">
        <v>382</v>
      </c>
      <c r="BO154" s="29" t="s">
        <v>383</v>
      </c>
      <c r="BP154" s="29" t="s">
        <v>383</v>
      </c>
      <c r="BQ154" s="29">
        <v>20.5</v>
      </c>
      <c r="BR154" s="29">
        <v>15.6</v>
      </c>
      <c r="BS154" s="29">
        <v>75.5</v>
      </c>
      <c r="BT154" s="29">
        <v>3.7</v>
      </c>
      <c r="BU154" s="29">
        <v>18.100000000000001</v>
      </c>
      <c r="BV154" s="29">
        <v>1.8</v>
      </c>
      <c r="BW154" s="29">
        <v>6.4</v>
      </c>
      <c r="BX154" s="29">
        <v>6.31</v>
      </c>
      <c r="BY154" s="29">
        <v>14</v>
      </c>
      <c r="BZ154" s="29">
        <v>36.5</v>
      </c>
      <c r="CA154" s="29">
        <v>89.6</v>
      </c>
      <c r="CB154" s="29">
        <v>34.799999999999997</v>
      </c>
      <c r="CC154" s="29">
        <v>34.799999999999997</v>
      </c>
      <c r="CD154" s="29">
        <v>19.399999999999999</v>
      </c>
      <c r="CE154" s="29">
        <v>146</v>
      </c>
      <c r="CG154" s="29">
        <v>34</v>
      </c>
      <c r="CI154" s="29">
        <v>60</v>
      </c>
      <c r="CJ154" s="29">
        <v>2</v>
      </c>
      <c r="CK154" s="29">
        <v>4</v>
      </c>
      <c r="CM154" s="29" t="s">
        <v>383</v>
      </c>
      <c r="CN154" s="29" t="s">
        <v>93</v>
      </c>
      <c r="CO154" s="29" t="s">
        <v>382</v>
      </c>
      <c r="CP154" s="29" t="s">
        <v>382</v>
      </c>
      <c r="CQ154" s="29" t="s">
        <v>385</v>
      </c>
      <c r="CR154" s="29">
        <v>0</v>
      </c>
      <c r="CS154" s="29" t="s">
        <v>385</v>
      </c>
      <c r="CT154" s="29" t="s">
        <v>385</v>
      </c>
      <c r="CU154" s="29" t="s">
        <v>385</v>
      </c>
      <c r="CW154" s="29">
        <v>0</v>
      </c>
      <c r="CX154" s="29" t="s">
        <v>385</v>
      </c>
      <c r="DC154" s="29" t="s">
        <v>385</v>
      </c>
      <c r="DD154" s="29" t="s">
        <v>385</v>
      </c>
      <c r="DE154" s="29" t="s">
        <v>385</v>
      </c>
      <c r="DF154" s="29">
        <v>0</v>
      </c>
      <c r="DG154" s="29" t="s">
        <v>385</v>
      </c>
      <c r="DH154" s="29" t="str">
        <f t="shared" si="2"/>
        <v>CA017</v>
      </c>
    </row>
    <row r="155" spans="1:112" ht="15" customHeight="1" x14ac:dyDescent="0.2">
      <c r="A155" s="29" t="s">
        <v>899</v>
      </c>
      <c r="B155" s="29" t="s">
        <v>1058</v>
      </c>
      <c r="C155" s="29" t="s">
        <v>1069</v>
      </c>
      <c r="D155" s="29" t="s">
        <v>1069</v>
      </c>
      <c r="E155" s="29" t="s">
        <v>1070</v>
      </c>
      <c r="F155" s="29">
        <v>0</v>
      </c>
      <c r="G155" s="29" t="s">
        <v>383</v>
      </c>
      <c r="H155" s="29">
        <v>1</v>
      </c>
      <c r="I155" s="29" t="s">
        <v>383</v>
      </c>
      <c r="J155" s="29" t="s">
        <v>383</v>
      </c>
      <c r="K155" s="29">
        <v>0</v>
      </c>
      <c r="M155" s="29">
        <v>1</v>
      </c>
      <c r="O155" s="29">
        <v>0</v>
      </c>
      <c r="P155" s="29" t="s">
        <v>1071</v>
      </c>
      <c r="Q155" s="29" t="s">
        <v>1069</v>
      </c>
      <c r="R155" s="29" t="s">
        <v>383</v>
      </c>
      <c r="S155" s="29" t="s">
        <v>383</v>
      </c>
      <c r="T155" s="29" t="s">
        <v>383</v>
      </c>
      <c r="U155" s="29" t="s">
        <v>383</v>
      </c>
      <c r="V155" s="29" t="s">
        <v>383</v>
      </c>
      <c r="W155" s="29" t="s">
        <v>383</v>
      </c>
      <c r="X155" s="29" t="s">
        <v>383</v>
      </c>
      <c r="Y155" s="29" t="s">
        <v>383</v>
      </c>
      <c r="Z155" s="29" t="s">
        <v>383</v>
      </c>
      <c r="AA155" s="29" t="s">
        <v>383</v>
      </c>
      <c r="AB155" s="29" t="s">
        <v>383</v>
      </c>
      <c r="AC155" s="29" t="s">
        <v>383</v>
      </c>
      <c r="AD155" s="29" t="s">
        <v>383</v>
      </c>
      <c r="AE155" s="29" t="s">
        <v>383</v>
      </c>
      <c r="AF155" s="29" t="s">
        <v>383</v>
      </c>
      <c r="AG155" s="29" t="s">
        <v>383</v>
      </c>
      <c r="AH155" s="29" t="s">
        <v>383</v>
      </c>
      <c r="AI155" s="29" t="s">
        <v>383</v>
      </c>
      <c r="AJ155" s="29" t="s">
        <v>383</v>
      </c>
      <c r="AK155" s="29" t="s">
        <v>383</v>
      </c>
      <c r="AL155" s="29" t="s">
        <v>383</v>
      </c>
      <c r="AM155" s="29" t="s">
        <v>383</v>
      </c>
      <c r="AN155" s="29" t="s">
        <v>383</v>
      </c>
      <c r="AO155" s="29" t="s">
        <v>383</v>
      </c>
      <c r="AP155" s="29" t="s">
        <v>383</v>
      </c>
      <c r="AQ155" s="29" t="s">
        <v>383</v>
      </c>
      <c r="AR155" s="29" t="s">
        <v>383</v>
      </c>
      <c r="AS155" s="29" t="s">
        <v>383</v>
      </c>
      <c r="AT155" s="29" t="s">
        <v>383</v>
      </c>
      <c r="AU155" s="29" t="s">
        <v>383</v>
      </c>
      <c r="AV155" s="29" t="s">
        <v>383</v>
      </c>
      <c r="AW155" s="29" t="s">
        <v>383</v>
      </c>
      <c r="AX155" s="29" t="s">
        <v>383</v>
      </c>
      <c r="AY155" s="29" t="s">
        <v>383</v>
      </c>
      <c r="AZ155" s="29" t="s">
        <v>383</v>
      </c>
      <c r="BA155" s="29" t="s">
        <v>383</v>
      </c>
      <c r="BB155" s="29" t="s">
        <v>383</v>
      </c>
      <c r="BC155" s="29" t="s">
        <v>383</v>
      </c>
      <c r="BD155" s="29" t="s">
        <v>383</v>
      </c>
      <c r="BE155" s="29" t="s">
        <v>383</v>
      </c>
      <c r="BF155" s="29" t="s">
        <v>383</v>
      </c>
      <c r="BG155" s="29" t="s">
        <v>383</v>
      </c>
      <c r="BH155" s="29" t="s">
        <v>383</v>
      </c>
      <c r="BI155" s="29" t="s">
        <v>383</v>
      </c>
      <c r="BJ155" s="29" t="s">
        <v>383</v>
      </c>
      <c r="BK155" s="29" t="s">
        <v>383</v>
      </c>
      <c r="BL155" s="29" t="s">
        <v>383</v>
      </c>
      <c r="BM155" s="29" t="s">
        <v>383</v>
      </c>
      <c r="BN155" s="29" t="s">
        <v>383</v>
      </c>
      <c r="BO155" s="29" t="s">
        <v>383</v>
      </c>
      <c r="BP155" s="29" t="s">
        <v>383</v>
      </c>
      <c r="BQ155" s="29" t="s">
        <v>383</v>
      </c>
      <c r="BR155" s="29" t="s">
        <v>383</v>
      </c>
      <c r="BS155" s="29" t="s">
        <v>383</v>
      </c>
      <c r="BT155" s="29" t="s">
        <v>383</v>
      </c>
      <c r="BU155" s="29" t="s">
        <v>383</v>
      </c>
      <c r="BV155" s="29" t="s">
        <v>383</v>
      </c>
      <c r="BW155" s="29" t="s">
        <v>383</v>
      </c>
      <c r="BX155" s="29" t="s">
        <v>383</v>
      </c>
      <c r="BY155" s="29" t="s">
        <v>383</v>
      </c>
      <c r="BZ155" s="29" t="s">
        <v>383</v>
      </c>
      <c r="CA155" s="29" t="s">
        <v>383</v>
      </c>
      <c r="CB155" s="29" t="s">
        <v>383</v>
      </c>
      <c r="CC155" s="29" t="s">
        <v>383</v>
      </c>
      <c r="CD155" s="29" t="s">
        <v>383</v>
      </c>
      <c r="CE155" s="29" t="s">
        <v>383</v>
      </c>
      <c r="CF155" s="29" t="s">
        <v>383</v>
      </c>
      <c r="CG155" s="29" t="s">
        <v>383</v>
      </c>
      <c r="CH155" s="29" t="s">
        <v>383</v>
      </c>
      <c r="CI155" s="29" t="s">
        <v>383</v>
      </c>
      <c r="CJ155" s="29" t="s">
        <v>383</v>
      </c>
      <c r="CK155" s="29" t="s">
        <v>383</v>
      </c>
      <c r="CL155" s="29" t="s">
        <v>383</v>
      </c>
      <c r="CM155" s="29" t="s">
        <v>383</v>
      </c>
      <c r="CO155" s="29" t="s">
        <v>383</v>
      </c>
      <c r="CP155" s="29" t="s">
        <v>383</v>
      </c>
      <c r="CQ155" s="29" t="s">
        <v>383</v>
      </c>
      <c r="CR155" s="29" t="s">
        <v>383</v>
      </c>
      <c r="CS155" s="29" t="s">
        <v>383</v>
      </c>
      <c r="CT155" s="29" t="s">
        <v>383</v>
      </c>
      <c r="CU155" s="29" t="s">
        <v>383</v>
      </c>
      <c r="CW155" s="29" t="s">
        <v>383</v>
      </c>
      <c r="CX155" s="29" t="s">
        <v>383</v>
      </c>
      <c r="CY155" s="29" t="s">
        <v>383</v>
      </c>
      <c r="CZ155" s="29" t="s">
        <v>383</v>
      </c>
      <c r="DA155" s="29" t="s">
        <v>383</v>
      </c>
      <c r="DC155" s="29" t="s">
        <v>383</v>
      </c>
      <c r="DD155" s="29" t="s">
        <v>383</v>
      </c>
      <c r="DE155" s="29" t="s">
        <v>383</v>
      </c>
      <c r="DF155" s="29" t="s">
        <v>383</v>
      </c>
      <c r="DG155" s="29" t="s">
        <v>383</v>
      </c>
      <c r="DH155" s="29" t="str">
        <f t="shared" si="2"/>
        <v>CA017</v>
      </c>
    </row>
    <row r="156" spans="1:112" ht="15" customHeight="1" x14ac:dyDescent="0.2">
      <c r="A156" s="29" t="s">
        <v>899</v>
      </c>
      <c r="B156" s="29" t="s">
        <v>1072</v>
      </c>
      <c r="C156" s="29">
        <v>182</v>
      </c>
      <c r="D156" s="29" t="s">
        <v>94</v>
      </c>
      <c r="E156" s="29" t="s">
        <v>1073</v>
      </c>
      <c r="F156" s="29">
        <v>0</v>
      </c>
      <c r="G156" s="29" t="s">
        <v>392</v>
      </c>
      <c r="H156" s="29" t="s">
        <v>383</v>
      </c>
      <c r="I156" s="29">
        <v>99</v>
      </c>
      <c r="J156" s="29">
        <v>999</v>
      </c>
      <c r="K156" s="29" t="s">
        <v>383</v>
      </c>
      <c r="L156" s="29" t="s">
        <v>383</v>
      </c>
      <c r="M156" s="29" t="s">
        <v>383</v>
      </c>
      <c r="N156" s="29" t="s">
        <v>383</v>
      </c>
      <c r="O156" s="29" t="s">
        <v>383</v>
      </c>
      <c r="P156" s="29" t="s">
        <v>1074</v>
      </c>
      <c r="Q156" s="29" t="s">
        <v>94</v>
      </c>
      <c r="R156" s="29">
        <v>99</v>
      </c>
      <c r="S156" s="29">
        <v>999</v>
      </c>
      <c r="T156" s="29" t="s">
        <v>392</v>
      </c>
      <c r="U156" s="29" t="s">
        <v>377</v>
      </c>
      <c r="V156" s="29" t="s">
        <v>378</v>
      </c>
      <c r="X156" s="29">
        <v>20</v>
      </c>
      <c r="Y156" s="29" t="s">
        <v>554</v>
      </c>
      <c r="Z156" s="29">
        <v>120</v>
      </c>
      <c r="AA156" s="29" t="s">
        <v>380</v>
      </c>
      <c r="AD156" s="29">
        <v>39.388888888888886</v>
      </c>
      <c r="AE156" s="29">
        <v>102.9</v>
      </c>
      <c r="AF156" s="29">
        <v>1</v>
      </c>
      <c r="AG156" s="29" t="s">
        <v>1075</v>
      </c>
      <c r="AH156" s="29" t="s">
        <v>1076</v>
      </c>
      <c r="AI156" s="29" t="s">
        <v>377</v>
      </c>
      <c r="AJ156" s="29" t="s">
        <v>382</v>
      </c>
      <c r="AK156" s="29" t="s">
        <v>377</v>
      </c>
      <c r="AL156" s="29" t="s">
        <v>383</v>
      </c>
      <c r="AM156" s="29" t="s">
        <v>382</v>
      </c>
      <c r="AN156" s="29" t="s">
        <v>382</v>
      </c>
      <c r="AO156" s="29" t="s">
        <v>383</v>
      </c>
      <c r="AP156" s="29" t="s">
        <v>382</v>
      </c>
      <c r="AQ156" s="29">
        <v>0</v>
      </c>
      <c r="AR156" s="29" t="s">
        <v>383</v>
      </c>
      <c r="AS156" s="29" t="s">
        <v>383</v>
      </c>
      <c r="AT156" s="29" t="s">
        <v>382</v>
      </c>
      <c r="AU156" s="29" t="s">
        <v>382</v>
      </c>
      <c r="AV156" s="29" t="s">
        <v>377</v>
      </c>
      <c r="AW156" s="29" t="s">
        <v>377</v>
      </c>
      <c r="AX156" s="29" t="s">
        <v>377</v>
      </c>
      <c r="AY156" s="29" t="s">
        <v>377</v>
      </c>
      <c r="AZ156" s="29" t="s">
        <v>377</v>
      </c>
      <c r="BA156" s="29" t="s">
        <v>377</v>
      </c>
      <c r="BB156" s="29" t="s">
        <v>383</v>
      </c>
      <c r="BC156" s="29" t="s">
        <v>382</v>
      </c>
      <c r="BD156" s="29" t="s">
        <v>383</v>
      </c>
      <c r="BE156" s="29" t="s">
        <v>382</v>
      </c>
      <c r="BF156" s="29" t="s">
        <v>383</v>
      </c>
      <c r="BG156" s="29" t="s">
        <v>382</v>
      </c>
      <c r="BH156" s="29" t="s">
        <v>383</v>
      </c>
      <c r="BI156" s="29" t="s">
        <v>383</v>
      </c>
      <c r="BJ156" s="29" t="s">
        <v>383</v>
      </c>
      <c r="BK156" s="29" t="s">
        <v>383</v>
      </c>
      <c r="BL156" s="29" t="s">
        <v>383</v>
      </c>
      <c r="BM156" s="29" t="s">
        <v>383</v>
      </c>
      <c r="BN156" s="29" t="s">
        <v>382</v>
      </c>
      <c r="BO156" s="29" t="s">
        <v>383</v>
      </c>
      <c r="BP156" s="29" t="s">
        <v>383</v>
      </c>
      <c r="BQ156" s="29" t="s">
        <v>383</v>
      </c>
      <c r="BR156" s="29" t="s">
        <v>383</v>
      </c>
      <c r="BS156" s="29" t="s">
        <v>383</v>
      </c>
      <c r="BT156" s="29" t="s">
        <v>383</v>
      </c>
      <c r="BU156" s="29" t="s">
        <v>383</v>
      </c>
      <c r="BV156" s="29" t="s">
        <v>383</v>
      </c>
      <c r="BW156" s="29" t="s">
        <v>383</v>
      </c>
      <c r="BX156" s="29" t="s">
        <v>383</v>
      </c>
      <c r="BY156" s="29" t="s">
        <v>383</v>
      </c>
      <c r="BZ156" s="29" t="s">
        <v>383</v>
      </c>
      <c r="CA156" s="29" t="s">
        <v>383</v>
      </c>
      <c r="CB156" s="29" t="s">
        <v>383</v>
      </c>
      <c r="CC156" s="29" t="s">
        <v>383</v>
      </c>
      <c r="CD156" s="29" t="s">
        <v>383</v>
      </c>
      <c r="CE156" s="29" t="s">
        <v>383</v>
      </c>
      <c r="CF156" s="29" t="s">
        <v>383</v>
      </c>
      <c r="CG156" s="29" t="s">
        <v>383</v>
      </c>
      <c r="CH156" s="29" t="s">
        <v>383</v>
      </c>
      <c r="CI156" s="29" t="s">
        <v>383</v>
      </c>
      <c r="CJ156" s="29" t="s">
        <v>383</v>
      </c>
      <c r="CK156" s="29" t="s">
        <v>383</v>
      </c>
      <c r="CL156" s="29" t="s">
        <v>383</v>
      </c>
      <c r="CM156" s="29" t="s">
        <v>383</v>
      </c>
      <c r="CN156" s="29" t="s">
        <v>94</v>
      </c>
      <c r="CO156" s="29" t="s">
        <v>382</v>
      </c>
      <c r="CP156" s="29" t="s">
        <v>382</v>
      </c>
      <c r="CQ156" s="29" t="s">
        <v>385</v>
      </c>
      <c r="CR156" s="29">
        <v>0</v>
      </c>
      <c r="CS156" s="29" t="s">
        <v>385</v>
      </c>
      <c r="CT156" s="29" t="s">
        <v>385</v>
      </c>
      <c r="CU156" s="29" t="s">
        <v>385</v>
      </c>
      <c r="CW156" s="29">
        <v>0</v>
      </c>
      <c r="CX156" s="29" t="s">
        <v>385</v>
      </c>
      <c r="DC156" s="29" t="s">
        <v>385</v>
      </c>
      <c r="DD156" s="29" t="s">
        <v>385</v>
      </c>
      <c r="DE156" s="29" t="s">
        <v>385</v>
      </c>
      <c r="DF156" s="29">
        <v>0</v>
      </c>
      <c r="DG156" s="29" t="s">
        <v>385</v>
      </c>
      <c r="DH156" s="29" t="str">
        <f t="shared" si="2"/>
        <v>CA018</v>
      </c>
    </row>
    <row r="157" spans="1:112" ht="15" customHeight="1" x14ac:dyDescent="0.2">
      <c r="A157" s="29" t="s">
        <v>899</v>
      </c>
      <c r="B157" s="29" t="s">
        <v>1077</v>
      </c>
      <c r="C157" s="29">
        <v>183</v>
      </c>
      <c r="D157" s="29" t="s">
        <v>95</v>
      </c>
      <c r="E157" s="29" t="s">
        <v>1078</v>
      </c>
      <c r="F157" s="29">
        <v>0</v>
      </c>
      <c r="G157" s="29" t="s">
        <v>392</v>
      </c>
      <c r="H157" s="29">
        <v>2</v>
      </c>
      <c r="I157" s="29">
        <v>1.5</v>
      </c>
      <c r="J157" s="29">
        <f>I157*12</f>
        <v>18</v>
      </c>
      <c r="K157" s="29">
        <v>0</v>
      </c>
      <c r="M157" s="29">
        <v>1</v>
      </c>
      <c r="O157" s="29">
        <v>1</v>
      </c>
      <c r="Q157" s="29" t="s">
        <v>95</v>
      </c>
      <c r="R157" s="29">
        <v>1.5</v>
      </c>
      <c r="S157" s="29">
        <f>R157*12</f>
        <v>18</v>
      </c>
      <c r="T157" s="29" t="s">
        <v>392</v>
      </c>
      <c r="U157" s="29" t="s">
        <v>382</v>
      </c>
      <c r="V157" s="29" t="s">
        <v>378</v>
      </c>
      <c r="X157" s="29">
        <v>20</v>
      </c>
      <c r="Y157" s="29" t="s">
        <v>1079</v>
      </c>
      <c r="Z157" s="29">
        <v>120</v>
      </c>
      <c r="AA157" s="29" t="s">
        <v>380</v>
      </c>
      <c r="AB157" s="29" t="s">
        <v>380</v>
      </c>
      <c r="AC157" s="29" t="s">
        <v>380</v>
      </c>
      <c r="AD157" s="29">
        <v>39.111111111111114</v>
      </c>
      <c r="AE157" s="29">
        <v>102.4</v>
      </c>
      <c r="AF157" s="29">
        <v>1.7</v>
      </c>
      <c r="AG157" s="29" t="s">
        <v>1080</v>
      </c>
      <c r="AH157" s="29" t="s">
        <v>1081</v>
      </c>
      <c r="AI157" s="29" t="s">
        <v>377</v>
      </c>
      <c r="AJ157" s="29" t="s">
        <v>377</v>
      </c>
      <c r="AK157" s="29" t="s">
        <v>377</v>
      </c>
      <c r="AL157" s="29" t="s">
        <v>383</v>
      </c>
      <c r="AM157" s="29" t="s">
        <v>382</v>
      </c>
      <c r="AN157" s="29" t="s">
        <v>382</v>
      </c>
      <c r="AO157" s="29" t="s">
        <v>383</v>
      </c>
      <c r="AP157" s="29" t="s">
        <v>382</v>
      </c>
      <c r="AQ157" s="29">
        <v>0</v>
      </c>
      <c r="AR157" s="29" t="s">
        <v>1082</v>
      </c>
      <c r="AS157" s="29" t="s">
        <v>1083</v>
      </c>
      <c r="AT157" s="29" t="s">
        <v>382</v>
      </c>
      <c r="AU157" s="29" t="s">
        <v>377</v>
      </c>
      <c r="AV157" s="29" t="s">
        <v>377</v>
      </c>
      <c r="AW157" s="29" t="s">
        <v>377</v>
      </c>
      <c r="AX157" s="29" t="s">
        <v>377</v>
      </c>
      <c r="AY157" s="29" t="s">
        <v>377</v>
      </c>
      <c r="AZ157" s="29" t="s">
        <v>377</v>
      </c>
      <c r="BA157" s="29" t="s">
        <v>377</v>
      </c>
      <c r="BB157" s="29" t="s">
        <v>383</v>
      </c>
      <c r="BC157" s="29" t="s">
        <v>382</v>
      </c>
      <c r="BD157" s="29" t="s">
        <v>1084</v>
      </c>
      <c r="BE157" s="29" t="s">
        <v>382</v>
      </c>
      <c r="BF157" s="29" t="s">
        <v>383</v>
      </c>
      <c r="BG157" s="29" t="s">
        <v>382</v>
      </c>
      <c r="BH157" s="29" t="s">
        <v>383</v>
      </c>
      <c r="BI157" s="29" t="s">
        <v>383</v>
      </c>
      <c r="BJ157" s="29" t="s">
        <v>383</v>
      </c>
      <c r="BK157" s="29" t="s">
        <v>383</v>
      </c>
      <c r="BL157" s="29" t="s">
        <v>383</v>
      </c>
      <c r="BM157" s="29" t="s">
        <v>383</v>
      </c>
      <c r="BN157" s="29" t="s">
        <v>382</v>
      </c>
      <c r="BO157" s="29" t="s">
        <v>383</v>
      </c>
      <c r="BP157" s="29" t="s">
        <v>383</v>
      </c>
      <c r="BQ157" s="29">
        <v>20.100000000000001</v>
      </c>
      <c r="BR157" s="29">
        <v>12.1</v>
      </c>
      <c r="BS157" s="29">
        <v>60.2</v>
      </c>
      <c r="BT157" s="29">
        <v>3.4</v>
      </c>
      <c r="BU157" s="29">
        <v>17.100000000000001</v>
      </c>
      <c r="BV157" s="29">
        <v>4.5999999999999996</v>
      </c>
      <c r="BW157" s="29">
        <v>22.7</v>
      </c>
      <c r="BX157" s="29">
        <v>5.73</v>
      </c>
      <c r="BY157" s="29">
        <v>12</v>
      </c>
      <c r="BZ157" s="29">
        <v>36.6</v>
      </c>
      <c r="CA157" s="29">
        <v>63.8</v>
      </c>
      <c r="CB157" s="29">
        <v>20.9</v>
      </c>
      <c r="CC157" s="29">
        <v>32.799999999999997</v>
      </c>
      <c r="CD157" s="29">
        <v>16</v>
      </c>
      <c r="CE157" s="29">
        <v>282</v>
      </c>
      <c r="CG157" s="29">
        <v>39</v>
      </c>
      <c r="CI157" s="29">
        <v>46</v>
      </c>
      <c r="CJ157" s="29">
        <v>0</v>
      </c>
      <c r="CK157" s="29">
        <v>15</v>
      </c>
      <c r="CM157" s="29" t="s">
        <v>383</v>
      </c>
      <c r="CN157" s="29" t="s">
        <v>95</v>
      </c>
      <c r="CO157" s="29" t="s">
        <v>382</v>
      </c>
      <c r="CP157" s="29" t="s">
        <v>382</v>
      </c>
      <c r="CQ157" s="29" t="s">
        <v>385</v>
      </c>
      <c r="CR157" s="29">
        <v>0</v>
      </c>
      <c r="CS157" s="29" t="s">
        <v>385</v>
      </c>
      <c r="CT157" s="29" t="s">
        <v>385</v>
      </c>
      <c r="CU157" s="29" t="s">
        <v>385</v>
      </c>
      <c r="CW157" s="29">
        <v>0</v>
      </c>
      <c r="CX157" s="29" t="s">
        <v>385</v>
      </c>
      <c r="DC157" s="29" t="s">
        <v>385</v>
      </c>
      <c r="DD157" s="29" t="s">
        <v>385</v>
      </c>
      <c r="DE157" s="29" t="s">
        <v>385</v>
      </c>
      <c r="DF157" s="29">
        <v>0</v>
      </c>
      <c r="DG157" s="29" t="s">
        <v>385</v>
      </c>
      <c r="DH157" s="29" t="str">
        <f t="shared" si="2"/>
        <v>CA019</v>
      </c>
    </row>
    <row r="158" spans="1:112" ht="15" customHeight="1" x14ac:dyDescent="0.2">
      <c r="A158" s="29" t="s">
        <v>899</v>
      </c>
      <c r="B158" s="29" t="s">
        <v>1077</v>
      </c>
      <c r="C158" s="29">
        <v>184</v>
      </c>
      <c r="D158" s="29" t="s">
        <v>96</v>
      </c>
      <c r="E158" s="29" t="s">
        <v>1085</v>
      </c>
      <c r="F158" s="29">
        <v>1</v>
      </c>
      <c r="G158" s="29" t="s">
        <v>376</v>
      </c>
      <c r="H158" s="29">
        <v>5</v>
      </c>
      <c r="I158" s="29">
        <v>4</v>
      </c>
      <c r="J158" s="29">
        <f>I158*12</f>
        <v>48</v>
      </c>
      <c r="K158" s="29">
        <v>0</v>
      </c>
      <c r="L158" s="29">
        <v>0</v>
      </c>
      <c r="M158" s="29">
        <v>1</v>
      </c>
      <c r="O158" s="29">
        <v>1</v>
      </c>
      <c r="Q158" s="29" t="s">
        <v>96</v>
      </c>
      <c r="R158" s="29">
        <v>4</v>
      </c>
      <c r="S158" s="29">
        <f>R158*12</f>
        <v>48</v>
      </c>
      <c r="T158" s="29" t="s">
        <v>376</v>
      </c>
      <c r="U158" s="29" t="s">
        <v>382</v>
      </c>
      <c r="V158" s="29" t="s">
        <v>378</v>
      </c>
      <c r="X158" s="29">
        <v>25</v>
      </c>
      <c r="Y158" s="29" t="s">
        <v>554</v>
      </c>
      <c r="Z158" s="29">
        <v>98</v>
      </c>
      <c r="AA158" s="29" t="s">
        <v>380</v>
      </c>
      <c r="AB158" s="29" t="s">
        <v>383</v>
      </c>
      <c r="AC158" s="29" t="s">
        <v>383</v>
      </c>
      <c r="AD158" s="29">
        <v>39.666666666666664</v>
      </c>
      <c r="AE158" s="29">
        <v>103.4</v>
      </c>
      <c r="AF158" s="29">
        <v>3</v>
      </c>
      <c r="AG158" s="29" t="s">
        <v>383</v>
      </c>
      <c r="AH158" s="29" t="s">
        <v>383</v>
      </c>
      <c r="AI158" s="29" t="s">
        <v>377</v>
      </c>
      <c r="AJ158" s="29" t="s">
        <v>382</v>
      </c>
      <c r="AK158" s="29" t="s">
        <v>377</v>
      </c>
      <c r="AL158" s="29" t="s">
        <v>383</v>
      </c>
      <c r="AM158" s="29" t="s">
        <v>382</v>
      </c>
      <c r="AN158" s="29" t="s">
        <v>382</v>
      </c>
      <c r="AO158" s="29" t="s">
        <v>383</v>
      </c>
      <c r="AP158" s="29" t="s">
        <v>382</v>
      </c>
      <c r="AQ158" s="29">
        <v>0</v>
      </c>
      <c r="AR158" s="29" t="s">
        <v>383</v>
      </c>
      <c r="AS158" s="29" t="s">
        <v>383</v>
      </c>
      <c r="AT158" s="29" t="s">
        <v>382</v>
      </c>
      <c r="AU158" s="29" t="s">
        <v>382</v>
      </c>
      <c r="AV158" s="29" t="s">
        <v>377</v>
      </c>
      <c r="AW158" s="29" t="s">
        <v>377</v>
      </c>
      <c r="AX158" s="29" t="s">
        <v>377</v>
      </c>
      <c r="AY158" s="29" t="s">
        <v>377</v>
      </c>
      <c r="AZ158" s="29" t="s">
        <v>377</v>
      </c>
      <c r="BA158" s="29" t="s">
        <v>377</v>
      </c>
      <c r="BB158" s="29" t="s">
        <v>383</v>
      </c>
      <c r="BC158" s="29" t="s">
        <v>382</v>
      </c>
      <c r="BD158" s="29" t="s">
        <v>383</v>
      </c>
      <c r="BE158" s="29" t="s">
        <v>382</v>
      </c>
      <c r="BF158" s="29" t="s">
        <v>383</v>
      </c>
      <c r="BG158" s="29" t="s">
        <v>382</v>
      </c>
      <c r="BH158" s="29" t="s">
        <v>383</v>
      </c>
      <c r="BI158" s="29" t="s">
        <v>383</v>
      </c>
      <c r="BJ158" s="29">
        <v>2</v>
      </c>
      <c r="BK158" s="29" t="s">
        <v>1086</v>
      </c>
      <c r="BL158" s="29" t="s">
        <v>1087</v>
      </c>
      <c r="BM158" s="29" t="s">
        <v>383</v>
      </c>
      <c r="BN158" s="29" t="s">
        <v>382</v>
      </c>
      <c r="BO158" s="29" t="s">
        <v>383</v>
      </c>
      <c r="BP158" s="29" t="s">
        <v>383</v>
      </c>
      <c r="BQ158" s="29">
        <v>17.399999999999999</v>
      </c>
      <c r="BR158" s="29">
        <v>12.7</v>
      </c>
      <c r="BS158" s="29">
        <v>73</v>
      </c>
      <c r="BT158" s="29">
        <v>2.7</v>
      </c>
      <c r="BU158" s="29">
        <v>15.8</v>
      </c>
      <c r="BV158" s="29">
        <v>1.9</v>
      </c>
      <c r="BW158" s="29">
        <v>11.2</v>
      </c>
      <c r="BX158" s="29" t="s">
        <v>383</v>
      </c>
      <c r="BY158" s="29">
        <v>15.4</v>
      </c>
      <c r="BZ158" s="29" t="s">
        <v>383</v>
      </c>
      <c r="CA158" s="29">
        <v>61.7</v>
      </c>
      <c r="CB158" s="29" t="s">
        <v>383</v>
      </c>
      <c r="CC158" s="29" t="s">
        <v>383</v>
      </c>
      <c r="CD158" s="29">
        <v>16.2</v>
      </c>
      <c r="CE158" s="29" t="s">
        <v>383</v>
      </c>
      <c r="CF158" s="29" t="s">
        <v>383</v>
      </c>
      <c r="CG158" s="29">
        <v>50</v>
      </c>
      <c r="CH158" s="29">
        <v>2</v>
      </c>
      <c r="CI158" s="29">
        <v>22</v>
      </c>
      <c r="CJ158" s="29">
        <v>9</v>
      </c>
      <c r="CK158" s="29">
        <v>17</v>
      </c>
      <c r="CL158" s="29" t="s">
        <v>383</v>
      </c>
      <c r="CM158" s="29" t="s">
        <v>383</v>
      </c>
      <c r="CN158" s="29" t="s">
        <v>96</v>
      </c>
      <c r="CO158" s="29" t="s">
        <v>382</v>
      </c>
      <c r="CP158" s="29" t="s">
        <v>382</v>
      </c>
      <c r="CQ158" s="29" t="s">
        <v>385</v>
      </c>
      <c r="CR158" s="29">
        <v>0</v>
      </c>
      <c r="CS158" s="29" t="s">
        <v>385</v>
      </c>
      <c r="CT158" s="29" t="s">
        <v>385</v>
      </c>
      <c r="CU158" s="29" t="s">
        <v>385</v>
      </c>
      <c r="CW158" s="29">
        <v>0</v>
      </c>
      <c r="CX158" s="29" t="s">
        <v>385</v>
      </c>
      <c r="DC158" s="29" t="s">
        <v>385</v>
      </c>
      <c r="DD158" s="29" t="s">
        <v>385</v>
      </c>
      <c r="DE158" s="29" t="s">
        <v>385</v>
      </c>
      <c r="DF158" s="29">
        <v>0</v>
      </c>
      <c r="DG158" s="29" t="s">
        <v>385</v>
      </c>
      <c r="DH158" s="29" t="str">
        <f t="shared" si="2"/>
        <v>CA019</v>
      </c>
    </row>
    <row r="159" spans="1:112" ht="15" customHeight="1" x14ac:dyDescent="0.2">
      <c r="A159" s="29" t="s">
        <v>899</v>
      </c>
      <c r="B159" s="29" t="s">
        <v>1088</v>
      </c>
      <c r="C159" s="29">
        <v>185</v>
      </c>
      <c r="D159" s="29" t="s">
        <v>97</v>
      </c>
      <c r="E159" s="29" t="s">
        <v>1085</v>
      </c>
      <c r="F159" s="29">
        <v>0</v>
      </c>
      <c r="G159" s="29" t="s">
        <v>392</v>
      </c>
      <c r="H159" s="29" t="s">
        <v>383</v>
      </c>
      <c r="I159" s="29">
        <v>4.5</v>
      </c>
      <c r="J159" s="29">
        <v>54</v>
      </c>
      <c r="K159" s="29" t="s">
        <v>383</v>
      </c>
      <c r="L159" s="29" t="s">
        <v>383</v>
      </c>
      <c r="M159" s="29" t="s">
        <v>383</v>
      </c>
      <c r="N159" s="29" t="s">
        <v>383</v>
      </c>
      <c r="O159" s="29" t="s">
        <v>383</v>
      </c>
      <c r="P159" s="29" t="s">
        <v>1089</v>
      </c>
      <c r="Q159" s="29" t="s">
        <v>97</v>
      </c>
      <c r="R159" s="29">
        <v>4.5</v>
      </c>
      <c r="S159" s="29">
        <v>54</v>
      </c>
      <c r="T159" s="29" t="s">
        <v>392</v>
      </c>
      <c r="U159" s="29" t="s">
        <v>382</v>
      </c>
      <c r="V159" s="29" t="s">
        <v>378</v>
      </c>
      <c r="X159" s="29">
        <v>40</v>
      </c>
      <c r="Y159" s="29" t="s">
        <v>554</v>
      </c>
      <c r="Z159" s="29">
        <v>100</v>
      </c>
      <c r="AA159" s="29" t="s">
        <v>380</v>
      </c>
      <c r="AD159" s="29">
        <v>38.722222222222221</v>
      </c>
      <c r="AE159" s="29">
        <v>101.7</v>
      </c>
      <c r="AF159" s="29">
        <v>5</v>
      </c>
      <c r="AI159" s="29" t="s">
        <v>382</v>
      </c>
      <c r="AJ159" s="29" t="s">
        <v>382</v>
      </c>
      <c r="AK159" s="29" t="s">
        <v>382</v>
      </c>
      <c r="AL159" s="29" t="s">
        <v>383</v>
      </c>
      <c r="AM159" s="29" t="s">
        <v>382</v>
      </c>
      <c r="AN159" s="29" t="s">
        <v>382</v>
      </c>
      <c r="AO159" s="29" t="s">
        <v>383</v>
      </c>
      <c r="AP159" s="29" t="s">
        <v>377</v>
      </c>
      <c r="AQ159" s="29" t="s">
        <v>383</v>
      </c>
      <c r="AR159" s="29" t="s">
        <v>383</v>
      </c>
      <c r="AS159" s="29" t="s">
        <v>1090</v>
      </c>
      <c r="AT159" s="29" t="s">
        <v>382</v>
      </c>
      <c r="AU159" s="29" t="s">
        <v>382</v>
      </c>
      <c r="AV159" s="29" t="s">
        <v>377</v>
      </c>
      <c r="AW159" s="29" t="s">
        <v>377</v>
      </c>
      <c r="AX159" s="29" t="s">
        <v>377</v>
      </c>
      <c r="AY159" s="29" t="s">
        <v>377</v>
      </c>
      <c r="AZ159" s="29" t="s">
        <v>377</v>
      </c>
      <c r="BA159" s="29" t="s">
        <v>377</v>
      </c>
      <c r="BB159" s="29" t="s">
        <v>383</v>
      </c>
      <c r="BC159" s="29" t="s">
        <v>382</v>
      </c>
      <c r="BD159" s="29" t="s">
        <v>383</v>
      </c>
      <c r="BE159" s="29" t="s">
        <v>382</v>
      </c>
      <c r="BF159" s="29" t="s">
        <v>383</v>
      </c>
      <c r="BG159" s="29" t="s">
        <v>382</v>
      </c>
      <c r="BH159" s="29" t="s">
        <v>383</v>
      </c>
      <c r="BI159" s="29" t="s">
        <v>383</v>
      </c>
      <c r="BJ159" s="29" t="s">
        <v>383</v>
      </c>
      <c r="BK159" s="29" t="s">
        <v>383</v>
      </c>
      <c r="BL159" s="29" t="s">
        <v>383</v>
      </c>
      <c r="BM159" s="29" t="s">
        <v>383</v>
      </c>
      <c r="BN159" s="29" t="s">
        <v>382</v>
      </c>
      <c r="BO159" s="29" t="s">
        <v>383</v>
      </c>
      <c r="BP159" s="29" t="s">
        <v>383</v>
      </c>
      <c r="BQ159" s="29" t="s">
        <v>383</v>
      </c>
      <c r="BR159" s="29" t="s">
        <v>383</v>
      </c>
      <c r="BS159" s="29" t="s">
        <v>383</v>
      </c>
      <c r="BT159" s="29" t="s">
        <v>383</v>
      </c>
      <c r="BU159" s="29" t="s">
        <v>383</v>
      </c>
      <c r="BV159" s="29" t="s">
        <v>383</v>
      </c>
      <c r="BW159" s="29" t="s">
        <v>383</v>
      </c>
      <c r="BX159" s="29" t="s">
        <v>383</v>
      </c>
      <c r="BY159" s="29" t="s">
        <v>383</v>
      </c>
      <c r="BZ159" s="29" t="s">
        <v>383</v>
      </c>
      <c r="CA159" s="29" t="s">
        <v>383</v>
      </c>
      <c r="CB159" s="29" t="s">
        <v>383</v>
      </c>
      <c r="CC159" s="29" t="s">
        <v>383</v>
      </c>
      <c r="CD159" s="29" t="s">
        <v>383</v>
      </c>
      <c r="CE159" s="29" t="s">
        <v>383</v>
      </c>
      <c r="CF159" s="29" t="s">
        <v>383</v>
      </c>
      <c r="CG159" s="29" t="s">
        <v>383</v>
      </c>
      <c r="CH159" s="29" t="s">
        <v>383</v>
      </c>
      <c r="CI159" s="29" t="s">
        <v>383</v>
      </c>
      <c r="CJ159" s="29" t="s">
        <v>383</v>
      </c>
      <c r="CK159" s="29" t="s">
        <v>383</v>
      </c>
      <c r="CL159" s="29" t="s">
        <v>383</v>
      </c>
      <c r="CM159" s="29" t="s">
        <v>383</v>
      </c>
      <c r="CN159" s="29" t="s">
        <v>97</v>
      </c>
      <c r="CO159" s="29" t="s">
        <v>382</v>
      </c>
      <c r="CP159" s="29" t="s">
        <v>382</v>
      </c>
      <c r="CQ159" s="29" t="s">
        <v>385</v>
      </c>
      <c r="CR159" s="29">
        <v>0</v>
      </c>
      <c r="CS159" s="29" t="s">
        <v>385</v>
      </c>
      <c r="CT159" s="29" t="s">
        <v>385</v>
      </c>
      <c r="CU159" s="29" t="s">
        <v>385</v>
      </c>
      <c r="CW159" s="29">
        <v>0</v>
      </c>
      <c r="CX159" s="29" t="s">
        <v>805</v>
      </c>
      <c r="DC159" s="29" t="s">
        <v>385</v>
      </c>
      <c r="DD159" s="29" t="s">
        <v>385</v>
      </c>
      <c r="DE159" s="29" t="s">
        <v>417</v>
      </c>
      <c r="DF159" s="29">
        <v>0</v>
      </c>
      <c r="DG159" s="29" t="s">
        <v>385</v>
      </c>
      <c r="DH159" s="29" t="str">
        <f t="shared" si="2"/>
        <v>CA020</v>
      </c>
    </row>
    <row r="160" spans="1:112" ht="15" customHeight="1" x14ac:dyDescent="0.2">
      <c r="A160" s="29" t="s">
        <v>899</v>
      </c>
      <c r="B160" s="29" t="s">
        <v>1088</v>
      </c>
      <c r="C160" s="29" t="s">
        <v>1091</v>
      </c>
      <c r="D160" s="29" t="s">
        <v>1091</v>
      </c>
      <c r="E160" s="29" t="s">
        <v>1092</v>
      </c>
      <c r="F160" s="29">
        <v>0</v>
      </c>
      <c r="G160" s="29" t="s">
        <v>383</v>
      </c>
      <c r="H160" s="29">
        <v>5</v>
      </c>
      <c r="I160" s="29" t="s">
        <v>383</v>
      </c>
      <c r="J160" s="29" t="s">
        <v>383</v>
      </c>
      <c r="K160" s="29">
        <v>0</v>
      </c>
      <c r="M160" s="29">
        <v>1</v>
      </c>
      <c r="O160" s="29">
        <v>0</v>
      </c>
      <c r="P160" s="29" t="s">
        <v>604</v>
      </c>
      <c r="Q160" s="29" t="s">
        <v>1091</v>
      </c>
      <c r="R160" s="29" t="s">
        <v>383</v>
      </c>
      <c r="S160" s="29" t="s">
        <v>383</v>
      </c>
      <c r="T160" s="29" t="s">
        <v>383</v>
      </c>
      <c r="U160" s="29" t="s">
        <v>383</v>
      </c>
      <c r="V160" s="29" t="s">
        <v>383</v>
      </c>
      <c r="W160" s="29" t="s">
        <v>383</v>
      </c>
      <c r="X160" s="29" t="s">
        <v>383</v>
      </c>
      <c r="Y160" s="29" t="s">
        <v>383</v>
      </c>
      <c r="Z160" s="29" t="s">
        <v>383</v>
      </c>
      <c r="AA160" s="29" t="s">
        <v>383</v>
      </c>
      <c r="AB160" s="29" t="s">
        <v>383</v>
      </c>
      <c r="AC160" s="29" t="s">
        <v>383</v>
      </c>
      <c r="AD160" s="29" t="s">
        <v>383</v>
      </c>
      <c r="AE160" s="29" t="s">
        <v>383</v>
      </c>
      <c r="AF160" s="29" t="s">
        <v>383</v>
      </c>
      <c r="AG160" s="29" t="s">
        <v>383</v>
      </c>
      <c r="AH160" s="29" t="s">
        <v>383</v>
      </c>
      <c r="AI160" s="29" t="s">
        <v>383</v>
      </c>
      <c r="AJ160" s="29" t="s">
        <v>383</v>
      </c>
      <c r="AK160" s="29" t="s">
        <v>383</v>
      </c>
      <c r="AL160" s="29" t="s">
        <v>383</v>
      </c>
      <c r="AM160" s="29" t="s">
        <v>383</v>
      </c>
      <c r="AN160" s="29" t="s">
        <v>383</v>
      </c>
      <c r="AO160" s="29" t="s">
        <v>383</v>
      </c>
      <c r="AP160" s="29" t="s">
        <v>383</v>
      </c>
      <c r="AQ160" s="29" t="s">
        <v>383</v>
      </c>
      <c r="AR160" s="29" t="s">
        <v>383</v>
      </c>
      <c r="AS160" s="29" t="s">
        <v>383</v>
      </c>
      <c r="AT160" s="29" t="s">
        <v>383</v>
      </c>
      <c r="AU160" s="29" t="s">
        <v>383</v>
      </c>
      <c r="AV160" s="29" t="s">
        <v>383</v>
      </c>
      <c r="AW160" s="29" t="s">
        <v>383</v>
      </c>
      <c r="AX160" s="29" t="s">
        <v>383</v>
      </c>
      <c r="AY160" s="29" t="s">
        <v>383</v>
      </c>
      <c r="AZ160" s="29" t="s">
        <v>383</v>
      </c>
      <c r="BA160" s="29" t="s">
        <v>383</v>
      </c>
      <c r="BB160" s="29" t="s">
        <v>383</v>
      </c>
      <c r="BC160" s="29" t="s">
        <v>383</v>
      </c>
      <c r="BD160" s="29" t="s">
        <v>383</v>
      </c>
      <c r="BE160" s="29" t="s">
        <v>383</v>
      </c>
      <c r="BF160" s="29" t="s">
        <v>383</v>
      </c>
      <c r="BG160" s="29" t="s">
        <v>383</v>
      </c>
      <c r="BH160" s="29" t="s">
        <v>383</v>
      </c>
      <c r="BI160" s="29" t="s">
        <v>383</v>
      </c>
      <c r="BJ160" s="29" t="s">
        <v>383</v>
      </c>
      <c r="BK160" s="29" t="s">
        <v>383</v>
      </c>
      <c r="BL160" s="29" t="s">
        <v>383</v>
      </c>
      <c r="BM160" s="29" t="s">
        <v>383</v>
      </c>
      <c r="BN160" s="29" t="s">
        <v>383</v>
      </c>
      <c r="BO160" s="29" t="s">
        <v>383</v>
      </c>
      <c r="BP160" s="29" t="s">
        <v>383</v>
      </c>
      <c r="BQ160" s="29" t="s">
        <v>383</v>
      </c>
      <c r="BR160" s="29" t="s">
        <v>383</v>
      </c>
      <c r="BS160" s="29" t="s">
        <v>383</v>
      </c>
      <c r="BT160" s="29" t="s">
        <v>383</v>
      </c>
      <c r="BU160" s="29" t="s">
        <v>383</v>
      </c>
      <c r="BV160" s="29" t="s">
        <v>383</v>
      </c>
      <c r="BW160" s="29" t="s">
        <v>383</v>
      </c>
      <c r="BX160" s="29" t="s">
        <v>383</v>
      </c>
      <c r="BY160" s="29" t="s">
        <v>383</v>
      </c>
      <c r="BZ160" s="29" t="s">
        <v>383</v>
      </c>
      <c r="CA160" s="29" t="s">
        <v>383</v>
      </c>
      <c r="CB160" s="29" t="s">
        <v>383</v>
      </c>
      <c r="CC160" s="29" t="s">
        <v>383</v>
      </c>
      <c r="CD160" s="29" t="s">
        <v>383</v>
      </c>
      <c r="CE160" s="29" t="s">
        <v>383</v>
      </c>
      <c r="CF160" s="29" t="s">
        <v>383</v>
      </c>
      <c r="CG160" s="29" t="s">
        <v>383</v>
      </c>
      <c r="CH160" s="29" t="s">
        <v>383</v>
      </c>
      <c r="CI160" s="29" t="s">
        <v>383</v>
      </c>
      <c r="CJ160" s="29" t="s">
        <v>383</v>
      </c>
      <c r="CK160" s="29" t="s">
        <v>383</v>
      </c>
      <c r="CL160" s="29" t="s">
        <v>383</v>
      </c>
      <c r="CM160" s="29" t="s">
        <v>383</v>
      </c>
      <c r="CN160" s="29" t="s">
        <v>383</v>
      </c>
      <c r="CO160" s="29" t="s">
        <v>383</v>
      </c>
      <c r="CP160" s="29" t="s">
        <v>383</v>
      </c>
      <c r="CQ160" s="29" t="s">
        <v>383</v>
      </c>
      <c r="CR160" s="29" t="s">
        <v>383</v>
      </c>
      <c r="CS160" s="29" t="s">
        <v>383</v>
      </c>
      <c r="CT160" s="29" t="s">
        <v>383</v>
      </c>
      <c r="CU160" s="29" t="s">
        <v>383</v>
      </c>
      <c r="CW160" s="29" t="s">
        <v>383</v>
      </c>
      <c r="CX160" s="29" t="s">
        <v>383</v>
      </c>
      <c r="CY160" s="29" t="s">
        <v>383</v>
      </c>
      <c r="CZ160" s="29" t="s">
        <v>383</v>
      </c>
      <c r="DA160" s="29" t="s">
        <v>383</v>
      </c>
      <c r="DC160" s="29" t="s">
        <v>383</v>
      </c>
      <c r="DD160" s="29" t="s">
        <v>383</v>
      </c>
      <c r="DE160" s="29" t="s">
        <v>383</v>
      </c>
      <c r="DF160" s="29" t="s">
        <v>383</v>
      </c>
      <c r="DG160" s="29" t="s">
        <v>383</v>
      </c>
      <c r="DH160" s="29" t="str">
        <f t="shared" si="2"/>
        <v>CA020</v>
      </c>
    </row>
    <row r="161" spans="1:112" ht="15" customHeight="1" x14ac:dyDescent="0.2">
      <c r="A161" s="29" t="s">
        <v>899</v>
      </c>
      <c r="B161" s="29" t="s">
        <v>1093</v>
      </c>
      <c r="C161" s="29">
        <v>186</v>
      </c>
      <c r="D161" s="29" t="s">
        <v>99</v>
      </c>
      <c r="E161" s="29" t="s">
        <v>921</v>
      </c>
      <c r="F161" s="29">
        <v>0</v>
      </c>
      <c r="G161" s="29" t="s">
        <v>392</v>
      </c>
      <c r="H161" s="29" t="s">
        <v>383</v>
      </c>
      <c r="I161" s="29">
        <v>0.3</v>
      </c>
      <c r="J161" s="29">
        <v>3</v>
      </c>
      <c r="K161" s="29" t="s">
        <v>383</v>
      </c>
      <c r="L161" s="29" t="s">
        <v>383</v>
      </c>
      <c r="M161" s="29" t="s">
        <v>383</v>
      </c>
      <c r="N161" s="29" t="s">
        <v>383</v>
      </c>
      <c r="O161" s="29" t="s">
        <v>383</v>
      </c>
      <c r="P161" s="29" t="s">
        <v>553</v>
      </c>
      <c r="Q161" s="29" t="s">
        <v>99</v>
      </c>
      <c r="R161" s="29">
        <v>0.3</v>
      </c>
      <c r="S161" s="29">
        <v>3</v>
      </c>
      <c r="T161" s="29" t="s">
        <v>392</v>
      </c>
      <c r="U161" s="29" t="s">
        <v>382</v>
      </c>
      <c r="V161" s="29" t="s">
        <v>378</v>
      </c>
      <c r="X161" s="29">
        <v>12</v>
      </c>
      <c r="Y161" s="29" t="s">
        <v>554</v>
      </c>
      <c r="Z161" s="29">
        <v>120</v>
      </c>
      <c r="AA161" s="29" t="s">
        <v>380</v>
      </c>
      <c r="AB161" s="29" t="s">
        <v>380</v>
      </c>
      <c r="AC161" s="29" t="s">
        <v>380</v>
      </c>
      <c r="AD161" s="29">
        <v>39.166666666666664</v>
      </c>
      <c r="AE161" s="29">
        <v>102.5</v>
      </c>
      <c r="AF161" s="29">
        <v>3.5</v>
      </c>
      <c r="AG161" s="29" t="s">
        <v>1094</v>
      </c>
      <c r="AH161" s="29" t="s">
        <v>1095</v>
      </c>
      <c r="AI161" s="29" t="s">
        <v>377</v>
      </c>
      <c r="AJ161" s="29" t="s">
        <v>382</v>
      </c>
      <c r="AK161" s="29" t="s">
        <v>377</v>
      </c>
      <c r="AL161" s="29" t="s">
        <v>1096</v>
      </c>
      <c r="AM161" s="29" t="s">
        <v>382</v>
      </c>
      <c r="AN161" s="29" t="s">
        <v>382</v>
      </c>
      <c r="AO161" s="29" t="s">
        <v>383</v>
      </c>
      <c r="AP161" s="29" t="s">
        <v>383</v>
      </c>
      <c r="AQ161" s="29" t="s">
        <v>383</v>
      </c>
      <c r="AR161" s="29" t="s">
        <v>1097</v>
      </c>
      <c r="AS161" s="29" t="s">
        <v>383</v>
      </c>
      <c r="AT161" s="29" t="s">
        <v>382</v>
      </c>
      <c r="AU161" s="29" t="s">
        <v>382</v>
      </c>
      <c r="AV161" s="29" t="s">
        <v>377</v>
      </c>
      <c r="AW161" s="29" t="s">
        <v>377</v>
      </c>
      <c r="AX161" s="29" t="s">
        <v>377</v>
      </c>
      <c r="AY161" s="29" t="s">
        <v>377</v>
      </c>
      <c r="AZ161" s="29" t="s">
        <v>377</v>
      </c>
      <c r="BA161" s="29" t="s">
        <v>377</v>
      </c>
      <c r="BB161" s="29" t="s">
        <v>383</v>
      </c>
      <c r="BC161" s="29" t="s">
        <v>382</v>
      </c>
      <c r="BD161" s="29" t="s">
        <v>383</v>
      </c>
      <c r="BE161" s="29" t="s">
        <v>377</v>
      </c>
      <c r="BF161" s="29" t="s">
        <v>1098</v>
      </c>
      <c r="BG161" s="29" t="s">
        <v>382</v>
      </c>
      <c r="BH161" s="29" t="s">
        <v>383</v>
      </c>
      <c r="BI161" s="29" t="s">
        <v>383</v>
      </c>
      <c r="BJ161" s="29" t="s">
        <v>383</v>
      </c>
      <c r="BK161" s="29" t="s">
        <v>383</v>
      </c>
      <c r="BL161" s="29" t="s">
        <v>383</v>
      </c>
      <c r="BM161" s="29" t="s">
        <v>1098</v>
      </c>
      <c r="BN161" s="29" t="s">
        <v>382</v>
      </c>
      <c r="BO161" s="29" t="s">
        <v>383</v>
      </c>
      <c r="BP161" s="29" t="s">
        <v>383</v>
      </c>
      <c r="BQ161" s="29">
        <v>15.7</v>
      </c>
      <c r="BR161" s="29">
        <v>13.3</v>
      </c>
      <c r="BS161" s="29">
        <v>84.4</v>
      </c>
      <c r="BT161" s="29">
        <v>1.9</v>
      </c>
      <c r="BU161" s="29">
        <v>12.4</v>
      </c>
      <c r="BV161" s="29">
        <v>0.5</v>
      </c>
      <c r="BW161" s="29">
        <v>3.2</v>
      </c>
      <c r="BX161" s="29">
        <v>4.71</v>
      </c>
      <c r="BY161" s="29">
        <v>10.4</v>
      </c>
      <c r="BZ161" s="29">
        <v>30.3</v>
      </c>
      <c r="CA161" s="29">
        <v>64.400000000000006</v>
      </c>
      <c r="CB161" s="29">
        <v>22.1</v>
      </c>
      <c r="CC161" s="29">
        <v>34.299999999999997</v>
      </c>
      <c r="CD161" s="29">
        <v>16.399999999999999</v>
      </c>
      <c r="CE161" s="29">
        <v>297</v>
      </c>
      <c r="CG161" s="29">
        <v>63</v>
      </c>
      <c r="CI161" s="29">
        <v>31</v>
      </c>
      <c r="CJ161" s="29">
        <v>4</v>
      </c>
      <c r="CK161" s="29">
        <v>2</v>
      </c>
      <c r="CM161" s="29" t="s">
        <v>383</v>
      </c>
      <c r="CN161" s="29" t="s">
        <v>99</v>
      </c>
      <c r="CO161" s="29" t="s">
        <v>382</v>
      </c>
      <c r="CP161" s="29" t="s">
        <v>382</v>
      </c>
      <c r="CQ161" s="29" t="s">
        <v>385</v>
      </c>
      <c r="CR161" s="29">
        <v>0</v>
      </c>
      <c r="CS161" s="29" t="s">
        <v>385</v>
      </c>
      <c r="CT161" s="29" t="s">
        <v>385</v>
      </c>
      <c r="CU161" s="29" t="s">
        <v>385</v>
      </c>
      <c r="CW161" s="29">
        <v>0</v>
      </c>
      <c r="CX161" s="29" t="s">
        <v>385</v>
      </c>
      <c r="DC161" s="29" t="s">
        <v>385</v>
      </c>
      <c r="DD161" s="29" t="s">
        <v>385</v>
      </c>
      <c r="DE161" s="29" t="s">
        <v>385</v>
      </c>
      <c r="DF161" s="29">
        <v>0</v>
      </c>
      <c r="DG161" s="29" t="s">
        <v>385</v>
      </c>
      <c r="DH161" s="29" t="str">
        <f t="shared" si="2"/>
        <v>CA021</v>
      </c>
    </row>
    <row r="162" spans="1:112" ht="15" customHeight="1" x14ac:dyDescent="0.2">
      <c r="A162" s="29" t="s">
        <v>899</v>
      </c>
      <c r="B162" s="29" t="s">
        <v>1099</v>
      </c>
      <c r="C162" s="29">
        <v>187</v>
      </c>
      <c r="D162" s="29" t="s">
        <v>100</v>
      </c>
      <c r="E162" s="29" t="s">
        <v>1100</v>
      </c>
      <c r="F162" s="29">
        <v>1</v>
      </c>
      <c r="G162" s="29" t="s">
        <v>376</v>
      </c>
      <c r="H162" s="29" t="s">
        <v>383</v>
      </c>
      <c r="I162" s="29">
        <v>5</v>
      </c>
      <c r="J162" s="29">
        <f>I162*12</f>
        <v>60</v>
      </c>
      <c r="K162" s="29" t="s">
        <v>383</v>
      </c>
      <c r="L162" s="29" t="s">
        <v>383</v>
      </c>
      <c r="M162" s="29" t="s">
        <v>383</v>
      </c>
      <c r="N162" s="29" t="s">
        <v>383</v>
      </c>
      <c r="O162" s="29" t="s">
        <v>383</v>
      </c>
      <c r="P162" s="29" t="s">
        <v>1089</v>
      </c>
      <c r="Q162" s="29" t="s">
        <v>100</v>
      </c>
      <c r="R162" s="29">
        <v>5</v>
      </c>
      <c r="S162" s="29">
        <f>R162*12</f>
        <v>60</v>
      </c>
      <c r="T162" s="29" t="s">
        <v>376</v>
      </c>
      <c r="U162" s="29" t="s">
        <v>382</v>
      </c>
      <c r="V162" s="29" t="s">
        <v>378</v>
      </c>
      <c r="X162" s="29">
        <v>30</v>
      </c>
      <c r="Y162" s="29" t="s">
        <v>554</v>
      </c>
      <c r="Z162" s="29">
        <v>140</v>
      </c>
      <c r="AA162" s="29" t="s">
        <v>380</v>
      </c>
      <c r="AB162" s="29" t="s">
        <v>380</v>
      </c>
      <c r="AC162" s="29" t="s">
        <v>380</v>
      </c>
      <c r="AD162" s="29">
        <v>39.5</v>
      </c>
      <c r="AE162" s="29">
        <v>103.1</v>
      </c>
      <c r="AF162" s="29">
        <v>3</v>
      </c>
      <c r="AG162" s="29" t="s">
        <v>1101</v>
      </c>
      <c r="AH162" s="29" t="s">
        <v>1102</v>
      </c>
      <c r="AI162" s="29" t="s">
        <v>382</v>
      </c>
      <c r="AJ162" s="29" t="s">
        <v>382</v>
      </c>
      <c r="AK162" s="29" t="s">
        <v>382</v>
      </c>
      <c r="AL162" s="29" t="s">
        <v>383</v>
      </c>
      <c r="AM162" s="29" t="s">
        <v>382</v>
      </c>
      <c r="AN162" s="29" t="s">
        <v>382</v>
      </c>
      <c r="AO162" s="29" t="s">
        <v>383</v>
      </c>
      <c r="AP162" s="29" t="s">
        <v>382</v>
      </c>
      <c r="AQ162" s="29" t="s">
        <v>383</v>
      </c>
      <c r="AR162" s="29" t="s">
        <v>1103</v>
      </c>
      <c r="AS162" s="29" t="s">
        <v>383</v>
      </c>
      <c r="AT162" s="29" t="s">
        <v>382</v>
      </c>
      <c r="AU162" s="29" t="s">
        <v>382</v>
      </c>
      <c r="AV162" s="29" t="s">
        <v>377</v>
      </c>
      <c r="AW162" s="29" t="s">
        <v>377</v>
      </c>
      <c r="AX162" s="29" t="s">
        <v>377</v>
      </c>
      <c r="AY162" s="29" t="s">
        <v>377</v>
      </c>
      <c r="AZ162" s="29" t="s">
        <v>377</v>
      </c>
      <c r="BA162" s="29" t="s">
        <v>377</v>
      </c>
      <c r="BB162" s="29" t="s">
        <v>383</v>
      </c>
      <c r="BC162" s="29" t="s">
        <v>382</v>
      </c>
      <c r="BD162" s="29" t="s">
        <v>383</v>
      </c>
      <c r="BE162" s="29" t="s">
        <v>377</v>
      </c>
      <c r="BF162" s="29" t="s">
        <v>1104</v>
      </c>
      <c r="BG162" s="29" t="s">
        <v>382</v>
      </c>
      <c r="BH162" s="29" t="s">
        <v>383</v>
      </c>
      <c r="BI162" s="29" t="s">
        <v>383</v>
      </c>
      <c r="BJ162" s="29">
        <v>3</v>
      </c>
      <c r="BK162" s="29" t="s">
        <v>383</v>
      </c>
      <c r="BL162" s="29" t="s">
        <v>383</v>
      </c>
      <c r="BM162" s="29" t="s">
        <v>1104</v>
      </c>
      <c r="BN162" s="29" t="s">
        <v>382</v>
      </c>
      <c r="BO162" s="29" t="s">
        <v>383</v>
      </c>
      <c r="BP162" s="29" t="s">
        <v>383</v>
      </c>
      <c r="BQ162" s="29">
        <v>11</v>
      </c>
      <c r="BR162" s="29">
        <v>7.5</v>
      </c>
      <c r="BS162" s="29">
        <v>68.5</v>
      </c>
      <c r="BT162" s="29">
        <v>2.1</v>
      </c>
      <c r="BU162" s="29">
        <v>18.8</v>
      </c>
      <c r="BV162" s="29">
        <v>1.4</v>
      </c>
      <c r="BW162" s="29">
        <v>12.7</v>
      </c>
      <c r="BX162" s="29">
        <v>5.22</v>
      </c>
      <c r="BY162" s="29">
        <v>10.8</v>
      </c>
      <c r="BZ162" s="29">
        <v>32.299999999999997</v>
      </c>
      <c r="CA162" s="29">
        <v>61.9</v>
      </c>
      <c r="CB162" s="29">
        <v>20.7</v>
      </c>
      <c r="CC162" s="29">
        <v>33.4</v>
      </c>
      <c r="CD162" s="29">
        <v>17.3</v>
      </c>
      <c r="CE162" s="29">
        <v>37</v>
      </c>
      <c r="CG162" s="29">
        <v>57</v>
      </c>
      <c r="CH162" s="29">
        <v>1</v>
      </c>
      <c r="CI162" s="29">
        <v>26</v>
      </c>
      <c r="CJ162" s="29">
        <v>5</v>
      </c>
      <c r="CK162" s="29">
        <v>11</v>
      </c>
      <c r="CM162" s="29" t="s">
        <v>383</v>
      </c>
      <c r="CN162" s="29" t="s">
        <v>100</v>
      </c>
      <c r="CO162" s="29" t="s">
        <v>376</v>
      </c>
      <c r="CP162" s="29" t="s">
        <v>456</v>
      </c>
      <c r="CQ162" s="29" t="s">
        <v>457</v>
      </c>
      <c r="CR162" s="29">
        <v>1</v>
      </c>
      <c r="CS162" s="29" t="s">
        <v>385</v>
      </c>
      <c r="CT162" s="29" t="s">
        <v>385</v>
      </c>
      <c r="CU162" s="29" t="s">
        <v>385</v>
      </c>
      <c r="CW162" s="29">
        <v>0</v>
      </c>
      <c r="CX162" s="29" t="s">
        <v>385</v>
      </c>
      <c r="DC162" s="29" t="s">
        <v>457</v>
      </c>
      <c r="DD162" s="29" t="s">
        <v>457</v>
      </c>
      <c r="DE162" s="29" t="s">
        <v>385</v>
      </c>
      <c r="DF162" s="29">
        <v>1</v>
      </c>
      <c r="DG162" s="29" t="s">
        <v>385</v>
      </c>
      <c r="DH162" s="29" t="str">
        <f t="shared" si="2"/>
        <v>CA022</v>
      </c>
    </row>
    <row r="163" spans="1:112" ht="15" customHeight="1" x14ac:dyDescent="0.2">
      <c r="A163" s="29" t="s">
        <v>899</v>
      </c>
      <c r="B163" s="29" t="s">
        <v>1099</v>
      </c>
      <c r="C163" s="29">
        <v>188</v>
      </c>
      <c r="D163" s="29" t="s">
        <v>101</v>
      </c>
      <c r="E163" s="29" t="s">
        <v>398</v>
      </c>
      <c r="F163" s="29">
        <v>0</v>
      </c>
      <c r="G163" s="29" t="s">
        <v>392</v>
      </c>
      <c r="H163" s="29">
        <v>4</v>
      </c>
      <c r="I163" s="29">
        <v>5</v>
      </c>
      <c r="J163" s="29">
        <f>I163*12</f>
        <v>60</v>
      </c>
      <c r="K163" s="29">
        <v>1</v>
      </c>
      <c r="M163" s="29">
        <v>1</v>
      </c>
      <c r="O163" s="29">
        <v>1</v>
      </c>
      <c r="Q163" s="29" t="s">
        <v>101</v>
      </c>
      <c r="R163" s="29">
        <v>5</v>
      </c>
      <c r="S163" s="29">
        <f>R163*12</f>
        <v>60</v>
      </c>
      <c r="T163" s="29" t="s">
        <v>392</v>
      </c>
      <c r="U163" s="29" t="s">
        <v>382</v>
      </c>
      <c r="V163" s="29" t="s">
        <v>378</v>
      </c>
      <c r="X163" s="29">
        <v>16</v>
      </c>
      <c r="Y163" s="29" t="s">
        <v>554</v>
      </c>
      <c r="Z163" s="29">
        <v>108</v>
      </c>
      <c r="AA163" s="29" t="s">
        <v>380</v>
      </c>
      <c r="AB163" s="29" t="s">
        <v>383</v>
      </c>
      <c r="AC163" s="29" t="s">
        <v>383</v>
      </c>
      <c r="AD163" s="29">
        <v>39.5</v>
      </c>
      <c r="AE163" s="29">
        <v>103.1</v>
      </c>
      <c r="AF163" s="29">
        <v>2</v>
      </c>
      <c r="AG163" s="29" t="s">
        <v>1105</v>
      </c>
      <c r="AH163" s="29" t="s">
        <v>1106</v>
      </c>
      <c r="AI163" s="29" t="s">
        <v>377</v>
      </c>
      <c r="AJ163" s="29" t="s">
        <v>382</v>
      </c>
      <c r="AK163" s="29" t="s">
        <v>377</v>
      </c>
      <c r="AL163" s="29" t="s">
        <v>1096</v>
      </c>
      <c r="AM163" s="29" t="s">
        <v>382</v>
      </c>
      <c r="AN163" s="29" t="s">
        <v>382</v>
      </c>
      <c r="AO163" s="29" t="s">
        <v>1107</v>
      </c>
      <c r="AP163" s="29" t="s">
        <v>377</v>
      </c>
      <c r="AQ163" s="29" t="s">
        <v>1108</v>
      </c>
      <c r="AR163" s="29" t="s">
        <v>1109</v>
      </c>
      <c r="AS163" s="29" t="s">
        <v>383</v>
      </c>
      <c r="AT163" s="29" t="s">
        <v>382</v>
      </c>
      <c r="AU163" s="29" t="s">
        <v>382</v>
      </c>
      <c r="AV163" s="29" t="s">
        <v>377</v>
      </c>
      <c r="AW163" s="29" t="s">
        <v>377</v>
      </c>
      <c r="AX163" s="29" t="s">
        <v>377</v>
      </c>
      <c r="AY163" s="29" t="s">
        <v>377</v>
      </c>
      <c r="AZ163" s="29" t="s">
        <v>377</v>
      </c>
      <c r="BA163" s="29" t="s">
        <v>377</v>
      </c>
      <c r="BB163" s="29" t="s">
        <v>383</v>
      </c>
      <c r="BC163" s="29" t="s">
        <v>382</v>
      </c>
      <c r="BD163" s="29" t="s">
        <v>383</v>
      </c>
      <c r="BE163" s="29" t="s">
        <v>377</v>
      </c>
      <c r="BF163" s="29" t="s">
        <v>383</v>
      </c>
      <c r="BG163" s="29" t="s">
        <v>382</v>
      </c>
      <c r="BH163" s="29" t="s">
        <v>383</v>
      </c>
      <c r="BI163" s="29" t="s">
        <v>383</v>
      </c>
      <c r="BJ163" s="29" t="s">
        <v>383</v>
      </c>
      <c r="BK163" s="29" t="s">
        <v>383</v>
      </c>
      <c r="BL163" s="29" t="s">
        <v>383</v>
      </c>
      <c r="BM163" s="29" t="s">
        <v>383</v>
      </c>
      <c r="BN163" s="29" t="s">
        <v>382</v>
      </c>
      <c r="BO163" s="29" t="s">
        <v>383</v>
      </c>
      <c r="BP163" s="29" t="s">
        <v>383</v>
      </c>
      <c r="BQ163" s="29">
        <v>18.899999999999999</v>
      </c>
      <c r="BR163" s="29">
        <v>11.8</v>
      </c>
      <c r="BS163" s="29">
        <v>62.6</v>
      </c>
      <c r="BT163" s="29">
        <v>4.2</v>
      </c>
      <c r="BU163" s="29">
        <v>22.3</v>
      </c>
      <c r="BV163" s="29">
        <v>2.9</v>
      </c>
      <c r="BW163" s="29">
        <v>15.1</v>
      </c>
      <c r="BX163" s="29">
        <v>5.95</v>
      </c>
      <c r="BY163" s="29">
        <v>12.5</v>
      </c>
      <c r="BZ163" s="29">
        <v>37.5</v>
      </c>
      <c r="CA163" s="29">
        <v>63</v>
      </c>
      <c r="CB163" s="29">
        <v>21</v>
      </c>
      <c r="CC163" s="29">
        <v>33.299999999999997</v>
      </c>
      <c r="CD163" s="29">
        <v>17.8</v>
      </c>
      <c r="CE163" s="29">
        <v>123</v>
      </c>
      <c r="CG163" s="29">
        <v>55</v>
      </c>
      <c r="CH163" s="29">
        <v>5</v>
      </c>
      <c r="CI163" s="29">
        <v>14</v>
      </c>
      <c r="CJ163" s="29">
        <v>7</v>
      </c>
      <c r="CK163" s="29">
        <v>18</v>
      </c>
      <c r="CM163" s="29">
        <v>1</v>
      </c>
      <c r="CN163" s="29" t="s">
        <v>101</v>
      </c>
      <c r="CO163" s="29" t="s">
        <v>382</v>
      </c>
      <c r="CP163" s="29" t="s">
        <v>382</v>
      </c>
      <c r="CQ163" s="29" t="s">
        <v>385</v>
      </c>
      <c r="CR163" s="29">
        <v>0</v>
      </c>
      <c r="CS163" s="29" t="s">
        <v>385</v>
      </c>
      <c r="CT163" s="29" t="s">
        <v>385</v>
      </c>
      <c r="CU163" s="29" t="s">
        <v>385</v>
      </c>
      <c r="CW163" s="29">
        <v>0</v>
      </c>
      <c r="CX163" s="29" t="s">
        <v>805</v>
      </c>
      <c r="DC163" s="29" t="s">
        <v>385</v>
      </c>
      <c r="DD163" s="29" t="s">
        <v>385</v>
      </c>
      <c r="DE163" s="29" t="s">
        <v>417</v>
      </c>
      <c r="DF163" s="29">
        <v>1</v>
      </c>
      <c r="DG163" s="29" t="s">
        <v>385</v>
      </c>
      <c r="DH163" s="29" t="str">
        <f t="shared" si="2"/>
        <v>CA022</v>
      </c>
    </row>
    <row r="164" spans="1:112" ht="15" customHeight="1" x14ac:dyDescent="0.2">
      <c r="A164" s="29" t="s">
        <v>899</v>
      </c>
      <c r="B164" s="29" t="s">
        <v>1099</v>
      </c>
      <c r="C164" s="29" t="s">
        <v>1110</v>
      </c>
      <c r="D164" s="29" t="s">
        <v>1110</v>
      </c>
      <c r="E164" s="29" t="s">
        <v>1111</v>
      </c>
      <c r="F164" s="29">
        <v>0</v>
      </c>
      <c r="G164" s="29" t="s">
        <v>383</v>
      </c>
      <c r="H164" s="29">
        <v>4</v>
      </c>
      <c r="I164" s="29" t="s">
        <v>383</v>
      </c>
      <c r="J164" s="29" t="s">
        <v>383</v>
      </c>
      <c r="K164" s="29">
        <v>1</v>
      </c>
      <c r="M164" s="29">
        <v>1</v>
      </c>
      <c r="O164" s="29">
        <v>0</v>
      </c>
      <c r="P164" s="29" t="s">
        <v>604</v>
      </c>
      <c r="Q164" s="29" t="s">
        <v>1110</v>
      </c>
      <c r="R164" s="29" t="s">
        <v>383</v>
      </c>
      <c r="S164" s="29" t="s">
        <v>383</v>
      </c>
      <c r="T164" s="29" t="s">
        <v>383</v>
      </c>
      <c r="U164" s="29" t="s">
        <v>383</v>
      </c>
      <c r="V164" s="29" t="s">
        <v>383</v>
      </c>
      <c r="W164" s="29" t="s">
        <v>383</v>
      </c>
      <c r="X164" s="29" t="s">
        <v>383</v>
      </c>
      <c r="Y164" s="29" t="s">
        <v>383</v>
      </c>
      <c r="Z164" s="29" t="s">
        <v>383</v>
      </c>
      <c r="AA164" s="29" t="s">
        <v>383</v>
      </c>
      <c r="AB164" s="29" t="s">
        <v>383</v>
      </c>
      <c r="AC164" s="29" t="s">
        <v>383</v>
      </c>
      <c r="AD164" s="29" t="s">
        <v>383</v>
      </c>
      <c r="AE164" s="29" t="s">
        <v>383</v>
      </c>
      <c r="AF164" s="29" t="s">
        <v>383</v>
      </c>
      <c r="AG164" s="29" t="s">
        <v>383</v>
      </c>
      <c r="AH164" s="29" t="s">
        <v>383</v>
      </c>
      <c r="AI164" s="29" t="s">
        <v>383</v>
      </c>
      <c r="AJ164" s="29" t="s">
        <v>383</v>
      </c>
      <c r="AK164" s="29" t="s">
        <v>383</v>
      </c>
      <c r="AL164" s="29" t="s">
        <v>383</v>
      </c>
      <c r="AM164" s="29" t="s">
        <v>383</v>
      </c>
      <c r="AN164" s="29" t="s">
        <v>383</v>
      </c>
      <c r="AO164" s="29" t="s">
        <v>383</v>
      </c>
      <c r="AP164" s="29" t="s">
        <v>383</v>
      </c>
      <c r="AQ164" s="29" t="s">
        <v>383</v>
      </c>
      <c r="AR164" s="29" t="s">
        <v>383</v>
      </c>
      <c r="AS164" s="29" t="s">
        <v>383</v>
      </c>
      <c r="AT164" s="29" t="s">
        <v>383</v>
      </c>
      <c r="AU164" s="29" t="s">
        <v>383</v>
      </c>
      <c r="AV164" s="29" t="s">
        <v>383</v>
      </c>
      <c r="AW164" s="29" t="s">
        <v>383</v>
      </c>
      <c r="AX164" s="29" t="s">
        <v>383</v>
      </c>
      <c r="AY164" s="29" t="s">
        <v>383</v>
      </c>
      <c r="AZ164" s="29" t="s">
        <v>383</v>
      </c>
      <c r="BA164" s="29" t="s">
        <v>383</v>
      </c>
      <c r="BB164" s="29" t="s">
        <v>383</v>
      </c>
      <c r="BC164" s="29" t="s">
        <v>383</v>
      </c>
      <c r="BD164" s="29" t="s">
        <v>383</v>
      </c>
      <c r="BE164" s="29" t="s">
        <v>383</v>
      </c>
      <c r="BF164" s="29" t="s">
        <v>383</v>
      </c>
      <c r="BG164" s="29" t="s">
        <v>383</v>
      </c>
      <c r="BH164" s="29" t="s">
        <v>383</v>
      </c>
      <c r="BI164" s="29" t="s">
        <v>383</v>
      </c>
      <c r="BJ164" s="29" t="s">
        <v>383</v>
      </c>
      <c r="BK164" s="29" t="s">
        <v>383</v>
      </c>
      <c r="BL164" s="29" t="s">
        <v>383</v>
      </c>
      <c r="BM164" s="29" t="s">
        <v>383</v>
      </c>
      <c r="BN164" s="29" t="s">
        <v>383</v>
      </c>
      <c r="BO164" s="29" t="s">
        <v>383</v>
      </c>
      <c r="BP164" s="29" t="s">
        <v>383</v>
      </c>
      <c r="BQ164" s="29" t="s">
        <v>383</v>
      </c>
      <c r="BR164" s="29" t="s">
        <v>383</v>
      </c>
      <c r="BS164" s="29" t="s">
        <v>383</v>
      </c>
      <c r="BT164" s="29" t="s">
        <v>383</v>
      </c>
      <c r="BU164" s="29" t="s">
        <v>383</v>
      </c>
      <c r="BV164" s="29" t="s">
        <v>383</v>
      </c>
      <c r="BW164" s="29" t="s">
        <v>383</v>
      </c>
      <c r="BX164" s="29" t="s">
        <v>383</v>
      </c>
      <c r="BY164" s="29" t="s">
        <v>383</v>
      </c>
      <c r="BZ164" s="29" t="s">
        <v>383</v>
      </c>
      <c r="CA164" s="29" t="s">
        <v>383</v>
      </c>
      <c r="CB164" s="29" t="s">
        <v>383</v>
      </c>
      <c r="CC164" s="29" t="s">
        <v>383</v>
      </c>
      <c r="CD164" s="29" t="s">
        <v>383</v>
      </c>
      <c r="CE164" s="29" t="s">
        <v>383</v>
      </c>
      <c r="CF164" s="29" t="s">
        <v>383</v>
      </c>
      <c r="CG164" s="29" t="s">
        <v>383</v>
      </c>
      <c r="CH164" s="29" t="s">
        <v>383</v>
      </c>
      <c r="CI164" s="29" t="s">
        <v>383</v>
      </c>
      <c r="CJ164" s="29" t="s">
        <v>383</v>
      </c>
      <c r="CK164" s="29" t="s">
        <v>383</v>
      </c>
      <c r="CL164" s="29" t="s">
        <v>383</v>
      </c>
      <c r="CM164" s="29" t="s">
        <v>383</v>
      </c>
      <c r="CN164" s="29" t="s">
        <v>383</v>
      </c>
      <c r="CO164" s="29" t="s">
        <v>383</v>
      </c>
      <c r="CP164" s="29" t="s">
        <v>383</v>
      </c>
      <c r="CQ164" s="29" t="s">
        <v>383</v>
      </c>
      <c r="CR164" s="29" t="s">
        <v>383</v>
      </c>
      <c r="CS164" s="29" t="s">
        <v>383</v>
      </c>
      <c r="CT164" s="29" t="s">
        <v>383</v>
      </c>
      <c r="CU164" s="29" t="s">
        <v>383</v>
      </c>
      <c r="CW164" s="29" t="s">
        <v>383</v>
      </c>
      <c r="CX164" s="29" t="s">
        <v>383</v>
      </c>
      <c r="CY164" s="29" t="s">
        <v>383</v>
      </c>
      <c r="CZ164" s="29" t="s">
        <v>383</v>
      </c>
      <c r="DA164" s="29" t="s">
        <v>383</v>
      </c>
      <c r="DC164" s="29" t="s">
        <v>383</v>
      </c>
      <c r="DD164" s="29" t="s">
        <v>383</v>
      </c>
      <c r="DE164" s="29" t="s">
        <v>383</v>
      </c>
      <c r="DF164" s="29" t="s">
        <v>383</v>
      </c>
      <c r="DG164" s="29" t="s">
        <v>383</v>
      </c>
      <c r="DH164" s="29" t="str">
        <f t="shared" si="2"/>
        <v>CA022</v>
      </c>
    </row>
    <row r="165" spans="1:112" ht="15" customHeight="1" x14ac:dyDescent="0.2">
      <c r="A165" s="29" t="s">
        <v>899</v>
      </c>
      <c r="B165" s="29" t="s">
        <v>1099</v>
      </c>
      <c r="C165" s="29" t="s">
        <v>1112</v>
      </c>
      <c r="D165" s="29" t="s">
        <v>1112</v>
      </c>
      <c r="E165" s="29" t="s">
        <v>1113</v>
      </c>
      <c r="F165" s="29">
        <v>0</v>
      </c>
      <c r="G165" s="29" t="s">
        <v>383</v>
      </c>
      <c r="H165" s="29">
        <v>4</v>
      </c>
      <c r="I165" s="29" t="s">
        <v>383</v>
      </c>
      <c r="J165" s="29" t="s">
        <v>383</v>
      </c>
      <c r="K165" s="29">
        <v>0</v>
      </c>
      <c r="M165" s="29">
        <v>1</v>
      </c>
      <c r="O165" s="29">
        <v>0</v>
      </c>
      <c r="P165" s="29" t="s">
        <v>604</v>
      </c>
      <c r="Q165" s="29" t="s">
        <v>1112</v>
      </c>
      <c r="R165" s="29" t="s">
        <v>383</v>
      </c>
      <c r="S165" s="29" t="s">
        <v>383</v>
      </c>
      <c r="T165" s="29" t="s">
        <v>383</v>
      </c>
      <c r="U165" s="29" t="s">
        <v>383</v>
      </c>
      <c r="V165" s="29" t="s">
        <v>383</v>
      </c>
      <c r="W165" s="29" t="s">
        <v>383</v>
      </c>
      <c r="X165" s="29" t="s">
        <v>383</v>
      </c>
      <c r="Y165" s="29" t="s">
        <v>383</v>
      </c>
      <c r="Z165" s="29" t="s">
        <v>383</v>
      </c>
      <c r="AA165" s="29" t="s">
        <v>383</v>
      </c>
      <c r="AB165" s="29" t="s">
        <v>383</v>
      </c>
      <c r="AC165" s="29" t="s">
        <v>383</v>
      </c>
      <c r="AD165" s="29" t="s">
        <v>383</v>
      </c>
      <c r="AE165" s="29" t="s">
        <v>383</v>
      </c>
      <c r="AF165" s="29" t="s">
        <v>383</v>
      </c>
      <c r="AG165" s="29" t="s">
        <v>383</v>
      </c>
      <c r="AH165" s="29" t="s">
        <v>383</v>
      </c>
      <c r="AI165" s="29" t="s">
        <v>383</v>
      </c>
      <c r="AJ165" s="29" t="s">
        <v>383</v>
      </c>
      <c r="AK165" s="29" t="s">
        <v>383</v>
      </c>
      <c r="AL165" s="29" t="s">
        <v>383</v>
      </c>
      <c r="AM165" s="29" t="s">
        <v>383</v>
      </c>
      <c r="AN165" s="29" t="s">
        <v>383</v>
      </c>
      <c r="AO165" s="29" t="s">
        <v>383</v>
      </c>
      <c r="AP165" s="29" t="s">
        <v>383</v>
      </c>
      <c r="AQ165" s="29" t="s">
        <v>383</v>
      </c>
      <c r="AR165" s="29" t="s">
        <v>383</v>
      </c>
      <c r="AS165" s="29" t="s">
        <v>383</v>
      </c>
      <c r="AT165" s="29" t="s">
        <v>383</v>
      </c>
      <c r="AU165" s="29" t="s">
        <v>383</v>
      </c>
      <c r="AV165" s="29" t="s">
        <v>383</v>
      </c>
      <c r="AW165" s="29" t="s">
        <v>383</v>
      </c>
      <c r="AX165" s="29" t="s">
        <v>383</v>
      </c>
      <c r="AY165" s="29" t="s">
        <v>383</v>
      </c>
      <c r="AZ165" s="29" t="s">
        <v>383</v>
      </c>
      <c r="BA165" s="29" t="s">
        <v>383</v>
      </c>
      <c r="BB165" s="29" t="s">
        <v>383</v>
      </c>
      <c r="BC165" s="29" t="s">
        <v>383</v>
      </c>
      <c r="BD165" s="29" t="s">
        <v>383</v>
      </c>
      <c r="BE165" s="29" t="s">
        <v>383</v>
      </c>
      <c r="BF165" s="29" t="s">
        <v>383</v>
      </c>
      <c r="BG165" s="29" t="s">
        <v>383</v>
      </c>
      <c r="BH165" s="29" t="s">
        <v>383</v>
      </c>
      <c r="BI165" s="29" t="s">
        <v>383</v>
      </c>
      <c r="BJ165" s="29" t="s">
        <v>383</v>
      </c>
      <c r="BK165" s="29" t="s">
        <v>383</v>
      </c>
      <c r="BL165" s="29" t="s">
        <v>383</v>
      </c>
      <c r="BM165" s="29" t="s">
        <v>383</v>
      </c>
      <c r="BN165" s="29" t="s">
        <v>383</v>
      </c>
      <c r="BO165" s="29" t="s">
        <v>383</v>
      </c>
      <c r="BP165" s="29" t="s">
        <v>383</v>
      </c>
      <c r="BQ165" s="29" t="s">
        <v>383</v>
      </c>
      <c r="BR165" s="29" t="s">
        <v>383</v>
      </c>
      <c r="BS165" s="29" t="s">
        <v>383</v>
      </c>
      <c r="BT165" s="29" t="s">
        <v>383</v>
      </c>
      <c r="BU165" s="29" t="s">
        <v>383</v>
      </c>
      <c r="BV165" s="29" t="s">
        <v>383</v>
      </c>
      <c r="BW165" s="29" t="s">
        <v>383</v>
      </c>
      <c r="BX165" s="29" t="s">
        <v>383</v>
      </c>
      <c r="BY165" s="29" t="s">
        <v>383</v>
      </c>
      <c r="BZ165" s="29" t="s">
        <v>383</v>
      </c>
      <c r="CA165" s="29" t="s">
        <v>383</v>
      </c>
      <c r="CB165" s="29" t="s">
        <v>383</v>
      </c>
      <c r="CC165" s="29" t="s">
        <v>383</v>
      </c>
      <c r="CD165" s="29" t="s">
        <v>383</v>
      </c>
      <c r="CE165" s="29" t="s">
        <v>383</v>
      </c>
      <c r="CF165" s="29" t="s">
        <v>383</v>
      </c>
      <c r="CG165" s="29" t="s">
        <v>383</v>
      </c>
      <c r="CH165" s="29" t="s">
        <v>383</v>
      </c>
      <c r="CI165" s="29" t="s">
        <v>383</v>
      </c>
      <c r="CJ165" s="29" t="s">
        <v>383</v>
      </c>
      <c r="CK165" s="29" t="s">
        <v>383</v>
      </c>
      <c r="CL165" s="29" t="s">
        <v>383</v>
      </c>
      <c r="CM165" s="29" t="s">
        <v>383</v>
      </c>
      <c r="CN165" s="29" t="s">
        <v>383</v>
      </c>
      <c r="CO165" s="29" t="s">
        <v>383</v>
      </c>
      <c r="CP165" s="29" t="s">
        <v>383</v>
      </c>
      <c r="CQ165" s="29" t="s">
        <v>383</v>
      </c>
      <c r="CR165" s="29" t="s">
        <v>383</v>
      </c>
      <c r="CS165" s="29" t="s">
        <v>383</v>
      </c>
      <c r="CT165" s="29" t="s">
        <v>383</v>
      </c>
      <c r="CU165" s="29" t="s">
        <v>383</v>
      </c>
      <c r="CW165" s="29" t="s">
        <v>383</v>
      </c>
      <c r="CX165" s="29" t="s">
        <v>383</v>
      </c>
      <c r="CY165" s="29" t="s">
        <v>383</v>
      </c>
      <c r="CZ165" s="29" t="s">
        <v>383</v>
      </c>
      <c r="DA165" s="29" t="s">
        <v>383</v>
      </c>
      <c r="DC165" s="29" t="s">
        <v>383</v>
      </c>
      <c r="DD165" s="29" t="s">
        <v>383</v>
      </c>
      <c r="DE165" s="29" t="s">
        <v>383</v>
      </c>
      <c r="DF165" s="29" t="s">
        <v>383</v>
      </c>
      <c r="DG165" s="29" t="s">
        <v>383</v>
      </c>
      <c r="DH165" s="29" t="str">
        <f t="shared" si="2"/>
        <v>CA022</v>
      </c>
    </row>
    <row r="166" spans="1:112" ht="15" customHeight="1" x14ac:dyDescent="0.2">
      <c r="A166" s="29" t="s">
        <v>899</v>
      </c>
      <c r="B166" s="29" t="s">
        <v>1099</v>
      </c>
      <c r="C166" s="29" t="s">
        <v>1114</v>
      </c>
      <c r="D166" s="29" t="s">
        <v>1114</v>
      </c>
      <c r="E166" s="29" t="s">
        <v>1115</v>
      </c>
      <c r="F166" s="29">
        <v>0</v>
      </c>
      <c r="G166" s="29" t="s">
        <v>383</v>
      </c>
      <c r="H166" s="29">
        <v>4</v>
      </c>
      <c r="I166" s="29" t="s">
        <v>383</v>
      </c>
      <c r="J166" s="29" t="s">
        <v>383</v>
      </c>
      <c r="K166" s="29">
        <v>1</v>
      </c>
      <c r="M166" s="29">
        <v>1</v>
      </c>
      <c r="O166" s="29">
        <v>0</v>
      </c>
      <c r="P166" s="29" t="s">
        <v>604</v>
      </c>
      <c r="Q166" s="29" t="s">
        <v>1114</v>
      </c>
      <c r="R166" s="29" t="s">
        <v>383</v>
      </c>
      <c r="S166" s="29" t="s">
        <v>383</v>
      </c>
      <c r="T166" s="29" t="s">
        <v>383</v>
      </c>
      <c r="U166" s="29" t="s">
        <v>383</v>
      </c>
      <c r="V166" s="29" t="s">
        <v>383</v>
      </c>
      <c r="W166" s="29" t="s">
        <v>383</v>
      </c>
      <c r="X166" s="29" t="s">
        <v>383</v>
      </c>
      <c r="Y166" s="29" t="s">
        <v>383</v>
      </c>
      <c r="Z166" s="29" t="s">
        <v>383</v>
      </c>
      <c r="AA166" s="29" t="s">
        <v>383</v>
      </c>
      <c r="AB166" s="29" t="s">
        <v>383</v>
      </c>
      <c r="AC166" s="29" t="s">
        <v>383</v>
      </c>
      <c r="AD166" s="29" t="s">
        <v>383</v>
      </c>
      <c r="AE166" s="29" t="s">
        <v>383</v>
      </c>
      <c r="AF166" s="29" t="s">
        <v>383</v>
      </c>
      <c r="AG166" s="29" t="s">
        <v>383</v>
      </c>
      <c r="AH166" s="29" t="s">
        <v>383</v>
      </c>
      <c r="AI166" s="29" t="s">
        <v>383</v>
      </c>
      <c r="AJ166" s="29" t="s">
        <v>383</v>
      </c>
      <c r="AK166" s="29" t="s">
        <v>383</v>
      </c>
      <c r="AL166" s="29" t="s">
        <v>383</v>
      </c>
      <c r="AM166" s="29" t="s">
        <v>383</v>
      </c>
      <c r="AN166" s="29" t="s">
        <v>383</v>
      </c>
      <c r="AO166" s="29" t="s">
        <v>383</v>
      </c>
      <c r="AP166" s="29" t="s">
        <v>383</v>
      </c>
      <c r="AQ166" s="29" t="s">
        <v>383</v>
      </c>
      <c r="AR166" s="29" t="s">
        <v>383</v>
      </c>
      <c r="AS166" s="29" t="s">
        <v>383</v>
      </c>
      <c r="AT166" s="29" t="s">
        <v>383</v>
      </c>
      <c r="AU166" s="29" t="s">
        <v>383</v>
      </c>
      <c r="AV166" s="29" t="s">
        <v>383</v>
      </c>
      <c r="AW166" s="29" t="s">
        <v>383</v>
      </c>
      <c r="AX166" s="29" t="s">
        <v>383</v>
      </c>
      <c r="AY166" s="29" t="s">
        <v>383</v>
      </c>
      <c r="AZ166" s="29" t="s">
        <v>383</v>
      </c>
      <c r="BA166" s="29" t="s">
        <v>383</v>
      </c>
      <c r="BB166" s="29" t="s">
        <v>383</v>
      </c>
      <c r="BC166" s="29" t="s">
        <v>383</v>
      </c>
      <c r="BD166" s="29" t="s">
        <v>383</v>
      </c>
      <c r="BE166" s="29" t="s">
        <v>383</v>
      </c>
      <c r="BF166" s="29" t="s">
        <v>383</v>
      </c>
      <c r="BG166" s="29" t="s">
        <v>383</v>
      </c>
      <c r="BH166" s="29" t="s">
        <v>383</v>
      </c>
      <c r="BI166" s="29" t="s">
        <v>383</v>
      </c>
      <c r="BJ166" s="29" t="s">
        <v>383</v>
      </c>
      <c r="BK166" s="29" t="s">
        <v>383</v>
      </c>
      <c r="BL166" s="29" t="s">
        <v>383</v>
      </c>
      <c r="BM166" s="29" t="s">
        <v>383</v>
      </c>
      <c r="BN166" s="29" t="s">
        <v>383</v>
      </c>
      <c r="BO166" s="29" t="s">
        <v>383</v>
      </c>
      <c r="BP166" s="29" t="s">
        <v>383</v>
      </c>
      <c r="BQ166" s="29" t="s">
        <v>383</v>
      </c>
      <c r="BR166" s="29" t="s">
        <v>383</v>
      </c>
      <c r="BS166" s="29" t="s">
        <v>383</v>
      </c>
      <c r="BT166" s="29" t="s">
        <v>383</v>
      </c>
      <c r="BU166" s="29" t="s">
        <v>383</v>
      </c>
      <c r="BV166" s="29" t="s">
        <v>383</v>
      </c>
      <c r="BW166" s="29" t="s">
        <v>383</v>
      </c>
      <c r="BX166" s="29" t="s">
        <v>383</v>
      </c>
      <c r="BY166" s="29" t="s">
        <v>383</v>
      </c>
      <c r="BZ166" s="29" t="s">
        <v>383</v>
      </c>
      <c r="CA166" s="29" t="s">
        <v>383</v>
      </c>
      <c r="CB166" s="29" t="s">
        <v>383</v>
      </c>
      <c r="CC166" s="29" t="s">
        <v>383</v>
      </c>
      <c r="CD166" s="29" t="s">
        <v>383</v>
      </c>
      <c r="CE166" s="29" t="s">
        <v>383</v>
      </c>
      <c r="CF166" s="29" t="s">
        <v>383</v>
      </c>
      <c r="CG166" s="29" t="s">
        <v>383</v>
      </c>
      <c r="CH166" s="29" t="s">
        <v>383</v>
      </c>
      <c r="CI166" s="29" t="s">
        <v>383</v>
      </c>
      <c r="CJ166" s="29" t="s">
        <v>383</v>
      </c>
      <c r="CK166" s="29" t="s">
        <v>383</v>
      </c>
      <c r="CL166" s="29" t="s">
        <v>383</v>
      </c>
      <c r="CM166" s="29" t="s">
        <v>383</v>
      </c>
      <c r="CN166" s="29" t="s">
        <v>383</v>
      </c>
      <c r="CO166" s="29" t="s">
        <v>383</v>
      </c>
      <c r="CP166" s="29" t="s">
        <v>383</v>
      </c>
      <c r="CQ166" s="29" t="s">
        <v>383</v>
      </c>
      <c r="CR166" s="29" t="s">
        <v>383</v>
      </c>
      <c r="CS166" s="29" t="s">
        <v>383</v>
      </c>
      <c r="CT166" s="29" t="s">
        <v>383</v>
      </c>
      <c r="CU166" s="29" t="s">
        <v>383</v>
      </c>
      <c r="CW166" s="29" t="s">
        <v>383</v>
      </c>
      <c r="CX166" s="29" t="s">
        <v>383</v>
      </c>
      <c r="CY166" s="29" t="s">
        <v>383</v>
      </c>
      <c r="CZ166" s="29" t="s">
        <v>383</v>
      </c>
      <c r="DA166" s="29" t="s">
        <v>383</v>
      </c>
      <c r="DC166" s="29" t="s">
        <v>383</v>
      </c>
      <c r="DD166" s="29" t="s">
        <v>383</v>
      </c>
      <c r="DE166" s="29" t="s">
        <v>383</v>
      </c>
      <c r="DF166" s="29" t="s">
        <v>383</v>
      </c>
      <c r="DG166" s="29" t="s">
        <v>383</v>
      </c>
      <c r="DH166" s="29" t="str">
        <f t="shared" si="2"/>
        <v>CA022</v>
      </c>
    </row>
    <row r="167" spans="1:112" ht="15" customHeight="1" x14ac:dyDescent="0.2">
      <c r="A167" s="29" t="s">
        <v>899</v>
      </c>
      <c r="B167" s="29" t="s">
        <v>1116</v>
      </c>
      <c r="C167" s="29">
        <v>189</v>
      </c>
      <c r="D167" s="29" t="s">
        <v>102</v>
      </c>
      <c r="E167" s="29" t="s">
        <v>1117</v>
      </c>
      <c r="F167" s="29">
        <v>0</v>
      </c>
      <c r="G167" s="29" t="s">
        <v>392</v>
      </c>
      <c r="H167" s="29" t="s">
        <v>383</v>
      </c>
      <c r="I167" s="29">
        <v>2</v>
      </c>
      <c r="J167" s="29">
        <v>24</v>
      </c>
      <c r="K167" s="29" t="s">
        <v>383</v>
      </c>
      <c r="M167" s="29" t="s">
        <v>383</v>
      </c>
      <c r="O167" s="29" t="s">
        <v>383</v>
      </c>
      <c r="P167" s="29" t="s">
        <v>553</v>
      </c>
      <c r="Q167" s="29" t="s">
        <v>102</v>
      </c>
      <c r="R167" s="29">
        <v>2</v>
      </c>
      <c r="S167" s="29">
        <v>24</v>
      </c>
      <c r="T167" s="29" t="s">
        <v>392</v>
      </c>
      <c r="U167" s="29" t="s">
        <v>377</v>
      </c>
      <c r="V167" s="29" t="s">
        <v>378</v>
      </c>
      <c r="X167" s="29">
        <v>60</v>
      </c>
      <c r="Y167" s="29" t="s">
        <v>554</v>
      </c>
      <c r="Z167" s="29">
        <v>94</v>
      </c>
      <c r="AA167" s="29" t="s">
        <v>380</v>
      </c>
      <c r="AD167" s="29">
        <v>38.722222222222221</v>
      </c>
      <c r="AE167" s="29">
        <v>101.7</v>
      </c>
      <c r="AF167" s="29">
        <v>5</v>
      </c>
      <c r="AI167" s="29" t="s">
        <v>377</v>
      </c>
      <c r="AJ167" s="29" t="s">
        <v>382</v>
      </c>
      <c r="AK167" s="29" t="s">
        <v>377</v>
      </c>
      <c r="AL167" s="29" t="s">
        <v>383</v>
      </c>
      <c r="AM167" s="29" t="s">
        <v>382</v>
      </c>
      <c r="AN167" s="29" t="s">
        <v>382</v>
      </c>
      <c r="AO167" s="29" t="s">
        <v>383</v>
      </c>
      <c r="AP167" s="29" t="s">
        <v>377</v>
      </c>
      <c r="AQ167" s="29">
        <v>2</v>
      </c>
      <c r="AR167" s="29" t="s">
        <v>1118</v>
      </c>
      <c r="AS167" s="29" t="s">
        <v>383</v>
      </c>
      <c r="AT167" s="29" t="s">
        <v>382</v>
      </c>
      <c r="AU167" s="29" t="s">
        <v>382</v>
      </c>
      <c r="AV167" s="29" t="s">
        <v>377</v>
      </c>
      <c r="AW167" s="29" t="s">
        <v>377</v>
      </c>
      <c r="AX167" s="29" t="s">
        <v>377</v>
      </c>
      <c r="AY167" s="29" t="s">
        <v>377</v>
      </c>
      <c r="AZ167" s="29" t="s">
        <v>377</v>
      </c>
      <c r="BA167" s="29" t="s">
        <v>377</v>
      </c>
      <c r="BB167" s="29" t="s">
        <v>383</v>
      </c>
      <c r="BC167" s="29" t="s">
        <v>382</v>
      </c>
      <c r="BD167" s="29" t="s">
        <v>383</v>
      </c>
      <c r="BE167" s="29" t="s">
        <v>377</v>
      </c>
      <c r="BF167" s="29" t="s">
        <v>1119</v>
      </c>
      <c r="BG167" s="29" t="s">
        <v>382</v>
      </c>
      <c r="BH167" s="29" t="s">
        <v>383</v>
      </c>
      <c r="BI167" s="29" t="s">
        <v>383</v>
      </c>
      <c r="BJ167" s="29" t="s">
        <v>383</v>
      </c>
      <c r="BK167" s="29" t="s">
        <v>383</v>
      </c>
      <c r="BL167" s="29" t="s">
        <v>383</v>
      </c>
      <c r="BM167" s="29" t="s">
        <v>1119</v>
      </c>
      <c r="BN167" s="29" t="s">
        <v>382</v>
      </c>
      <c r="BO167" s="29" t="s">
        <v>383</v>
      </c>
      <c r="BP167" s="29" t="s">
        <v>383</v>
      </c>
      <c r="BQ167" s="29">
        <v>14.1</v>
      </c>
      <c r="BR167" s="29">
        <v>10.1</v>
      </c>
      <c r="BS167" s="29">
        <v>71.7</v>
      </c>
      <c r="BT167" s="29">
        <v>2.7</v>
      </c>
      <c r="BU167" s="29">
        <v>19.399999999999999</v>
      </c>
      <c r="BV167" s="29">
        <v>1.3</v>
      </c>
      <c r="BW167" s="29">
        <v>8.9</v>
      </c>
      <c r="BX167" s="29">
        <v>5.71</v>
      </c>
      <c r="BY167" s="29">
        <v>12.3</v>
      </c>
      <c r="BZ167" s="29">
        <v>36.4</v>
      </c>
      <c r="CA167" s="29">
        <v>63.7</v>
      </c>
      <c r="CB167" s="29">
        <v>21.5</v>
      </c>
      <c r="CC167" s="29">
        <v>33.799999999999997</v>
      </c>
      <c r="CD167" s="29">
        <v>17.600000000000001</v>
      </c>
      <c r="CE167" s="29">
        <v>15</v>
      </c>
      <c r="CG167" s="29">
        <v>51</v>
      </c>
      <c r="CI167" s="29">
        <v>41</v>
      </c>
      <c r="CJ167" s="29">
        <v>4</v>
      </c>
      <c r="CK167" s="29">
        <v>4</v>
      </c>
      <c r="CM167" s="29" t="s">
        <v>383</v>
      </c>
      <c r="CN167" s="29" t="s">
        <v>102</v>
      </c>
      <c r="CO167" s="29" t="s">
        <v>382</v>
      </c>
      <c r="CP167" s="29" t="s">
        <v>382</v>
      </c>
      <c r="CQ167" s="29" t="s">
        <v>385</v>
      </c>
      <c r="CR167" s="29">
        <v>0</v>
      </c>
      <c r="CS167" s="29" t="s">
        <v>385</v>
      </c>
      <c r="CT167" s="29" t="s">
        <v>385</v>
      </c>
      <c r="CU167" s="29" t="s">
        <v>385</v>
      </c>
      <c r="CW167" s="29">
        <v>0</v>
      </c>
      <c r="CX167" s="29" t="s">
        <v>385</v>
      </c>
      <c r="DC167" s="29" t="s">
        <v>385</v>
      </c>
      <c r="DD167" s="29" t="s">
        <v>385</v>
      </c>
      <c r="DE167" s="29" t="s">
        <v>385</v>
      </c>
      <c r="DF167" s="29">
        <v>1</v>
      </c>
      <c r="DG167" s="29" t="s">
        <v>385</v>
      </c>
      <c r="DH167" s="29" t="str">
        <f t="shared" si="2"/>
        <v>CA023</v>
      </c>
    </row>
    <row r="168" spans="1:112" ht="15" customHeight="1" x14ac:dyDescent="0.2">
      <c r="A168" s="29" t="s">
        <v>899</v>
      </c>
      <c r="B168" s="29" t="s">
        <v>1116</v>
      </c>
      <c r="C168" s="29">
        <v>190</v>
      </c>
      <c r="D168" s="29" t="s">
        <v>103</v>
      </c>
      <c r="E168" s="29" t="s">
        <v>1120</v>
      </c>
      <c r="F168" s="29">
        <v>1</v>
      </c>
      <c r="G168" s="29" t="s">
        <v>376</v>
      </c>
      <c r="H168" s="29" t="s">
        <v>383</v>
      </c>
      <c r="I168" s="29">
        <v>0.7</v>
      </c>
      <c r="J168" s="29">
        <v>8</v>
      </c>
      <c r="K168" s="29" t="s">
        <v>383</v>
      </c>
      <c r="M168" s="29" t="s">
        <v>383</v>
      </c>
      <c r="O168" s="29" t="s">
        <v>383</v>
      </c>
      <c r="P168" s="29" t="s">
        <v>553</v>
      </c>
      <c r="Q168" s="29" t="s">
        <v>103</v>
      </c>
      <c r="R168" s="29">
        <v>0.7</v>
      </c>
      <c r="S168" s="29">
        <v>8</v>
      </c>
      <c r="T168" s="29" t="s">
        <v>376</v>
      </c>
      <c r="U168" s="29" t="s">
        <v>382</v>
      </c>
      <c r="V168" s="29" t="s">
        <v>378</v>
      </c>
      <c r="X168" s="29">
        <v>15</v>
      </c>
      <c r="Y168" s="29" t="s">
        <v>554</v>
      </c>
      <c r="Z168" s="29">
        <v>136</v>
      </c>
      <c r="AA168" s="29" t="s">
        <v>380</v>
      </c>
      <c r="AB168" s="29" t="s">
        <v>380</v>
      </c>
      <c r="AC168" s="29" t="s">
        <v>380</v>
      </c>
      <c r="AD168" s="29">
        <v>39.5</v>
      </c>
      <c r="AE168" s="29">
        <v>103.1</v>
      </c>
      <c r="AF168" s="29">
        <v>3</v>
      </c>
      <c r="AG168" s="29" t="s">
        <v>1121</v>
      </c>
      <c r="AH168" s="29" t="s">
        <v>1122</v>
      </c>
      <c r="AI168" s="29" t="s">
        <v>377</v>
      </c>
      <c r="AJ168" s="29" t="s">
        <v>377</v>
      </c>
      <c r="AK168" s="29" t="s">
        <v>377</v>
      </c>
      <c r="AL168" s="29" t="s">
        <v>579</v>
      </c>
      <c r="AM168" s="29" t="s">
        <v>382</v>
      </c>
      <c r="AN168" s="29" t="s">
        <v>382</v>
      </c>
      <c r="AO168" s="29" t="s">
        <v>1123</v>
      </c>
      <c r="AP168" s="29" t="s">
        <v>383</v>
      </c>
      <c r="AQ168" s="29" t="s">
        <v>383</v>
      </c>
      <c r="AR168" s="29" t="s">
        <v>1124</v>
      </c>
      <c r="AS168" s="29" t="s">
        <v>383</v>
      </c>
      <c r="AT168" s="29" t="s">
        <v>382</v>
      </c>
      <c r="AU168" s="29" t="s">
        <v>382</v>
      </c>
      <c r="AV168" s="29" t="s">
        <v>377</v>
      </c>
      <c r="AW168" s="29" t="s">
        <v>377</v>
      </c>
      <c r="AX168" s="29" t="s">
        <v>377</v>
      </c>
      <c r="AY168" s="29" t="s">
        <v>377</v>
      </c>
      <c r="AZ168" s="29" t="s">
        <v>377</v>
      </c>
      <c r="BA168" s="29" t="s">
        <v>377</v>
      </c>
      <c r="BB168" s="29" t="s">
        <v>383</v>
      </c>
      <c r="BC168" s="29" t="s">
        <v>382</v>
      </c>
      <c r="BD168" s="29" t="s">
        <v>383</v>
      </c>
      <c r="BE168" s="29" t="s">
        <v>377</v>
      </c>
      <c r="BF168" s="29" t="s">
        <v>735</v>
      </c>
      <c r="BG168" s="29" t="s">
        <v>382</v>
      </c>
      <c r="BH168" s="29" t="s">
        <v>383</v>
      </c>
      <c r="BI168" s="29" t="s">
        <v>383</v>
      </c>
      <c r="BJ168" s="29" t="s">
        <v>712</v>
      </c>
      <c r="BK168" s="29" t="s">
        <v>383</v>
      </c>
      <c r="BL168" s="29" t="s">
        <v>383</v>
      </c>
      <c r="BM168" s="29" t="s">
        <v>735</v>
      </c>
      <c r="BN168" s="29" t="s">
        <v>382</v>
      </c>
      <c r="BO168" s="29" t="s">
        <v>383</v>
      </c>
      <c r="BP168" s="29" t="s">
        <v>383</v>
      </c>
      <c r="BQ168" s="29">
        <v>19</v>
      </c>
      <c r="BR168" s="29">
        <v>13.2</v>
      </c>
      <c r="BS168" s="29">
        <v>69.7</v>
      </c>
      <c r="BT168" s="29">
        <v>3.7</v>
      </c>
      <c r="BU168" s="29">
        <v>19.399999999999999</v>
      </c>
      <c r="BV168" s="29">
        <v>2.1</v>
      </c>
      <c r="BW168" s="29">
        <v>10.9</v>
      </c>
      <c r="BX168" s="29">
        <v>5.49</v>
      </c>
      <c r="BY168" s="29">
        <v>11.8</v>
      </c>
      <c r="BZ168" s="29">
        <v>33.5</v>
      </c>
      <c r="CA168" s="29">
        <v>61</v>
      </c>
      <c r="CB168" s="29">
        <v>21.5</v>
      </c>
      <c r="CC168" s="29">
        <v>35.200000000000003</v>
      </c>
      <c r="CD168" s="29">
        <v>17.899999999999999</v>
      </c>
      <c r="CE168" s="29">
        <v>394</v>
      </c>
      <c r="CG168" s="29">
        <v>39</v>
      </c>
      <c r="CI168" s="29">
        <v>52</v>
      </c>
      <c r="CJ168" s="29">
        <v>4</v>
      </c>
      <c r="CK168" s="29">
        <v>5</v>
      </c>
      <c r="CM168" s="29" t="s">
        <v>383</v>
      </c>
      <c r="CN168" s="29" t="s">
        <v>103</v>
      </c>
      <c r="CO168" s="29" t="s">
        <v>382</v>
      </c>
      <c r="CP168" s="29" t="s">
        <v>382</v>
      </c>
      <c r="CQ168" s="29" t="s">
        <v>385</v>
      </c>
      <c r="CR168" s="29">
        <v>0</v>
      </c>
      <c r="CS168" s="29" t="s">
        <v>385</v>
      </c>
      <c r="CT168" s="29" t="s">
        <v>385</v>
      </c>
      <c r="CU168" s="29" t="s">
        <v>385</v>
      </c>
      <c r="CW168" s="29">
        <v>0</v>
      </c>
      <c r="CX168" s="29" t="s">
        <v>385</v>
      </c>
      <c r="DC168" s="29" t="s">
        <v>385</v>
      </c>
      <c r="DD168" s="29" t="s">
        <v>385</v>
      </c>
      <c r="DE168" s="29" t="s">
        <v>385</v>
      </c>
      <c r="DF168" s="29">
        <v>0</v>
      </c>
      <c r="DG168" s="29" t="s">
        <v>385</v>
      </c>
      <c r="DH168" s="29" t="str">
        <f t="shared" si="2"/>
        <v>CA023</v>
      </c>
    </row>
    <row r="169" spans="1:112" ht="15" customHeight="1" x14ac:dyDescent="0.2">
      <c r="A169" s="29" t="s">
        <v>899</v>
      </c>
      <c r="B169" s="29" t="s">
        <v>1116</v>
      </c>
      <c r="C169" s="29">
        <v>191</v>
      </c>
      <c r="D169" s="29" t="s">
        <v>104</v>
      </c>
      <c r="E169" s="29" t="s">
        <v>1125</v>
      </c>
      <c r="F169" s="29">
        <v>1</v>
      </c>
      <c r="G169" s="29" t="s">
        <v>376</v>
      </c>
      <c r="H169" s="29" t="s">
        <v>383</v>
      </c>
      <c r="I169" s="29">
        <v>0.7</v>
      </c>
      <c r="J169" s="29">
        <v>8</v>
      </c>
      <c r="K169" s="29" t="s">
        <v>383</v>
      </c>
      <c r="M169" s="29" t="s">
        <v>383</v>
      </c>
      <c r="O169" s="29" t="s">
        <v>383</v>
      </c>
      <c r="P169" s="29" t="s">
        <v>553</v>
      </c>
      <c r="Q169" s="29" t="s">
        <v>104</v>
      </c>
      <c r="R169" s="29">
        <v>0.7</v>
      </c>
      <c r="S169" s="29">
        <v>8</v>
      </c>
      <c r="T169" s="29" t="s">
        <v>376</v>
      </c>
      <c r="U169" s="29" t="s">
        <v>382</v>
      </c>
      <c r="V169" s="29" t="s">
        <v>378</v>
      </c>
      <c r="X169" s="29">
        <v>6</v>
      </c>
      <c r="Y169" s="29" t="s">
        <v>554</v>
      </c>
      <c r="Z169" s="29">
        <v>120</v>
      </c>
      <c r="AA169" s="29" t="s">
        <v>380</v>
      </c>
      <c r="AD169" s="29">
        <v>39.388888888888886</v>
      </c>
      <c r="AE169" s="29">
        <v>102.9</v>
      </c>
      <c r="AF169" s="29">
        <v>2.5</v>
      </c>
      <c r="AI169" s="29" t="s">
        <v>377</v>
      </c>
      <c r="AJ169" s="29" t="s">
        <v>382</v>
      </c>
      <c r="AK169" s="29" t="s">
        <v>377</v>
      </c>
      <c r="AL169" s="29" t="s">
        <v>383</v>
      </c>
      <c r="AM169" s="29" t="s">
        <v>382</v>
      </c>
      <c r="AN169" s="29" t="s">
        <v>382</v>
      </c>
      <c r="AO169" s="29" t="s">
        <v>383</v>
      </c>
      <c r="AP169" s="29" t="s">
        <v>377</v>
      </c>
      <c r="AQ169" s="29">
        <v>1</v>
      </c>
      <c r="AR169" s="29" t="s">
        <v>383</v>
      </c>
      <c r="AS169" s="29" t="s">
        <v>1090</v>
      </c>
      <c r="AT169" s="29" t="s">
        <v>382</v>
      </c>
      <c r="AU169" s="29" t="s">
        <v>382</v>
      </c>
      <c r="AV169" s="29" t="s">
        <v>377</v>
      </c>
      <c r="AW169" s="29" t="s">
        <v>377</v>
      </c>
      <c r="AX169" s="29" t="s">
        <v>377</v>
      </c>
      <c r="AY169" s="29" t="s">
        <v>377</v>
      </c>
      <c r="AZ169" s="29" t="s">
        <v>377</v>
      </c>
      <c r="BA169" s="29" t="s">
        <v>377</v>
      </c>
      <c r="BB169" s="29" t="s">
        <v>383</v>
      </c>
      <c r="BC169" s="29" t="s">
        <v>382</v>
      </c>
      <c r="BD169" s="29" t="s">
        <v>383</v>
      </c>
      <c r="BE169" s="29" t="s">
        <v>382</v>
      </c>
      <c r="BF169" s="29" t="s">
        <v>383</v>
      </c>
      <c r="BG169" s="29" t="s">
        <v>382</v>
      </c>
      <c r="BH169" s="29" t="s">
        <v>383</v>
      </c>
      <c r="BI169" s="29" t="s">
        <v>383</v>
      </c>
      <c r="BJ169" s="29" t="s">
        <v>383</v>
      </c>
      <c r="BK169" s="29" t="s">
        <v>383</v>
      </c>
      <c r="BL169" s="29" t="s">
        <v>383</v>
      </c>
      <c r="BM169" s="29" t="s">
        <v>383</v>
      </c>
      <c r="BN169" s="29" t="s">
        <v>382</v>
      </c>
      <c r="BO169" s="29" t="s">
        <v>383</v>
      </c>
      <c r="BP169" s="29" t="s">
        <v>383</v>
      </c>
      <c r="BQ169" s="29">
        <v>16.2</v>
      </c>
      <c r="BR169" s="29">
        <v>11.5</v>
      </c>
      <c r="BS169" s="29">
        <v>70.900000000000006</v>
      </c>
      <c r="BT169" s="29">
        <v>3</v>
      </c>
      <c r="BU169" s="29">
        <v>18.600000000000001</v>
      </c>
      <c r="BV169" s="29">
        <v>1.7</v>
      </c>
      <c r="BW169" s="29">
        <v>10.5</v>
      </c>
      <c r="BX169" s="29">
        <v>5.19</v>
      </c>
      <c r="BY169" s="29">
        <v>10.4</v>
      </c>
      <c r="BZ169" s="29">
        <v>30.6</v>
      </c>
      <c r="CA169" s="29">
        <v>59</v>
      </c>
      <c r="CB169" s="29">
        <v>20</v>
      </c>
      <c r="CC169" s="29">
        <v>34</v>
      </c>
      <c r="CD169" s="29">
        <v>19.7</v>
      </c>
      <c r="CE169" s="29">
        <v>60</v>
      </c>
      <c r="CG169" s="29">
        <v>44</v>
      </c>
      <c r="CI169" s="29">
        <v>44</v>
      </c>
      <c r="CJ169" s="29">
        <v>9</v>
      </c>
      <c r="CK169" s="29">
        <v>3</v>
      </c>
      <c r="CM169" s="29" t="s">
        <v>383</v>
      </c>
      <c r="CN169" s="29" t="s">
        <v>104</v>
      </c>
      <c r="CO169" s="29" t="s">
        <v>382</v>
      </c>
      <c r="CP169" s="29" t="s">
        <v>382</v>
      </c>
      <c r="CQ169" s="29" t="s">
        <v>385</v>
      </c>
      <c r="CR169" s="29">
        <v>0</v>
      </c>
      <c r="CS169" s="29" t="s">
        <v>385</v>
      </c>
      <c r="CT169" s="29" t="s">
        <v>385</v>
      </c>
      <c r="CU169" s="29" t="s">
        <v>385</v>
      </c>
      <c r="CW169" s="29">
        <v>0</v>
      </c>
      <c r="CX169" s="29" t="s">
        <v>805</v>
      </c>
      <c r="DC169" s="29" t="s">
        <v>385</v>
      </c>
      <c r="DD169" s="29" t="s">
        <v>385</v>
      </c>
      <c r="DE169" s="29" t="s">
        <v>417</v>
      </c>
      <c r="DF169" s="29">
        <v>0</v>
      </c>
      <c r="DG169" s="29" t="s">
        <v>385</v>
      </c>
      <c r="DH169" s="29" t="str">
        <f t="shared" si="2"/>
        <v>CA023</v>
      </c>
    </row>
    <row r="170" spans="1:112" ht="15" customHeight="1" x14ac:dyDescent="0.2">
      <c r="A170" s="29" t="s">
        <v>899</v>
      </c>
      <c r="B170" s="29" t="s">
        <v>1116</v>
      </c>
      <c r="C170" s="29">
        <v>192</v>
      </c>
      <c r="D170" s="29" t="s">
        <v>105</v>
      </c>
      <c r="E170" s="29" t="s">
        <v>1126</v>
      </c>
      <c r="F170" s="29">
        <v>1</v>
      </c>
      <c r="G170" s="29" t="s">
        <v>376</v>
      </c>
      <c r="H170" s="29" t="s">
        <v>383</v>
      </c>
      <c r="I170" s="29">
        <v>2</v>
      </c>
      <c r="J170" s="29">
        <v>24</v>
      </c>
      <c r="K170" s="29" t="s">
        <v>383</v>
      </c>
      <c r="M170" s="29" t="s">
        <v>383</v>
      </c>
      <c r="O170" s="29" t="s">
        <v>383</v>
      </c>
      <c r="P170" s="29" t="s">
        <v>553</v>
      </c>
      <c r="Q170" s="29" t="s">
        <v>105</v>
      </c>
      <c r="R170" s="29">
        <v>2</v>
      </c>
      <c r="S170" s="29">
        <v>24</v>
      </c>
      <c r="T170" s="29" t="s">
        <v>376</v>
      </c>
      <c r="U170" s="29" t="s">
        <v>382</v>
      </c>
      <c r="V170" s="29" t="s">
        <v>378</v>
      </c>
      <c r="X170" s="29">
        <v>30</v>
      </c>
      <c r="Y170" s="29" t="s">
        <v>554</v>
      </c>
      <c r="Z170" s="29">
        <v>74</v>
      </c>
      <c r="AA170" s="29" t="s">
        <v>380</v>
      </c>
      <c r="AB170" s="29" t="s">
        <v>380</v>
      </c>
      <c r="AC170" s="29" t="s">
        <v>380</v>
      </c>
      <c r="AD170" s="29">
        <v>39.5</v>
      </c>
      <c r="AE170" s="29">
        <v>103.1</v>
      </c>
      <c r="AF170" s="29">
        <v>4</v>
      </c>
      <c r="AG170" s="29" t="s">
        <v>1127</v>
      </c>
      <c r="AH170" s="29" t="s">
        <v>1128</v>
      </c>
      <c r="AI170" s="29" t="s">
        <v>382</v>
      </c>
      <c r="AJ170" s="29" t="s">
        <v>382</v>
      </c>
      <c r="AK170" s="29" t="s">
        <v>382</v>
      </c>
      <c r="AL170" s="29" t="s">
        <v>383</v>
      </c>
      <c r="AM170" s="29" t="s">
        <v>382</v>
      </c>
      <c r="AN170" s="29" t="s">
        <v>382</v>
      </c>
      <c r="AO170" s="29" t="s">
        <v>383</v>
      </c>
      <c r="AP170" s="29" t="s">
        <v>377</v>
      </c>
      <c r="AQ170" s="29">
        <v>1</v>
      </c>
      <c r="AR170" s="29" t="s">
        <v>1129</v>
      </c>
      <c r="AS170" s="29" t="s">
        <v>383</v>
      </c>
      <c r="AT170" s="29" t="s">
        <v>382</v>
      </c>
      <c r="AU170" s="29" t="s">
        <v>382</v>
      </c>
      <c r="AV170" s="29" t="s">
        <v>377</v>
      </c>
      <c r="AW170" s="29" t="s">
        <v>377</v>
      </c>
      <c r="AX170" s="29" t="s">
        <v>377</v>
      </c>
      <c r="AY170" s="29" t="s">
        <v>377</v>
      </c>
      <c r="AZ170" s="29" t="s">
        <v>377</v>
      </c>
      <c r="BA170" s="29" t="s">
        <v>377</v>
      </c>
      <c r="BB170" s="29" t="s">
        <v>383</v>
      </c>
      <c r="BC170" s="29" t="s">
        <v>382</v>
      </c>
      <c r="BD170" s="29" t="s">
        <v>383</v>
      </c>
      <c r="BE170" s="29" t="s">
        <v>382</v>
      </c>
      <c r="BF170" s="29" t="s">
        <v>383</v>
      </c>
      <c r="BG170" s="29" t="s">
        <v>382</v>
      </c>
      <c r="BH170" s="29" t="s">
        <v>383</v>
      </c>
      <c r="BI170" s="29" t="s">
        <v>383</v>
      </c>
      <c r="BJ170" s="29" t="s">
        <v>563</v>
      </c>
      <c r="BK170" s="29" t="s">
        <v>1130</v>
      </c>
      <c r="BL170" s="29" t="s">
        <v>383</v>
      </c>
      <c r="BM170" s="29" t="s">
        <v>383</v>
      </c>
      <c r="BN170" s="29" t="s">
        <v>382</v>
      </c>
      <c r="BO170" s="29" t="s">
        <v>383</v>
      </c>
      <c r="BP170" s="29" t="s">
        <v>1131</v>
      </c>
      <c r="BQ170" s="29">
        <v>25.6</v>
      </c>
      <c r="BR170" s="29">
        <v>21.2</v>
      </c>
      <c r="BS170" s="29">
        <v>82.7</v>
      </c>
      <c r="BT170" s="29">
        <v>3.4</v>
      </c>
      <c r="BU170" s="29">
        <v>13.3</v>
      </c>
      <c r="BV170" s="29">
        <v>1</v>
      </c>
      <c r="BW170" s="29">
        <v>4</v>
      </c>
      <c r="BX170" s="29">
        <v>5.71</v>
      </c>
      <c r="BY170" s="29">
        <v>12</v>
      </c>
      <c r="BZ170" s="29">
        <v>34.700000000000003</v>
      </c>
      <c r="CA170" s="29">
        <v>60.8</v>
      </c>
      <c r="CB170" s="29">
        <v>21</v>
      </c>
      <c r="CC170" s="29">
        <v>34.6</v>
      </c>
      <c r="CD170" s="29">
        <v>18.8</v>
      </c>
      <c r="CE170" s="29">
        <v>34</v>
      </c>
      <c r="CG170" s="29">
        <v>19</v>
      </c>
      <c r="CI170" s="29">
        <v>75</v>
      </c>
      <c r="CJ170" s="29">
        <v>6</v>
      </c>
      <c r="CM170" s="29" t="s">
        <v>383</v>
      </c>
      <c r="CN170" s="29" t="s">
        <v>105</v>
      </c>
      <c r="CO170" s="29" t="s">
        <v>382</v>
      </c>
      <c r="CP170" s="29" t="s">
        <v>382</v>
      </c>
      <c r="CQ170" s="29" t="s">
        <v>385</v>
      </c>
      <c r="CR170" s="29">
        <v>0</v>
      </c>
      <c r="CS170" s="29" t="s">
        <v>385</v>
      </c>
      <c r="CT170" s="29" t="s">
        <v>385</v>
      </c>
      <c r="CU170" s="29" t="s">
        <v>385</v>
      </c>
      <c r="CW170" s="29">
        <v>0</v>
      </c>
      <c r="CX170" s="29" t="s">
        <v>385</v>
      </c>
      <c r="DC170" s="29" t="s">
        <v>385</v>
      </c>
      <c r="DD170" s="29" t="s">
        <v>385</v>
      </c>
      <c r="DE170" s="29" t="s">
        <v>385</v>
      </c>
      <c r="DF170" s="29">
        <v>0</v>
      </c>
      <c r="DG170" s="29" t="s">
        <v>385</v>
      </c>
      <c r="DH170" s="29" t="str">
        <f t="shared" si="2"/>
        <v>CA023</v>
      </c>
    </row>
    <row r="171" spans="1:112" ht="15" customHeight="1" x14ac:dyDescent="0.2">
      <c r="A171" s="29" t="s">
        <v>899</v>
      </c>
      <c r="B171" s="29" t="s">
        <v>1132</v>
      </c>
      <c r="C171" s="29">
        <v>193</v>
      </c>
      <c r="D171" s="29" t="s">
        <v>106</v>
      </c>
      <c r="E171" s="29" t="s">
        <v>1133</v>
      </c>
      <c r="F171" s="29">
        <v>0</v>
      </c>
      <c r="G171" s="29" t="s">
        <v>392</v>
      </c>
      <c r="H171" s="29" t="s">
        <v>383</v>
      </c>
      <c r="I171" s="29">
        <v>7</v>
      </c>
      <c r="J171" s="29">
        <f>I171*12</f>
        <v>84</v>
      </c>
      <c r="K171" s="29">
        <v>0</v>
      </c>
      <c r="M171" s="29">
        <v>1</v>
      </c>
      <c r="O171" s="29">
        <v>0</v>
      </c>
      <c r="Q171" s="29" t="s">
        <v>106</v>
      </c>
      <c r="R171" s="29">
        <v>7</v>
      </c>
      <c r="S171" s="29">
        <f>R171*12</f>
        <v>84</v>
      </c>
      <c r="T171" s="29" t="s">
        <v>392</v>
      </c>
      <c r="U171" s="29" t="s">
        <v>382</v>
      </c>
      <c r="V171" s="29" t="s">
        <v>378</v>
      </c>
      <c r="X171" s="29">
        <v>35</v>
      </c>
      <c r="Y171" s="29" t="s">
        <v>554</v>
      </c>
      <c r="Z171" s="29">
        <v>60</v>
      </c>
      <c r="AA171" s="29" t="s">
        <v>380</v>
      </c>
      <c r="AB171" s="29" t="s">
        <v>383</v>
      </c>
      <c r="AC171" s="29" t="s">
        <v>383</v>
      </c>
      <c r="AD171" s="29">
        <v>38.666666666666664</v>
      </c>
      <c r="AE171" s="29">
        <v>101.6</v>
      </c>
      <c r="AF171" s="29">
        <v>3</v>
      </c>
      <c r="AG171" s="29" t="s">
        <v>383</v>
      </c>
      <c r="AH171" s="29" t="s">
        <v>383</v>
      </c>
      <c r="AI171" s="29" t="s">
        <v>382</v>
      </c>
      <c r="AJ171" s="29" t="s">
        <v>382</v>
      </c>
      <c r="AK171" s="29" t="s">
        <v>382</v>
      </c>
      <c r="AL171" s="29" t="s">
        <v>383</v>
      </c>
      <c r="AM171" s="29" t="s">
        <v>382</v>
      </c>
      <c r="AN171" s="29" t="s">
        <v>382</v>
      </c>
      <c r="AO171" s="29" t="s">
        <v>383</v>
      </c>
      <c r="AP171" s="29" t="s">
        <v>377</v>
      </c>
      <c r="AQ171" s="29" t="s">
        <v>383</v>
      </c>
      <c r="AR171" s="29" t="s">
        <v>1134</v>
      </c>
      <c r="AS171" s="29" t="s">
        <v>1135</v>
      </c>
      <c r="AT171" s="29" t="s">
        <v>382</v>
      </c>
      <c r="AU171" s="29" t="s">
        <v>382</v>
      </c>
      <c r="AV171" s="29" t="s">
        <v>377</v>
      </c>
      <c r="AW171" s="29" t="s">
        <v>377</v>
      </c>
      <c r="AX171" s="29" t="s">
        <v>377</v>
      </c>
      <c r="AY171" s="29" t="s">
        <v>377</v>
      </c>
      <c r="AZ171" s="29" t="s">
        <v>382</v>
      </c>
      <c r="BA171" s="29" t="s">
        <v>377</v>
      </c>
      <c r="BB171" s="29" t="s">
        <v>383</v>
      </c>
      <c r="BC171" s="29" t="s">
        <v>382</v>
      </c>
      <c r="BD171" s="29" t="s">
        <v>383</v>
      </c>
      <c r="BE171" s="29" t="s">
        <v>382</v>
      </c>
      <c r="BF171" s="29" t="s">
        <v>383</v>
      </c>
      <c r="BG171" s="29" t="s">
        <v>382</v>
      </c>
      <c r="BH171" s="29" t="s">
        <v>383</v>
      </c>
      <c r="BI171" s="29" t="s">
        <v>383</v>
      </c>
      <c r="BJ171" s="29" t="s">
        <v>383</v>
      </c>
      <c r="BK171" s="29" t="s">
        <v>383</v>
      </c>
      <c r="BL171" s="29" t="s">
        <v>383</v>
      </c>
      <c r="BM171" s="29" t="s">
        <v>383</v>
      </c>
      <c r="BN171" s="29" t="s">
        <v>382</v>
      </c>
      <c r="BO171" s="29" t="s">
        <v>383</v>
      </c>
      <c r="BP171" s="29" t="s">
        <v>383</v>
      </c>
      <c r="BQ171" s="29">
        <v>13.2</v>
      </c>
      <c r="BR171" s="29">
        <v>6.7</v>
      </c>
      <c r="BS171" s="29">
        <v>50.4</v>
      </c>
      <c r="BT171" s="29">
        <v>2.8</v>
      </c>
      <c r="BU171" s="29">
        <v>21</v>
      </c>
      <c r="BV171" s="29">
        <v>3.8</v>
      </c>
      <c r="BW171" s="29">
        <v>28.6</v>
      </c>
      <c r="BX171" s="29">
        <v>5.72</v>
      </c>
      <c r="BY171" s="29">
        <v>13.5</v>
      </c>
      <c r="BZ171" s="29">
        <v>35.6</v>
      </c>
      <c r="CA171" s="29">
        <v>62.2</v>
      </c>
      <c r="CB171" s="29">
        <v>23.6</v>
      </c>
      <c r="CC171" s="29">
        <v>37.9</v>
      </c>
      <c r="CD171" s="29">
        <v>16.8</v>
      </c>
      <c r="CE171" s="29">
        <v>142</v>
      </c>
      <c r="CG171" s="29">
        <v>53</v>
      </c>
      <c r="CI171" s="29">
        <v>34</v>
      </c>
      <c r="CJ171" s="29">
        <v>4</v>
      </c>
      <c r="CK171" s="29">
        <v>9</v>
      </c>
      <c r="CM171" s="29" t="s">
        <v>383</v>
      </c>
      <c r="CN171" s="29" t="s">
        <v>106</v>
      </c>
      <c r="CO171" s="29" t="s">
        <v>376</v>
      </c>
      <c r="CP171" s="29" t="s">
        <v>456</v>
      </c>
      <c r="CQ171" s="29" t="s">
        <v>457</v>
      </c>
      <c r="CR171" s="29">
        <v>1</v>
      </c>
      <c r="CS171" s="29" t="s">
        <v>385</v>
      </c>
      <c r="CT171" s="29" t="s">
        <v>385</v>
      </c>
      <c r="CU171" s="29" t="s">
        <v>385</v>
      </c>
      <c r="CW171" s="29">
        <v>0</v>
      </c>
      <c r="CX171" s="29" t="s">
        <v>385</v>
      </c>
      <c r="DC171" s="29" t="s">
        <v>385</v>
      </c>
      <c r="DD171" s="29" t="s">
        <v>385</v>
      </c>
      <c r="DE171" s="29" t="s">
        <v>385</v>
      </c>
      <c r="DF171" s="29">
        <v>0</v>
      </c>
      <c r="DG171" s="29" t="s">
        <v>385</v>
      </c>
      <c r="DH171" s="29" t="str">
        <f t="shared" si="2"/>
        <v>CA024</v>
      </c>
    </row>
    <row r="172" spans="1:112" ht="15" customHeight="1" x14ac:dyDescent="0.2">
      <c r="A172" s="29" t="s">
        <v>899</v>
      </c>
      <c r="B172" s="29" t="s">
        <v>1132</v>
      </c>
      <c r="C172" s="29">
        <v>194</v>
      </c>
      <c r="D172" s="29" t="s">
        <v>107</v>
      </c>
      <c r="E172" s="29" t="s">
        <v>678</v>
      </c>
      <c r="F172" s="29">
        <v>0</v>
      </c>
      <c r="G172" s="29" t="s">
        <v>392</v>
      </c>
      <c r="H172" s="29" t="s">
        <v>383</v>
      </c>
      <c r="I172" s="29">
        <f>J172/12</f>
        <v>0.33333333333333331</v>
      </c>
      <c r="J172" s="29">
        <v>4</v>
      </c>
      <c r="K172" s="29">
        <v>0</v>
      </c>
      <c r="M172" s="29">
        <v>1</v>
      </c>
      <c r="O172" s="29">
        <v>0</v>
      </c>
      <c r="Q172" s="29" t="s">
        <v>107</v>
      </c>
      <c r="R172" s="29">
        <f>S172/12</f>
        <v>0.33333333333333331</v>
      </c>
      <c r="S172" s="29">
        <v>4</v>
      </c>
      <c r="T172" s="29" t="s">
        <v>392</v>
      </c>
      <c r="U172" s="29" t="s">
        <v>382</v>
      </c>
      <c r="V172" s="29" t="s">
        <v>378</v>
      </c>
      <c r="X172" s="29">
        <v>15</v>
      </c>
      <c r="Y172" s="29" t="s">
        <v>554</v>
      </c>
      <c r="Z172" s="29">
        <v>64</v>
      </c>
      <c r="AA172" s="29" t="s">
        <v>380</v>
      </c>
      <c r="AB172" s="29" t="s">
        <v>380</v>
      </c>
      <c r="AC172" s="29" t="s">
        <v>380</v>
      </c>
      <c r="AD172" s="29">
        <v>38.666666666666664</v>
      </c>
      <c r="AE172" s="29">
        <v>101.6</v>
      </c>
      <c r="AF172" s="29">
        <v>3</v>
      </c>
      <c r="AG172" s="29" t="s">
        <v>1136</v>
      </c>
      <c r="AH172" s="29" t="s">
        <v>1137</v>
      </c>
      <c r="AI172" s="29" t="s">
        <v>377</v>
      </c>
      <c r="AJ172" s="29" t="s">
        <v>377</v>
      </c>
      <c r="AK172" s="29" t="s">
        <v>377</v>
      </c>
      <c r="AL172" s="29" t="s">
        <v>383</v>
      </c>
      <c r="AM172" s="29" t="s">
        <v>382</v>
      </c>
      <c r="AN172" s="29" t="s">
        <v>382</v>
      </c>
      <c r="AO172" s="29" t="s">
        <v>383</v>
      </c>
      <c r="AP172" s="29" t="s">
        <v>377</v>
      </c>
      <c r="AQ172" s="29">
        <v>1</v>
      </c>
      <c r="AR172" s="29" t="s">
        <v>1138</v>
      </c>
      <c r="AS172" s="29" t="s">
        <v>1139</v>
      </c>
      <c r="AT172" s="29" t="s">
        <v>382</v>
      </c>
      <c r="AU172" s="29" t="s">
        <v>382</v>
      </c>
      <c r="AV172" s="29" t="s">
        <v>377</v>
      </c>
      <c r="AW172" s="29" t="s">
        <v>377</v>
      </c>
      <c r="AX172" s="29" t="s">
        <v>377</v>
      </c>
      <c r="AY172" s="29" t="s">
        <v>377</v>
      </c>
      <c r="AZ172" s="29" t="s">
        <v>382</v>
      </c>
      <c r="BA172" s="29" t="s">
        <v>377</v>
      </c>
      <c r="BB172" s="29" t="s">
        <v>383</v>
      </c>
      <c r="BC172" s="29" t="s">
        <v>382</v>
      </c>
      <c r="BD172" s="29" t="s">
        <v>383</v>
      </c>
      <c r="BE172" s="29" t="s">
        <v>382</v>
      </c>
      <c r="BF172" s="29" t="s">
        <v>383</v>
      </c>
      <c r="BG172" s="29" t="s">
        <v>382</v>
      </c>
      <c r="BH172" s="29" t="s">
        <v>383</v>
      </c>
      <c r="BI172" s="29" t="s">
        <v>383</v>
      </c>
      <c r="BJ172" s="29" t="s">
        <v>383</v>
      </c>
      <c r="BK172" s="29" t="s">
        <v>383</v>
      </c>
      <c r="BL172" s="29" t="s">
        <v>383</v>
      </c>
      <c r="BM172" s="29" t="s">
        <v>383</v>
      </c>
      <c r="BN172" s="29" t="s">
        <v>382</v>
      </c>
      <c r="BO172" s="29" t="s">
        <v>383</v>
      </c>
      <c r="BP172" s="29" t="s">
        <v>383</v>
      </c>
      <c r="BQ172" s="29">
        <v>14.9</v>
      </c>
      <c r="BR172" s="29">
        <v>9.6999999999999993</v>
      </c>
      <c r="BS172" s="29">
        <v>65.099999999999994</v>
      </c>
      <c r="BT172" s="29">
        <v>3.4</v>
      </c>
      <c r="BU172" s="29">
        <v>22.9</v>
      </c>
      <c r="BV172" s="29">
        <v>1.8</v>
      </c>
      <c r="BW172" s="29">
        <v>12</v>
      </c>
      <c r="BX172" s="29">
        <v>4.71</v>
      </c>
      <c r="BY172" s="29">
        <v>11.6</v>
      </c>
      <c r="BZ172" s="29">
        <v>29.4</v>
      </c>
      <c r="CA172" s="29">
        <v>62.4</v>
      </c>
      <c r="CB172" s="29">
        <v>24.6</v>
      </c>
      <c r="CC172" s="29">
        <v>39.5</v>
      </c>
      <c r="CD172" s="29">
        <v>16.2</v>
      </c>
      <c r="CE172" s="29">
        <v>258</v>
      </c>
      <c r="CG172" s="29">
        <v>55</v>
      </c>
      <c r="CH172" s="29">
        <v>1</v>
      </c>
      <c r="CI172" s="29">
        <v>21</v>
      </c>
      <c r="CJ172" s="29">
        <v>21</v>
      </c>
      <c r="CL172" s="29">
        <v>1</v>
      </c>
      <c r="CM172" s="29">
        <v>1</v>
      </c>
      <c r="CN172" s="29" t="s">
        <v>107</v>
      </c>
      <c r="CO172" s="29" t="s">
        <v>382</v>
      </c>
      <c r="CP172" s="29" t="s">
        <v>382</v>
      </c>
      <c r="CQ172" s="29" t="s">
        <v>385</v>
      </c>
      <c r="CR172" s="29">
        <v>0</v>
      </c>
      <c r="CS172" s="29" t="s">
        <v>385</v>
      </c>
      <c r="CT172" s="29" t="s">
        <v>385</v>
      </c>
      <c r="CU172" s="29" t="s">
        <v>385</v>
      </c>
      <c r="CW172" s="29">
        <v>0</v>
      </c>
      <c r="CX172" s="29" t="s">
        <v>385</v>
      </c>
      <c r="DC172" s="29" t="s">
        <v>385</v>
      </c>
      <c r="DD172" s="29" t="s">
        <v>385</v>
      </c>
      <c r="DE172" s="29" t="s">
        <v>385</v>
      </c>
      <c r="DF172" s="29">
        <v>0</v>
      </c>
      <c r="DG172" s="29" t="s">
        <v>385</v>
      </c>
      <c r="DH172" s="29" t="str">
        <f t="shared" si="2"/>
        <v>CA024</v>
      </c>
    </row>
    <row r="173" spans="1:112" ht="15" customHeight="1" x14ac:dyDescent="0.2">
      <c r="A173" s="29" t="s">
        <v>899</v>
      </c>
      <c r="B173" s="29" t="s">
        <v>1132</v>
      </c>
      <c r="C173" s="29">
        <v>195</v>
      </c>
      <c r="D173" s="29" t="s">
        <v>109</v>
      </c>
      <c r="E173" s="29" t="s">
        <v>1140</v>
      </c>
      <c r="F173" s="29">
        <v>1</v>
      </c>
      <c r="G173" s="29" t="s">
        <v>376</v>
      </c>
      <c r="H173" s="29" t="s">
        <v>383</v>
      </c>
      <c r="I173" s="29">
        <v>5</v>
      </c>
      <c r="J173" s="29">
        <f>I173*12</f>
        <v>60</v>
      </c>
      <c r="K173" s="29">
        <v>0</v>
      </c>
      <c r="L173" s="29">
        <v>0</v>
      </c>
      <c r="M173" s="29">
        <v>1</v>
      </c>
      <c r="O173" s="29">
        <v>0</v>
      </c>
      <c r="Q173" s="29" t="s">
        <v>109</v>
      </c>
      <c r="R173" s="29">
        <v>5</v>
      </c>
      <c r="S173" s="29">
        <f>R173*12</f>
        <v>60</v>
      </c>
      <c r="T173" s="29" t="s">
        <v>376</v>
      </c>
      <c r="U173" s="29" t="s">
        <v>382</v>
      </c>
      <c r="V173" s="29" t="s">
        <v>378</v>
      </c>
      <c r="X173" s="29">
        <v>20</v>
      </c>
      <c r="Y173" s="29" t="s">
        <v>554</v>
      </c>
      <c r="Z173" s="29">
        <v>98</v>
      </c>
      <c r="AA173" s="29" t="s">
        <v>380</v>
      </c>
      <c r="AB173" s="29" t="s">
        <v>383</v>
      </c>
      <c r="AC173" s="29" t="s">
        <v>383</v>
      </c>
      <c r="AD173" s="29">
        <v>38</v>
      </c>
      <c r="AE173" s="29">
        <v>100.4</v>
      </c>
      <c r="AF173" s="29">
        <v>4</v>
      </c>
      <c r="AG173" s="29" t="s">
        <v>383</v>
      </c>
      <c r="AH173" s="29" t="s">
        <v>383</v>
      </c>
      <c r="AI173" s="29" t="s">
        <v>377</v>
      </c>
      <c r="AJ173" s="29" t="s">
        <v>382</v>
      </c>
      <c r="AK173" s="29" t="s">
        <v>377</v>
      </c>
      <c r="AL173" s="29" t="s">
        <v>383</v>
      </c>
      <c r="AM173" s="29" t="s">
        <v>382</v>
      </c>
      <c r="AN173" s="29" t="s">
        <v>382</v>
      </c>
      <c r="AO173" s="29" t="s">
        <v>383</v>
      </c>
      <c r="AP173" s="29" t="s">
        <v>377</v>
      </c>
      <c r="AQ173" s="29" t="s">
        <v>383</v>
      </c>
      <c r="AR173" s="29" t="s">
        <v>1141</v>
      </c>
      <c r="AS173" s="29" t="s">
        <v>383</v>
      </c>
      <c r="AT173" s="29" t="s">
        <v>382</v>
      </c>
      <c r="AU173" s="29" t="s">
        <v>382</v>
      </c>
      <c r="AV173" s="29" t="s">
        <v>377</v>
      </c>
      <c r="AW173" s="29" t="s">
        <v>377</v>
      </c>
      <c r="AX173" s="29" t="s">
        <v>377</v>
      </c>
      <c r="AY173" s="29" t="s">
        <v>377</v>
      </c>
      <c r="AZ173" s="29" t="s">
        <v>382</v>
      </c>
      <c r="BA173" s="29" t="s">
        <v>377</v>
      </c>
      <c r="BB173" s="29" t="s">
        <v>383</v>
      </c>
      <c r="BC173" s="29" t="s">
        <v>382</v>
      </c>
      <c r="BD173" s="29" t="s">
        <v>383</v>
      </c>
      <c r="BE173" s="29" t="s">
        <v>382</v>
      </c>
      <c r="BF173" s="29" t="s">
        <v>383</v>
      </c>
      <c r="BG173" s="29" t="s">
        <v>382</v>
      </c>
      <c r="BH173" s="29" t="s">
        <v>383</v>
      </c>
      <c r="BI173" s="29" t="s">
        <v>383</v>
      </c>
      <c r="BJ173" s="29">
        <v>6</v>
      </c>
      <c r="BK173" s="29" t="s">
        <v>383</v>
      </c>
      <c r="BL173" s="29">
        <v>0</v>
      </c>
      <c r="BM173" s="29" t="s">
        <v>383</v>
      </c>
      <c r="BN173" s="29" t="s">
        <v>382</v>
      </c>
      <c r="BO173" s="29" t="s">
        <v>383</v>
      </c>
      <c r="BP173" s="29" t="s">
        <v>383</v>
      </c>
      <c r="BQ173" s="29">
        <v>34.9</v>
      </c>
      <c r="BR173" s="29">
        <v>24.2</v>
      </c>
      <c r="BS173" s="29">
        <v>69.3</v>
      </c>
      <c r="BT173" s="29">
        <v>7.3</v>
      </c>
      <c r="BU173" s="29">
        <v>20.8</v>
      </c>
      <c r="BV173" s="29">
        <v>3.5</v>
      </c>
      <c r="BW173" s="29">
        <v>9.9</v>
      </c>
      <c r="BX173" s="29">
        <v>5.83</v>
      </c>
      <c r="BY173" s="29">
        <v>12</v>
      </c>
      <c r="BZ173" s="29">
        <v>31.5</v>
      </c>
      <c r="CA173" s="29">
        <v>54.1</v>
      </c>
      <c r="CB173" s="29">
        <v>20.6</v>
      </c>
      <c r="CC173" s="29">
        <v>38.1</v>
      </c>
      <c r="CD173" s="29">
        <v>18.3</v>
      </c>
      <c r="CE173" s="29">
        <v>189</v>
      </c>
      <c r="CG173" s="29">
        <v>54</v>
      </c>
      <c r="CH173" s="29">
        <v>1</v>
      </c>
      <c r="CI173" s="29">
        <v>35</v>
      </c>
      <c r="CJ173" s="29">
        <v>5</v>
      </c>
      <c r="CK173" s="29">
        <v>5</v>
      </c>
      <c r="CM173" s="29" t="s">
        <v>383</v>
      </c>
      <c r="CN173" s="29" t="s">
        <v>109</v>
      </c>
      <c r="CO173" s="29" t="s">
        <v>376</v>
      </c>
      <c r="CP173" s="29" t="s">
        <v>456</v>
      </c>
      <c r="CQ173" s="29" t="s">
        <v>457</v>
      </c>
      <c r="CR173" s="29">
        <v>1</v>
      </c>
      <c r="CS173" s="29" t="s">
        <v>457</v>
      </c>
      <c r="CT173" s="29" t="s">
        <v>457</v>
      </c>
      <c r="CU173" s="29" t="s">
        <v>457</v>
      </c>
      <c r="CW173" s="29">
        <v>1</v>
      </c>
      <c r="CX173" s="29" t="s">
        <v>385</v>
      </c>
      <c r="DC173" s="29" t="s">
        <v>1142</v>
      </c>
      <c r="DD173" s="29" t="s">
        <v>1142</v>
      </c>
      <c r="DE173" s="29" t="s">
        <v>385</v>
      </c>
      <c r="DF173" s="29">
        <v>1</v>
      </c>
      <c r="DG173" s="29" t="s">
        <v>385</v>
      </c>
      <c r="DH173" s="29" t="str">
        <f t="shared" si="2"/>
        <v>CA024</v>
      </c>
    </row>
    <row r="174" spans="1:112" ht="15" customHeight="1" x14ac:dyDescent="0.2">
      <c r="A174" s="29" t="s">
        <v>899</v>
      </c>
      <c r="B174" s="29" t="s">
        <v>1132</v>
      </c>
      <c r="C174" s="29">
        <v>196</v>
      </c>
      <c r="D174" s="29" t="s">
        <v>110</v>
      </c>
      <c r="E174" s="29" t="s">
        <v>1143</v>
      </c>
      <c r="F174" s="29">
        <v>1</v>
      </c>
      <c r="G174" s="29" t="s">
        <v>376</v>
      </c>
      <c r="H174" s="29" t="s">
        <v>383</v>
      </c>
      <c r="I174" s="29">
        <v>5</v>
      </c>
      <c r="J174" s="29">
        <f>I174*12</f>
        <v>60</v>
      </c>
      <c r="K174" s="29">
        <v>0</v>
      </c>
      <c r="L174" s="29">
        <v>2</v>
      </c>
      <c r="M174" s="29">
        <v>1</v>
      </c>
      <c r="O174" s="29">
        <v>0</v>
      </c>
      <c r="Q174" s="29" t="s">
        <v>110</v>
      </c>
      <c r="R174" s="29">
        <v>5</v>
      </c>
      <c r="S174" s="29">
        <f>R174*12</f>
        <v>60</v>
      </c>
      <c r="T174" s="29" t="s">
        <v>376</v>
      </c>
      <c r="U174" s="29" t="s">
        <v>382</v>
      </c>
      <c r="V174" s="29" t="s">
        <v>378</v>
      </c>
      <c r="X174" s="29">
        <v>12</v>
      </c>
      <c r="Y174" s="29" t="s">
        <v>554</v>
      </c>
      <c r="Z174" s="29">
        <v>104.1</v>
      </c>
      <c r="AA174" s="29" t="s">
        <v>380</v>
      </c>
      <c r="AB174" s="29" t="s">
        <v>380</v>
      </c>
      <c r="AC174" s="29" t="s">
        <v>380</v>
      </c>
      <c r="AD174" s="29">
        <v>38.666666666666664</v>
      </c>
      <c r="AE174" s="29">
        <v>101.6</v>
      </c>
      <c r="AF174" s="29">
        <v>3</v>
      </c>
      <c r="AG174" s="29" t="s">
        <v>1144</v>
      </c>
      <c r="AH174" s="29" t="s">
        <v>1145</v>
      </c>
      <c r="AI174" s="29" t="s">
        <v>377</v>
      </c>
      <c r="AJ174" s="29" t="s">
        <v>382</v>
      </c>
      <c r="AK174" s="29" t="s">
        <v>377</v>
      </c>
      <c r="AL174" s="29" t="s">
        <v>383</v>
      </c>
      <c r="AM174" s="29" t="s">
        <v>382</v>
      </c>
      <c r="AN174" s="29" t="s">
        <v>382</v>
      </c>
      <c r="AO174" s="29" t="s">
        <v>383</v>
      </c>
      <c r="AP174" s="29" t="s">
        <v>383</v>
      </c>
      <c r="AQ174" s="29" t="s">
        <v>383</v>
      </c>
      <c r="AR174" s="29" t="s">
        <v>383</v>
      </c>
      <c r="AS174" s="29" t="s">
        <v>383</v>
      </c>
      <c r="AT174" s="29" t="s">
        <v>382</v>
      </c>
      <c r="AU174" s="29" t="s">
        <v>382</v>
      </c>
      <c r="AV174" s="29" t="s">
        <v>377</v>
      </c>
      <c r="AW174" s="29" t="s">
        <v>377</v>
      </c>
      <c r="AX174" s="29" t="s">
        <v>377</v>
      </c>
      <c r="AY174" s="29" t="s">
        <v>377</v>
      </c>
      <c r="AZ174" s="29" t="s">
        <v>382</v>
      </c>
      <c r="BA174" s="29" t="s">
        <v>377</v>
      </c>
      <c r="BB174" s="29" t="s">
        <v>383</v>
      </c>
      <c r="BC174" s="29" t="s">
        <v>382</v>
      </c>
      <c r="BD174" s="29" t="s">
        <v>383</v>
      </c>
      <c r="BE174" s="29" t="s">
        <v>382</v>
      </c>
      <c r="BF174" s="29" t="s">
        <v>383</v>
      </c>
      <c r="BG174" s="29" t="s">
        <v>382</v>
      </c>
      <c r="BH174" s="29" t="s">
        <v>383</v>
      </c>
      <c r="BI174" s="29" t="s">
        <v>383</v>
      </c>
      <c r="BJ174" s="29">
        <v>5</v>
      </c>
      <c r="BK174" s="29" t="s">
        <v>1146</v>
      </c>
      <c r="BL174" s="29" t="s">
        <v>1147</v>
      </c>
      <c r="BM174" s="29" t="s">
        <v>383</v>
      </c>
      <c r="BN174" s="29" t="s">
        <v>382</v>
      </c>
      <c r="BO174" s="29" t="s">
        <v>383</v>
      </c>
      <c r="BP174" s="29" t="s">
        <v>383</v>
      </c>
      <c r="BQ174" s="29" t="s">
        <v>383</v>
      </c>
      <c r="BR174" s="29" t="s">
        <v>383</v>
      </c>
      <c r="BS174" s="29" t="s">
        <v>383</v>
      </c>
      <c r="BT174" s="29" t="s">
        <v>383</v>
      </c>
      <c r="BU174" s="29" t="s">
        <v>383</v>
      </c>
      <c r="BV174" s="29" t="s">
        <v>383</v>
      </c>
      <c r="BW174" s="29" t="s">
        <v>383</v>
      </c>
      <c r="BX174" s="29" t="s">
        <v>383</v>
      </c>
      <c r="BY174" s="29" t="s">
        <v>383</v>
      </c>
      <c r="BZ174" s="29" t="s">
        <v>383</v>
      </c>
      <c r="CA174" s="29" t="s">
        <v>383</v>
      </c>
      <c r="CB174" s="29" t="s">
        <v>383</v>
      </c>
      <c r="CD174" s="29" t="s">
        <v>383</v>
      </c>
      <c r="CE174" s="29" t="s">
        <v>383</v>
      </c>
      <c r="CF174" s="29" t="s">
        <v>383</v>
      </c>
      <c r="CG174" s="29" t="s">
        <v>383</v>
      </c>
      <c r="CH174" s="29" t="s">
        <v>383</v>
      </c>
      <c r="CI174" s="29" t="s">
        <v>383</v>
      </c>
      <c r="CJ174" s="29" t="s">
        <v>383</v>
      </c>
      <c r="CK174" s="29" t="s">
        <v>383</v>
      </c>
      <c r="CL174" s="29" t="s">
        <v>383</v>
      </c>
      <c r="CM174" s="29" t="s">
        <v>383</v>
      </c>
      <c r="CN174" s="29" t="s">
        <v>110</v>
      </c>
      <c r="CO174" s="29" t="s">
        <v>456</v>
      </c>
      <c r="CP174" s="29" t="s">
        <v>456</v>
      </c>
      <c r="CQ174" s="29" t="s">
        <v>457</v>
      </c>
      <c r="CR174" s="29">
        <v>1</v>
      </c>
      <c r="CS174" s="29" t="s">
        <v>457</v>
      </c>
      <c r="CT174" s="29" t="s">
        <v>457</v>
      </c>
      <c r="CU174" s="29" t="s">
        <v>457</v>
      </c>
      <c r="CW174" s="29">
        <v>1</v>
      </c>
      <c r="CX174" s="29" t="s">
        <v>385</v>
      </c>
      <c r="DC174" s="29" t="s">
        <v>457</v>
      </c>
      <c r="DD174" s="29" t="s">
        <v>385</v>
      </c>
      <c r="DE174" s="29" t="s">
        <v>385</v>
      </c>
      <c r="DF174" s="29">
        <v>0</v>
      </c>
      <c r="DG174" s="29" t="s">
        <v>385</v>
      </c>
      <c r="DH174" s="29" t="str">
        <f t="shared" si="2"/>
        <v>CA024</v>
      </c>
    </row>
    <row r="175" spans="1:112" ht="15" customHeight="1" x14ac:dyDescent="0.2">
      <c r="A175" s="29" t="s">
        <v>899</v>
      </c>
      <c r="B175" s="29" t="s">
        <v>1132</v>
      </c>
      <c r="C175" s="29" t="s">
        <v>1148</v>
      </c>
      <c r="D175" s="29" t="s">
        <v>1148</v>
      </c>
      <c r="E175" s="29" t="s">
        <v>1149</v>
      </c>
      <c r="F175" s="29">
        <v>0</v>
      </c>
      <c r="G175" s="29" t="s">
        <v>383</v>
      </c>
      <c r="H175" s="29">
        <v>3</v>
      </c>
      <c r="I175" s="29" t="s">
        <v>383</v>
      </c>
      <c r="J175" s="29" t="s">
        <v>383</v>
      </c>
      <c r="K175" s="29">
        <v>0</v>
      </c>
      <c r="M175" s="29">
        <v>1</v>
      </c>
      <c r="O175" s="29">
        <v>0</v>
      </c>
      <c r="P175" s="29" t="s">
        <v>604</v>
      </c>
      <c r="Q175" s="29" t="s">
        <v>1148</v>
      </c>
      <c r="R175" s="29" t="s">
        <v>383</v>
      </c>
      <c r="S175" s="29" t="s">
        <v>383</v>
      </c>
      <c r="T175" s="29" t="s">
        <v>383</v>
      </c>
      <c r="U175" s="29" t="s">
        <v>383</v>
      </c>
      <c r="V175" s="29" t="s">
        <v>383</v>
      </c>
      <c r="W175" s="29" t="s">
        <v>383</v>
      </c>
      <c r="X175" s="29" t="s">
        <v>383</v>
      </c>
      <c r="Y175" s="29" t="s">
        <v>383</v>
      </c>
      <c r="Z175" s="29" t="s">
        <v>383</v>
      </c>
      <c r="AA175" s="29" t="s">
        <v>383</v>
      </c>
      <c r="AB175" s="29" t="s">
        <v>383</v>
      </c>
      <c r="AC175" s="29" t="s">
        <v>383</v>
      </c>
      <c r="AD175" s="29" t="s">
        <v>383</v>
      </c>
      <c r="AE175" s="29" t="s">
        <v>383</v>
      </c>
      <c r="AF175" s="29" t="s">
        <v>383</v>
      </c>
      <c r="AG175" s="29" t="s">
        <v>383</v>
      </c>
      <c r="AH175" s="29" t="s">
        <v>383</v>
      </c>
      <c r="AI175" s="29" t="s">
        <v>383</v>
      </c>
      <c r="AJ175" s="29" t="s">
        <v>383</v>
      </c>
      <c r="AK175" s="29" t="s">
        <v>383</v>
      </c>
      <c r="AL175" s="29" t="s">
        <v>383</v>
      </c>
      <c r="AM175" s="29" t="s">
        <v>383</v>
      </c>
      <c r="AN175" s="29" t="s">
        <v>383</v>
      </c>
      <c r="AO175" s="29" t="s">
        <v>383</v>
      </c>
      <c r="AP175" s="29" t="s">
        <v>383</v>
      </c>
      <c r="AQ175" s="29" t="s">
        <v>383</v>
      </c>
      <c r="AR175" s="29" t="s">
        <v>383</v>
      </c>
      <c r="AS175" s="29" t="s">
        <v>383</v>
      </c>
      <c r="AT175" s="29" t="s">
        <v>383</v>
      </c>
      <c r="AU175" s="29" t="s">
        <v>383</v>
      </c>
      <c r="AV175" s="29" t="s">
        <v>383</v>
      </c>
      <c r="AW175" s="29" t="s">
        <v>383</v>
      </c>
      <c r="AX175" s="29" t="s">
        <v>383</v>
      </c>
      <c r="AY175" s="29" t="s">
        <v>383</v>
      </c>
      <c r="AZ175" s="29" t="s">
        <v>383</v>
      </c>
      <c r="BA175" s="29" t="s">
        <v>383</v>
      </c>
      <c r="BB175" s="29" t="s">
        <v>383</v>
      </c>
      <c r="BC175" s="29" t="s">
        <v>383</v>
      </c>
      <c r="BD175" s="29" t="s">
        <v>383</v>
      </c>
      <c r="BE175" s="29" t="s">
        <v>383</v>
      </c>
      <c r="BF175" s="29" t="s">
        <v>383</v>
      </c>
      <c r="BG175" s="29" t="s">
        <v>383</v>
      </c>
      <c r="BH175" s="29" t="s">
        <v>383</v>
      </c>
      <c r="BI175" s="29" t="s">
        <v>383</v>
      </c>
      <c r="BJ175" s="29" t="s">
        <v>383</v>
      </c>
      <c r="BK175" s="29" t="s">
        <v>383</v>
      </c>
      <c r="BL175" s="29" t="s">
        <v>383</v>
      </c>
      <c r="BM175" s="29" t="s">
        <v>383</v>
      </c>
      <c r="BN175" s="29" t="s">
        <v>383</v>
      </c>
      <c r="BO175" s="29" t="s">
        <v>383</v>
      </c>
      <c r="BP175" s="29" t="s">
        <v>383</v>
      </c>
      <c r="BQ175" s="29" t="s">
        <v>383</v>
      </c>
      <c r="BR175" s="29" t="s">
        <v>383</v>
      </c>
      <c r="BS175" s="29" t="s">
        <v>383</v>
      </c>
      <c r="BT175" s="29" t="s">
        <v>383</v>
      </c>
      <c r="BU175" s="29" t="s">
        <v>383</v>
      </c>
      <c r="BV175" s="29" t="s">
        <v>383</v>
      </c>
      <c r="BW175" s="29" t="s">
        <v>383</v>
      </c>
      <c r="BX175" s="29" t="s">
        <v>383</v>
      </c>
      <c r="BY175" s="29" t="s">
        <v>383</v>
      </c>
      <c r="BZ175" s="29" t="s">
        <v>383</v>
      </c>
      <c r="CA175" s="29" t="s">
        <v>383</v>
      </c>
      <c r="CB175" s="29" t="s">
        <v>383</v>
      </c>
      <c r="CC175" s="29" t="s">
        <v>383</v>
      </c>
      <c r="CD175" s="29" t="s">
        <v>383</v>
      </c>
      <c r="CE175" s="29" t="s">
        <v>383</v>
      </c>
      <c r="CF175" s="29" t="s">
        <v>383</v>
      </c>
      <c r="CG175" s="29" t="s">
        <v>383</v>
      </c>
      <c r="CH175" s="29" t="s">
        <v>383</v>
      </c>
      <c r="CI175" s="29" t="s">
        <v>383</v>
      </c>
      <c r="CJ175" s="29" t="s">
        <v>383</v>
      </c>
      <c r="CK175" s="29" t="s">
        <v>383</v>
      </c>
      <c r="CL175" s="29" t="s">
        <v>383</v>
      </c>
      <c r="CM175" s="29" t="s">
        <v>383</v>
      </c>
      <c r="CN175" s="29" t="s">
        <v>383</v>
      </c>
      <c r="CO175" s="29" t="s">
        <v>383</v>
      </c>
      <c r="CP175" s="29" t="s">
        <v>383</v>
      </c>
      <c r="CQ175" s="29" t="s">
        <v>383</v>
      </c>
      <c r="CR175" s="29" t="s">
        <v>383</v>
      </c>
      <c r="CS175" s="29" t="s">
        <v>383</v>
      </c>
      <c r="CT175" s="29" t="s">
        <v>383</v>
      </c>
      <c r="CU175" s="29" t="s">
        <v>383</v>
      </c>
      <c r="CW175" s="29" t="s">
        <v>383</v>
      </c>
      <c r="CX175" s="29" t="s">
        <v>383</v>
      </c>
      <c r="CY175" s="29" t="s">
        <v>383</v>
      </c>
      <c r="CZ175" s="29" t="s">
        <v>383</v>
      </c>
      <c r="DA175" s="29" t="s">
        <v>383</v>
      </c>
      <c r="DC175" s="29" t="s">
        <v>383</v>
      </c>
      <c r="DD175" s="29" t="s">
        <v>383</v>
      </c>
      <c r="DE175" s="29" t="s">
        <v>383</v>
      </c>
      <c r="DF175" s="29" t="s">
        <v>383</v>
      </c>
      <c r="DG175" s="29" t="s">
        <v>383</v>
      </c>
      <c r="DH175" s="29" t="str">
        <f t="shared" si="2"/>
        <v>CA024</v>
      </c>
    </row>
    <row r="176" spans="1:112" ht="15" customHeight="1" x14ac:dyDescent="0.2">
      <c r="A176" s="29" t="s">
        <v>899</v>
      </c>
      <c r="B176" s="29" t="s">
        <v>1132</v>
      </c>
      <c r="C176" s="29" t="s">
        <v>1150</v>
      </c>
      <c r="D176" s="29" t="s">
        <v>1150</v>
      </c>
      <c r="E176" s="29" t="s">
        <v>1151</v>
      </c>
      <c r="F176" s="29">
        <v>1</v>
      </c>
      <c r="G176" s="29" t="s">
        <v>383</v>
      </c>
      <c r="H176" s="29">
        <v>1</v>
      </c>
      <c r="I176" s="29" t="s">
        <v>383</v>
      </c>
      <c r="J176" s="29" t="s">
        <v>383</v>
      </c>
      <c r="K176" s="29">
        <v>0</v>
      </c>
      <c r="L176" s="29">
        <v>0</v>
      </c>
      <c r="M176" s="29">
        <v>1</v>
      </c>
      <c r="O176" s="29">
        <v>0</v>
      </c>
      <c r="P176" s="29" t="s">
        <v>604</v>
      </c>
      <c r="Q176" s="29" t="s">
        <v>1150</v>
      </c>
      <c r="R176" s="29" t="s">
        <v>383</v>
      </c>
      <c r="S176" s="29" t="s">
        <v>383</v>
      </c>
      <c r="T176" s="29" t="s">
        <v>383</v>
      </c>
      <c r="U176" s="29" t="s">
        <v>383</v>
      </c>
      <c r="V176" s="29" t="s">
        <v>383</v>
      </c>
      <c r="W176" s="29" t="s">
        <v>383</v>
      </c>
      <c r="X176" s="29" t="s">
        <v>383</v>
      </c>
      <c r="Y176" s="29" t="s">
        <v>383</v>
      </c>
      <c r="Z176" s="29" t="s">
        <v>383</v>
      </c>
      <c r="AA176" s="29" t="s">
        <v>383</v>
      </c>
      <c r="AB176" s="29" t="s">
        <v>383</v>
      </c>
      <c r="AC176" s="29" t="s">
        <v>383</v>
      </c>
      <c r="AD176" s="29" t="s">
        <v>383</v>
      </c>
      <c r="AE176" s="29" t="s">
        <v>383</v>
      </c>
      <c r="AF176" s="29" t="s">
        <v>383</v>
      </c>
      <c r="AG176" s="29" t="s">
        <v>383</v>
      </c>
      <c r="AH176" s="29" t="s">
        <v>383</v>
      </c>
      <c r="AI176" s="29" t="s">
        <v>383</v>
      </c>
      <c r="AJ176" s="29" t="s">
        <v>383</v>
      </c>
      <c r="AK176" s="29" t="s">
        <v>383</v>
      </c>
      <c r="AL176" s="29" t="s">
        <v>383</v>
      </c>
      <c r="AM176" s="29" t="s">
        <v>383</v>
      </c>
      <c r="AN176" s="29" t="s">
        <v>383</v>
      </c>
      <c r="AO176" s="29" t="s">
        <v>383</v>
      </c>
      <c r="AP176" s="29" t="s">
        <v>383</v>
      </c>
      <c r="AQ176" s="29" t="s">
        <v>383</v>
      </c>
      <c r="AR176" s="29" t="s">
        <v>383</v>
      </c>
      <c r="AS176" s="29" t="s">
        <v>383</v>
      </c>
      <c r="AT176" s="29" t="s">
        <v>383</v>
      </c>
      <c r="AU176" s="29" t="s">
        <v>383</v>
      </c>
      <c r="AV176" s="29" t="s">
        <v>383</v>
      </c>
      <c r="AW176" s="29" t="s">
        <v>383</v>
      </c>
      <c r="AX176" s="29" t="s">
        <v>383</v>
      </c>
      <c r="AY176" s="29" t="s">
        <v>383</v>
      </c>
      <c r="AZ176" s="29" t="s">
        <v>383</v>
      </c>
      <c r="BA176" s="29" t="s">
        <v>383</v>
      </c>
      <c r="BB176" s="29" t="s">
        <v>383</v>
      </c>
      <c r="BC176" s="29" t="s">
        <v>383</v>
      </c>
      <c r="BD176" s="29" t="s">
        <v>383</v>
      </c>
      <c r="BE176" s="29" t="s">
        <v>383</v>
      </c>
      <c r="BF176" s="29" t="s">
        <v>383</v>
      </c>
      <c r="BG176" s="29" t="s">
        <v>383</v>
      </c>
      <c r="BH176" s="29" t="s">
        <v>383</v>
      </c>
      <c r="BI176" s="29" t="s">
        <v>383</v>
      </c>
      <c r="BJ176" s="29" t="s">
        <v>383</v>
      </c>
      <c r="BK176" s="29" t="s">
        <v>383</v>
      </c>
      <c r="BL176" s="29" t="s">
        <v>383</v>
      </c>
      <c r="BM176" s="29" t="s">
        <v>383</v>
      </c>
      <c r="BN176" s="29" t="s">
        <v>383</v>
      </c>
      <c r="BO176" s="29" t="s">
        <v>383</v>
      </c>
      <c r="BP176" s="29" t="s">
        <v>383</v>
      </c>
      <c r="BQ176" s="29" t="s">
        <v>383</v>
      </c>
      <c r="BR176" s="29" t="s">
        <v>383</v>
      </c>
      <c r="BS176" s="29" t="s">
        <v>383</v>
      </c>
      <c r="BT176" s="29" t="s">
        <v>383</v>
      </c>
      <c r="BU176" s="29" t="s">
        <v>383</v>
      </c>
      <c r="BV176" s="29" t="s">
        <v>383</v>
      </c>
      <c r="BW176" s="29" t="s">
        <v>383</v>
      </c>
      <c r="BX176" s="29" t="s">
        <v>383</v>
      </c>
      <c r="BY176" s="29" t="s">
        <v>383</v>
      </c>
      <c r="BZ176" s="29" t="s">
        <v>383</v>
      </c>
      <c r="CA176" s="29" t="s">
        <v>383</v>
      </c>
      <c r="CB176" s="29" t="s">
        <v>383</v>
      </c>
      <c r="CC176" s="29" t="s">
        <v>383</v>
      </c>
      <c r="CD176" s="29" t="s">
        <v>383</v>
      </c>
      <c r="CE176" s="29" t="s">
        <v>383</v>
      </c>
      <c r="CF176" s="29" t="s">
        <v>383</v>
      </c>
      <c r="CG176" s="29" t="s">
        <v>383</v>
      </c>
      <c r="CH176" s="29" t="s">
        <v>383</v>
      </c>
      <c r="CI176" s="29" t="s">
        <v>383</v>
      </c>
      <c r="CJ176" s="29" t="s">
        <v>383</v>
      </c>
      <c r="CK176" s="29" t="s">
        <v>383</v>
      </c>
      <c r="CL176" s="29" t="s">
        <v>383</v>
      </c>
      <c r="CM176" s="29" t="s">
        <v>383</v>
      </c>
      <c r="CN176" s="29" t="s">
        <v>383</v>
      </c>
      <c r="CO176" s="29" t="s">
        <v>383</v>
      </c>
      <c r="CP176" s="29" t="s">
        <v>383</v>
      </c>
      <c r="CQ176" s="29" t="s">
        <v>383</v>
      </c>
      <c r="CR176" s="29" t="s">
        <v>383</v>
      </c>
      <c r="CS176" s="29" t="s">
        <v>383</v>
      </c>
      <c r="CT176" s="29" t="s">
        <v>383</v>
      </c>
      <c r="CU176" s="29" t="s">
        <v>383</v>
      </c>
      <c r="CW176" s="29" t="s">
        <v>383</v>
      </c>
      <c r="CX176" s="29" t="s">
        <v>383</v>
      </c>
      <c r="CY176" s="29" t="s">
        <v>383</v>
      </c>
      <c r="CZ176" s="29" t="s">
        <v>383</v>
      </c>
      <c r="DA176" s="29" t="s">
        <v>383</v>
      </c>
      <c r="DC176" s="29" t="s">
        <v>383</v>
      </c>
      <c r="DD176" s="29" t="s">
        <v>383</v>
      </c>
      <c r="DE176" s="29" t="s">
        <v>383</v>
      </c>
      <c r="DF176" s="29" t="s">
        <v>383</v>
      </c>
      <c r="DG176" s="29" t="s">
        <v>383</v>
      </c>
      <c r="DH176" s="29" t="str">
        <f t="shared" si="2"/>
        <v>CA024</v>
      </c>
    </row>
    <row r="177" spans="1:112" ht="15" customHeight="1" x14ac:dyDescent="0.2">
      <c r="A177" s="29" t="s">
        <v>899</v>
      </c>
      <c r="B177" s="29" t="s">
        <v>1132</v>
      </c>
      <c r="C177" s="29" t="s">
        <v>1152</v>
      </c>
      <c r="D177" s="29" t="s">
        <v>1152</v>
      </c>
      <c r="E177" s="29" t="s">
        <v>640</v>
      </c>
      <c r="F177" s="29">
        <v>1</v>
      </c>
      <c r="G177" s="29" t="s">
        <v>383</v>
      </c>
      <c r="H177" s="29">
        <v>0.08</v>
      </c>
      <c r="I177" s="29" t="s">
        <v>383</v>
      </c>
      <c r="J177" s="29" t="s">
        <v>383</v>
      </c>
      <c r="K177" s="29">
        <v>0</v>
      </c>
      <c r="L177" s="29">
        <v>0</v>
      </c>
      <c r="M177" s="29">
        <v>1</v>
      </c>
      <c r="O177" s="29">
        <v>0</v>
      </c>
      <c r="P177" s="29" t="s">
        <v>1153</v>
      </c>
      <c r="Q177" s="29" t="s">
        <v>1152</v>
      </c>
      <c r="R177" s="29" t="s">
        <v>383</v>
      </c>
      <c r="S177" s="29" t="s">
        <v>383</v>
      </c>
      <c r="T177" s="29" t="s">
        <v>383</v>
      </c>
      <c r="U177" s="29" t="s">
        <v>383</v>
      </c>
      <c r="V177" s="29" t="s">
        <v>383</v>
      </c>
      <c r="W177" s="29" t="s">
        <v>383</v>
      </c>
      <c r="X177" s="29" t="s">
        <v>383</v>
      </c>
      <c r="Y177" s="29" t="s">
        <v>383</v>
      </c>
      <c r="Z177" s="29" t="s">
        <v>383</v>
      </c>
      <c r="AA177" s="29" t="s">
        <v>383</v>
      </c>
      <c r="AB177" s="29" t="s">
        <v>383</v>
      </c>
      <c r="AC177" s="29" t="s">
        <v>383</v>
      </c>
      <c r="AD177" s="29" t="s">
        <v>383</v>
      </c>
      <c r="AE177" s="29" t="s">
        <v>383</v>
      </c>
      <c r="AF177" s="29" t="s">
        <v>383</v>
      </c>
      <c r="AG177" s="29" t="s">
        <v>383</v>
      </c>
      <c r="AH177" s="29" t="s">
        <v>383</v>
      </c>
      <c r="AI177" s="29" t="s">
        <v>383</v>
      </c>
      <c r="AJ177" s="29" t="s">
        <v>383</v>
      </c>
      <c r="AK177" s="29" t="s">
        <v>383</v>
      </c>
      <c r="AL177" s="29" t="s">
        <v>383</v>
      </c>
      <c r="AM177" s="29" t="s">
        <v>383</v>
      </c>
      <c r="AN177" s="29" t="s">
        <v>383</v>
      </c>
      <c r="AO177" s="29" t="s">
        <v>383</v>
      </c>
      <c r="AP177" s="29" t="s">
        <v>383</v>
      </c>
      <c r="AQ177" s="29" t="s">
        <v>383</v>
      </c>
      <c r="AR177" s="29" t="s">
        <v>383</v>
      </c>
      <c r="AS177" s="29" t="s">
        <v>383</v>
      </c>
      <c r="AT177" s="29" t="s">
        <v>383</v>
      </c>
      <c r="AU177" s="29" t="s">
        <v>383</v>
      </c>
      <c r="AV177" s="29" t="s">
        <v>383</v>
      </c>
      <c r="AW177" s="29" t="s">
        <v>383</v>
      </c>
      <c r="AX177" s="29" t="s">
        <v>383</v>
      </c>
      <c r="AY177" s="29" t="s">
        <v>383</v>
      </c>
      <c r="AZ177" s="29" t="s">
        <v>383</v>
      </c>
      <c r="BA177" s="29" t="s">
        <v>383</v>
      </c>
      <c r="BB177" s="29" t="s">
        <v>383</v>
      </c>
      <c r="BC177" s="29" t="s">
        <v>383</v>
      </c>
      <c r="BD177" s="29" t="s">
        <v>383</v>
      </c>
      <c r="BE177" s="29" t="s">
        <v>383</v>
      </c>
      <c r="BF177" s="29" t="s">
        <v>383</v>
      </c>
      <c r="BG177" s="29" t="s">
        <v>383</v>
      </c>
      <c r="BH177" s="29" t="s">
        <v>383</v>
      </c>
      <c r="BI177" s="29" t="s">
        <v>383</v>
      </c>
      <c r="BJ177" s="29" t="s">
        <v>383</v>
      </c>
      <c r="BK177" s="29" t="s">
        <v>383</v>
      </c>
      <c r="BL177" s="29" t="s">
        <v>383</v>
      </c>
      <c r="BM177" s="29" t="s">
        <v>383</v>
      </c>
      <c r="BN177" s="29" t="s">
        <v>383</v>
      </c>
      <c r="BO177" s="29" t="s">
        <v>383</v>
      </c>
      <c r="BP177" s="29" t="s">
        <v>383</v>
      </c>
      <c r="BQ177" s="29" t="s">
        <v>383</v>
      </c>
      <c r="BR177" s="29" t="s">
        <v>383</v>
      </c>
      <c r="BS177" s="29" t="s">
        <v>383</v>
      </c>
      <c r="BT177" s="29" t="s">
        <v>383</v>
      </c>
      <c r="BU177" s="29" t="s">
        <v>383</v>
      </c>
      <c r="BV177" s="29" t="s">
        <v>383</v>
      </c>
      <c r="BW177" s="29" t="s">
        <v>383</v>
      </c>
      <c r="BX177" s="29" t="s">
        <v>383</v>
      </c>
      <c r="BY177" s="29" t="s">
        <v>383</v>
      </c>
      <c r="BZ177" s="29" t="s">
        <v>383</v>
      </c>
      <c r="CA177" s="29" t="s">
        <v>383</v>
      </c>
      <c r="CB177" s="29" t="s">
        <v>383</v>
      </c>
      <c r="CC177" s="29" t="s">
        <v>383</v>
      </c>
      <c r="CD177" s="29" t="s">
        <v>383</v>
      </c>
      <c r="CE177" s="29" t="s">
        <v>383</v>
      </c>
      <c r="CF177" s="29" t="s">
        <v>383</v>
      </c>
      <c r="CG177" s="29" t="s">
        <v>383</v>
      </c>
      <c r="CH177" s="29" t="s">
        <v>383</v>
      </c>
      <c r="CI177" s="29" t="s">
        <v>383</v>
      </c>
      <c r="CJ177" s="29" t="s">
        <v>383</v>
      </c>
      <c r="CK177" s="29" t="s">
        <v>383</v>
      </c>
      <c r="CL177" s="29" t="s">
        <v>383</v>
      </c>
      <c r="CM177" s="29" t="s">
        <v>383</v>
      </c>
      <c r="CN177" s="29" t="s">
        <v>383</v>
      </c>
      <c r="CO177" s="29" t="s">
        <v>383</v>
      </c>
      <c r="CP177" s="29" t="s">
        <v>383</v>
      </c>
      <c r="CQ177" s="29" t="s">
        <v>383</v>
      </c>
      <c r="CR177" s="29" t="s">
        <v>383</v>
      </c>
      <c r="CS177" s="29" t="s">
        <v>383</v>
      </c>
      <c r="CT177" s="29" t="s">
        <v>383</v>
      </c>
      <c r="CU177" s="29" t="s">
        <v>383</v>
      </c>
      <c r="CW177" s="29" t="s">
        <v>383</v>
      </c>
      <c r="CX177" s="29" t="s">
        <v>383</v>
      </c>
      <c r="CY177" s="29" t="s">
        <v>383</v>
      </c>
      <c r="CZ177" s="29" t="s">
        <v>383</v>
      </c>
      <c r="DA177" s="29" t="s">
        <v>383</v>
      </c>
      <c r="DC177" s="29" t="s">
        <v>383</v>
      </c>
      <c r="DD177" s="29" t="s">
        <v>383</v>
      </c>
      <c r="DE177" s="29" t="s">
        <v>383</v>
      </c>
      <c r="DF177" s="29" t="s">
        <v>383</v>
      </c>
      <c r="DG177" s="29" t="s">
        <v>383</v>
      </c>
      <c r="DH177" s="29" t="str">
        <f t="shared" si="2"/>
        <v>CA024</v>
      </c>
    </row>
    <row r="178" spans="1:112" ht="15" customHeight="1" x14ac:dyDescent="0.2">
      <c r="A178" s="29" t="s">
        <v>899</v>
      </c>
      <c r="B178" s="29" t="s">
        <v>1132</v>
      </c>
      <c r="C178" s="29" t="s">
        <v>1154</v>
      </c>
      <c r="D178" s="29" t="s">
        <v>1154</v>
      </c>
      <c r="E178" s="29" t="s">
        <v>643</v>
      </c>
      <c r="F178" s="29">
        <v>1</v>
      </c>
      <c r="G178" s="29" t="s">
        <v>383</v>
      </c>
      <c r="H178" s="29">
        <v>0.08</v>
      </c>
      <c r="I178" s="29" t="s">
        <v>383</v>
      </c>
      <c r="J178" s="29" t="s">
        <v>383</v>
      </c>
      <c r="K178" s="29">
        <v>0</v>
      </c>
      <c r="L178" s="29">
        <v>0</v>
      </c>
      <c r="M178" s="29">
        <v>1</v>
      </c>
      <c r="O178" s="29">
        <v>0</v>
      </c>
      <c r="P178" s="29" t="s">
        <v>1153</v>
      </c>
      <c r="Q178" s="29" t="s">
        <v>1154</v>
      </c>
      <c r="R178" s="29" t="s">
        <v>383</v>
      </c>
      <c r="S178" s="29" t="s">
        <v>383</v>
      </c>
      <c r="T178" s="29" t="s">
        <v>383</v>
      </c>
      <c r="U178" s="29" t="s">
        <v>383</v>
      </c>
      <c r="V178" s="29" t="s">
        <v>383</v>
      </c>
      <c r="W178" s="29" t="s">
        <v>383</v>
      </c>
      <c r="X178" s="29" t="s">
        <v>383</v>
      </c>
      <c r="Y178" s="29" t="s">
        <v>383</v>
      </c>
      <c r="Z178" s="29" t="s">
        <v>383</v>
      </c>
      <c r="AA178" s="29" t="s">
        <v>383</v>
      </c>
      <c r="AB178" s="29" t="s">
        <v>383</v>
      </c>
      <c r="AC178" s="29" t="s">
        <v>383</v>
      </c>
      <c r="AD178" s="29" t="s">
        <v>383</v>
      </c>
      <c r="AE178" s="29" t="s">
        <v>383</v>
      </c>
      <c r="AF178" s="29" t="s">
        <v>383</v>
      </c>
      <c r="AG178" s="29" t="s">
        <v>383</v>
      </c>
      <c r="AH178" s="29" t="s">
        <v>383</v>
      </c>
      <c r="AI178" s="29" t="s">
        <v>383</v>
      </c>
      <c r="AJ178" s="29" t="s">
        <v>383</v>
      </c>
      <c r="AK178" s="29" t="s">
        <v>383</v>
      </c>
      <c r="AL178" s="29" t="s">
        <v>383</v>
      </c>
      <c r="AM178" s="29" t="s">
        <v>383</v>
      </c>
      <c r="AN178" s="29" t="s">
        <v>383</v>
      </c>
      <c r="AO178" s="29" t="s">
        <v>383</v>
      </c>
      <c r="AP178" s="29" t="s">
        <v>383</v>
      </c>
      <c r="AQ178" s="29" t="s">
        <v>383</v>
      </c>
      <c r="AR178" s="29" t="s">
        <v>383</v>
      </c>
      <c r="AS178" s="29" t="s">
        <v>383</v>
      </c>
      <c r="AT178" s="29" t="s">
        <v>383</v>
      </c>
      <c r="AU178" s="29" t="s">
        <v>383</v>
      </c>
      <c r="AV178" s="29" t="s">
        <v>383</v>
      </c>
      <c r="AW178" s="29" t="s">
        <v>383</v>
      </c>
      <c r="AX178" s="29" t="s">
        <v>383</v>
      </c>
      <c r="AY178" s="29" t="s">
        <v>383</v>
      </c>
      <c r="AZ178" s="29" t="s">
        <v>383</v>
      </c>
      <c r="BA178" s="29" t="s">
        <v>383</v>
      </c>
      <c r="BB178" s="29" t="s">
        <v>383</v>
      </c>
      <c r="BC178" s="29" t="s">
        <v>383</v>
      </c>
      <c r="BD178" s="29" t="s">
        <v>383</v>
      </c>
      <c r="BE178" s="29" t="s">
        <v>383</v>
      </c>
      <c r="BF178" s="29" t="s">
        <v>383</v>
      </c>
      <c r="BG178" s="29" t="s">
        <v>383</v>
      </c>
      <c r="BH178" s="29" t="s">
        <v>383</v>
      </c>
      <c r="BI178" s="29" t="s">
        <v>383</v>
      </c>
      <c r="BJ178" s="29" t="s">
        <v>383</v>
      </c>
      <c r="BK178" s="29" t="s">
        <v>383</v>
      </c>
      <c r="BL178" s="29" t="s">
        <v>383</v>
      </c>
      <c r="BM178" s="29" t="s">
        <v>383</v>
      </c>
      <c r="BN178" s="29" t="s">
        <v>383</v>
      </c>
      <c r="BO178" s="29" t="s">
        <v>383</v>
      </c>
      <c r="BP178" s="29" t="s">
        <v>383</v>
      </c>
      <c r="BQ178" s="29" t="s">
        <v>383</v>
      </c>
      <c r="BR178" s="29" t="s">
        <v>383</v>
      </c>
      <c r="BS178" s="29" t="s">
        <v>383</v>
      </c>
      <c r="BT178" s="29" t="s">
        <v>383</v>
      </c>
      <c r="BU178" s="29" t="s">
        <v>383</v>
      </c>
      <c r="BV178" s="29" t="s">
        <v>383</v>
      </c>
      <c r="BW178" s="29" t="s">
        <v>383</v>
      </c>
      <c r="BX178" s="29" t="s">
        <v>383</v>
      </c>
      <c r="BY178" s="29" t="s">
        <v>383</v>
      </c>
      <c r="BZ178" s="29" t="s">
        <v>383</v>
      </c>
      <c r="CA178" s="29" t="s">
        <v>383</v>
      </c>
      <c r="CB178" s="29" t="s">
        <v>383</v>
      </c>
      <c r="CC178" s="29" t="s">
        <v>383</v>
      </c>
      <c r="CD178" s="29" t="s">
        <v>383</v>
      </c>
      <c r="CE178" s="29" t="s">
        <v>383</v>
      </c>
      <c r="CF178" s="29" t="s">
        <v>383</v>
      </c>
      <c r="CG178" s="29" t="s">
        <v>383</v>
      </c>
      <c r="CH178" s="29" t="s">
        <v>383</v>
      </c>
      <c r="CI178" s="29" t="s">
        <v>383</v>
      </c>
      <c r="CJ178" s="29" t="s">
        <v>383</v>
      </c>
      <c r="CK178" s="29" t="s">
        <v>383</v>
      </c>
      <c r="CL178" s="29" t="s">
        <v>383</v>
      </c>
      <c r="CM178" s="29" t="s">
        <v>383</v>
      </c>
      <c r="CN178" s="29" t="s">
        <v>383</v>
      </c>
      <c r="CO178" s="29" t="s">
        <v>383</v>
      </c>
      <c r="CP178" s="29" t="s">
        <v>383</v>
      </c>
      <c r="CQ178" s="29" t="s">
        <v>383</v>
      </c>
      <c r="CR178" s="29" t="s">
        <v>383</v>
      </c>
      <c r="CS178" s="29" t="s">
        <v>383</v>
      </c>
      <c r="CT178" s="29" t="s">
        <v>383</v>
      </c>
      <c r="CU178" s="29" t="s">
        <v>383</v>
      </c>
      <c r="CW178" s="29" t="s">
        <v>383</v>
      </c>
      <c r="CX178" s="29" t="s">
        <v>383</v>
      </c>
      <c r="CY178" s="29" t="s">
        <v>383</v>
      </c>
      <c r="CZ178" s="29" t="s">
        <v>383</v>
      </c>
      <c r="DA178" s="29" t="s">
        <v>383</v>
      </c>
      <c r="DC178" s="29" t="s">
        <v>383</v>
      </c>
      <c r="DD178" s="29" t="s">
        <v>383</v>
      </c>
      <c r="DE178" s="29" t="s">
        <v>383</v>
      </c>
      <c r="DF178" s="29" t="s">
        <v>383</v>
      </c>
      <c r="DG178" s="29" t="s">
        <v>383</v>
      </c>
      <c r="DH178" s="29" t="str">
        <f t="shared" si="2"/>
        <v>CA024</v>
      </c>
    </row>
    <row r="179" spans="1:112" ht="15" customHeight="1" x14ac:dyDescent="0.2">
      <c r="A179" s="29" t="s">
        <v>899</v>
      </c>
      <c r="B179" s="29" t="s">
        <v>1155</v>
      </c>
      <c r="C179" s="29">
        <v>246</v>
      </c>
      <c r="D179" s="29" t="s">
        <v>1156</v>
      </c>
      <c r="E179" s="29" t="s">
        <v>1157</v>
      </c>
      <c r="F179" s="29">
        <v>0</v>
      </c>
      <c r="G179" s="29" t="s">
        <v>392</v>
      </c>
      <c r="H179" s="29">
        <v>3</v>
      </c>
      <c r="I179" s="29">
        <v>3</v>
      </c>
      <c r="J179" s="29">
        <v>36</v>
      </c>
      <c r="K179" s="29">
        <v>0</v>
      </c>
      <c r="M179" s="29">
        <v>3</v>
      </c>
      <c r="O179" s="29">
        <v>1</v>
      </c>
      <c r="P179" s="29" t="s">
        <v>1158</v>
      </c>
      <c r="Q179" s="29" t="s">
        <v>1156</v>
      </c>
      <c r="R179" s="29">
        <v>3</v>
      </c>
      <c r="S179" s="29">
        <v>36</v>
      </c>
      <c r="T179" s="29" t="s">
        <v>392</v>
      </c>
      <c r="U179" s="29" t="s">
        <v>382</v>
      </c>
      <c r="V179" s="29" t="s">
        <v>378</v>
      </c>
      <c r="X179" s="29" t="s">
        <v>383</v>
      </c>
      <c r="Y179" s="29" t="s">
        <v>554</v>
      </c>
      <c r="Z179" s="29" t="s">
        <v>383</v>
      </c>
      <c r="AA179" s="29" t="s">
        <v>380</v>
      </c>
      <c r="AB179" s="29" t="s">
        <v>383</v>
      </c>
      <c r="AC179" s="29" t="s">
        <v>383</v>
      </c>
      <c r="AD179" s="29" t="s">
        <v>383</v>
      </c>
      <c r="AE179" s="29" t="s">
        <v>383</v>
      </c>
      <c r="AF179" s="29">
        <v>2.5</v>
      </c>
      <c r="AI179" s="29" t="s">
        <v>377</v>
      </c>
      <c r="AJ179" s="29" t="s">
        <v>382</v>
      </c>
      <c r="AK179" s="29" t="s">
        <v>377</v>
      </c>
      <c r="AL179" s="29" t="s">
        <v>1159</v>
      </c>
      <c r="AM179" s="29" t="s">
        <v>382</v>
      </c>
      <c r="AN179" s="29" t="s">
        <v>382</v>
      </c>
      <c r="AO179" s="29" t="s">
        <v>383</v>
      </c>
      <c r="AP179" s="29" t="s">
        <v>383</v>
      </c>
      <c r="AQ179" s="29" t="s">
        <v>383</v>
      </c>
      <c r="AR179" s="29" t="s">
        <v>383</v>
      </c>
      <c r="AS179" s="29" t="s">
        <v>383</v>
      </c>
      <c r="AT179" s="29" t="s">
        <v>383</v>
      </c>
      <c r="AU179" s="29" t="s">
        <v>383</v>
      </c>
      <c r="AV179" s="29" t="s">
        <v>377</v>
      </c>
      <c r="AW179" s="29" t="s">
        <v>377</v>
      </c>
      <c r="AX179" s="29" t="s">
        <v>377</v>
      </c>
      <c r="AY179" s="29" t="s">
        <v>382</v>
      </c>
      <c r="AZ179" s="29" t="s">
        <v>382</v>
      </c>
      <c r="BA179" s="29" t="s">
        <v>382</v>
      </c>
      <c r="BB179" s="29" t="s">
        <v>383</v>
      </c>
      <c r="BC179" s="29" t="s">
        <v>383</v>
      </c>
      <c r="BD179" s="29" t="s">
        <v>383</v>
      </c>
      <c r="BE179" s="29" t="s">
        <v>382</v>
      </c>
      <c r="BF179" s="29" t="s">
        <v>383</v>
      </c>
      <c r="BG179" s="29" t="s">
        <v>382</v>
      </c>
      <c r="BH179" s="29" t="s">
        <v>383</v>
      </c>
      <c r="BI179" s="29" t="s">
        <v>383</v>
      </c>
      <c r="BJ179" s="29" t="s">
        <v>383</v>
      </c>
      <c r="BK179" s="29" t="s">
        <v>383</v>
      </c>
      <c r="BL179" s="29" t="s">
        <v>383</v>
      </c>
      <c r="BM179" s="29" t="s">
        <v>383</v>
      </c>
      <c r="BN179" s="29" t="s">
        <v>382</v>
      </c>
      <c r="BO179" s="29" t="s">
        <v>383</v>
      </c>
      <c r="BP179" s="29" t="s">
        <v>383</v>
      </c>
      <c r="CM179" s="29" t="s">
        <v>383</v>
      </c>
      <c r="CW179" s="29" t="s">
        <v>383</v>
      </c>
      <c r="DF179" s="29">
        <v>0</v>
      </c>
      <c r="DH179" s="29" t="str">
        <f t="shared" si="2"/>
        <v>CA025</v>
      </c>
    </row>
    <row r="180" spans="1:112" ht="19.5" customHeight="1" x14ac:dyDescent="0.2">
      <c r="A180" s="29" t="s">
        <v>899</v>
      </c>
      <c r="B180" s="29" t="s">
        <v>1160</v>
      </c>
      <c r="C180" s="29">
        <v>247</v>
      </c>
      <c r="D180" s="29" t="s">
        <v>1161</v>
      </c>
      <c r="E180" s="29" t="s">
        <v>1162</v>
      </c>
      <c r="F180" s="29">
        <v>0</v>
      </c>
      <c r="G180" s="29" t="s">
        <v>392</v>
      </c>
      <c r="H180" s="29">
        <v>9</v>
      </c>
      <c r="I180" s="29">
        <v>9</v>
      </c>
      <c r="J180" s="29">
        <v>108</v>
      </c>
      <c r="K180" s="29" t="s">
        <v>383</v>
      </c>
      <c r="L180" s="29" t="s">
        <v>383</v>
      </c>
      <c r="M180" s="29" t="s">
        <v>383</v>
      </c>
      <c r="N180" s="29" t="s">
        <v>383</v>
      </c>
      <c r="O180" s="29" t="s">
        <v>383</v>
      </c>
      <c r="P180" s="29" t="s">
        <v>553</v>
      </c>
      <c r="Q180" s="29" t="s">
        <v>1161</v>
      </c>
      <c r="R180" s="29">
        <v>9</v>
      </c>
      <c r="S180" s="29">
        <v>108</v>
      </c>
      <c r="T180" s="29" t="s">
        <v>392</v>
      </c>
      <c r="U180" s="29" t="s">
        <v>377</v>
      </c>
      <c r="V180" s="29" t="s">
        <v>378</v>
      </c>
      <c r="X180" s="29">
        <v>38</v>
      </c>
      <c r="Y180" s="29" t="s">
        <v>380</v>
      </c>
      <c r="Z180" s="29">
        <v>120</v>
      </c>
      <c r="AA180" s="29" t="s">
        <v>380</v>
      </c>
      <c r="AB180" s="29" t="s">
        <v>380</v>
      </c>
      <c r="AD180" s="29">
        <v>38.799999999999997</v>
      </c>
      <c r="AE180" s="29">
        <v>38.799999999999997</v>
      </c>
      <c r="AF180" s="29">
        <v>5</v>
      </c>
      <c r="AG180" s="29" t="s">
        <v>1163</v>
      </c>
      <c r="AI180" s="29" t="s">
        <v>382</v>
      </c>
      <c r="AJ180" s="29" t="s">
        <v>383</v>
      </c>
      <c r="AK180" s="29" t="s">
        <v>383</v>
      </c>
      <c r="AL180" s="29" t="s">
        <v>383</v>
      </c>
      <c r="AM180" s="29" t="s">
        <v>383</v>
      </c>
      <c r="AN180" s="29" t="s">
        <v>383</v>
      </c>
      <c r="AO180" s="29" t="s">
        <v>383</v>
      </c>
      <c r="AP180" s="29" t="s">
        <v>383</v>
      </c>
      <c r="AQ180" s="29" t="s">
        <v>383</v>
      </c>
      <c r="AR180" s="29" t="s">
        <v>383</v>
      </c>
      <c r="AS180" s="29" t="s">
        <v>383</v>
      </c>
      <c r="AT180" s="29" t="s">
        <v>383</v>
      </c>
      <c r="AU180" s="29" t="s">
        <v>383</v>
      </c>
      <c r="AV180" s="29" t="s">
        <v>377</v>
      </c>
      <c r="AW180" s="29" t="s">
        <v>377</v>
      </c>
      <c r="AX180" s="29" t="s">
        <v>864</v>
      </c>
      <c r="AY180" s="29" t="s">
        <v>377</v>
      </c>
      <c r="AZ180" s="29" t="s">
        <v>377</v>
      </c>
      <c r="BA180" s="29" t="s">
        <v>377</v>
      </c>
      <c r="BB180" s="29" t="s">
        <v>383</v>
      </c>
      <c r="BC180" s="29" t="s">
        <v>383</v>
      </c>
      <c r="BD180" s="29" t="s">
        <v>383</v>
      </c>
      <c r="BE180" s="29" t="s">
        <v>377</v>
      </c>
      <c r="BF180" s="29" t="s">
        <v>1164</v>
      </c>
      <c r="BG180" s="29" t="s">
        <v>382</v>
      </c>
      <c r="BH180" s="29" t="s">
        <v>383</v>
      </c>
      <c r="BI180" s="29" t="s">
        <v>383</v>
      </c>
      <c r="BJ180" s="29" t="s">
        <v>383</v>
      </c>
      <c r="BK180" s="29" t="s">
        <v>383</v>
      </c>
      <c r="BL180" s="29" t="s">
        <v>383</v>
      </c>
      <c r="BM180" s="29" t="s">
        <v>1164</v>
      </c>
      <c r="BN180" s="29" t="s">
        <v>382</v>
      </c>
      <c r="BO180" s="29" t="s">
        <v>383</v>
      </c>
      <c r="BP180" s="29" t="s">
        <v>383</v>
      </c>
      <c r="BQ180" s="29">
        <v>16.2</v>
      </c>
      <c r="BR180" s="29">
        <v>12.2</v>
      </c>
      <c r="BS180" s="29">
        <v>75.099999999999994</v>
      </c>
      <c r="BT180" s="29">
        <v>3</v>
      </c>
      <c r="BU180" s="29">
        <v>18.600000000000001</v>
      </c>
      <c r="BV180" s="29">
        <v>1</v>
      </c>
      <c r="BW180" s="29">
        <v>6.3</v>
      </c>
      <c r="BX180" s="29">
        <v>5.3</v>
      </c>
      <c r="BY180" s="29">
        <v>12.1</v>
      </c>
      <c r="BZ180" s="29">
        <v>34.1</v>
      </c>
      <c r="CA180" s="29">
        <v>64.3</v>
      </c>
      <c r="CB180" s="29">
        <v>22.8</v>
      </c>
      <c r="CC180" s="29">
        <v>35.5</v>
      </c>
      <c r="CD180" s="29">
        <v>16.7</v>
      </c>
      <c r="CE180" s="29">
        <v>156</v>
      </c>
      <c r="CF180" s="29" t="s">
        <v>383</v>
      </c>
      <c r="CG180" s="29">
        <v>31</v>
      </c>
      <c r="CH180" s="29" t="s">
        <v>383</v>
      </c>
      <c r="CI180" s="29">
        <v>51</v>
      </c>
      <c r="CJ180" s="29">
        <v>6</v>
      </c>
      <c r="CK180" s="29">
        <v>8</v>
      </c>
      <c r="CL180" s="29" t="s">
        <v>383</v>
      </c>
      <c r="CM180" s="29">
        <v>4</v>
      </c>
      <c r="CN180" s="29" t="s">
        <v>1161</v>
      </c>
      <c r="CO180" s="29" t="s">
        <v>382</v>
      </c>
      <c r="CP180" s="29" t="s">
        <v>382</v>
      </c>
      <c r="CQ180" s="29" t="s">
        <v>385</v>
      </c>
      <c r="CR180" s="29">
        <v>0</v>
      </c>
      <c r="CS180" s="29" t="s">
        <v>1165</v>
      </c>
      <c r="CT180" s="29" t="s">
        <v>385</v>
      </c>
      <c r="CU180" s="29" t="s">
        <v>385</v>
      </c>
      <c r="CW180" s="29">
        <v>0</v>
      </c>
      <c r="DC180" s="29" t="s">
        <v>385</v>
      </c>
      <c r="DD180" s="29" t="s">
        <v>385</v>
      </c>
      <c r="DF180" s="29">
        <v>0</v>
      </c>
      <c r="DH180" s="29" t="str">
        <f t="shared" si="2"/>
        <v>CA026</v>
      </c>
    </row>
    <row r="181" spans="1:112" ht="18.75" customHeight="1" x14ac:dyDescent="0.2">
      <c r="A181" s="29" t="s">
        <v>899</v>
      </c>
      <c r="B181" s="29" t="s">
        <v>1166</v>
      </c>
      <c r="C181" s="29">
        <v>248</v>
      </c>
      <c r="D181" s="29" t="s">
        <v>1167</v>
      </c>
      <c r="E181" s="29" t="s">
        <v>478</v>
      </c>
      <c r="F181" s="29">
        <v>0</v>
      </c>
      <c r="G181" s="29" t="s">
        <v>392</v>
      </c>
      <c r="H181" s="29">
        <v>9</v>
      </c>
      <c r="I181" s="29">
        <v>9</v>
      </c>
      <c r="J181" s="29">
        <f>9*12</f>
        <v>108</v>
      </c>
      <c r="K181" s="29" t="s">
        <v>383</v>
      </c>
      <c r="M181" s="29" t="s">
        <v>383</v>
      </c>
      <c r="P181" s="29" t="s">
        <v>1168</v>
      </c>
      <c r="Q181" s="29" t="s">
        <v>1167</v>
      </c>
      <c r="R181" s="29">
        <v>9</v>
      </c>
      <c r="S181" s="29">
        <f>9*12</f>
        <v>108</v>
      </c>
      <c r="T181" s="29" t="s">
        <v>392</v>
      </c>
      <c r="U181" s="29" t="s">
        <v>382</v>
      </c>
      <c r="V181" s="29" t="s">
        <v>378</v>
      </c>
      <c r="X181" s="29">
        <v>15</v>
      </c>
      <c r="Y181" s="29" t="s">
        <v>380</v>
      </c>
      <c r="Z181" s="29">
        <v>88</v>
      </c>
      <c r="AA181" s="29" t="s">
        <v>380</v>
      </c>
      <c r="AC181" s="29" t="s">
        <v>380</v>
      </c>
      <c r="AD181" s="29">
        <v>36.9</v>
      </c>
      <c r="AE181" s="29">
        <v>36.9</v>
      </c>
      <c r="AF181" s="29">
        <v>4</v>
      </c>
      <c r="AG181" s="29" t="s">
        <v>1169</v>
      </c>
      <c r="AI181" s="29" t="s">
        <v>377</v>
      </c>
      <c r="AJ181" s="29" t="s">
        <v>377</v>
      </c>
      <c r="AK181" s="29" t="s">
        <v>377</v>
      </c>
      <c r="AL181" s="29" t="s">
        <v>383</v>
      </c>
      <c r="AM181" s="29" t="s">
        <v>383</v>
      </c>
      <c r="AN181" s="29" t="s">
        <v>383</v>
      </c>
      <c r="AO181" s="29" t="s">
        <v>383</v>
      </c>
      <c r="AP181" s="29" t="s">
        <v>383</v>
      </c>
      <c r="AQ181" s="29" t="s">
        <v>383</v>
      </c>
      <c r="AR181" s="29" t="s">
        <v>383</v>
      </c>
      <c r="AS181" s="29" t="s">
        <v>383</v>
      </c>
      <c r="AT181" s="29" t="s">
        <v>383</v>
      </c>
      <c r="AU181" s="29" t="s">
        <v>383</v>
      </c>
      <c r="AV181" s="29" t="s">
        <v>377</v>
      </c>
      <c r="AW181" s="29" t="s">
        <v>377</v>
      </c>
      <c r="AX181" s="29" t="s">
        <v>864</v>
      </c>
      <c r="AY181" s="29" t="s">
        <v>377</v>
      </c>
      <c r="AZ181" s="29" t="s">
        <v>377</v>
      </c>
      <c r="BA181" s="29" t="s">
        <v>383</v>
      </c>
      <c r="BB181" s="29" t="s">
        <v>383</v>
      </c>
      <c r="BC181" s="29" t="s">
        <v>383</v>
      </c>
      <c r="BD181" s="29" t="s">
        <v>383</v>
      </c>
      <c r="BE181" s="29" t="s">
        <v>382</v>
      </c>
      <c r="BF181" s="29" t="s">
        <v>383</v>
      </c>
      <c r="BG181" s="29" t="s">
        <v>382</v>
      </c>
      <c r="BH181" s="29" t="s">
        <v>383</v>
      </c>
      <c r="BI181" s="29" t="s">
        <v>1170</v>
      </c>
      <c r="BJ181" s="29" t="s">
        <v>383</v>
      </c>
      <c r="BK181" s="29" t="s">
        <v>383</v>
      </c>
      <c r="BL181" s="29" t="s">
        <v>383</v>
      </c>
      <c r="BM181" s="29" t="s">
        <v>383</v>
      </c>
      <c r="BN181" s="29" t="s">
        <v>382</v>
      </c>
      <c r="BO181" s="29" t="s">
        <v>383</v>
      </c>
      <c r="BP181" s="29" t="s">
        <v>1167</v>
      </c>
      <c r="BQ181" s="29">
        <v>15.9</v>
      </c>
      <c r="BR181" s="29">
        <v>10</v>
      </c>
      <c r="BS181" s="29">
        <v>63.1</v>
      </c>
      <c r="BT181" s="29">
        <v>3.5</v>
      </c>
      <c r="BU181" s="29">
        <v>21.9</v>
      </c>
      <c r="BV181" s="29">
        <v>2.4</v>
      </c>
      <c r="BW181" s="29">
        <v>15</v>
      </c>
      <c r="BX181" s="29">
        <v>5.76</v>
      </c>
      <c r="BY181" s="29">
        <v>12.8</v>
      </c>
      <c r="BZ181" s="29">
        <v>36.799999999999997</v>
      </c>
      <c r="CA181" s="29">
        <v>63.9</v>
      </c>
      <c r="CB181" s="29">
        <v>22.2</v>
      </c>
      <c r="CC181" s="29">
        <v>34.799999999999997</v>
      </c>
      <c r="CD181" s="29">
        <v>18.100000000000001</v>
      </c>
      <c r="CE181" s="29">
        <v>132</v>
      </c>
      <c r="CF181" s="29" t="s">
        <v>383</v>
      </c>
      <c r="CG181" s="29">
        <v>50</v>
      </c>
      <c r="CH181" s="29" t="s">
        <v>383</v>
      </c>
      <c r="CI181" s="29">
        <v>39</v>
      </c>
      <c r="CJ181" s="29">
        <v>6</v>
      </c>
      <c r="CK181" s="29">
        <v>5</v>
      </c>
      <c r="CL181" s="29" t="s">
        <v>383</v>
      </c>
      <c r="CM181" s="29" t="s">
        <v>383</v>
      </c>
      <c r="CN181" s="29" t="s">
        <v>1167</v>
      </c>
      <c r="CO181" s="29" t="s">
        <v>382</v>
      </c>
      <c r="CQ181" s="29" t="s">
        <v>681</v>
      </c>
      <c r="CR181" s="29">
        <v>0</v>
      </c>
      <c r="CS181" s="29" t="s">
        <v>385</v>
      </c>
      <c r="CT181" s="29" t="s">
        <v>385</v>
      </c>
      <c r="CU181" s="29" t="s">
        <v>681</v>
      </c>
      <c r="CW181" s="29">
        <v>0</v>
      </c>
      <c r="DC181" s="29" t="s">
        <v>385</v>
      </c>
      <c r="DD181" s="29" t="s">
        <v>385</v>
      </c>
      <c r="DF181" s="29">
        <v>1</v>
      </c>
      <c r="DH181" s="29" t="str">
        <f t="shared" si="2"/>
        <v>CA027</v>
      </c>
    </row>
    <row r="182" spans="1:112" ht="15" customHeight="1" x14ac:dyDescent="0.2">
      <c r="A182" s="29" t="s">
        <v>899</v>
      </c>
      <c r="B182" s="29" t="s">
        <v>1166</v>
      </c>
      <c r="C182" s="29" t="s">
        <v>1171</v>
      </c>
      <c r="D182" s="29" t="s">
        <v>1171</v>
      </c>
      <c r="E182" s="29" t="s">
        <v>1034</v>
      </c>
      <c r="F182" s="29">
        <v>0</v>
      </c>
      <c r="G182" s="29" t="s">
        <v>383</v>
      </c>
      <c r="H182" s="29">
        <v>15</v>
      </c>
      <c r="I182" s="29" t="s">
        <v>383</v>
      </c>
      <c r="J182" s="29" t="s">
        <v>383</v>
      </c>
      <c r="K182" s="29">
        <v>1</v>
      </c>
      <c r="M182" s="29">
        <v>1</v>
      </c>
      <c r="O182" s="29">
        <v>0</v>
      </c>
      <c r="P182" s="29" t="s">
        <v>1172</v>
      </c>
      <c r="Q182" s="29" t="s">
        <v>1171</v>
      </c>
      <c r="R182" s="29" t="s">
        <v>383</v>
      </c>
      <c r="S182" s="29" t="s">
        <v>383</v>
      </c>
      <c r="T182" s="29" t="s">
        <v>383</v>
      </c>
      <c r="U182" s="29" t="s">
        <v>383</v>
      </c>
      <c r="V182" s="29" t="s">
        <v>383</v>
      </c>
      <c r="W182" s="29" t="s">
        <v>383</v>
      </c>
      <c r="X182" s="29" t="s">
        <v>383</v>
      </c>
      <c r="Y182" s="29" t="s">
        <v>383</v>
      </c>
      <c r="Z182" s="29" t="s">
        <v>383</v>
      </c>
      <c r="AA182" s="29" t="s">
        <v>383</v>
      </c>
      <c r="AB182" s="29" t="s">
        <v>383</v>
      </c>
      <c r="AC182" s="29" t="s">
        <v>383</v>
      </c>
      <c r="AD182" s="29" t="s">
        <v>383</v>
      </c>
      <c r="AE182" s="29" t="s">
        <v>383</v>
      </c>
      <c r="AF182" s="29" t="s">
        <v>383</v>
      </c>
      <c r="AG182" s="29" t="s">
        <v>383</v>
      </c>
      <c r="AH182" s="29" t="s">
        <v>383</v>
      </c>
      <c r="AI182" s="29" t="s">
        <v>383</v>
      </c>
      <c r="AJ182" s="29" t="s">
        <v>383</v>
      </c>
      <c r="AK182" s="29" t="s">
        <v>383</v>
      </c>
      <c r="AL182" s="29" t="s">
        <v>383</v>
      </c>
      <c r="AM182" s="29" t="s">
        <v>383</v>
      </c>
      <c r="AN182" s="29" t="s">
        <v>383</v>
      </c>
      <c r="AO182" s="29" t="s">
        <v>383</v>
      </c>
      <c r="AP182" s="29" t="s">
        <v>383</v>
      </c>
      <c r="AQ182" s="29" t="s">
        <v>383</v>
      </c>
      <c r="AR182" s="29" t="s">
        <v>383</v>
      </c>
      <c r="AS182" s="29" t="s">
        <v>383</v>
      </c>
      <c r="AT182" s="29" t="s">
        <v>383</v>
      </c>
      <c r="AU182" s="29" t="s">
        <v>383</v>
      </c>
      <c r="AV182" s="29" t="s">
        <v>383</v>
      </c>
      <c r="AW182" s="29" t="s">
        <v>383</v>
      </c>
      <c r="AX182" s="29" t="s">
        <v>383</v>
      </c>
      <c r="AY182" s="29" t="s">
        <v>383</v>
      </c>
      <c r="AZ182" s="29" t="s">
        <v>383</v>
      </c>
      <c r="BA182" s="29" t="s">
        <v>383</v>
      </c>
      <c r="BB182" s="29" t="s">
        <v>383</v>
      </c>
      <c r="BC182" s="29" t="s">
        <v>383</v>
      </c>
      <c r="BD182" s="29" t="s">
        <v>383</v>
      </c>
      <c r="BE182" s="29" t="s">
        <v>383</v>
      </c>
      <c r="BF182" s="29" t="s">
        <v>383</v>
      </c>
      <c r="BG182" s="29" t="s">
        <v>383</v>
      </c>
      <c r="BH182" s="29" t="s">
        <v>383</v>
      </c>
      <c r="BI182" s="29" t="s">
        <v>383</v>
      </c>
      <c r="BJ182" s="29" t="s">
        <v>383</v>
      </c>
      <c r="BK182" s="29" t="s">
        <v>383</v>
      </c>
      <c r="BL182" s="29" t="s">
        <v>383</v>
      </c>
      <c r="BM182" s="29" t="s">
        <v>383</v>
      </c>
      <c r="BN182" s="29" t="s">
        <v>383</v>
      </c>
      <c r="BO182" s="29" t="s">
        <v>383</v>
      </c>
      <c r="BP182" s="29" t="s">
        <v>383</v>
      </c>
      <c r="BQ182" s="29" t="s">
        <v>383</v>
      </c>
      <c r="BR182" s="29" t="s">
        <v>383</v>
      </c>
      <c r="BS182" s="29" t="s">
        <v>383</v>
      </c>
      <c r="BT182" s="29" t="s">
        <v>383</v>
      </c>
      <c r="BU182" s="29" t="s">
        <v>383</v>
      </c>
      <c r="BV182" s="29" t="s">
        <v>383</v>
      </c>
      <c r="BW182" s="29" t="s">
        <v>383</v>
      </c>
      <c r="BX182" s="29" t="s">
        <v>383</v>
      </c>
      <c r="BY182" s="29" t="s">
        <v>383</v>
      </c>
      <c r="BZ182" s="29" t="s">
        <v>383</v>
      </c>
      <c r="CA182" s="29" t="s">
        <v>383</v>
      </c>
      <c r="CB182" s="29" t="s">
        <v>383</v>
      </c>
      <c r="CC182" s="29" t="s">
        <v>383</v>
      </c>
      <c r="CD182" s="29" t="s">
        <v>383</v>
      </c>
      <c r="CE182" s="29" t="s">
        <v>383</v>
      </c>
      <c r="CF182" s="29" t="s">
        <v>383</v>
      </c>
      <c r="CG182" s="29" t="s">
        <v>383</v>
      </c>
      <c r="CH182" s="29" t="s">
        <v>383</v>
      </c>
      <c r="CI182" s="29" t="s">
        <v>383</v>
      </c>
      <c r="CJ182" s="29" t="s">
        <v>383</v>
      </c>
      <c r="CK182" s="29" t="s">
        <v>383</v>
      </c>
      <c r="CL182" s="29" t="s">
        <v>383</v>
      </c>
      <c r="CM182" s="29" t="s">
        <v>383</v>
      </c>
      <c r="CN182" s="29" t="s">
        <v>383</v>
      </c>
      <c r="CO182" s="29" t="s">
        <v>383</v>
      </c>
      <c r="CP182" s="29" t="s">
        <v>383</v>
      </c>
      <c r="CQ182" s="29" t="s">
        <v>383</v>
      </c>
      <c r="CS182" s="29" t="s">
        <v>383</v>
      </c>
      <c r="CT182" s="29" t="s">
        <v>383</v>
      </c>
      <c r="CU182" s="29" t="s">
        <v>383</v>
      </c>
      <c r="CW182" s="29" t="s">
        <v>383</v>
      </c>
      <c r="CX182" s="29" t="s">
        <v>383</v>
      </c>
      <c r="CY182" s="29" t="s">
        <v>383</v>
      </c>
      <c r="CZ182" s="29" t="s">
        <v>383</v>
      </c>
      <c r="DA182" s="29" t="s">
        <v>383</v>
      </c>
      <c r="DC182" s="29" t="s">
        <v>383</v>
      </c>
      <c r="DD182" s="29" t="s">
        <v>383</v>
      </c>
      <c r="DE182" s="29" t="s">
        <v>383</v>
      </c>
      <c r="DF182" s="29" t="s">
        <v>383</v>
      </c>
      <c r="DG182" s="29" t="s">
        <v>383</v>
      </c>
      <c r="DH182" s="29" t="str">
        <f t="shared" si="2"/>
        <v>CA027</v>
      </c>
    </row>
    <row r="183" spans="1:112" ht="15" customHeight="1" x14ac:dyDescent="0.2">
      <c r="A183" s="29" t="s">
        <v>899</v>
      </c>
      <c r="B183" s="29" t="s">
        <v>1166</v>
      </c>
      <c r="C183" s="29" t="s">
        <v>1173</v>
      </c>
      <c r="D183" s="29" t="s">
        <v>1173</v>
      </c>
      <c r="E183" s="29" t="s">
        <v>533</v>
      </c>
      <c r="F183" s="29">
        <v>0</v>
      </c>
      <c r="G183" s="29" t="s">
        <v>383</v>
      </c>
      <c r="H183" s="29">
        <v>2</v>
      </c>
      <c r="I183" s="29" t="s">
        <v>383</v>
      </c>
      <c r="J183" s="29" t="s">
        <v>383</v>
      </c>
      <c r="K183" s="29">
        <v>1</v>
      </c>
      <c r="M183" s="29">
        <v>3</v>
      </c>
      <c r="N183" s="29" t="s">
        <v>576</v>
      </c>
      <c r="O183" s="29">
        <v>0</v>
      </c>
      <c r="P183" s="29" t="s">
        <v>1174</v>
      </c>
      <c r="Q183" s="29" t="s">
        <v>1175</v>
      </c>
      <c r="R183" s="29" t="s">
        <v>383</v>
      </c>
      <c r="S183" s="29" t="s">
        <v>383</v>
      </c>
      <c r="T183" s="29" t="s">
        <v>383</v>
      </c>
      <c r="U183" s="29" t="s">
        <v>383</v>
      </c>
      <c r="V183" s="29" t="s">
        <v>383</v>
      </c>
      <c r="W183" s="29" t="s">
        <v>383</v>
      </c>
      <c r="X183" s="29" t="s">
        <v>383</v>
      </c>
      <c r="Y183" s="29" t="s">
        <v>383</v>
      </c>
      <c r="Z183" s="29" t="s">
        <v>383</v>
      </c>
      <c r="AA183" s="29" t="s">
        <v>383</v>
      </c>
      <c r="AB183" s="29" t="s">
        <v>383</v>
      </c>
      <c r="AC183" s="29" t="s">
        <v>383</v>
      </c>
      <c r="AD183" s="29" t="s">
        <v>383</v>
      </c>
      <c r="AE183" s="29" t="s">
        <v>383</v>
      </c>
      <c r="AF183" s="29" t="s">
        <v>383</v>
      </c>
      <c r="AG183" s="29" t="s">
        <v>383</v>
      </c>
      <c r="AH183" s="29" t="s">
        <v>383</v>
      </c>
      <c r="AI183" s="29" t="s">
        <v>383</v>
      </c>
      <c r="AJ183" s="29" t="s">
        <v>383</v>
      </c>
      <c r="AK183" s="29" t="s">
        <v>383</v>
      </c>
      <c r="AL183" s="29" t="s">
        <v>383</v>
      </c>
      <c r="AM183" s="29" t="s">
        <v>383</v>
      </c>
      <c r="AN183" s="29" t="s">
        <v>383</v>
      </c>
      <c r="AO183" s="29" t="s">
        <v>383</v>
      </c>
      <c r="AP183" s="29" t="s">
        <v>383</v>
      </c>
      <c r="AQ183" s="29" t="s">
        <v>383</v>
      </c>
      <c r="AR183" s="29" t="s">
        <v>383</v>
      </c>
      <c r="AS183" s="29" t="s">
        <v>383</v>
      </c>
      <c r="AT183" s="29" t="s">
        <v>383</v>
      </c>
      <c r="AU183" s="29" t="s">
        <v>383</v>
      </c>
      <c r="AV183" s="29" t="s">
        <v>383</v>
      </c>
      <c r="AW183" s="29" t="s">
        <v>383</v>
      </c>
      <c r="AX183" s="29" t="s">
        <v>383</v>
      </c>
      <c r="AY183" s="29" t="s">
        <v>383</v>
      </c>
      <c r="AZ183" s="29" t="s">
        <v>383</v>
      </c>
      <c r="BA183" s="29" t="s">
        <v>383</v>
      </c>
      <c r="BB183" s="29" t="s">
        <v>383</v>
      </c>
      <c r="BC183" s="29" t="s">
        <v>383</v>
      </c>
      <c r="BD183" s="29" t="s">
        <v>383</v>
      </c>
      <c r="BE183" s="29" t="s">
        <v>383</v>
      </c>
      <c r="BF183" s="29" t="s">
        <v>383</v>
      </c>
      <c r="BG183" s="29" t="s">
        <v>383</v>
      </c>
      <c r="BH183" s="29" t="s">
        <v>383</v>
      </c>
      <c r="BI183" s="29" t="s">
        <v>383</v>
      </c>
      <c r="BJ183" s="29" t="s">
        <v>383</v>
      </c>
      <c r="BK183" s="29" t="s">
        <v>383</v>
      </c>
      <c r="BL183" s="29" t="s">
        <v>383</v>
      </c>
      <c r="BM183" s="29" t="s">
        <v>383</v>
      </c>
      <c r="BN183" s="29" t="s">
        <v>383</v>
      </c>
      <c r="BO183" s="29" t="s">
        <v>383</v>
      </c>
      <c r="BP183" s="29" t="s">
        <v>383</v>
      </c>
      <c r="BQ183" s="29" t="s">
        <v>383</v>
      </c>
      <c r="BR183" s="29" t="s">
        <v>383</v>
      </c>
      <c r="BS183" s="29" t="s">
        <v>383</v>
      </c>
      <c r="BT183" s="29" t="s">
        <v>383</v>
      </c>
      <c r="BU183" s="29" t="s">
        <v>383</v>
      </c>
      <c r="BV183" s="29" t="s">
        <v>383</v>
      </c>
      <c r="BW183" s="29" t="s">
        <v>383</v>
      </c>
      <c r="BX183" s="29" t="s">
        <v>383</v>
      </c>
      <c r="BY183" s="29" t="s">
        <v>383</v>
      </c>
      <c r="BZ183" s="29" t="s">
        <v>383</v>
      </c>
      <c r="CA183" s="29" t="s">
        <v>383</v>
      </c>
      <c r="CB183" s="29" t="s">
        <v>383</v>
      </c>
      <c r="CC183" s="29" t="s">
        <v>383</v>
      </c>
      <c r="CD183" s="29" t="s">
        <v>383</v>
      </c>
      <c r="CE183" s="29" t="s">
        <v>383</v>
      </c>
      <c r="CF183" s="29" t="s">
        <v>383</v>
      </c>
      <c r="CG183" s="29" t="s">
        <v>383</v>
      </c>
      <c r="CH183" s="29" t="s">
        <v>383</v>
      </c>
      <c r="CI183" s="29" t="s">
        <v>383</v>
      </c>
      <c r="CJ183" s="29" t="s">
        <v>383</v>
      </c>
      <c r="CK183" s="29" t="s">
        <v>383</v>
      </c>
      <c r="CL183" s="29" t="s">
        <v>383</v>
      </c>
      <c r="CM183" s="29" t="s">
        <v>383</v>
      </c>
      <c r="CN183" s="29" t="s">
        <v>383</v>
      </c>
      <c r="CO183" s="29" t="s">
        <v>383</v>
      </c>
      <c r="CP183" s="29" t="s">
        <v>383</v>
      </c>
      <c r="CQ183" s="29" t="s">
        <v>383</v>
      </c>
      <c r="CR183" s="29" t="s">
        <v>383</v>
      </c>
      <c r="CS183" s="29" t="s">
        <v>383</v>
      </c>
      <c r="CT183" s="29" t="s">
        <v>383</v>
      </c>
      <c r="CU183" s="29" t="s">
        <v>383</v>
      </c>
      <c r="CW183" s="29" t="s">
        <v>383</v>
      </c>
      <c r="CX183" s="29" t="s">
        <v>383</v>
      </c>
      <c r="CY183" s="29" t="s">
        <v>383</v>
      </c>
      <c r="CZ183" s="29" t="s">
        <v>383</v>
      </c>
      <c r="DA183" s="29" t="s">
        <v>383</v>
      </c>
      <c r="DC183" s="29" t="s">
        <v>383</v>
      </c>
      <c r="DD183" s="29" t="s">
        <v>383</v>
      </c>
      <c r="DE183" s="29" t="s">
        <v>383</v>
      </c>
      <c r="DF183" s="29" t="s">
        <v>383</v>
      </c>
      <c r="DG183" s="29" t="s">
        <v>383</v>
      </c>
      <c r="DH183" s="29" t="str">
        <f t="shared" si="2"/>
        <v>CA027</v>
      </c>
    </row>
    <row r="184" spans="1:112" ht="15" customHeight="1" x14ac:dyDescent="0.2">
      <c r="A184" s="29" t="s">
        <v>899</v>
      </c>
      <c r="B184" s="29" t="s">
        <v>1176</v>
      </c>
      <c r="C184" s="29">
        <v>249</v>
      </c>
      <c r="D184" s="29" t="s">
        <v>1177</v>
      </c>
      <c r="E184" s="29" t="s">
        <v>1178</v>
      </c>
      <c r="F184" s="29">
        <v>0</v>
      </c>
      <c r="G184" s="29" t="s">
        <v>392</v>
      </c>
      <c r="H184" s="29">
        <v>1</v>
      </c>
      <c r="I184" s="29">
        <f>9/12</f>
        <v>0.75</v>
      </c>
      <c r="J184" s="29">
        <v>9</v>
      </c>
      <c r="K184" s="29">
        <v>0</v>
      </c>
      <c r="M184" s="29">
        <v>1</v>
      </c>
      <c r="O184" s="29">
        <v>1</v>
      </c>
      <c r="Q184" s="29" t="s">
        <v>1177</v>
      </c>
      <c r="R184" s="29">
        <f>9/12</f>
        <v>0.75</v>
      </c>
      <c r="S184" s="29">
        <v>9</v>
      </c>
      <c r="T184" s="29" t="s">
        <v>392</v>
      </c>
      <c r="U184" s="29" t="s">
        <v>382</v>
      </c>
      <c r="V184" s="29" t="s">
        <v>378</v>
      </c>
      <c r="X184" s="29">
        <v>60</v>
      </c>
      <c r="Y184" s="29" t="s">
        <v>554</v>
      </c>
      <c r="Z184" s="29">
        <v>120</v>
      </c>
      <c r="AA184" s="29" t="s">
        <v>380</v>
      </c>
      <c r="AD184" s="29">
        <v>39.4</v>
      </c>
      <c r="AE184" s="29">
        <v>39.4</v>
      </c>
      <c r="AF184" s="29">
        <v>5</v>
      </c>
      <c r="AI184" s="29" t="s">
        <v>377</v>
      </c>
      <c r="AJ184" s="29" t="s">
        <v>383</v>
      </c>
      <c r="AK184" s="29" t="s">
        <v>377</v>
      </c>
      <c r="AL184" s="29" t="s">
        <v>383</v>
      </c>
      <c r="AM184" s="29" t="s">
        <v>383</v>
      </c>
      <c r="AN184" s="29" t="s">
        <v>383</v>
      </c>
      <c r="AO184" s="29" t="s">
        <v>383</v>
      </c>
      <c r="AP184" s="29" t="s">
        <v>383</v>
      </c>
      <c r="AQ184" s="29" t="s">
        <v>383</v>
      </c>
      <c r="AR184" s="29" t="s">
        <v>383</v>
      </c>
      <c r="AS184" s="29" t="s">
        <v>383</v>
      </c>
      <c r="AT184" s="29" t="s">
        <v>383</v>
      </c>
      <c r="AU184" s="29" t="s">
        <v>383</v>
      </c>
      <c r="AV184" s="29" t="s">
        <v>377</v>
      </c>
      <c r="AW184" s="29" t="s">
        <v>377</v>
      </c>
      <c r="AX184" s="29" t="s">
        <v>864</v>
      </c>
      <c r="AY184" s="29" t="s">
        <v>377</v>
      </c>
      <c r="AZ184" s="29" t="s">
        <v>377</v>
      </c>
      <c r="BA184" s="29" t="s">
        <v>377</v>
      </c>
      <c r="BB184" s="29" t="s">
        <v>383</v>
      </c>
      <c r="BC184" s="29" t="s">
        <v>383</v>
      </c>
      <c r="BD184" s="29" t="s">
        <v>383</v>
      </c>
      <c r="BE184" s="29" t="s">
        <v>377</v>
      </c>
      <c r="BF184" s="29" t="s">
        <v>1179</v>
      </c>
      <c r="BG184" s="29" t="s">
        <v>382</v>
      </c>
      <c r="BH184" s="29" t="s">
        <v>383</v>
      </c>
      <c r="BI184" s="29" t="s">
        <v>383</v>
      </c>
      <c r="BJ184" s="29" t="s">
        <v>383</v>
      </c>
      <c r="BK184" s="29" t="s">
        <v>383</v>
      </c>
      <c r="BL184" s="29" t="s">
        <v>383</v>
      </c>
      <c r="BM184" s="29" t="s">
        <v>1179</v>
      </c>
      <c r="BN184" s="29" t="s">
        <v>382</v>
      </c>
      <c r="BO184" s="29" t="s">
        <v>383</v>
      </c>
      <c r="BP184" s="29" t="s">
        <v>383</v>
      </c>
      <c r="BQ184" s="29">
        <v>14.2</v>
      </c>
      <c r="BR184" s="29">
        <v>9.8000000000000007</v>
      </c>
      <c r="BS184" s="29">
        <v>68.900000000000006</v>
      </c>
      <c r="BT184" s="29">
        <v>2.5</v>
      </c>
      <c r="BU184" s="29">
        <v>17.7</v>
      </c>
      <c r="BV184" s="29">
        <v>1.9</v>
      </c>
      <c r="BW184" s="29">
        <v>13.4</v>
      </c>
      <c r="BX184" s="29">
        <v>6.18</v>
      </c>
      <c r="BY184" s="29">
        <v>15.6</v>
      </c>
      <c r="BZ184" s="29">
        <v>43.8</v>
      </c>
      <c r="CA184" s="29">
        <v>70.8</v>
      </c>
      <c r="CB184" s="29">
        <v>25.2</v>
      </c>
      <c r="CC184" s="29">
        <v>35.6</v>
      </c>
      <c r="CD184" s="29">
        <v>15.7</v>
      </c>
      <c r="CE184" s="29">
        <v>214</v>
      </c>
      <c r="CF184" s="29" t="s">
        <v>383</v>
      </c>
      <c r="CG184" s="29">
        <v>49</v>
      </c>
      <c r="CH184" s="29" t="s">
        <v>383</v>
      </c>
      <c r="CI184" s="29">
        <v>33</v>
      </c>
      <c r="CJ184" s="29">
        <v>6</v>
      </c>
      <c r="CK184" s="29">
        <v>11</v>
      </c>
      <c r="CL184" s="29" t="s">
        <v>383</v>
      </c>
      <c r="CM184" s="29">
        <v>1</v>
      </c>
      <c r="CN184" s="29" t="s">
        <v>1180</v>
      </c>
      <c r="CO184" s="29" t="s">
        <v>382</v>
      </c>
      <c r="CP184" s="29" t="s">
        <v>382</v>
      </c>
      <c r="CQ184" s="29" t="s">
        <v>681</v>
      </c>
      <c r="CR184" s="29">
        <v>0</v>
      </c>
      <c r="CS184" s="29" t="s">
        <v>385</v>
      </c>
      <c r="CT184" s="29" t="s">
        <v>385</v>
      </c>
      <c r="CU184" s="29" t="s">
        <v>681</v>
      </c>
      <c r="CW184" s="29">
        <v>0</v>
      </c>
      <c r="DC184" s="29" t="s">
        <v>385</v>
      </c>
      <c r="DD184" s="29" t="s">
        <v>385</v>
      </c>
      <c r="DF184" s="29">
        <v>1</v>
      </c>
      <c r="DH184" s="29" t="str">
        <f t="shared" si="2"/>
        <v>CA028</v>
      </c>
    </row>
    <row r="185" spans="1:112" ht="15" customHeight="1" x14ac:dyDescent="0.2">
      <c r="A185" s="29" t="s">
        <v>899</v>
      </c>
      <c r="B185" s="29" t="s">
        <v>1176</v>
      </c>
      <c r="C185" s="29" t="s">
        <v>1181</v>
      </c>
      <c r="D185" s="29" t="s">
        <v>1181</v>
      </c>
      <c r="E185" s="29" t="s">
        <v>1182</v>
      </c>
      <c r="F185" s="29">
        <v>0</v>
      </c>
      <c r="G185" s="29" t="s">
        <v>383</v>
      </c>
      <c r="H185" s="29">
        <v>2</v>
      </c>
      <c r="I185" s="29" t="s">
        <v>383</v>
      </c>
      <c r="J185" s="29" t="s">
        <v>383</v>
      </c>
      <c r="K185" s="29">
        <v>0</v>
      </c>
      <c r="M185" s="29">
        <v>1</v>
      </c>
      <c r="O185" s="29">
        <v>0</v>
      </c>
      <c r="P185" s="29" t="s">
        <v>1183</v>
      </c>
      <c r="Q185" s="29" t="s">
        <v>1181</v>
      </c>
      <c r="R185" s="29" t="s">
        <v>383</v>
      </c>
      <c r="S185" s="29" t="s">
        <v>383</v>
      </c>
      <c r="T185" s="29" t="s">
        <v>383</v>
      </c>
      <c r="U185" s="29" t="s">
        <v>383</v>
      </c>
      <c r="V185" s="29" t="s">
        <v>383</v>
      </c>
      <c r="W185" s="29" t="s">
        <v>383</v>
      </c>
      <c r="X185" s="29" t="s">
        <v>383</v>
      </c>
      <c r="Y185" s="29" t="s">
        <v>383</v>
      </c>
      <c r="Z185" s="29" t="s">
        <v>383</v>
      </c>
      <c r="AA185" s="29" t="s">
        <v>383</v>
      </c>
      <c r="AB185" s="29" t="s">
        <v>383</v>
      </c>
      <c r="AC185" s="29" t="s">
        <v>383</v>
      </c>
      <c r="AD185" s="29" t="s">
        <v>383</v>
      </c>
      <c r="AE185" s="29" t="s">
        <v>383</v>
      </c>
      <c r="AF185" s="29" t="s">
        <v>383</v>
      </c>
      <c r="AG185" s="29" t="s">
        <v>383</v>
      </c>
      <c r="AH185" s="29" t="s">
        <v>383</v>
      </c>
      <c r="AI185" s="29" t="s">
        <v>383</v>
      </c>
      <c r="AJ185" s="29" t="s">
        <v>383</v>
      </c>
      <c r="AK185" s="29" t="s">
        <v>383</v>
      </c>
      <c r="AL185" s="29" t="s">
        <v>383</v>
      </c>
      <c r="AM185" s="29" t="s">
        <v>383</v>
      </c>
      <c r="AN185" s="29" t="s">
        <v>383</v>
      </c>
      <c r="AO185" s="29" t="s">
        <v>383</v>
      </c>
      <c r="AP185" s="29" t="s">
        <v>383</v>
      </c>
      <c r="AQ185" s="29" t="s">
        <v>383</v>
      </c>
      <c r="AR185" s="29" t="s">
        <v>383</v>
      </c>
      <c r="AS185" s="29" t="s">
        <v>383</v>
      </c>
      <c r="AT185" s="29" t="s">
        <v>383</v>
      </c>
      <c r="AU185" s="29" t="s">
        <v>383</v>
      </c>
      <c r="AV185" s="29" t="s">
        <v>383</v>
      </c>
      <c r="AW185" s="29" t="s">
        <v>383</v>
      </c>
      <c r="AX185" s="29" t="s">
        <v>383</v>
      </c>
      <c r="AY185" s="29" t="s">
        <v>383</v>
      </c>
      <c r="AZ185" s="29" t="s">
        <v>383</v>
      </c>
      <c r="BA185" s="29" t="s">
        <v>383</v>
      </c>
      <c r="BB185" s="29" t="s">
        <v>383</v>
      </c>
      <c r="BC185" s="29" t="s">
        <v>383</v>
      </c>
      <c r="BD185" s="29" t="s">
        <v>383</v>
      </c>
      <c r="BE185" s="29" t="s">
        <v>383</v>
      </c>
      <c r="BF185" s="29" t="s">
        <v>383</v>
      </c>
      <c r="BG185" s="29" t="s">
        <v>383</v>
      </c>
      <c r="BH185" s="29" t="s">
        <v>383</v>
      </c>
      <c r="BI185" s="29" t="s">
        <v>383</v>
      </c>
      <c r="BJ185" s="29" t="s">
        <v>383</v>
      </c>
      <c r="BK185" s="29" t="s">
        <v>383</v>
      </c>
      <c r="BL185" s="29" t="s">
        <v>383</v>
      </c>
      <c r="BM185" s="29" t="s">
        <v>383</v>
      </c>
      <c r="BN185" s="29" t="s">
        <v>383</v>
      </c>
      <c r="BO185" s="29" t="s">
        <v>383</v>
      </c>
      <c r="BP185" s="29" t="s">
        <v>383</v>
      </c>
      <c r="BQ185" s="29" t="s">
        <v>383</v>
      </c>
      <c r="BR185" s="29" t="s">
        <v>383</v>
      </c>
      <c r="BS185" s="29" t="s">
        <v>383</v>
      </c>
      <c r="BT185" s="29" t="s">
        <v>383</v>
      </c>
      <c r="BU185" s="29" t="s">
        <v>383</v>
      </c>
      <c r="BV185" s="29" t="s">
        <v>383</v>
      </c>
      <c r="BW185" s="29" t="s">
        <v>383</v>
      </c>
      <c r="BX185" s="29" t="s">
        <v>383</v>
      </c>
      <c r="BY185" s="29" t="s">
        <v>383</v>
      </c>
      <c r="BZ185" s="29" t="s">
        <v>383</v>
      </c>
      <c r="CA185" s="29" t="s">
        <v>383</v>
      </c>
      <c r="CB185" s="29" t="s">
        <v>383</v>
      </c>
      <c r="CC185" s="29" t="s">
        <v>383</v>
      </c>
      <c r="CD185" s="29" t="s">
        <v>383</v>
      </c>
      <c r="CE185" s="29" t="s">
        <v>383</v>
      </c>
      <c r="CF185" s="29" t="s">
        <v>383</v>
      </c>
      <c r="CG185" s="29" t="s">
        <v>383</v>
      </c>
      <c r="CH185" s="29" t="s">
        <v>383</v>
      </c>
      <c r="CI185" s="29" t="s">
        <v>383</v>
      </c>
      <c r="CJ185" s="29" t="s">
        <v>383</v>
      </c>
      <c r="CK185" s="29" t="s">
        <v>383</v>
      </c>
      <c r="CL185" s="29" t="s">
        <v>383</v>
      </c>
      <c r="CM185" s="29" t="s">
        <v>383</v>
      </c>
      <c r="CN185" s="29" t="s">
        <v>383</v>
      </c>
      <c r="CO185" s="29" t="s">
        <v>383</v>
      </c>
      <c r="CP185" s="29" t="s">
        <v>383</v>
      </c>
      <c r="CQ185" s="29" t="s">
        <v>383</v>
      </c>
      <c r="CR185" s="29" t="s">
        <v>383</v>
      </c>
      <c r="CS185" s="29" t="s">
        <v>383</v>
      </c>
      <c r="CT185" s="29" t="s">
        <v>383</v>
      </c>
      <c r="CU185" s="29" t="s">
        <v>383</v>
      </c>
      <c r="CW185" s="29" t="s">
        <v>383</v>
      </c>
      <c r="CX185" s="29" t="s">
        <v>383</v>
      </c>
      <c r="CY185" s="29" t="s">
        <v>383</v>
      </c>
      <c r="CZ185" s="29" t="s">
        <v>383</v>
      </c>
      <c r="DA185" s="29" t="s">
        <v>383</v>
      </c>
      <c r="DC185" s="29" t="s">
        <v>383</v>
      </c>
      <c r="DD185" s="29" t="s">
        <v>383</v>
      </c>
      <c r="DE185" s="29" t="s">
        <v>383</v>
      </c>
      <c r="DF185" s="29" t="s">
        <v>383</v>
      </c>
      <c r="DG185" s="29" t="s">
        <v>383</v>
      </c>
      <c r="DH185" s="29" t="str">
        <f t="shared" si="2"/>
        <v>CA028</v>
      </c>
    </row>
    <row r="186" spans="1:112" ht="15" customHeight="1" x14ac:dyDescent="0.2">
      <c r="A186" s="29" t="s">
        <v>899</v>
      </c>
      <c r="B186" s="29" t="s">
        <v>1184</v>
      </c>
      <c r="C186" s="29">
        <v>248</v>
      </c>
      <c r="D186" s="29" t="s">
        <v>1185</v>
      </c>
      <c r="E186" s="29" t="s">
        <v>1186</v>
      </c>
      <c r="F186" s="29">
        <v>1</v>
      </c>
      <c r="G186" s="29" t="s">
        <v>376</v>
      </c>
      <c r="H186" s="29">
        <v>1.6</v>
      </c>
      <c r="I186" s="29">
        <v>1.6</v>
      </c>
      <c r="K186" s="29">
        <v>1</v>
      </c>
      <c r="L186" s="29">
        <v>0</v>
      </c>
      <c r="M186" s="29">
        <v>3</v>
      </c>
      <c r="N186" s="29" t="s">
        <v>576</v>
      </c>
      <c r="O186" s="29">
        <v>2</v>
      </c>
      <c r="P186" s="29" t="s">
        <v>1187</v>
      </c>
      <c r="Q186" s="29" t="s">
        <v>1185</v>
      </c>
      <c r="R186" s="29">
        <v>1.6</v>
      </c>
      <c r="T186" s="29" t="s">
        <v>376</v>
      </c>
      <c r="U186" s="29" t="s">
        <v>382</v>
      </c>
      <c r="V186" s="29" t="s">
        <v>378</v>
      </c>
      <c r="X186" s="29">
        <v>45</v>
      </c>
      <c r="Y186" s="29" t="s">
        <v>554</v>
      </c>
      <c r="Z186" s="29">
        <v>112</v>
      </c>
      <c r="AA186" s="29" t="s">
        <v>380</v>
      </c>
      <c r="AD186" s="29">
        <v>39.6</v>
      </c>
      <c r="AE186" s="29">
        <v>39.6</v>
      </c>
      <c r="AF186" s="29">
        <v>3.5</v>
      </c>
      <c r="AI186" s="29" t="s">
        <v>377</v>
      </c>
      <c r="AJ186" s="29" t="s">
        <v>383</v>
      </c>
      <c r="AK186" s="29" t="s">
        <v>377</v>
      </c>
      <c r="AL186" s="29" t="s">
        <v>383</v>
      </c>
      <c r="AM186" s="29" t="s">
        <v>383</v>
      </c>
      <c r="AN186" s="29" t="s">
        <v>383</v>
      </c>
      <c r="AO186" s="29" t="s">
        <v>383</v>
      </c>
      <c r="AP186" s="29" t="s">
        <v>383</v>
      </c>
      <c r="AQ186" s="29" t="s">
        <v>383</v>
      </c>
      <c r="AR186" s="29" t="s">
        <v>383</v>
      </c>
      <c r="AS186" s="29" t="s">
        <v>383</v>
      </c>
      <c r="AT186" s="29" t="s">
        <v>383</v>
      </c>
      <c r="AU186" s="29" t="s">
        <v>383</v>
      </c>
      <c r="AV186" s="29" t="s">
        <v>377</v>
      </c>
      <c r="AW186" s="29" t="s">
        <v>377</v>
      </c>
      <c r="AX186" s="29" t="s">
        <v>864</v>
      </c>
      <c r="AY186" s="29" t="s">
        <v>377</v>
      </c>
      <c r="AZ186" s="29" t="s">
        <v>377</v>
      </c>
      <c r="BA186" s="29" t="s">
        <v>377</v>
      </c>
      <c r="BB186" s="29" t="s">
        <v>383</v>
      </c>
      <c r="BC186" s="29" t="s">
        <v>383</v>
      </c>
      <c r="BD186" s="29" t="s">
        <v>383</v>
      </c>
      <c r="BE186" s="29" t="s">
        <v>383</v>
      </c>
      <c r="BF186" s="29" t="s">
        <v>383</v>
      </c>
      <c r="BG186" s="29" t="s">
        <v>383</v>
      </c>
      <c r="BH186" s="29" t="s">
        <v>383</v>
      </c>
      <c r="BI186" s="29" t="s">
        <v>383</v>
      </c>
      <c r="BJ186" s="29" t="s">
        <v>383</v>
      </c>
      <c r="BK186" s="29" t="s">
        <v>383</v>
      </c>
      <c r="BL186" s="29" t="s">
        <v>383</v>
      </c>
      <c r="BM186" s="29" t="s">
        <v>383</v>
      </c>
      <c r="BN186" s="29" t="s">
        <v>383</v>
      </c>
      <c r="BO186" s="29" t="s">
        <v>383</v>
      </c>
      <c r="BP186" s="29" t="s">
        <v>383</v>
      </c>
      <c r="BQ186" s="29">
        <v>21.9</v>
      </c>
      <c r="BR186" s="29">
        <v>10.9</v>
      </c>
      <c r="BS186" s="29">
        <v>50</v>
      </c>
      <c r="BT186" s="29">
        <v>5.4</v>
      </c>
      <c r="BU186" s="29">
        <v>24.8</v>
      </c>
      <c r="BV186" s="29">
        <v>5.5</v>
      </c>
      <c r="BW186" s="29">
        <v>25.2</v>
      </c>
      <c r="BX186" s="29">
        <v>5.25</v>
      </c>
      <c r="BY186" s="29">
        <v>12.6</v>
      </c>
      <c r="BZ186" s="29">
        <v>34.6</v>
      </c>
      <c r="CA186" s="29">
        <v>65.900000000000006</v>
      </c>
      <c r="CB186" s="29">
        <v>24</v>
      </c>
      <c r="CC186" s="29">
        <v>36.4</v>
      </c>
      <c r="CD186" s="29">
        <v>14.7</v>
      </c>
      <c r="CE186" s="29">
        <v>298</v>
      </c>
      <c r="CF186" s="29">
        <v>9</v>
      </c>
      <c r="CG186" s="29">
        <v>58</v>
      </c>
      <c r="CH186" s="29" t="s">
        <v>383</v>
      </c>
      <c r="CI186" s="29">
        <v>27</v>
      </c>
      <c r="CJ186" s="29">
        <v>4</v>
      </c>
      <c r="CK186" s="29">
        <v>11</v>
      </c>
      <c r="CL186" s="29" t="s">
        <v>383</v>
      </c>
      <c r="CM186" s="29" t="s">
        <v>383</v>
      </c>
      <c r="CN186" s="29" t="s">
        <v>1188</v>
      </c>
      <c r="CO186" s="29" t="s">
        <v>382</v>
      </c>
      <c r="CP186" s="29" t="s">
        <v>382</v>
      </c>
      <c r="CQ186" s="29" t="s">
        <v>681</v>
      </c>
      <c r="CR186" s="29">
        <v>0</v>
      </c>
      <c r="CS186" s="29" t="s">
        <v>385</v>
      </c>
      <c r="CT186" s="29" t="s">
        <v>385</v>
      </c>
      <c r="CU186" s="29" t="s">
        <v>681</v>
      </c>
      <c r="CW186" s="29">
        <v>0</v>
      </c>
      <c r="DC186" s="29" t="s">
        <v>385</v>
      </c>
      <c r="DD186" s="29" t="s">
        <v>385</v>
      </c>
      <c r="DF186" s="29">
        <v>1</v>
      </c>
      <c r="DH186" s="29" t="str">
        <f t="shared" si="2"/>
        <v>CA029</v>
      </c>
    </row>
    <row r="187" spans="1:112" ht="15" customHeight="1" x14ac:dyDescent="0.2">
      <c r="A187" s="29" t="s">
        <v>899</v>
      </c>
      <c r="B187" s="29" t="s">
        <v>1184</v>
      </c>
      <c r="C187" s="29" t="s">
        <v>1189</v>
      </c>
      <c r="D187" s="29" t="s">
        <v>1189</v>
      </c>
      <c r="E187" s="29" t="s">
        <v>1190</v>
      </c>
      <c r="F187" s="29">
        <v>0</v>
      </c>
      <c r="G187" s="29" t="s">
        <v>383</v>
      </c>
      <c r="H187" s="29" t="s">
        <v>383</v>
      </c>
      <c r="I187" s="29" t="s">
        <v>383</v>
      </c>
      <c r="J187" s="29" t="s">
        <v>383</v>
      </c>
      <c r="K187" s="29">
        <v>0</v>
      </c>
      <c r="M187" s="29">
        <v>3</v>
      </c>
      <c r="N187" s="29" t="s">
        <v>576</v>
      </c>
      <c r="O187" s="29">
        <v>0</v>
      </c>
      <c r="P187" s="29" t="s">
        <v>1191</v>
      </c>
      <c r="Q187" s="29" t="s">
        <v>1189</v>
      </c>
      <c r="R187" s="29" t="s">
        <v>383</v>
      </c>
      <c r="S187" s="29" t="s">
        <v>383</v>
      </c>
      <c r="T187" s="29" t="s">
        <v>383</v>
      </c>
      <c r="U187" s="29" t="s">
        <v>383</v>
      </c>
      <c r="V187" s="29" t="s">
        <v>383</v>
      </c>
      <c r="W187" s="29" t="s">
        <v>383</v>
      </c>
      <c r="X187" s="29" t="s">
        <v>383</v>
      </c>
      <c r="Y187" s="29" t="s">
        <v>383</v>
      </c>
      <c r="Z187" s="29" t="s">
        <v>383</v>
      </c>
      <c r="AA187" s="29" t="s">
        <v>383</v>
      </c>
      <c r="AB187" s="29" t="s">
        <v>383</v>
      </c>
      <c r="AC187" s="29" t="s">
        <v>383</v>
      </c>
      <c r="AD187" s="29" t="s">
        <v>383</v>
      </c>
      <c r="AE187" s="29" t="s">
        <v>383</v>
      </c>
      <c r="AF187" s="29" t="s">
        <v>383</v>
      </c>
      <c r="AG187" s="29" t="s">
        <v>383</v>
      </c>
      <c r="AH187" s="29" t="s">
        <v>383</v>
      </c>
      <c r="AI187" s="29" t="s">
        <v>383</v>
      </c>
      <c r="AJ187" s="29" t="s">
        <v>383</v>
      </c>
      <c r="AK187" s="29" t="s">
        <v>383</v>
      </c>
      <c r="AL187" s="29" t="s">
        <v>383</v>
      </c>
      <c r="AM187" s="29" t="s">
        <v>383</v>
      </c>
      <c r="AN187" s="29" t="s">
        <v>383</v>
      </c>
      <c r="AO187" s="29" t="s">
        <v>383</v>
      </c>
      <c r="AP187" s="29" t="s">
        <v>383</v>
      </c>
      <c r="AQ187" s="29" t="s">
        <v>383</v>
      </c>
      <c r="AR187" s="29" t="s">
        <v>383</v>
      </c>
      <c r="AS187" s="29" t="s">
        <v>383</v>
      </c>
      <c r="AT187" s="29" t="s">
        <v>383</v>
      </c>
      <c r="AU187" s="29" t="s">
        <v>383</v>
      </c>
      <c r="AV187" s="29" t="s">
        <v>383</v>
      </c>
      <c r="AW187" s="29" t="s">
        <v>383</v>
      </c>
      <c r="AX187" s="29" t="s">
        <v>383</v>
      </c>
      <c r="AY187" s="29" t="s">
        <v>383</v>
      </c>
      <c r="AZ187" s="29" t="s">
        <v>383</v>
      </c>
      <c r="BA187" s="29" t="s">
        <v>383</v>
      </c>
      <c r="BB187" s="29" t="s">
        <v>383</v>
      </c>
      <c r="BC187" s="29" t="s">
        <v>383</v>
      </c>
      <c r="BD187" s="29" t="s">
        <v>383</v>
      </c>
      <c r="BE187" s="29" t="s">
        <v>383</v>
      </c>
      <c r="BF187" s="29" t="s">
        <v>383</v>
      </c>
      <c r="BG187" s="29" t="s">
        <v>383</v>
      </c>
      <c r="BH187" s="29" t="s">
        <v>383</v>
      </c>
      <c r="BI187" s="29" t="s">
        <v>383</v>
      </c>
      <c r="BJ187" s="29" t="s">
        <v>383</v>
      </c>
      <c r="BK187" s="29" t="s">
        <v>383</v>
      </c>
      <c r="BL187" s="29" t="s">
        <v>383</v>
      </c>
      <c r="BM187" s="29" t="s">
        <v>383</v>
      </c>
      <c r="BN187" s="29" t="s">
        <v>383</v>
      </c>
      <c r="BO187" s="29" t="s">
        <v>383</v>
      </c>
      <c r="BP187" s="29" t="s">
        <v>383</v>
      </c>
      <c r="BQ187" s="29" t="s">
        <v>383</v>
      </c>
      <c r="BR187" s="29" t="s">
        <v>383</v>
      </c>
      <c r="BS187" s="29" t="s">
        <v>383</v>
      </c>
      <c r="BT187" s="29" t="s">
        <v>383</v>
      </c>
      <c r="BU187" s="29" t="s">
        <v>383</v>
      </c>
      <c r="BV187" s="29" t="s">
        <v>383</v>
      </c>
      <c r="BW187" s="29" t="s">
        <v>383</v>
      </c>
      <c r="BX187" s="29" t="s">
        <v>383</v>
      </c>
      <c r="BY187" s="29" t="s">
        <v>383</v>
      </c>
      <c r="BZ187" s="29" t="s">
        <v>383</v>
      </c>
      <c r="CA187" s="29" t="s">
        <v>383</v>
      </c>
      <c r="CB187" s="29" t="s">
        <v>383</v>
      </c>
      <c r="CC187" s="29" t="s">
        <v>383</v>
      </c>
      <c r="CD187" s="29" t="s">
        <v>383</v>
      </c>
      <c r="CE187" s="29" t="s">
        <v>383</v>
      </c>
      <c r="CF187" s="29" t="s">
        <v>383</v>
      </c>
      <c r="CG187" s="29" t="s">
        <v>383</v>
      </c>
      <c r="CH187" s="29" t="s">
        <v>383</v>
      </c>
      <c r="CI187" s="29" t="s">
        <v>383</v>
      </c>
      <c r="CJ187" s="29" t="s">
        <v>383</v>
      </c>
      <c r="CK187" s="29" t="s">
        <v>383</v>
      </c>
      <c r="CL187" s="29" t="s">
        <v>383</v>
      </c>
      <c r="CM187" s="29" t="s">
        <v>383</v>
      </c>
      <c r="CN187" s="29" t="s">
        <v>383</v>
      </c>
      <c r="CO187" s="29" t="s">
        <v>383</v>
      </c>
      <c r="CP187" s="29" t="s">
        <v>383</v>
      </c>
      <c r="CQ187" s="29" t="s">
        <v>383</v>
      </c>
      <c r="CR187" s="29" t="s">
        <v>383</v>
      </c>
      <c r="CS187" s="29" t="s">
        <v>383</v>
      </c>
      <c r="CT187" s="29" t="s">
        <v>383</v>
      </c>
      <c r="CU187" s="29" t="s">
        <v>383</v>
      </c>
      <c r="CW187" s="29" t="s">
        <v>383</v>
      </c>
      <c r="CX187" s="29" t="s">
        <v>383</v>
      </c>
      <c r="CY187" s="29" t="s">
        <v>383</v>
      </c>
      <c r="CZ187" s="29" t="s">
        <v>383</v>
      </c>
      <c r="DA187" s="29" t="s">
        <v>383</v>
      </c>
      <c r="DC187" s="29" t="s">
        <v>383</v>
      </c>
      <c r="DD187" s="29" t="s">
        <v>383</v>
      </c>
      <c r="DE187" s="29" t="s">
        <v>383</v>
      </c>
      <c r="DF187" s="29" t="s">
        <v>383</v>
      </c>
      <c r="DG187" s="29" t="s">
        <v>383</v>
      </c>
      <c r="DH187" s="29" t="str">
        <f t="shared" si="2"/>
        <v>CA029</v>
      </c>
    </row>
    <row r="188" spans="1:112" ht="15" customHeight="1" x14ac:dyDescent="0.2">
      <c r="A188" s="29" t="s">
        <v>899</v>
      </c>
      <c r="B188" s="29" t="s">
        <v>1192</v>
      </c>
      <c r="C188" s="29">
        <v>251</v>
      </c>
      <c r="D188" s="29" t="s">
        <v>1193</v>
      </c>
      <c r="E188" s="29" t="s">
        <v>1034</v>
      </c>
      <c r="F188" s="29">
        <v>0</v>
      </c>
      <c r="G188" s="29" t="s">
        <v>392</v>
      </c>
      <c r="H188" s="29">
        <v>1</v>
      </c>
      <c r="K188" s="29">
        <v>0</v>
      </c>
      <c r="M188" s="29">
        <v>1</v>
      </c>
      <c r="O188" s="29">
        <v>0</v>
      </c>
      <c r="Q188" s="29" t="s">
        <v>1193</v>
      </c>
      <c r="T188" s="29" t="s">
        <v>392</v>
      </c>
      <c r="U188" s="29" t="s">
        <v>382</v>
      </c>
      <c r="V188" s="29" t="s">
        <v>378</v>
      </c>
      <c r="X188" s="29">
        <v>8</v>
      </c>
      <c r="Z188" s="29">
        <v>124</v>
      </c>
      <c r="AA188" s="29" t="s">
        <v>1194</v>
      </c>
      <c r="AC188" s="29" t="s">
        <v>380</v>
      </c>
      <c r="AD188" s="29">
        <v>39.799999999999997</v>
      </c>
      <c r="AE188" s="29">
        <v>39.799999999999997</v>
      </c>
      <c r="AF188" s="29">
        <v>1</v>
      </c>
      <c r="AG188" s="29" t="s">
        <v>1195</v>
      </c>
      <c r="AI188" s="29" t="s">
        <v>377</v>
      </c>
      <c r="AJ188" s="29" t="s">
        <v>377</v>
      </c>
      <c r="AK188" s="29" t="s">
        <v>377</v>
      </c>
      <c r="AL188" s="29" t="s">
        <v>383</v>
      </c>
      <c r="AM188" s="29" t="s">
        <v>383</v>
      </c>
      <c r="AN188" s="29" t="s">
        <v>383</v>
      </c>
      <c r="AO188" s="29" t="s">
        <v>383</v>
      </c>
      <c r="AP188" s="29" t="s">
        <v>377</v>
      </c>
      <c r="AQ188" s="29" t="s">
        <v>383</v>
      </c>
      <c r="AR188" s="29" t="s">
        <v>383</v>
      </c>
      <c r="AS188" s="29" t="s">
        <v>383</v>
      </c>
      <c r="AT188" s="29" t="s">
        <v>383</v>
      </c>
      <c r="AU188" s="29" t="s">
        <v>383</v>
      </c>
      <c r="AV188" s="29" t="s">
        <v>377</v>
      </c>
      <c r="AW188" s="29" t="s">
        <v>377</v>
      </c>
      <c r="AX188" s="29" t="s">
        <v>377</v>
      </c>
      <c r="AY188" s="29" t="s">
        <v>377</v>
      </c>
      <c r="AZ188" s="29" t="s">
        <v>377</v>
      </c>
      <c r="BA188" s="29" t="s">
        <v>864</v>
      </c>
      <c r="BB188" s="29" t="s">
        <v>383</v>
      </c>
      <c r="BC188" s="29" t="s">
        <v>383</v>
      </c>
      <c r="BD188" s="29" t="s">
        <v>383</v>
      </c>
      <c r="BE188" s="29" t="s">
        <v>383</v>
      </c>
      <c r="BF188" s="29" t="s">
        <v>383</v>
      </c>
      <c r="BG188" s="29" t="s">
        <v>383</v>
      </c>
      <c r="BH188" s="29" t="s">
        <v>383</v>
      </c>
      <c r="BI188" s="29" t="s">
        <v>383</v>
      </c>
      <c r="BJ188" s="29" t="s">
        <v>383</v>
      </c>
      <c r="BK188" s="29" t="s">
        <v>383</v>
      </c>
      <c r="BL188" s="29" t="s">
        <v>383</v>
      </c>
      <c r="BM188" s="29" t="s">
        <v>383</v>
      </c>
      <c r="BN188" s="29" t="s">
        <v>383</v>
      </c>
      <c r="BO188" s="29" t="s">
        <v>383</v>
      </c>
      <c r="BP188" s="29" t="s">
        <v>383</v>
      </c>
      <c r="BQ188" s="29">
        <v>19.2</v>
      </c>
      <c r="BR188" s="29">
        <v>9.1</v>
      </c>
      <c r="BS188" s="29">
        <v>47.5</v>
      </c>
      <c r="BT188" s="29">
        <v>6</v>
      </c>
      <c r="BU188" s="29">
        <v>31.4</v>
      </c>
      <c r="BV188" s="29">
        <v>4.0999999999999996</v>
      </c>
      <c r="BW188" s="29">
        <v>21.1</v>
      </c>
      <c r="BX188" s="29">
        <v>3.53</v>
      </c>
      <c r="BY188" s="29">
        <v>7.5</v>
      </c>
      <c r="BZ188" s="29">
        <v>22.6</v>
      </c>
      <c r="CA188" s="29">
        <v>64.099999999999994</v>
      </c>
      <c r="CB188" s="29">
        <v>21.2</v>
      </c>
      <c r="CC188" s="29">
        <v>33.200000000000003</v>
      </c>
      <c r="CD188" s="29">
        <v>20.8</v>
      </c>
      <c r="CE188" s="29">
        <v>255</v>
      </c>
      <c r="CF188" s="29" t="s">
        <v>383</v>
      </c>
      <c r="CG188" s="29">
        <v>61</v>
      </c>
      <c r="CH188" s="29" t="s">
        <v>383</v>
      </c>
      <c r="CI188" s="29">
        <v>23</v>
      </c>
      <c r="CJ188" s="29">
        <v>4</v>
      </c>
      <c r="CK188" s="29">
        <v>12</v>
      </c>
      <c r="CL188" s="29" t="s">
        <v>383</v>
      </c>
      <c r="CM188" s="29" t="s">
        <v>383</v>
      </c>
      <c r="CN188" s="29" t="s">
        <v>1196</v>
      </c>
      <c r="CO188" s="29" t="s">
        <v>382</v>
      </c>
      <c r="CQ188" s="29" t="s">
        <v>681</v>
      </c>
      <c r="CR188" s="29">
        <v>0</v>
      </c>
      <c r="CS188" s="29" t="s">
        <v>385</v>
      </c>
      <c r="CT188" s="29" t="s">
        <v>385</v>
      </c>
      <c r="CU188" s="29" t="s">
        <v>681</v>
      </c>
      <c r="CW188" s="29">
        <v>0</v>
      </c>
      <c r="DC188" s="29" t="s">
        <v>385</v>
      </c>
      <c r="DD188" s="29" t="s">
        <v>385</v>
      </c>
      <c r="DF188" s="29">
        <v>1</v>
      </c>
      <c r="DH188" s="29" t="str">
        <f t="shared" si="2"/>
        <v>CA030</v>
      </c>
    </row>
    <row r="189" spans="1:112" ht="15" customHeight="1" x14ac:dyDescent="0.2">
      <c r="A189" s="29" t="s">
        <v>899</v>
      </c>
      <c r="B189" s="29" t="s">
        <v>1192</v>
      </c>
      <c r="C189" s="29">
        <v>252</v>
      </c>
      <c r="D189" s="29" t="s">
        <v>1197</v>
      </c>
      <c r="E189" s="29" t="s">
        <v>1198</v>
      </c>
      <c r="F189" s="29">
        <v>1</v>
      </c>
      <c r="G189" s="29" t="s">
        <v>376</v>
      </c>
      <c r="H189" s="29">
        <v>5</v>
      </c>
      <c r="I189" s="29">
        <v>5</v>
      </c>
      <c r="J189" s="29">
        <v>60</v>
      </c>
      <c r="K189" s="29">
        <v>0</v>
      </c>
      <c r="L189" s="29">
        <v>1</v>
      </c>
      <c r="M189" s="29">
        <v>1</v>
      </c>
      <c r="O189" s="29">
        <v>0</v>
      </c>
      <c r="Q189" s="29" t="s">
        <v>1197</v>
      </c>
      <c r="R189" s="29">
        <v>5</v>
      </c>
      <c r="S189" s="29">
        <v>60</v>
      </c>
      <c r="T189" s="29" t="s">
        <v>376</v>
      </c>
      <c r="U189" s="29" t="s">
        <v>382</v>
      </c>
      <c r="V189" s="29" t="s">
        <v>378</v>
      </c>
      <c r="X189" s="29">
        <v>15</v>
      </c>
      <c r="Y189" s="29" t="s">
        <v>380</v>
      </c>
      <c r="Z189" s="29">
        <v>80</v>
      </c>
      <c r="AA189" s="29" t="s">
        <v>380</v>
      </c>
      <c r="AC189" s="29" t="s">
        <v>380</v>
      </c>
      <c r="AD189" s="29">
        <v>37.6</v>
      </c>
      <c r="AE189" s="29">
        <v>37.6</v>
      </c>
      <c r="AF189" s="29">
        <v>3</v>
      </c>
      <c r="AG189" s="29" t="s">
        <v>1199</v>
      </c>
      <c r="AI189" s="29" t="s">
        <v>377</v>
      </c>
      <c r="AJ189" s="29" t="s">
        <v>377</v>
      </c>
      <c r="AK189" s="29" t="s">
        <v>377</v>
      </c>
      <c r="AL189" s="29" t="s">
        <v>383</v>
      </c>
      <c r="AM189" s="29" t="s">
        <v>383</v>
      </c>
      <c r="AN189" s="29" t="s">
        <v>383</v>
      </c>
      <c r="AO189" s="29" t="s">
        <v>383</v>
      </c>
      <c r="AP189" s="29" t="s">
        <v>383</v>
      </c>
      <c r="AQ189" s="29" t="s">
        <v>383</v>
      </c>
      <c r="AR189" s="29" t="s">
        <v>383</v>
      </c>
      <c r="AS189" s="29" t="s">
        <v>383</v>
      </c>
      <c r="AT189" s="29" t="s">
        <v>383</v>
      </c>
      <c r="AU189" s="29" t="s">
        <v>383</v>
      </c>
      <c r="AV189" s="29" t="s">
        <v>377</v>
      </c>
      <c r="AW189" s="29" t="s">
        <v>377</v>
      </c>
      <c r="AX189" s="29" t="s">
        <v>864</v>
      </c>
      <c r="AY189" s="29" t="s">
        <v>377</v>
      </c>
      <c r="AZ189" s="29" t="s">
        <v>377</v>
      </c>
      <c r="BA189" s="29" t="s">
        <v>383</v>
      </c>
      <c r="BB189" s="29" t="s">
        <v>383</v>
      </c>
      <c r="BC189" s="29" t="s">
        <v>383</v>
      </c>
      <c r="BD189" s="29" t="s">
        <v>383</v>
      </c>
      <c r="BE189" s="29" t="s">
        <v>377</v>
      </c>
      <c r="BF189" s="29" t="s">
        <v>1200</v>
      </c>
      <c r="BG189" s="29" t="s">
        <v>382</v>
      </c>
      <c r="BH189" s="29" t="s">
        <v>383</v>
      </c>
      <c r="BI189" s="29" t="s">
        <v>383</v>
      </c>
      <c r="BJ189" s="29">
        <v>5</v>
      </c>
      <c r="BK189" s="29">
        <v>5</v>
      </c>
      <c r="BL189" s="29">
        <v>0</v>
      </c>
      <c r="BM189" s="29" t="s">
        <v>1200</v>
      </c>
      <c r="BN189" s="29" t="s">
        <v>382</v>
      </c>
      <c r="BO189" s="29" t="s">
        <v>383</v>
      </c>
      <c r="BP189" s="29" t="s">
        <v>383</v>
      </c>
      <c r="BQ189" s="29">
        <v>29.6</v>
      </c>
      <c r="BR189" s="29">
        <v>21.7</v>
      </c>
      <c r="BS189" s="29">
        <v>73.3</v>
      </c>
      <c r="BT189" s="29">
        <v>5.7</v>
      </c>
      <c r="BU189" s="29">
        <v>19.100000000000001</v>
      </c>
      <c r="BV189" s="29">
        <v>2.2000000000000002</v>
      </c>
      <c r="BW189" s="29">
        <v>7.6</v>
      </c>
      <c r="BX189" s="29">
        <v>4.8600000000000003</v>
      </c>
      <c r="BY189" s="29">
        <v>10.1</v>
      </c>
      <c r="BZ189" s="29">
        <v>29</v>
      </c>
      <c r="CA189" s="29">
        <v>59.6</v>
      </c>
      <c r="CB189" s="29">
        <v>20.8</v>
      </c>
      <c r="CC189" s="29">
        <v>34.799999999999997</v>
      </c>
      <c r="CD189" s="29">
        <v>19.8</v>
      </c>
      <c r="CE189" s="29">
        <v>318</v>
      </c>
      <c r="CF189" s="29" t="s">
        <v>383</v>
      </c>
      <c r="CG189" s="29">
        <v>60</v>
      </c>
      <c r="CH189" s="29">
        <v>7</v>
      </c>
      <c r="CI189" s="29">
        <v>25</v>
      </c>
      <c r="CJ189" s="29">
        <v>5</v>
      </c>
      <c r="CK189" s="29">
        <v>3</v>
      </c>
      <c r="CL189" s="29" t="s">
        <v>383</v>
      </c>
      <c r="CM189" s="29" t="s">
        <v>383</v>
      </c>
      <c r="CN189" s="29" t="s">
        <v>1201</v>
      </c>
      <c r="CO189" s="29" t="s">
        <v>456</v>
      </c>
      <c r="CQ189" s="29" t="s">
        <v>1202</v>
      </c>
      <c r="CR189" s="29">
        <v>1</v>
      </c>
      <c r="CS189" s="29" t="s">
        <v>457</v>
      </c>
      <c r="CT189" s="29" t="s">
        <v>385</v>
      </c>
      <c r="CU189" s="29" t="s">
        <v>1203</v>
      </c>
      <c r="CW189" s="29">
        <v>1</v>
      </c>
      <c r="DC189" s="29" t="s">
        <v>385</v>
      </c>
      <c r="DD189" s="29" t="s">
        <v>385</v>
      </c>
      <c r="DF189" s="29">
        <v>0</v>
      </c>
      <c r="DH189" s="29" t="str">
        <f t="shared" si="2"/>
        <v>CA030</v>
      </c>
    </row>
    <row r="190" spans="1:112" ht="15" customHeight="1" x14ac:dyDescent="0.2">
      <c r="A190" s="29" t="s">
        <v>899</v>
      </c>
      <c r="B190" s="29" t="s">
        <v>1192</v>
      </c>
      <c r="C190" s="29">
        <v>253</v>
      </c>
      <c r="D190" s="29" t="s">
        <v>1204</v>
      </c>
      <c r="E190" s="29" t="s">
        <v>1205</v>
      </c>
      <c r="F190" s="29">
        <v>1</v>
      </c>
      <c r="G190" s="29" t="s">
        <v>376</v>
      </c>
      <c r="H190" s="29">
        <v>1</v>
      </c>
      <c r="K190" s="29">
        <v>0</v>
      </c>
      <c r="L190" s="29">
        <v>0</v>
      </c>
      <c r="M190" s="29">
        <v>1</v>
      </c>
      <c r="O190" s="29">
        <v>0</v>
      </c>
      <c r="Q190" s="29" t="s">
        <v>1204</v>
      </c>
      <c r="T190" s="29" t="s">
        <v>376</v>
      </c>
      <c r="U190" s="29" t="s">
        <v>382</v>
      </c>
      <c r="V190" s="29" t="s">
        <v>378</v>
      </c>
      <c r="X190" s="29">
        <v>6</v>
      </c>
      <c r="Y190" s="29" t="s">
        <v>554</v>
      </c>
      <c r="Z190" s="29">
        <v>144</v>
      </c>
      <c r="AA190" s="29" t="s">
        <v>380</v>
      </c>
      <c r="AD190" s="29">
        <v>38.799999999999997</v>
      </c>
      <c r="AE190" s="29">
        <v>38.799999999999997</v>
      </c>
      <c r="AF190" s="29">
        <v>1.5</v>
      </c>
      <c r="AI190" s="29" t="s">
        <v>377</v>
      </c>
      <c r="AJ190" s="29" t="s">
        <v>383</v>
      </c>
      <c r="AK190" s="29" t="s">
        <v>377</v>
      </c>
      <c r="AL190" s="29" t="s">
        <v>383</v>
      </c>
      <c r="AM190" s="29" t="s">
        <v>383</v>
      </c>
      <c r="AN190" s="29" t="s">
        <v>383</v>
      </c>
      <c r="AO190" s="29" t="s">
        <v>383</v>
      </c>
      <c r="AP190" s="29" t="s">
        <v>383</v>
      </c>
      <c r="AQ190" s="29" t="s">
        <v>383</v>
      </c>
      <c r="AR190" s="29" t="s">
        <v>383</v>
      </c>
      <c r="AS190" s="29" t="s">
        <v>383</v>
      </c>
      <c r="AT190" s="29" t="s">
        <v>383</v>
      </c>
      <c r="AU190" s="29" t="s">
        <v>383</v>
      </c>
      <c r="AV190" s="29" t="s">
        <v>377</v>
      </c>
      <c r="AW190" s="29" t="s">
        <v>377</v>
      </c>
      <c r="AX190" s="29" t="s">
        <v>377</v>
      </c>
      <c r="AY190" s="29" t="s">
        <v>377</v>
      </c>
      <c r="AZ190" s="29" t="s">
        <v>377</v>
      </c>
      <c r="BA190" s="29" t="s">
        <v>383</v>
      </c>
      <c r="BB190" s="29" t="s">
        <v>383</v>
      </c>
      <c r="BC190" s="29" t="s">
        <v>383</v>
      </c>
      <c r="BD190" s="29" t="s">
        <v>383</v>
      </c>
      <c r="BE190" s="29" t="s">
        <v>382</v>
      </c>
      <c r="BF190" s="29" t="s">
        <v>383</v>
      </c>
      <c r="BG190" s="29" t="s">
        <v>382</v>
      </c>
      <c r="BH190" s="29" t="s">
        <v>383</v>
      </c>
      <c r="BI190" s="29" t="s">
        <v>383</v>
      </c>
      <c r="BJ190" s="29" t="s">
        <v>383</v>
      </c>
      <c r="BK190" s="29" t="s">
        <v>383</v>
      </c>
      <c r="BL190" s="29" t="s">
        <v>383</v>
      </c>
      <c r="BM190" s="29" t="s">
        <v>383</v>
      </c>
      <c r="BN190" s="29" t="s">
        <v>382</v>
      </c>
      <c r="BO190" s="29" t="s">
        <v>383</v>
      </c>
      <c r="BP190" s="29" t="s">
        <v>383</v>
      </c>
      <c r="BQ190" s="29">
        <v>18.8</v>
      </c>
      <c r="BR190" s="29">
        <v>12.2</v>
      </c>
      <c r="BS190" s="29">
        <v>64.900000000000006</v>
      </c>
      <c r="BT190" s="29">
        <v>4.4000000000000004</v>
      </c>
      <c r="BU190" s="29">
        <v>23.6</v>
      </c>
      <c r="BV190" s="29">
        <v>2.2000000000000002</v>
      </c>
      <c r="BW190" s="29">
        <v>11.5</v>
      </c>
      <c r="BX190" s="29">
        <v>4.33</v>
      </c>
      <c r="BY190" s="29">
        <v>8.8000000000000007</v>
      </c>
      <c r="BZ190" s="29">
        <v>24</v>
      </c>
      <c r="CA190" s="29">
        <v>55.4</v>
      </c>
      <c r="CB190" s="29">
        <v>20.3</v>
      </c>
      <c r="CC190" s="29">
        <v>36.700000000000003</v>
      </c>
      <c r="CD190" s="29">
        <v>19.8</v>
      </c>
      <c r="CE190" s="29">
        <v>137</v>
      </c>
      <c r="CF190" s="29" t="s">
        <v>383</v>
      </c>
      <c r="CG190" s="29">
        <v>68</v>
      </c>
      <c r="CH190" s="29" t="s">
        <v>383</v>
      </c>
      <c r="CI190" s="29">
        <v>22</v>
      </c>
      <c r="CJ190" s="29">
        <v>2</v>
      </c>
      <c r="CK190" s="29">
        <v>7</v>
      </c>
      <c r="CL190" s="29" t="s">
        <v>383</v>
      </c>
      <c r="CM190" s="29">
        <v>1</v>
      </c>
      <c r="CN190" s="29" t="s">
        <v>1206</v>
      </c>
      <c r="CO190" s="29" t="s">
        <v>382</v>
      </c>
      <c r="CQ190" s="29" t="s">
        <v>681</v>
      </c>
      <c r="CR190" s="29">
        <v>0</v>
      </c>
      <c r="CS190" s="29" t="s">
        <v>385</v>
      </c>
      <c r="CT190" s="29" t="s">
        <v>385</v>
      </c>
      <c r="CU190" s="29" t="s">
        <v>681</v>
      </c>
      <c r="CW190" s="29">
        <v>0</v>
      </c>
      <c r="DC190" s="29" t="s">
        <v>385</v>
      </c>
      <c r="DD190" s="29" t="s">
        <v>385</v>
      </c>
      <c r="DF190" s="29">
        <v>0</v>
      </c>
      <c r="DH190" s="29" t="str">
        <f t="shared" si="2"/>
        <v>CA030</v>
      </c>
    </row>
    <row r="191" spans="1:112" ht="15" customHeight="1" x14ac:dyDescent="0.2">
      <c r="A191" s="29" t="s">
        <v>899</v>
      </c>
      <c r="B191" s="29" t="s">
        <v>1192</v>
      </c>
      <c r="C191" s="29">
        <v>254</v>
      </c>
      <c r="D191" s="29" t="s">
        <v>1207</v>
      </c>
      <c r="E191" s="29" t="s">
        <v>714</v>
      </c>
      <c r="F191" s="29">
        <v>1</v>
      </c>
      <c r="G191" s="29" t="s">
        <v>376</v>
      </c>
      <c r="H191" s="29">
        <v>6</v>
      </c>
      <c r="K191" s="29">
        <v>0</v>
      </c>
      <c r="L191" s="29">
        <v>0</v>
      </c>
      <c r="M191" s="29">
        <v>1</v>
      </c>
      <c r="O191" s="29">
        <v>0</v>
      </c>
      <c r="Q191" s="29" t="s">
        <v>1207</v>
      </c>
      <c r="T191" s="29" t="s">
        <v>376</v>
      </c>
      <c r="U191" s="29" t="s">
        <v>382</v>
      </c>
      <c r="V191" s="29" t="s">
        <v>378</v>
      </c>
      <c r="X191" s="29">
        <v>17</v>
      </c>
      <c r="Y191" s="29" t="s">
        <v>380</v>
      </c>
      <c r="Z191" s="29">
        <v>96</v>
      </c>
      <c r="AA191" s="29" t="s">
        <v>380</v>
      </c>
      <c r="AC191" s="29" t="s">
        <v>380</v>
      </c>
      <c r="AD191" s="29">
        <v>38.1</v>
      </c>
      <c r="AE191" s="29">
        <v>38.1</v>
      </c>
      <c r="AF191" s="29">
        <v>2</v>
      </c>
      <c r="AG191" s="29" t="s">
        <v>1208</v>
      </c>
      <c r="AI191" s="29" t="s">
        <v>377</v>
      </c>
      <c r="AJ191" s="29" t="s">
        <v>377</v>
      </c>
      <c r="AK191" s="29" t="s">
        <v>383</v>
      </c>
      <c r="AL191" s="29" t="s">
        <v>383</v>
      </c>
      <c r="AM191" s="29" t="s">
        <v>383</v>
      </c>
      <c r="AN191" s="29" t="s">
        <v>383</v>
      </c>
      <c r="AO191" s="29" t="s">
        <v>383</v>
      </c>
      <c r="AP191" s="29" t="s">
        <v>383</v>
      </c>
      <c r="AQ191" s="29" t="s">
        <v>383</v>
      </c>
      <c r="AR191" s="29" t="s">
        <v>383</v>
      </c>
      <c r="AS191" s="29" t="s">
        <v>383</v>
      </c>
      <c r="AT191" s="29" t="s">
        <v>383</v>
      </c>
      <c r="AU191" s="29" t="s">
        <v>383</v>
      </c>
      <c r="AV191" s="29" t="s">
        <v>377</v>
      </c>
      <c r="AW191" s="29" t="s">
        <v>377</v>
      </c>
      <c r="AX191" s="29" t="s">
        <v>864</v>
      </c>
      <c r="AY191" s="29" t="s">
        <v>377</v>
      </c>
      <c r="AZ191" s="29" t="s">
        <v>377</v>
      </c>
      <c r="BA191" s="29" t="s">
        <v>383</v>
      </c>
      <c r="BB191" s="29" t="s">
        <v>383</v>
      </c>
      <c r="BC191" s="29" t="s">
        <v>383</v>
      </c>
      <c r="BD191" s="29" t="s">
        <v>383</v>
      </c>
      <c r="BE191" s="29" t="s">
        <v>377</v>
      </c>
      <c r="BF191" s="29" t="s">
        <v>1200</v>
      </c>
      <c r="BG191" s="29" t="s">
        <v>383</v>
      </c>
      <c r="BH191" s="29" t="s">
        <v>383</v>
      </c>
      <c r="BI191" s="29" t="s">
        <v>383</v>
      </c>
      <c r="BJ191" s="29" t="s">
        <v>383</v>
      </c>
      <c r="BK191" s="29" t="s">
        <v>383</v>
      </c>
      <c r="BL191" s="29" t="s">
        <v>383</v>
      </c>
      <c r="BM191" s="29" t="s">
        <v>1200</v>
      </c>
      <c r="BN191" s="29" t="s">
        <v>383</v>
      </c>
      <c r="BO191" s="29" t="s">
        <v>383</v>
      </c>
      <c r="BP191" s="29" t="s">
        <v>383</v>
      </c>
      <c r="BQ191" s="29">
        <v>27</v>
      </c>
      <c r="BR191" s="29">
        <v>19.5</v>
      </c>
      <c r="BS191" s="29">
        <v>72.400000000000006</v>
      </c>
      <c r="BT191" s="29">
        <v>5.6</v>
      </c>
      <c r="BU191" s="29">
        <v>20.8</v>
      </c>
      <c r="BV191" s="29">
        <v>1.8</v>
      </c>
      <c r="BW191" s="29">
        <v>6.8</v>
      </c>
      <c r="BX191" s="29">
        <v>3.42</v>
      </c>
      <c r="BY191" s="29">
        <v>7.5</v>
      </c>
      <c r="BZ191" s="29">
        <v>21.3</v>
      </c>
      <c r="CA191" s="29">
        <v>62.2</v>
      </c>
      <c r="CB191" s="29">
        <v>21.9</v>
      </c>
      <c r="CC191" s="29">
        <v>35.200000000000003</v>
      </c>
      <c r="CD191" s="29">
        <v>17.5</v>
      </c>
      <c r="CE191" s="29">
        <v>513</v>
      </c>
      <c r="CF191" s="29">
        <v>12.7</v>
      </c>
      <c r="CG191" s="29">
        <v>60</v>
      </c>
      <c r="CH191" s="29">
        <v>1</v>
      </c>
      <c r="CI191" s="29">
        <v>25</v>
      </c>
      <c r="CJ191" s="29">
        <v>3</v>
      </c>
      <c r="CK191" s="29">
        <v>11</v>
      </c>
      <c r="CL191" s="29" t="s">
        <v>383</v>
      </c>
      <c r="CM191" s="29" t="s">
        <v>383</v>
      </c>
      <c r="CN191" s="29" t="s">
        <v>1209</v>
      </c>
      <c r="CO191" s="29" t="s">
        <v>456</v>
      </c>
      <c r="CQ191" s="29" t="s">
        <v>457</v>
      </c>
      <c r="CR191" s="29">
        <v>1</v>
      </c>
      <c r="CS191" s="29" t="s">
        <v>457</v>
      </c>
      <c r="CT191" s="29" t="s">
        <v>385</v>
      </c>
      <c r="CU191" s="29" t="s">
        <v>457</v>
      </c>
      <c r="CW191" s="29">
        <v>1</v>
      </c>
      <c r="DC191" s="29" t="s">
        <v>457</v>
      </c>
      <c r="DD191" s="29" t="s">
        <v>457</v>
      </c>
      <c r="DF191" s="29">
        <v>1</v>
      </c>
      <c r="DH191" s="29" t="str">
        <f t="shared" si="2"/>
        <v>CA030</v>
      </c>
    </row>
    <row r="192" spans="1:112" ht="15" customHeight="1" x14ac:dyDescent="0.2">
      <c r="A192" s="29" t="s">
        <v>899</v>
      </c>
      <c r="B192" s="29" t="s">
        <v>1210</v>
      </c>
      <c r="C192" s="29">
        <v>255</v>
      </c>
      <c r="D192" s="29" t="s">
        <v>1211</v>
      </c>
      <c r="E192" s="29" t="s">
        <v>1212</v>
      </c>
      <c r="F192" s="29">
        <v>1</v>
      </c>
      <c r="G192" s="29" t="s">
        <v>376</v>
      </c>
      <c r="H192" s="29" t="s">
        <v>383</v>
      </c>
      <c r="K192" s="29" t="s">
        <v>383</v>
      </c>
      <c r="L192" s="29" t="s">
        <v>383</v>
      </c>
      <c r="M192" s="29" t="s">
        <v>383</v>
      </c>
      <c r="N192" s="29" t="s">
        <v>383</v>
      </c>
      <c r="O192" s="29" t="s">
        <v>383</v>
      </c>
      <c r="P192" s="29" t="s">
        <v>778</v>
      </c>
      <c r="Q192" s="29" t="s">
        <v>1211</v>
      </c>
      <c r="T192" s="29" t="s">
        <v>376</v>
      </c>
      <c r="U192" s="29" t="s">
        <v>382</v>
      </c>
      <c r="V192" s="29" t="s">
        <v>378</v>
      </c>
      <c r="X192" s="29">
        <v>6</v>
      </c>
      <c r="Y192" s="29" t="s">
        <v>554</v>
      </c>
      <c r="Z192" s="29">
        <v>120</v>
      </c>
      <c r="AA192" s="29" t="s">
        <v>380</v>
      </c>
      <c r="AD192" s="29">
        <v>39.200000000000003</v>
      </c>
      <c r="AE192" s="29">
        <v>39.200000000000003</v>
      </c>
      <c r="AF192" s="29">
        <v>1.5</v>
      </c>
      <c r="AG192" s="29" t="s">
        <v>1213</v>
      </c>
      <c r="AI192" s="29" t="s">
        <v>383</v>
      </c>
      <c r="AJ192" s="29" t="s">
        <v>383</v>
      </c>
      <c r="AK192" s="29" t="s">
        <v>383</v>
      </c>
      <c r="AL192" s="29" t="s">
        <v>383</v>
      </c>
      <c r="AM192" s="29" t="s">
        <v>383</v>
      </c>
      <c r="AN192" s="29" t="s">
        <v>383</v>
      </c>
      <c r="AO192" s="29" t="s">
        <v>383</v>
      </c>
      <c r="AP192" s="29" t="s">
        <v>377</v>
      </c>
      <c r="AQ192" s="29" t="s">
        <v>383</v>
      </c>
      <c r="AR192" s="29" t="s">
        <v>383</v>
      </c>
      <c r="AS192" s="29" t="s">
        <v>383</v>
      </c>
      <c r="AT192" s="29" t="s">
        <v>383</v>
      </c>
      <c r="AU192" s="29" t="s">
        <v>383</v>
      </c>
      <c r="AV192" s="29" t="s">
        <v>377</v>
      </c>
      <c r="AW192" s="29" t="s">
        <v>377</v>
      </c>
      <c r="AX192" s="29" t="s">
        <v>377</v>
      </c>
      <c r="AY192" s="29" t="s">
        <v>377</v>
      </c>
      <c r="AZ192" s="29" t="s">
        <v>377</v>
      </c>
      <c r="BA192" s="29" t="s">
        <v>377</v>
      </c>
      <c r="BB192" s="29" t="s">
        <v>383</v>
      </c>
      <c r="BC192" s="29" t="s">
        <v>383</v>
      </c>
      <c r="BD192" s="29" t="s">
        <v>383</v>
      </c>
      <c r="BE192" s="29" t="s">
        <v>382</v>
      </c>
      <c r="BF192" s="29" t="s">
        <v>383</v>
      </c>
      <c r="BG192" s="29" t="s">
        <v>377</v>
      </c>
      <c r="BH192" s="29" t="s">
        <v>1214</v>
      </c>
      <c r="BI192" s="29" t="s">
        <v>383</v>
      </c>
      <c r="BJ192" s="29" t="s">
        <v>383</v>
      </c>
      <c r="BK192" s="29" t="s">
        <v>383</v>
      </c>
      <c r="BL192" s="29" t="s">
        <v>383</v>
      </c>
      <c r="BM192" s="29" t="s">
        <v>383</v>
      </c>
      <c r="BN192" s="29" t="s">
        <v>377</v>
      </c>
      <c r="BO192" s="29" t="s">
        <v>1215</v>
      </c>
      <c r="BP192" s="29" t="s">
        <v>383</v>
      </c>
      <c r="BQ192" s="29">
        <v>20.3</v>
      </c>
      <c r="BR192" s="29">
        <v>9.8000000000000007</v>
      </c>
      <c r="BS192" s="29">
        <v>48.2</v>
      </c>
      <c r="BT192" s="29">
        <v>6.7</v>
      </c>
      <c r="BU192" s="29">
        <v>33.200000000000003</v>
      </c>
      <c r="BV192" s="29">
        <v>3.8</v>
      </c>
      <c r="BW192" s="29">
        <v>18.600000000000001</v>
      </c>
      <c r="BX192" s="29">
        <v>4.75</v>
      </c>
      <c r="BY192" s="29">
        <v>9.6999999999999993</v>
      </c>
      <c r="BZ192" s="29">
        <v>27.2</v>
      </c>
      <c r="CA192" s="29">
        <v>57.2</v>
      </c>
      <c r="CB192" s="29">
        <v>20.399999999999999</v>
      </c>
      <c r="CC192" s="29">
        <v>35.700000000000003</v>
      </c>
      <c r="CD192" s="29">
        <v>19.3</v>
      </c>
      <c r="CE192" s="29">
        <v>224</v>
      </c>
      <c r="CF192" s="29" t="s">
        <v>383</v>
      </c>
      <c r="CG192" s="29">
        <v>69</v>
      </c>
      <c r="CH192" s="29" t="s">
        <v>383</v>
      </c>
      <c r="CI192" s="29">
        <v>21</v>
      </c>
      <c r="CJ192" s="29">
        <v>2</v>
      </c>
      <c r="CK192" s="29">
        <v>8</v>
      </c>
      <c r="CL192" s="29" t="s">
        <v>383</v>
      </c>
      <c r="CM192" s="29" t="s">
        <v>383</v>
      </c>
      <c r="CN192" s="29" t="s">
        <v>1216</v>
      </c>
      <c r="CO192" s="29" t="s">
        <v>382</v>
      </c>
      <c r="CQ192" s="29" t="s">
        <v>681</v>
      </c>
      <c r="CR192" s="29">
        <v>0</v>
      </c>
      <c r="CS192" s="29" t="s">
        <v>385</v>
      </c>
      <c r="CT192" s="29" t="s">
        <v>385</v>
      </c>
      <c r="CU192" s="29" t="s">
        <v>681</v>
      </c>
      <c r="CW192" s="29">
        <v>0</v>
      </c>
      <c r="DC192" s="29" t="s">
        <v>385</v>
      </c>
      <c r="DD192" s="29" t="s">
        <v>385</v>
      </c>
      <c r="DF192" s="29">
        <v>0</v>
      </c>
      <c r="DH192" s="29" t="str">
        <f t="shared" si="2"/>
        <v>CA031</v>
      </c>
    </row>
    <row r="193" spans="1:112" ht="18.75" customHeight="1" x14ac:dyDescent="0.2">
      <c r="A193" s="29" t="s">
        <v>899</v>
      </c>
      <c r="B193" s="29" t="s">
        <v>1210</v>
      </c>
      <c r="C193" s="29">
        <v>256</v>
      </c>
      <c r="D193" s="29" t="s">
        <v>1217</v>
      </c>
      <c r="E193" s="29" t="s">
        <v>1218</v>
      </c>
      <c r="F193" s="29">
        <v>1</v>
      </c>
      <c r="G193" s="29" t="s">
        <v>376</v>
      </c>
      <c r="H193" s="29">
        <v>1</v>
      </c>
      <c r="I193" s="29">
        <v>0.5</v>
      </c>
      <c r="J193" s="29">
        <v>6</v>
      </c>
      <c r="K193" s="29">
        <v>0</v>
      </c>
      <c r="L193" s="29">
        <v>0</v>
      </c>
      <c r="M193" s="29">
        <v>1</v>
      </c>
      <c r="O193" s="29">
        <v>0</v>
      </c>
      <c r="Q193" s="29" t="s">
        <v>1217</v>
      </c>
      <c r="R193" s="29">
        <v>0.5</v>
      </c>
      <c r="S193" s="29">
        <v>6</v>
      </c>
      <c r="T193" s="29" t="s">
        <v>376</v>
      </c>
      <c r="U193" s="29" t="s">
        <v>382</v>
      </c>
      <c r="V193" s="29" t="s">
        <v>378</v>
      </c>
      <c r="X193" s="29">
        <v>8</v>
      </c>
      <c r="Y193" s="29" t="s">
        <v>554</v>
      </c>
      <c r="Z193" s="29">
        <v>108</v>
      </c>
      <c r="AA193" s="29" t="s">
        <v>380</v>
      </c>
      <c r="AD193" s="29">
        <v>39</v>
      </c>
      <c r="AE193" s="29">
        <v>39</v>
      </c>
      <c r="AF193" s="29">
        <v>1.5</v>
      </c>
      <c r="AI193" s="29" t="s">
        <v>377</v>
      </c>
      <c r="AJ193" s="29" t="s">
        <v>383</v>
      </c>
      <c r="AK193" s="29" t="s">
        <v>377</v>
      </c>
      <c r="AL193" s="29" t="s">
        <v>383</v>
      </c>
      <c r="AM193" s="29" t="s">
        <v>383</v>
      </c>
      <c r="AN193" s="29" t="s">
        <v>383</v>
      </c>
      <c r="AO193" s="29" t="s">
        <v>383</v>
      </c>
      <c r="AP193" s="29" t="s">
        <v>383</v>
      </c>
      <c r="AQ193" s="29" t="s">
        <v>383</v>
      </c>
      <c r="AR193" s="29" t="s">
        <v>383</v>
      </c>
      <c r="AS193" s="29" t="s">
        <v>383</v>
      </c>
      <c r="AT193" s="29" t="s">
        <v>383</v>
      </c>
      <c r="AU193" s="29" t="s">
        <v>383</v>
      </c>
      <c r="AV193" s="29" t="s">
        <v>377</v>
      </c>
      <c r="AW193" s="29" t="s">
        <v>377</v>
      </c>
      <c r="AX193" s="29" t="s">
        <v>377</v>
      </c>
      <c r="AY193" s="29" t="s">
        <v>377</v>
      </c>
      <c r="AZ193" s="29" t="s">
        <v>377</v>
      </c>
      <c r="BA193" s="29" t="s">
        <v>377</v>
      </c>
      <c r="BB193" s="29" t="s">
        <v>383</v>
      </c>
      <c r="BC193" s="29" t="s">
        <v>383</v>
      </c>
      <c r="BD193" s="29" t="s">
        <v>383</v>
      </c>
      <c r="BE193" s="29" t="s">
        <v>382</v>
      </c>
      <c r="BF193" s="29" t="s">
        <v>383</v>
      </c>
      <c r="BG193" s="29" t="s">
        <v>382</v>
      </c>
      <c r="BH193" s="29" t="s">
        <v>383</v>
      </c>
      <c r="BI193" s="29" t="s">
        <v>383</v>
      </c>
      <c r="BJ193" s="29" t="s">
        <v>383</v>
      </c>
      <c r="BK193" s="29" t="s">
        <v>383</v>
      </c>
      <c r="BL193" s="29" t="s">
        <v>383</v>
      </c>
      <c r="BM193" s="29" t="s">
        <v>383</v>
      </c>
      <c r="BN193" s="29" t="s">
        <v>382</v>
      </c>
      <c r="BO193" s="29" t="s">
        <v>383</v>
      </c>
      <c r="BP193" s="29" t="s">
        <v>383</v>
      </c>
      <c r="BQ193" s="29">
        <v>11.7</v>
      </c>
      <c r="BR193" s="29">
        <v>6</v>
      </c>
      <c r="BS193" s="29">
        <v>51.5</v>
      </c>
      <c r="BT193" s="29">
        <v>3</v>
      </c>
      <c r="BU193" s="29">
        <v>25.5</v>
      </c>
      <c r="BV193" s="29">
        <v>2.7</v>
      </c>
      <c r="BW193" s="29">
        <v>23</v>
      </c>
      <c r="BX193" s="29">
        <v>3.14</v>
      </c>
      <c r="BY193" s="29">
        <v>7</v>
      </c>
      <c r="BZ193" s="29">
        <v>20.2</v>
      </c>
      <c r="CA193" s="29">
        <v>64.3</v>
      </c>
      <c r="CB193" s="29">
        <v>22.3</v>
      </c>
      <c r="CC193" s="29">
        <v>34.700000000000003</v>
      </c>
      <c r="CD193" s="29">
        <v>16.7</v>
      </c>
      <c r="CE193" s="29">
        <v>15</v>
      </c>
      <c r="CF193" s="29" t="s">
        <v>383</v>
      </c>
      <c r="CG193" s="29">
        <v>58</v>
      </c>
      <c r="CH193" s="29">
        <v>1</v>
      </c>
      <c r="CI193" s="29">
        <v>23</v>
      </c>
      <c r="CJ193" s="29">
        <v>7</v>
      </c>
      <c r="CK193" s="29">
        <v>10</v>
      </c>
      <c r="CL193" s="29" t="s">
        <v>383</v>
      </c>
      <c r="CM193" s="29">
        <v>1</v>
      </c>
      <c r="CN193" s="29" t="s">
        <v>1219</v>
      </c>
      <c r="CO193" s="29" t="s">
        <v>382</v>
      </c>
      <c r="CQ193" s="29" t="s">
        <v>681</v>
      </c>
      <c r="CR193" s="29">
        <v>0</v>
      </c>
      <c r="CS193" s="29" t="s">
        <v>385</v>
      </c>
      <c r="CT193" s="29" t="s">
        <v>385</v>
      </c>
      <c r="CU193" s="29" t="s">
        <v>681</v>
      </c>
      <c r="CW193" s="29">
        <v>0</v>
      </c>
      <c r="DC193" s="29" t="s">
        <v>385</v>
      </c>
      <c r="DD193" s="29" t="s">
        <v>385</v>
      </c>
      <c r="DF193" s="29">
        <v>0</v>
      </c>
      <c r="DH193" s="29" t="str">
        <f t="shared" si="2"/>
        <v>CA031</v>
      </c>
    </row>
    <row r="194" spans="1:112" ht="15" customHeight="1" x14ac:dyDescent="0.2">
      <c r="A194" s="29" t="s">
        <v>899</v>
      </c>
      <c r="B194" s="29" t="s">
        <v>1210</v>
      </c>
      <c r="C194" s="29">
        <v>257</v>
      </c>
      <c r="D194" s="29" t="s">
        <v>1220</v>
      </c>
      <c r="E194" s="29" t="s">
        <v>874</v>
      </c>
      <c r="F194" s="29">
        <v>1</v>
      </c>
      <c r="G194" s="29" t="s">
        <v>376</v>
      </c>
      <c r="H194" s="29">
        <v>2</v>
      </c>
      <c r="I194" s="29">
        <v>2</v>
      </c>
      <c r="J194" s="29">
        <v>24</v>
      </c>
      <c r="K194" s="29">
        <v>0</v>
      </c>
      <c r="L194" s="29">
        <v>0</v>
      </c>
      <c r="M194" s="29">
        <v>1</v>
      </c>
      <c r="O194" s="29">
        <v>0</v>
      </c>
      <c r="Q194" s="29" t="s">
        <v>1220</v>
      </c>
      <c r="R194" s="29">
        <v>0.5</v>
      </c>
      <c r="S194" s="29">
        <v>6</v>
      </c>
      <c r="T194" s="29" t="s">
        <v>376</v>
      </c>
      <c r="U194" s="29" t="s">
        <v>382</v>
      </c>
      <c r="V194" s="29" t="s">
        <v>378</v>
      </c>
      <c r="X194" s="29">
        <v>8</v>
      </c>
      <c r="Y194" s="29" t="s">
        <v>554</v>
      </c>
      <c r="Z194" s="29">
        <v>88</v>
      </c>
      <c r="AA194" s="29" t="s">
        <v>380</v>
      </c>
      <c r="AC194" s="29" t="s">
        <v>380</v>
      </c>
      <c r="AD194" s="29">
        <v>38.200000000000003</v>
      </c>
      <c r="AE194" s="29">
        <v>38.200000000000003</v>
      </c>
      <c r="AF194" s="29">
        <v>1.5</v>
      </c>
      <c r="AG194" s="29" t="s">
        <v>1208</v>
      </c>
      <c r="AI194" s="29" t="s">
        <v>377</v>
      </c>
      <c r="AJ194" s="29" t="s">
        <v>377</v>
      </c>
      <c r="AK194" s="29" t="s">
        <v>377</v>
      </c>
      <c r="AL194" s="29" t="s">
        <v>383</v>
      </c>
      <c r="AM194" s="29" t="s">
        <v>383</v>
      </c>
      <c r="AN194" s="29" t="s">
        <v>383</v>
      </c>
      <c r="AO194" s="29" t="s">
        <v>383</v>
      </c>
      <c r="AP194" s="29" t="s">
        <v>383</v>
      </c>
      <c r="AQ194" s="29" t="s">
        <v>383</v>
      </c>
      <c r="AR194" s="29" t="s">
        <v>383</v>
      </c>
      <c r="AS194" s="29" t="s">
        <v>383</v>
      </c>
      <c r="AT194" s="29" t="s">
        <v>383</v>
      </c>
      <c r="AU194" s="29" t="s">
        <v>383</v>
      </c>
      <c r="AV194" s="29" t="s">
        <v>377</v>
      </c>
      <c r="AW194" s="29" t="s">
        <v>377</v>
      </c>
      <c r="AX194" s="29" t="s">
        <v>377</v>
      </c>
      <c r="AY194" s="29" t="s">
        <v>377</v>
      </c>
      <c r="AZ194" s="29" t="s">
        <v>377</v>
      </c>
      <c r="BA194" s="29" t="s">
        <v>377</v>
      </c>
      <c r="BB194" s="29" t="s">
        <v>383</v>
      </c>
      <c r="BC194" s="29" t="s">
        <v>383</v>
      </c>
      <c r="BD194" s="29" t="s">
        <v>383</v>
      </c>
      <c r="BE194" s="29" t="s">
        <v>382</v>
      </c>
      <c r="BF194" s="29" t="s">
        <v>383</v>
      </c>
      <c r="BG194" s="29" t="s">
        <v>382</v>
      </c>
      <c r="BH194" s="29" t="s">
        <v>383</v>
      </c>
      <c r="BI194" s="29" t="s">
        <v>383</v>
      </c>
      <c r="BJ194" s="29" t="s">
        <v>383</v>
      </c>
      <c r="BK194" s="29" t="s">
        <v>383</v>
      </c>
      <c r="BL194" s="29" t="s">
        <v>383</v>
      </c>
      <c r="BM194" s="29" t="s">
        <v>383</v>
      </c>
      <c r="BN194" s="29" t="s">
        <v>382</v>
      </c>
      <c r="BO194" s="29" t="s">
        <v>383</v>
      </c>
      <c r="BP194" s="29" t="s">
        <v>383</v>
      </c>
      <c r="BQ194" s="29">
        <v>21.5</v>
      </c>
      <c r="BR194" s="29">
        <v>16.399999999999999</v>
      </c>
      <c r="BS194" s="29">
        <v>76.2</v>
      </c>
      <c r="BT194" s="29">
        <v>3.7</v>
      </c>
      <c r="BU194" s="29">
        <v>17</v>
      </c>
      <c r="BV194" s="29">
        <v>1.5</v>
      </c>
      <c r="BW194" s="29">
        <v>6.8</v>
      </c>
      <c r="BX194" s="29">
        <v>5.2</v>
      </c>
      <c r="BY194" s="29">
        <v>10.1</v>
      </c>
      <c r="BZ194" s="29">
        <v>27.2</v>
      </c>
      <c r="CA194" s="29">
        <v>52.4</v>
      </c>
      <c r="CB194" s="29">
        <v>19.399999999999999</v>
      </c>
      <c r="CC194" s="29">
        <v>37.1</v>
      </c>
      <c r="CD194" s="29">
        <v>19</v>
      </c>
      <c r="CE194" s="29">
        <v>242</v>
      </c>
      <c r="CF194" s="29" t="s">
        <v>383</v>
      </c>
      <c r="CG194" s="29">
        <v>52</v>
      </c>
      <c r="CH194" s="29">
        <v>1</v>
      </c>
      <c r="CI194" s="29">
        <v>35</v>
      </c>
      <c r="CJ194" s="29">
        <v>3</v>
      </c>
      <c r="CK194" s="29">
        <v>5</v>
      </c>
      <c r="CL194" s="29">
        <v>4</v>
      </c>
      <c r="CM194" s="29" t="s">
        <v>383</v>
      </c>
      <c r="CN194" s="29" t="s">
        <v>1221</v>
      </c>
      <c r="CO194" s="29" t="s">
        <v>382</v>
      </c>
      <c r="CQ194" s="29" t="s">
        <v>681</v>
      </c>
      <c r="CR194" s="29">
        <v>0</v>
      </c>
      <c r="CS194" s="29" t="s">
        <v>385</v>
      </c>
      <c r="CT194" s="29" t="s">
        <v>385</v>
      </c>
      <c r="CU194" s="29" t="s">
        <v>681</v>
      </c>
      <c r="CW194" s="29">
        <v>0</v>
      </c>
      <c r="DC194" s="29" t="s">
        <v>385</v>
      </c>
      <c r="DD194" s="29" t="s">
        <v>385</v>
      </c>
      <c r="DF194" s="29">
        <v>0</v>
      </c>
      <c r="DH194" s="29" t="str">
        <f t="shared" si="2"/>
        <v>CA031</v>
      </c>
    </row>
    <row r="195" spans="1:112" ht="15" customHeight="1" x14ac:dyDescent="0.2">
      <c r="A195" s="29" t="s">
        <v>899</v>
      </c>
      <c r="B195" s="29" t="s">
        <v>1210</v>
      </c>
      <c r="C195" s="29">
        <v>262</v>
      </c>
      <c r="D195" s="29" t="s">
        <v>1222</v>
      </c>
      <c r="E195" s="29" t="s">
        <v>1223</v>
      </c>
      <c r="F195" s="29">
        <v>0</v>
      </c>
      <c r="G195" s="29" t="s">
        <v>392</v>
      </c>
      <c r="H195" s="29" t="s">
        <v>383</v>
      </c>
      <c r="I195" s="29">
        <v>3.5</v>
      </c>
      <c r="J195" s="29">
        <f>12*3.5</f>
        <v>42</v>
      </c>
      <c r="K195" s="29" t="s">
        <v>383</v>
      </c>
      <c r="M195" s="29" t="s">
        <v>383</v>
      </c>
      <c r="O195" s="29" t="s">
        <v>383</v>
      </c>
      <c r="Q195" s="29" t="s">
        <v>1222</v>
      </c>
      <c r="R195" s="29">
        <v>3.5</v>
      </c>
      <c r="S195" s="29">
        <f>12*3.5</f>
        <v>42</v>
      </c>
      <c r="T195" s="29" t="s">
        <v>392</v>
      </c>
      <c r="U195" s="29" t="s">
        <v>382</v>
      </c>
      <c r="V195" s="29" t="s">
        <v>378</v>
      </c>
      <c r="X195" s="29">
        <v>38</v>
      </c>
      <c r="Y195" s="29" t="s">
        <v>554</v>
      </c>
      <c r="Z195" s="29">
        <v>100</v>
      </c>
      <c r="AA195" s="29" t="s">
        <v>380</v>
      </c>
      <c r="AD195" s="29">
        <v>38.4</v>
      </c>
      <c r="AE195" s="29">
        <v>38.4</v>
      </c>
      <c r="AF195" s="29">
        <v>3</v>
      </c>
      <c r="AI195" s="29" t="s">
        <v>377</v>
      </c>
      <c r="AJ195" s="29" t="s">
        <v>377</v>
      </c>
      <c r="AK195" s="29" t="s">
        <v>377</v>
      </c>
      <c r="AL195" s="29" t="s">
        <v>383</v>
      </c>
      <c r="AM195" s="29" t="s">
        <v>383</v>
      </c>
      <c r="AN195" s="29" t="s">
        <v>383</v>
      </c>
      <c r="AO195" s="29" t="s">
        <v>383</v>
      </c>
      <c r="AP195" s="29" t="s">
        <v>383</v>
      </c>
      <c r="AQ195" s="29" t="s">
        <v>383</v>
      </c>
      <c r="AR195" s="29" t="s">
        <v>383</v>
      </c>
      <c r="AS195" s="29" t="s">
        <v>383</v>
      </c>
      <c r="AT195" s="29" t="s">
        <v>383</v>
      </c>
      <c r="AU195" s="29" t="s">
        <v>383</v>
      </c>
      <c r="AV195" s="29" t="s">
        <v>377</v>
      </c>
      <c r="AW195" s="29" t="s">
        <v>377</v>
      </c>
      <c r="AX195" s="29" t="s">
        <v>377</v>
      </c>
      <c r="AY195" s="29" t="s">
        <v>377</v>
      </c>
      <c r="AZ195" s="29" t="s">
        <v>377</v>
      </c>
      <c r="BA195" s="29" t="s">
        <v>377</v>
      </c>
      <c r="BB195" s="29" t="s">
        <v>383</v>
      </c>
      <c r="BC195" s="29" t="s">
        <v>383</v>
      </c>
      <c r="BD195" s="29" t="s">
        <v>383</v>
      </c>
      <c r="BE195" s="29" t="s">
        <v>382</v>
      </c>
      <c r="BF195" s="29" t="s">
        <v>383</v>
      </c>
      <c r="BG195" s="29" t="s">
        <v>382</v>
      </c>
      <c r="BH195" s="29" t="s">
        <v>383</v>
      </c>
      <c r="BI195" s="29" t="s">
        <v>383</v>
      </c>
      <c r="BJ195" s="29" t="s">
        <v>383</v>
      </c>
      <c r="BK195" s="29" t="s">
        <v>383</v>
      </c>
      <c r="BL195" s="29" t="s">
        <v>383</v>
      </c>
      <c r="BM195" s="29" t="s">
        <v>383</v>
      </c>
      <c r="BN195" s="29" t="s">
        <v>382</v>
      </c>
      <c r="BO195" s="29" t="s">
        <v>383</v>
      </c>
      <c r="BP195" s="29" t="s">
        <v>383</v>
      </c>
      <c r="BQ195" s="29">
        <v>15.4</v>
      </c>
      <c r="BR195" s="29">
        <v>10.8</v>
      </c>
      <c r="BS195" s="29">
        <v>70.099999999999994</v>
      </c>
      <c r="BT195" s="29">
        <v>3.4</v>
      </c>
      <c r="BU195" s="29">
        <v>22.2</v>
      </c>
      <c r="BV195" s="29">
        <v>1.2</v>
      </c>
      <c r="BW195" s="29">
        <v>7.7</v>
      </c>
      <c r="BX195" s="29">
        <v>3.29</v>
      </c>
      <c r="BY195" s="29">
        <v>7.5</v>
      </c>
      <c r="BZ195" s="29">
        <v>21.3</v>
      </c>
      <c r="CA195" s="29">
        <v>64.7</v>
      </c>
      <c r="CB195" s="29">
        <v>22.8</v>
      </c>
      <c r="CC195" s="29">
        <v>35.200000000000003</v>
      </c>
      <c r="CD195" s="29">
        <v>19.8</v>
      </c>
      <c r="CE195" s="29">
        <v>291</v>
      </c>
      <c r="CF195" s="29" t="s">
        <v>383</v>
      </c>
      <c r="CG195" s="29">
        <v>68</v>
      </c>
      <c r="CH195" s="29">
        <v>5</v>
      </c>
      <c r="CI195" s="29">
        <v>10</v>
      </c>
      <c r="CJ195" s="29">
        <v>16</v>
      </c>
      <c r="CK195" s="29" t="s">
        <v>383</v>
      </c>
      <c r="CL195" s="29" t="s">
        <v>383</v>
      </c>
      <c r="CM195" s="29">
        <v>1</v>
      </c>
      <c r="CN195" s="29" t="s">
        <v>1222</v>
      </c>
      <c r="CO195" s="29" t="s">
        <v>382</v>
      </c>
      <c r="CP195" s="29" t="s">
        <v>382</v>
      </c>
      <c r="CR195" s="29">
        <v>0</v>
      </c>
      <c r="CU195" s="29" t="s">
        <v>385</v>
      </c>
      <c r="CW195" s="29">
        <v>0</v>
      </c>
      <c r="DF195" s="29">
        <v>0</v>
      </c>
      <c r="DH195" s="29" t="str">
        <f t="shared" si="2"/>
        <v>CA031</v>
      </c>
    </row>
    <row r="196" spans="1:112" ht="15" customHeight="1" x14ac:dyDescent="0.2">
      <c r="A196" s="29" t="s">
        <v>899</v>
      </c>
      <c r="B196" s="29" t="s">
        <v>1224</v>
      </c>
      <c r="C196" s="29">
        <v>259</v>
      </c>
      <c r="D196" s="29" t="s">
        <v>1225</v>
      </c>
      <c r="E196" s="29" t="s">
        <v>1226</v>
      </c>
      <c r="F196" s="29">
        <v>1</v>
      </c>
      <c r="G196" s="29" t="s">
        <v>376</v>
      </c>
      <c r="H196" s="29" t="s">
        <v>383</v>
      </c>
      <c r="I196" s="29">
        <v>2</v>
      </c>
      <c r="J196" s="29">
        <v>24</v>
      </c>
      <c r="K196" s="29" t="s">
        <v>383</v>
      </c>
      <c r="L196" s="29" t="s">
        <v>383</v>
      </c>
      <c r="M196" s="29" t="s">
        <v>383</v>
      </c>
      <c r="N196" s="29" t="s">
        <v>383</v>
      </c>
      <c r="O196" s="29" t="s">
        <v>383</v>
      </c>
      <c r="P196" s="29" t="s">
        <v>553</v>
      </c>
      <c r="R196" s="29">
        <v>2</v>
      </c>
      <c r="S196" s="29">
        <v>24</v>
      </c>
      <c r="T196" s="29" t="s">
        <v>376</v>
      </c>
      <c r="U196" s="29" t="s">
        <v>382</v>
      </c>
      <c r="V196" s="29" t="s">
        <v>378</v>
      </c>
      <c r="X196" s="29">
        <v>17</v>
      </c>
      <c r="Y196" s="29" t="s">
        <v>554</v>
      </c>
      <c r="Z196" s="29">
        <v>76</v>
      </c>
      <c r="AA196" s="29" t="s">
        <v>380</v>
      </c>
      <c r="AC196" s="29" t="s">
        <v>380</v>
      </c>
      <c r="AD196" s="29">
        <v>39</v>
      </c>
      <c r="AE196" s="29">
        <v>39</v>
      </c>
      <c r="AF196" s="29">
        <v>4</v>
      </c>
      <c r="AG196" s="29" t="s">
        <v>1227</v>
      </c>
      <c r="AI196" s="29" t="s">
        <v>377</v>
      </c>
      <c r="AJ196" s="29" t="s">
        <v>383</v>
      </c>
      <c r="AK196" s="29" t="s">
        <v>377</v>
      </c>
      <c r="AL196" s="29" t="s">
        <v>383</v>
      </c>
      <c r="AM196" s="29" t="s">
        <v>383</v>
      </c>
      <c r="AN196" s="29" t="s">
        <v>383</v>
      </c>
      <c r="AO196" s="29" t="s">
        <v>383</v>
      </c>
      <c r="AP196" s="29" t="s">
        <v>383</v>
      </c>
      <c r="AQ196" s="29" t="s">
        <v>383</v>
      </c>
      <c r="AR196" s="29" t="s">
        <v>383</v>
      </c>
      <c r="AS196" s="29" t="s">
        <v>383</v>
      </c>
      <c r="AT196" s="29" t="s">
        <v>383</v>
      </c>
      <c r="AU196" s="29" t="s">
        <v>383</v>
      </c>
      <c r="AV196" s="29" t="s">
        <v>377</v>
      </c>
      <c r="AW196" s="29" t="s">
        <v>377</v>
      </c>
      <c r="AX196" s="29" t="s">
        <v>377</v>
      </c>
      <c r="AY196" s="29" t="s">
        <v>377</v>
      </c>
      <c r="AZ196" s="29" t="s">
        <v>377</v>
      </c>
      <c r="BA196" s="29" t="s">
        <v>377</v>
      </c>
      <c r="BB196" s="29" t="s">
        <v>383</v>
      </c>
      <c r="BC196" s="29" t="s">
        <v>383</v>
      </c>
      <c r="BD196" s="29" t="s">
        <v>383</v>
      </c>
      <c r="BE196" s="29" t="s">
        <v>377</v>
      </c>
      <c r="BF196" s="29" t="s">
        <v>1200</v>
      </c>
      <c r="BG196" s="29" t="s">
        <v>383</v>
      </c>
      <c r="BH196" s="29" t="s">
        <v>383</v>
      </c>
      <c r="BI196" s="29" t="s">
        <v>383</v>
      </c>
      <c r="BJ196" s="29">
        <v>1</v>
      </c>
      <c r="BK196" s="29">
        <v>6</v>
      </c>
      <c r="BL196" s="29" t="s">
        <v>377</v>
      </c>
      <c r="BM196" s="29" t="s">
        <v>1200</v>
      </c>
      <c r="BN196" s="29" t="s">
        <v>383</v>
      </c>
      <c r="BO196" s="29" t="s">
        <v>383</v>
      </c>
      <c r="BP196" s="29" t="s">
        <v>383</v>
      </c>
      <c r="BQ196" s="29">
        <v>14.3</v>
      </c>
      <c r="BR196" s="29">
        <v>9.6</v>
      </c>
      <c r="BS196" s="29">
        <v>67.400000000000006</v>
      </c>
      <c r="BT196" s="29">
        <v>3.2</v>
      </c>
      <c r="BU196" s="29">
        <v>22.1</v>
      </c>
      <c r="BV196" s="29">
        <v>1.5</v>
      </c>
      <c r="BW196" s="29">
        <v>10.5</v>
      </c>
      <c r="BX196" s="29">
        <v>4.8899999999999997</v>
      </c>
      <c r="BY196" s="29">
        <v>10.5</v>
      </c>
      <c r="BZ196" s="29">
        <v>30.7</v>
      </c>
      <c r="CA196" s="29">
        <v>62.8</v>
      </c>
      <c r="CB196" s="29">
        <v>21.5</v>
      </c>
      <c r="CC196" s="29">
        <v>34.200000000000003</v>
      </c>
      <c r="CD196" s="29">
        <v>16.899999999999999</v>
      </c>
      <c r="CE196" s="29">
        <v>526</v>
      </c>
      <c r="CF196" s="29">
        <v>9.9</v>
      </c>
      <c r="CG196" s="29">
        <v>59</v>
      </c>
      <c r="CH196" s="29">
        <v>6</v>
      </c>
      <c r="CI196" s="29">
        <v>21</v>
      </c>
      <c r="CJ196" s="29">
        <v>6</v>
      </c>
      <c r="CK196" s="29">
        <v>4</v>
      </c>
      <c r="CL196" s="29" t="s">
        <v>383</v>
      </c>
      <c r="CM196" s="29">
        <v>4</v>
      </c>
      <c r="CN196" s="29" t="s">
        <v>1228</v>
      </c>
      <c r="CO196" s="29" t="s">
        <v>382</v>
      </c>
      <c r="CQ196" s="29" t="s">
        <v>681</v>
      </c>
      <c r="CR196" s="29">
        <v>0</v>
      </c>
      <c r="CS196" s="29" t="s">
        <v>385</v>
      </c>
      <c r="CT196" s="29" t="s">
        <v>385</v>
      </c>
      <c r="CU196" s="29" t="s">
        <v>681</v>
      </c>
      <c r="CW196" s="29">
        <v>0</v>
      </c>
      <c r="DC196" s="29" t="s">
        <v>385</v>
      </c>
      <c r="DD196" s="29" t="s">
        <v>385</v>
      </c>
      <c r="DF196" s="29">
        <v>0</v>
      </c>
      <c r="DH196" s="29" t="str">
        <f t="shared" ref="DH196:DH259" si="3">B196</f>
        <v>CA032</v>
      </c>
    </row>
    <row r="197" spans="1:112" ht="15" customHeight="1" x14ac:dyDescent="0.2">
      <c r="A197" s="29" t="s">
        <v>899</v>
      </c>
      <c r="B197" s="29" t="s">
        <v>1229</v>
      </c>
      <c r="C197" s="29">
        <v>260</v>
      </c>
      <c r="D197" s="29" t="s">
        <v>1230</v>
      </c>
      <c r="E197" s="29" t="s">
        <v>1231</v>
      </c>
      <c r="F197" s="29">
        <v>0</v>
      </c>
      <c r="G197" s="29" t="s">
        <v>392</v>
      </c>
      <c r="H197" s="29">
        <v>2</v>
      </c>
      <c r="I197" s="29">
        <v>2</v>
      </c>
      <c r="J197" s="29">
        <v>12</v>
      </c>
      <c r="K197" s="29">
        <v>0</v>
      </c>
      <c r="M197" s="29">
        <v>1</v>
      </c>
      <c r="O197" s="29">
        <v>1</v>
      </c>
      <c r="Q197" s="29" t="s">
        <v>1230</v>
      </c>
      <c r="R197" s="29">
        <v>1</v>
      </c>
      <c r="S197" s="29">
        <v>12</v>
      </c>
      <c r="T197" s="29" t="s">
        <v>392</v>
      </c>
      <c r="U197" s="29" t="s">
        <v>382</v>
      </c>
      <c r="V197" s="29" t="s">
        <v>378</v>
      </c>
      <c r="X197" s="29">
        <v>40</v>
      </c>
      <c r="Y197" s="29" t="s">
        <v>554</v>
      </c>
      <c r="Z197" s="29">
        <v>60</v>
      </c>
      <c r="AA197" s="29">
        <v>60</v>
      </c>
      <c r="AD197" s="29">
        <v>38.700000000000003</v>
      </c>
      <c r="AE197" s="29">
        <v>38.700000000000003</v>
      </c>
      <c r="AF197" s="29">
        <v>2.5</v>
      </c>
      <c r="AI197" s="29" t="s">
        <v>377</v>
      </c>
      <c r="AJ197" s="29" t="s">
        <v>383</v>
      </c>
      <c r="AK197" s="29" t="s">
        <v>377</v>
      </c>
      <c r="AL197" s="29" t="s">
        <v>383</v>
      </c>
      <c r="AM197" s="29" t="s">
        <v>383</v>
      </c>
      <c r="AN197" s="29" t="s">
        <v>383</v>
      </c>
      <c r="AO197" s="29" t="s">
        <v>383</v>
      </c>
      <c r="AP197" s="29" t="s">
        <v>383</v>
      </c>
      <c r="AQ197" s="29" t="s">
        <v>383</v>
      </c>
      <c r="AR197" s="29" t="s">
        <v>383</v>
      </c>
      <c r="AS197" s="29" t="s">
        <v>383</v>
      </c>
      <c r="AT197" s="29" t="s">
        <v>383</v>
      </c>
      <c r="AU197" s="29" t="s">
        <v>383</v>
      </c>
      <c r="AV197" s="29" t="s">
        <v>377</v>
      </c>
      <c r="AW197" s="29" t="s">
        <v>377</v>
      </c>
      <c r="AX197" s="29" t="s">
        <v>377</v>
      </c>
      <c r="AY197" s="29" t="s">
        <v>377</v>
      </c>
      <c r="AZ197" s="29" t="s">
        <v>377</v>
      </c>
      <c r="BA197" s="29" t="s">
        <v>377</v>
      </c>
      <c r="BB197" s="29" t="s">
        <v>383</v>
      </c>
      <c r="BC197" s="29" t="s">
        <v>383</v>
      </c>
      <c r="BD197" s="29" t="s">
        <v>383</v>
      </c>
      <c r="BE197" s="29" t="s">
        <v>377</v>
      </c>
      <c r="BF197" s="29" t="s">
        <v>383</v>
      </c>
      <c r="BG197" s="29" t="s">
        <v>382</v>
      </c>
      <c r="BH197" s="29" t="s">
        <v>383</v>
      </c>
      <c r="BI197" s="29" t="s">
        <v>383</v>
      </c>
      <c r="BJ197" s="29" t="s">
        <v>383</v>
      </c>
      <c r="BK197" s="29" t="s">
        <v>383</v>
      </c>
      <c r="BL197" s="29" t="s">
        <v>383</v>
      </c>
      <c r="BM197" s="29" t="s">
        <v>383</v>
      </c>
      <c r="BN197" s="29" t="s">
        <v>382</v>
      </c>
      <c r="BO197" s="29" t="s">
        <v>383</v>
      </c>
      <c r="BP197" s="29" t="s">
        <v>383</v>
      </c>
      <c r="BQ197" s="29">
        <v>21.6</v>
      </c>
      <c r="BR197" s="29">
        <v>12.2</v>
      </c>
      <c r="BS197" s="29">
        <v>56.5</v>
      </c>
      <c r="BT197" s="29">
        <v>4.7</v>
      </c>
      <c r="BU197" s="29">
        <v>21.7</v>
      </c>
      <c r="BV197" s="29">
        <v>4.7</v>
      </c>
      <c r="BW197" s="29">
        <v>21.8</v>
      </c>
      <c r="BX197" s="29">
        <v>5.29</v>
      </c>
      <c r="BY197" s="29">
        <v>12</v>
      </c>
      <c r="BZ197" s="29">
        <v>32.5</v>
      </c>
      <c r="CA197" s="29">
        <v>61.5</v>
      </c>
      <c r="CB197" s="29">
        <v>22.7</v>
      </c>
      <c r="CC197" s="29">
        <v>36.9</v>
      </c>
      <c r="CD197" s="29">
        <v>20.100000000000001</v>
      </c>
      <c r="CE197" s="29">
        <v>206</v>
      </c>
      <c r="CF197" s="29" t="s">
        <v>383</v>
      </c>
      <c r="CG197" s="29">
        <v>67</v>
      </c>
      <c r="CH197" s="29" t="s">
        <v>383</v>
      </c>
      <c r="CI197" s="29">
        <v>17</v>
      </c>
      <c r="CJ197" s="29">
        <v>6</v>
      </c>
      <c r="CK197" s="29">
        <v>8</v>
      </c>
      <c r="CL197" s="29" t="s">
        <v>383</v>
      </c>
      <c r="CM197" s="29">
        <v>2</v>
      </c>
      <c r="CN197" s="29" t="s">
        <v>1232</v>
      </c>
      <c r="CO197" s="29" t="s">
        <v>382</v>
      </c>
      <c r="CQ197" s="29" t="s">
        <v>681</v>
      </c>
      <c r="CR197" s="29">
        <v>0</v>
      </c>
      <c r="CS197" s="29" t="s">
        <v>385</v>
      </c>
      <c r="CT197" s="29" t="s">
        <v>385</v>
      </c>
      <c r="CU197" s="29" t="s">
        <v>681</v>
      </c>
      <c r="CW197" s="29">
        <v>0</v>
      </c>
      <c r="DC197" s="29" t="s">
        <v>385</v>
      </c>
      <c r="DD197" s="29" t="s">
        <v>385</v>
      </c>
      <c r="DF197" s="29">
        <v>0</v>
      </c>
      <c r="DH197" s="29" t="str">
        <f t="shared" si="3"/>
        <v>CA033</v>
      </c>
    </row>
    <row r="198" spans="1:112" ht="15" customHeight="1" x14ac:dyDescent="0.2">
      <c r="A198" s="29" t="s">
        <v>899</v>
      </c>
      <c r="B198" s="29" t="s">
        <v>1229</v>
      </c>
      <c r="C198" s="29">
        <v>261</v>
      </c>
      <c r="D198" s="29" t="s">
        <v>1233</v>
      </c>
      <c r="E198" s="29" t="s">
        <v>478</v>
      </c>
      <c r="F198" s="29">
        <v>0</v>
      </c>
      <c r="G198" s="29" t="s">
        <v>392</v>
      </c>
      <c r="H198" s="29">
        <v>4</v>
      </c>
      <c r="I198" s="29">
        <v>4</v>
      </c>
      <c r="J198" s="29">
        <v>48</v>
      </c>
      <c r="K198" s="29">
        <v>0</v>
      </c>
      <c r="M198" s="29">
        <v>1</v>
      </c>
      <c r="O198" s="29">
        <v>1</v>
      </c>
      <c r="Q198" s="29" t="s">
        <v>1233</v>
      </c>
      <c r="R198" s="29">
        <v>4</v>
      </c>
      <c r="S198" s="29">
        <v>48</v>
      </c>
      <c r="T198" s="29" t="s">
        <v>392</v>
      </c>
      <c r="U198" s="29" t="s">
        <v>382</v>
      </c>
      <c r="V198" s="29" t="s">
        <v>378</v>
      </c>
      <c r="X198" s="29">
        <v>40</v>
      </c>
      <c r="Y198" s="29" t="s">
        <v>554</v>
      </c>
      <c r="Z198" s="29">
        <v>88</v>
      </c>
      <c r="AA198" s="29" t="s">
        <v>380</v>
      </c>
      <c r="AD198" s="29">
        <v>38.5</v>
      </c>
      <c r="AE198" s="29">
        <v>38.5</v>
      </c>
      <c r="AF198" s="29">
        <v>4</v>
      </c>
      <c r="AI198" s="29" t="s">
        <v>377</v>
      </c>
      <c r="AJ198" s="29" t="s">
        <v>383</v>
      </c>
      <c r="AK198" s="29" t="s">
        <v>377</v>
      </c>
      <c r="AL198" s="29" t="s">
        <v>383</v>
      </c>
      <c r="AM198" s="29" t="s">
        <v>383</v>
      </c>
      <c r="AN198" s="29" t="s">
        <v>383</v>
      </c>
      <c r="AO198" s="29" t="s">
        <v>383</v>
      </c>
      <c r="AP198" s="29" t="s">
        <v>383</v>
      </c>
      <c r="AQ198" s="29" t="s">
        <v>383</v>
      </c>
      <c r="AR198" s="29" t="s">
        <v>383</v>
      </c>
      <c r="AS198" s="29" t="s">
        <v>383</v>
      </c>
      <c r="AT198" s="29" t="s">
        <v>383</v>
      </c>
      <c r="AU198" s="29" t="s">
        <v>383</v>
      </c>
      <c r="AV198" s="29" t="s">
        <v>377</v>
      </c>
      <c r="AW198" s="29" t="s">
        <v>377</v>
      </c>
      <c r="AX198" s="29" t="s">
        <v>377</v>
      </c>
      <c r="AY198" s="29" t="s">
        <v>377</v>
      </c>
      <c r="AZ198" s="29" t="s">
        <v>377</v>
      </c>
      <c r="BA198" s="29" t="s">
        <v>377</v>
      </c>
      <c r="BB198" s="29" t="s">
        <v>383</v>
      </c>
      <c r="BC198" s="29" t="s">
        <v>383</v>
      </c>
      <c r="BD198" s="29" t="s">
        <v>383</v>
      </c>
      <c r="BE198" s="29" t="s">
        <v>377</v>
      </c>
      <c r="BF198" s="29" t="s">
        <v>383</v>
      </c>
      <c r="BG198" s="29" t="s">
        <v>382</v>
      </c>
      <c r="BH198" s="29" t="s">
        <v>383</v>
      </c>
      <c r="BI198" s="29" t="s">
        <v>383</v>
      </c>
      <c r="BJ198" s="29" t="s">
        <v>383</v>
      </c>
      <c r="BK198" s="29" t="s">
        <v>383</v>
      </c>
      <c r="BL198" s="29" t="s">
        <v>383</v>
      </c>
      <c r="BM198" s="29" t="s">
        <v>383</v>
      </c>
      <c r="BN198" s="29" t="s">
        <v>382</v>
      </c>
      <c r="BO198" s="29" t="s">
        <v>383</v>
      </c>
      <c r="BP198" s="29" t="s">
        <v>383</v>
      </c>
      <c r="BQ198" s="29">
        <v>10</v>
      </c>
      <c r="BR198" s="29">
        <v>7.4</v>
      </c>
      <c r="BS198" s="29">
        <v>74</v>
      </c>
      <c r="BT198" s="29">
        <v>1.7</v>
      </c>
      <c r="BU198" s="29">
        <v>17.5</v>
      </c>
      <c r="BV198" s="29">
        <v>0.8</v>
      </c>
      <c r="BW198" s="29">
        <v>8.5</v>
      </c>
      <c r="BX198" s="29">
        <v>3.23</v>
      </c>
      <c r="BY198" s="29">
        <v>7.8</v>
      </c>
      <c r="BZ198" s="29">
        <v>23.3</v>
      </c>
      <c r="CA198" s="29">
        <v>72.2</v>
      </c>
      <c r="CB198" s="29">
        <v>24.1</v>
      </c>
      <c r="CC198" s="29">
        <v>33.5</v>
      </c>
      <c r="CD198" s="29">
        <v>19.399999999999999</v>
      </c>
      <c r="CE198" s="29">
        <v>33</v>
      </c>
      <c r="CF198" s="29" t="s">
        <v>383</v>
      </c>
      <c r="CG198" s="29">
        <v>51</v>
      </c>
      <c r="CH198" s="29">
        <v>1</v>
      </c>
      <c r="CI198" s="29">
        <v>39</v>
      </c>
      <c r="CJ198" s="29">
        <v>3</v>
      </c>
      <c r="CK198" s="29">
        <v>4</v>
      </c>
      <c r="CL198" s="29">
        <v>1</v>
      </c>
      <c r="CM198" s="29">
        <v>1</v>
      </c>
      <c r="CN198" s="29" t="s">
        <v>1234</v>
      </c>
      <c r="CO198" s="29" t="s">
        <v>382</v>
      </c>
      <c r="CQ198" s="29" t="s">
        <v>681</v>
      </c>
      <c r="CR198" s="29">
        <v>0</v>
      </c>
      <c r="CS198" s="29" t="s">
        <v>385</v>
      </c>
      <c r="CT198" s="29" t="s">
        <v>385</v>
      </c>
      <c r="CU198" s="29" t="s">
        <v>681</v>
      </c>
      <c r="CW198" s="29">
        <v>0</v>
      </c>
      <c r="DC198" s="29" t="s">
        <v>385</v>
      </c>
      <c r="DD198" s="29" t="s">
        <v>385</v>
      </c>
      <c r="DF198" s="29" t="s">
        <v>383</v>
      </c>
      <c r="DH198" s="29" t="str">
        <f t="shared" si="3"/>
        <v>CA033</v>
      </c>
    </row>
    <row r="199" spans="1:112" ht="15" customHeight="1" x14ac:dyDescent="0.2">
      <c r="A199" s="29" t="s">
        <v>899</v>
      </c>
      <c r="B199" s="29" t="s">
        <v>1235</v>
      </c>
      <c r="C199" s="29">
        <v>263</v>
      </c>
      <c r="D199" s="29" t="s">
        <v>1236</v>
      </c>
      <c r="E199" s="29" t="s">
        <v>1237</v>
      </c>
      <c r="F199" s="29">
        <v>0</v>
      </c>
      <c r="G199" s="29" t="s">
        <v>392</v>
      </c>
      <c r="H199" s="29" t="s">
        <v>383</v>
      </c>
      <c r="I199" s="29">
        <v>6</v>
      </c>
      <c r="J199" s="29">
        <v>72</v>
      </c>
      <c r="K199" s="29" t="s">
        <v>383</v>
      </c>
      <c r="M199" s="29" t="s">
        <v>383</v>
      </c>
      <c r="O199" s="29" t="s">
        <v>383</v>
      </c>
      <c r="P199" s="29" t="s">
        <v>553</v>
      </c>
      <c r="Q199" s="29" t="s">
        <v>1236</v>
      </c>
      <c r="R199" s="29">
        <v>6</v>
      </c>
      <c r="S199" s="29">
        <v>72</v>
      </c>
      <c r="T199" s="29" t="s">
        <v>1238</v>
      </c>
      <c r="U199" s="29" t="s">
        <v>382</v>
      </c>
      <c r="V199" s="29" t="s">
        <v>378</v>
      </c>
      <c r="X199" s="29">
        <v>40</v>
      </c>
      <c r="Y199" s="29" t="s">
        <v>554</v>
      </c>
      <c r="Z199" s="29">
        <v>88</v>
      </c>
      <c r="AA199" s="29" t="s">
        <v>380</v>
      </c>
      <c r="AD199" s="29">
        <v>38.299999999999997</v>
      </c>
      <c r="AE199" s="29">
        <v>38.299999999999997</v>
      </c>
      <c r="AF199" s="29">
        <v>4</v>
      </c>
      <c r="AG199" s="29" t="s">
        <v>1239</v>
      </c>
      <c r="AI199" s="29" t="s">
        <v>377</v>
      </c>
      <c r="AJ199" s="29" t="s">
        <v>383</v>
      </c>
      <c r="AK199" s="29" t="s">
        <v>377</v>
      </c>
      <c r="AL199" s="29" t="s">
        <v>383</v>
      </c>
      <c r="AM199" s="29" t="s">
        <v>383</v>
      </c>
      <c r="AN199" s="29" t="s">
        <v>383</v>
      </c>
      <c r="AO199" s="29" t="s">
        <v>383</v>
      </c>
      <c r="AP199" s="29" t="s">
        <v>383</v>
      </c>
      <c r="AQ199" s="29" t="s">
        <v>383</v>
      </c>
      <c r="AR199" s="29" t="s">
        <v>383</v>
      </c>
      <c r="AS199" s="29" t="s">
        <v>383</v>
      </c>
      <c r="AT199" s="29" t="s">
        <v>383</v>
      </c>
      <c r="AU199" s="29" t="s">
        <v>383</v>
      </c>
      <c r="AV199" s="29" t="s">
        <v>377</v>
      </c>
      <c r="AW199" s="29" t="s">
        <v>377</v>
      </c>
      <c r="AX199" s="29" t="s">
        <v>377</v>
      </c>
      <c r="AY199" s="29" t="s">
        <v>377</v>
      </c>
      <c r="AZ199" s="29" t="s">
        <v>377</v>
      </c>
      <c r="BA199" s="29" t="s">
        <v>377</v>
      </c>
      <c r="BB199" s="29" t="s">
        <v>383</v>
      </c>
      <c r="BC199" s="29" t="s">
        <v>383</v>
      </c>
      <c r="BD199" s="29" t="s">
        <v>383</v>
      </c>
      <c r="BE199" s="29" t="s">
        <v>382</v>
      </c>
      <c r="BF199" s="29" t="s">
        <v>383</v>
      </c>
      <c r="BG199" s="29" t="s">
        <v>382</v>
      </c>
      <c r="BH199" s="29" t="s">
        <v>383</v>
      </c>
      <c r="BI199" s="29" t="s">
        <v>383</v>
      </c>
      <c r="BJ199" s="29">
        <v>4</v>
      </c>
      <c r="BK199" s="29" t="s">
        <v>1240</v>
      </c>
      <c r="BL199" s="29" t="s">
        <v>1241</v>
      </c>
      <c r="BM199" s="29" t="s">
        <v>383</v>
      </c>
      <c r="BN199" s="29" t="s">
        <v>382</v>
      </c>
      <c r="BO199" s="29" t="s">
        <v>383</v>
      </c>
      <c r="BP199" s="29" t="s">
        <v>383</v>
      </c>
      <c r="BQ199" s="29">
        <v>12.6</v>
      </c>
      <c r="BR199" s="29">
        <v>8.6999999999999993</v>
      </c>
      <c r="BS199" s="29">
        <v>69</v>
      </c>
      <c r="BT199" s="29">
        <v>2.4</v>
      </c>
      <c r="BU199" s="29">
        <v>18.899999999999999</v>
      </c>
      <c r="BV199" s="29">
        <v>1.5</v>
      </c>
      <c r="BW199" s="29">
        <v>12.1</v>
      </c>
      <c r="BX199" s="29">
        <v>3.83</v>
      </c>
      <c r="BY199" s="29">
        <v>9.1</v>
      </c>
      <c r="BZ199" s="29">
        <v>25.4</v>
      </c>
      <c r="CA199" s="29">
        <v>66.3</v>
      </c>
      <c r="CB199" s="29">
        <v>23.8</v>
      </c>
      <c r="CC199" s="29">
        <v>35.799999999999997</v>
      </c>
      <c r="CD199" s="29">
        <v>16.100000000000001</v>
      </c>
      <c r="CE199" s="29">
        <v>212</v>
      </c>
      <c r="CF199" s="29" t="s">
        <v>383</v>
      </c>
      <c r="CG199" s="29">
        <v>49</v>
      </c>
      <c r="CH199" s="29" t="s">
        <v>383</v>
      </c>
      <c r="CI199" s="29">
        <v>40</v>
      </c>
      <c r="CJ199" s="29">
        <v>4</v>
      </c>
      <c r="CK199" s="29">
        <v>7</v>
      </c>
      <c r="CL199" s="29" t="s">
        <v>383</v>
      </c>
      <c r="CM199" s="29" t="s">
        <v>383</v>
      </c>
      <c r="CN199" s="29" t="s">
        <v>1242</v>
      </c>
      <c r="CO199" s="29" t="s">
        <v>382</v>
      </c>
      <c r="CQ199" s="29" t="s">
        <v>681</v>
      </c>
      <c r="CR199" s="29">
        <v>0</v>
      </c>
      <c r="CS199" s="29" t="s">
        <v>385</v>
      </c>
      <c r="CT199" s="29" t="s">
        <v>385</v>
      </c>
      <c r="CU199" s="29" t="s">
        <v>681</v>
      </c>
      <c r="CW199" s="29">
        <v>0</v>
      </c>
      <c r="DC199" s="29" t="s">
        <v>385</v>
      </c>
      <c r="DD199" s="29" t="s">
        <v>385</v>
      </c>
      <c r="DF199" s="29">
        <v>1</v>
      </c>
      <c r="DH199" s="29" t="str">
        <f t="shared" si="3"/>
        <v>CA034</v>
      </c>
    </row>
    <row r="200" spans="1:112" ht="15" customHeight="1" x14ac:dyDescent="0.2">
      <c r="A200" s="29" t="s">
        <v>899</v>
      </c>
      <c r="B200" s="29" t="s">
        <v>1235</v>
      </c>
      <c r="C200" s="29">
        <v>264</v>
      </c>
      <c r="D200" s="29" t="s">
        <v>1243</v>
      </c>
      <c r="E200" s="29" t="s">
        <v>874</v>
      </c>
      <c r="F200" s="29">
        <v>1</v>
      </c>
      <c r="G200" s="29" t="s">
        <v>376</v>
      </c>
      <c r="H200" s="29" t="s">
        <v>383</v>
      </c>
      <c r="I200" s="29">
        <v>1</v>
      </c>
      <c r="J200" s="29">
        <v>12</v>
      </c>
      <c r="K200" s="29" t="s">
        <v>383</v>
      </c>
      <c r="M200" s="29" t="s">
        <v>383</v>
      </c>
      <c r="O200" s="29" t="s">
        <v>383</v>
      </c>
      <c r="P200" s="29" t="s">
        <v>553</v>
      </c>
      <c r="Q200" s="29" t="s">
        <v>1243</v>
      </c>
      <c r="R200" s="29">
        <v>1</v>
      </c>
      <c r="S200" s="29">
        <v>12</v>
      </c>
      <c r="T200" s="29" t="s">
        <v>376</v>
      </c>
      <c r="U200" s="29" t="s">
        <v>382</v>
      </c>
      <c r="V200" s="29" t="s">
        <v>378</v>
      </c>
      <c r="X200" s="29">
        <v>25</v>
      </c>
      <c r="Y200" s="29" t="s">
        <v>554</v>
      </c>
      <c r="Z200" s="29">
        <v>120</v>
      </c>
      <c r="AA200" s="29" t="s">
        <v>380</v>
      </c>
      <c r="AC200" s="29" t="s">
        <v>380</v>
      </c>
      <c r="AD200" s="29">
        <v>39.1</v>
      </c>
      <c r="AE200" s="29">
        <v>39.1</v>
      </c>
      <c r="AF200" s="29">
        <v>3</v>
      </c>
      <c r="AI200" s="29" t="s">
        <v>377</v>
      </c>
      <c r="AJ200" s="29" t="s">
        <v>383</v>
      </c>
      <c r="AK200" s="29" t="s">
        <v>377</v>
      </c>
      <c r="AL200" s="29" t="s">
        <v>383</v>
      </c>
      <c r="AM200" s="29" t="s">
        <v>383</v>
      </c>
      <c r="AN200" s="29" t="s">
        <v>383</v>
      </c>
      <c r="AO200" s="29" t="s">
        <v>383</v>
      </c>
      <c r="AP200" s="29" t="s">
        <v>382</v>
      </c>
      <c r="AQ200" s="29" t="s">
        <v>383</v>
      </c>
      <c r="AR200" s="29" t="s">
        <v>383</v>
      </c>
      <c r="AS200" s="29" t="s">
        <v>383</v>
      </c>
      <c r="AT200" s="29" t="s">
        <v>383</v>
      </c>
      <c r="AU200" s="29" t="s">
        <v>383</v>
      </c>
      <c r="AV200" s="29" t="s">
        <v>377</v>
      </c>
      <c r="AW200" s="29" t="s">
        <v>377</v>
      </c>
      <c r="AX200" s="29" t="s">
        <v>377</v>
      </c>
      <c r="AY200" s="29" t="s">
        <v>377</v>
      </c>
      <c r="AZ200" s="29" t="s">
        <v>377</v>
      </c>
      <c r="BA200" s="29" t="s">
        <v>377</v>
      </c>
      <c r="BB200" s="29" t="s">
        <v>383</v>
      </c>
      <c r="BC200" s="29" t="s">
        <v>383</v>
      </c>
      <c r="BD200" s="29" t="s">
        <v>383</v>
      </c>
      <c r="BE200" s="29" t="s">
        <v>382</v>
      </c>
      <c r="BF200" s="29" t="s">
        <v>383</v>
      </c>
      <c r="BG200" s="29" t="s">
        <v>382</v>
      </c>
      <c r="BH200" s="29" t="s">
        <v>383</v>
      </c>
      <c r="BI200" s="29" t="s">
        <v>383</v>
      </c>
      <c r="BJ200" s="29" t="s">
        <v>383</v>
      </c>
      <c r="BK200" s="29" t="s">
        <v>383</v>
      </c>
      <c r="BL200" s="29" t="s">
        <v>383</v>
      </c>
      <c r="BM200" s="29" t="s">
        <v>383</v>
      </c>
      <c r="BN200" s="29" t="s">
        <v>382</v>
      </c>
      <c r="BO200" s="29" t="s">
        <v>383</v>
      </c>
      <c r="BP200" s="29" t="s">
        <v>383</v>
      </c>
      <c r="BQ200" s="29">
        <v>16</v>
      </c>
      <c r="BR200" s="29">
        <v>10.1</v>
      </c>
      <c r="BS200" s="29">
        <v>63.3</v>
      </c>
      <c r="BT200" s="29">
        <v>3.5</v>
      </c>
      <c r="BU200" s="29">
        <v>21.6</v>
      </c>
      <c r="BV200" s="29">
        <v>2.4</v>
      </c>
      <c r="BW200" s="29">
        <v>15.1</v>
      </c>
      <c r="BX200" s="29">
        <v>6.04</v>
      </c>
      <c r="BY200" s="29">
        <v>12.4</v>
      </c>
      <c r="BZ200" s="29">
        <v>35.4</v>
      </c>
      <c r="CA200" s="29">
        <v>58.6</v>
      </c>
      <c r="CB200" s="29">
        <v>20.5</v>
      </c>
      <c r="CC200" s="29">
        <v>35</v>
      </c>
      <c r="CD200" s="29">
        <v>17.100000000000001</v>
      </c>
      <c r="CE200" s="29">
        <v>343</v>
      </c>
      <c r="CF200" s="29" t="s">
        <v>383</v>
      </c>
      <c r="CG200" s="29">
        <v>66</v>
      </c>
      <c r="CH200" s="29" t="s">
        <v>383</v>
      </c>
      <c r="CI200" s="29">
        <v>21</v>
      </c>
      <c r="CJ200" s="29">
        <v>4</v>
      </c>
      <c r="CK200" s="29">
        <v>7</v>
      </c>
      <c r="CL200" s="29">
        <v>2</v>
      </c>
      <c r="CM200" s="29" t="s">
        <v>383</v>
      </c>
      <c r="CN200" s="29" t="s">
        <v>1244</v>
      </c>
      <c r="CO200" s="29" t="s">
        <v>382</v>
      </c>
      <c r="CQ200" s="29" t="s">
        <v>681</v>
      </c>
      <c r="CR200" s="29">
        <v>0</v>
      </c>
      <c r="CS200" s="29" t="s">
        <v>385</v>
      </c>
      <c r="CT200" s="29" t="s">
        <v>385</v>
      </c>
      <c r="CU200" s="29" t="s">
        <v>681</v>
      </c>
      <c r="CW200" s="29">
        <v>0</v>
      </c>
      <c r="DC200" s="29" t="s">
        <v>385</v>
      </c>
      <c r="DD200" s="29" t="s">
        <v>385</v>
      </c>
      <c r="DF200" s="29">
        <v>0</v>
      </c>
      <c r="DH200" s="29" t="str">
        <f t="shared" si="3"/>
        <v>CA034</v>
      </c>
    </row>
    <row r="201" spans="1:112" ht="15" customHeight="1" x14ac:dyDescent="0.2">
      <c r="A201" s="29" t="s">
        <v>899</v>
      </c>
      <c r="B201" s="29" t="s">
        <v>1235</v>
      </c>
      <c r="C201" s="29">
        <v>265</v>
      </c>
      <c r="D201" s="29" t="s">
        <v>1245</v>
      </c>
      <c r="E201" s="29" t="s">
        <v>1246</v>
      </c>
      <c r="F201" s="29">
        <v>1</v>
      </c>
      <c r="G201" s="29" t="s">
        <v>376</v>
      </c>
      <c r="H201" s="29" t="s">
        <v>383</v>
      </c>
      <c r="I201" s="29">
        <v>1.5</v>
      </c>
      <c r="J201" s="29">
        <v>18</v>
      </c>
      <c r="K201" s="29" t="s">
        <v>383</v>
      </c>
      <c r="M201" s="29" t="s">
        <v>383</v>
      </c>
      <c r="O201" s="29" t="s">
        <v>383</v>
      </c>
      <c r="P201" s="29" t="s">
        <v>553</v>
      </c>
      <c r="Q201" s="29" t="s">
        <v>1245</v>
      </c>
      <c r="R201" s="29">
        <v>1.5</v>
      </c>
      <c r="S201" s="29">
        <v>18</v>
      </c>
      <c r="T201" s="29" t="s">
        <v>376</v>
      </c>
      <c r="U201" s="29" t="s">
        <v>382</v>
      </c>
      <c r="V201" s="29" t="s">
        <v>378</v>
      </c>
      <c r="X201" s="29">
        <v>18</v>
      </c>
      <c r="Y201" s="29" t="s">
        <v>554</v>
      </c>
      <c r="Z201" s="29">
        <v>76</v>
      </c>
      <c r="AA201" s="29" t="s">
        <v>380</v>
      </c>
      <c r="AC201" s="29" t="s">
        <v>380</v>
      </c>
      <c r="AD201" s="29">
        <v>39.200000000000003</v>
      </c>
      <c r="AE201" s="29">
        <v>39.200000000000003</v>
      </c>
      <c r="AF201" s="29">
        <v>2.5</v>
      </c>
      <c r="AG201" s="29" t="s">
        <v>1247</v>
      </c>
      <c r="AI201" s="29" t="s">
        <v>377</v>
      </c>
      <c r="AJ201" s="29" t="s">
        <v>383</v>
      </c>
      <c r="AK201" s="29" t="s">
        <v>383</v>
      </c>
      <c r="AL201" s="29" t="s">
        <v>383</v>
      </c>
      <c r="AM201" s="29" t="s">
        <v>383</v>
      </c>
      <c r="AN201" s="29" t="s">
        <v>1248</v>
      </c>
      <c r="AO201" s="29" t="s">
        <v>383</v>
      </c>
      <c r="AP201" s="29" t="s">
        <v>383</v>
      </c>
      <c r="AQ201" s="29" t="s">
        <v>383</v>
      </c>
      <c r="AR201" s="29" t="s">
        <v>383</v>
      </c>
      <c r="AS201" s="29" t="s">
        <v>383</v>
      </c>
      <c r="AT201" s="29" t="s">
        <v>383</v>
      </c>
      <c r="AU201" s="29" t="s">
        <v>383</v>
      </c>
      <c r="AV201" s="29" t="s">
        <v>377</v>
      </c>
      <c r="AW201" s="29" t="s">
        <v>377</v>
      </c>
      <c r="AX201" s="29" t="s">
        <v>377</v>
      </c>
      <c r="AY201" s="29" t="s">
        <v>377</v>
      </c>
      <c r="AZ201" s="29" t="s">
        <v>377</v>
      </c>
      <c r="BA201" s="29" t="s">
        <v>377</v>
      </c>
      <c r="BB201" s="29" t="s">
        <v>383</v>
      </c>
      <c r="BC201" s="29" t="s">
        <v>383</v>
      </c>
      <c r="BD201" s="29" t="s">
        <v>383</v>
      </c>
      <c r="BE201" s="29" t="s">
        <v>382</v>
      </c>
      <c r="BF201" s="29" t="s">
        <v>383</v>
      </c>
      <c r="BG201" s="29" t="s">
        <v>382</v>
      </c>
      <c r="BH201" s="29" t="s">
        <v>383</v>
      </c>
      <c r="BI201" s="29" t="s">
        <v>383</v>
      </c>
      <c r="BJ201" s="29" t="s">
        <v>383</v>
      </c>
      <c r="BK201" s="29" t="s">
        <v>383</v>
      </c>
      <c r="BL201" s="29" t="s">
        <v>383</v>
      </c>
      <c r="BM201" s="29" t="s">
        <v>383</v>
      </c>
      <c r="BN201" s="29" t="s">
        <v>382</v>
      </c>
      <c r="BO201" s="29" t="s">
        <v>383</v>
      </c>
      <c r="BP201" s="29" t="s">
        <v>383</v>
      </c>
      <c r="BQ201" s="29" t="s">
        <v>383</v>
      </c>
      <c r="BR201" s="29" t="s">
        <v>383</v>
      </c>
      <c r="BS201" s="29" t="s">
        <v>383</v>
      </c>
      <c r="BT201" s="29" t="s">
        <v>383</v>
      </c>
      <c r="BU201" s="29" t="s">
        <v>383</v>
      </c>
      <c r="BV201" s="29" t="s">
        <v>383</v>
      </c>
      <c r="BW201" s="29" t="s">
        <v>383</v>
      </c>
      <c r="BX201" s="29" t="s">
        <v>383</v>
      </c>
      <c r="BY201" s="29" t="s">
        <v>383</v>
      </c>
      <c r="BZ201" s="29" t="s">
        <v>383</v>
      </c>
      <c r="CA201" s="29" t="s">
        <v>383</v>
      </c>
      <c r="CB201" s="29" t="s">
        <v>383</v>
      </c>
      <c r="CC201" s="29" t="s">
        <v>383</v>
      </c>
      <c r="CD201" s="29" t="s">
        <v>383</v>
      </c>
      <c r="CE201" s="29" t="s">
        <v>383</v>
      </c>
      <c r="CF201" s="29" t="s">
        <v>383</v>
      </c>
      <c r="CG201" s="29" t="s">
        <v>383</v>
      </c>
      <c r="CH201" s="29" t="s">
        <v>383</v>
      </c>
      <c r="CI201" s="29" t="s">
        <v>383</v>
      </c>
      <c r="CJ201" s="29" t="s">
        <v>383</v>
      </c>
      <c r="CK201" s="29" t="s">
        <v>383</v>
      </c>
      <c r="CL201" s="29" t="s">
        <v>383</v>
      </c>
      <c r="CM201" s="29" t="s">
        <v>383</v>
      </c>
      <c r="CN201" s="29" t="s">
        <v>1249</v>
      </c>
      <c r="CO201" s="29" t="s">
        <v>456</v>
      </c>
      <c r="CP201" s="29" t="s">
        <v>456</v>
      </c>
      <c r="CQ201" s="29" t="s">
        <v>457</v>
      </c>
      <c r="CR201" s="29">
        <v>1</v>
      </c>
      <c r="CS201" s="29" t="s">
        <v>457</v>
      </c>
      <c r="CT201" s="29" t="s">
        <v>457</v>
      </c>
      <c r="CU201" s="29" t="s">
        <v>457</v>
      </c>
      <c r="CW201" s="29">
        <v>1</v>
      </c>
      <c r="DC201" s="29" t="s">
        <v>457</v>
      </c>
      <c r="DD201" s="29" t="s">
        <v>385</v>
      </c>
      <c r="DF201" s="29">
        <v>0</v>
      </c>
      <c r="DH201" s="29" t="str">
        <f t="shared" si="3"/>
        <v>CA034</v>
      </c>
    </row>
    <row r="202" spans="1:112" ht="15" customHeight="1" x14ac:dyDescent="0.2">
      <c r="A202" s="29" t="s">
        <v>1250</v>
      </c>
      <c r="B202" s="29" t="s">
        <v>1251</v>
      </c>
      <c r="C202" s="29">
        <v>101</v>
      </c>
      <c r="D202" s="29" t="s">
        <v>9</v>
      </c>
      <c r="E202" s="29" t="s">
        <v>1252</v>
      </c>
      <c r="F202" s="29">
        <v>1</v>
      </c>
      <c r="G202" s="29" t="s">
        <v>376</v>
      </c>
      <c r="H202" s="29">
        <v>4</v>
      </c>
      <c r="I202" s="29">
        <v>4</v>
      </c>
      <c r="J202" s="29">
        <f>I202*12</f>
        <v>48</v>
      </c>
      <c r="K202" s="29">
        <v>0</v>
      </c>
      <c r="L202" s="29">
        <v>0</v>
      </c>
      <c r="M202" s="29">
        <v>1</v>
      </c>
      <c r="O202" s="29">
        <v>1</v>
      </c>
      <c r="P202" s="29" t="s">
        <v>1253</v>
      </c>
      <c r="Q202" s="29" t="s">
        <v>1254</v>
      </c>
      <c r="R202" s="29">
        <v>4</v>
      </c>
      <c r="S202" s="29">
        <f>R202*12</f>
        <v>48</v>
      </c>
      <c r="T202" s="29" t="s">
        <v>376</v>
      </c>
      <c r="U202" s="29" t="s">
        <v>382</v>
      </c>
      <c r="V202" s="29" t="s">
        <v>1255</v>
      </c>
      <c r="W202" s="29" t="s">
        <v>1256</v>
      </c>
      <c r="X202" s="29">
        <v>35.5</v>
      </c>
      <c r="Y202" s="29" t="s">
        <v>554</v>
      </c>
      <c r="Z202" s="29">
        <v>100</v>
      </c>
      <c r="AA202" s="29" t="s">
        <v>383</v>
      </c>
      <c r="AB202" s="29" t="s">
        <v>380</v>
      </c>
      <c r="AC202" s="29" t="s">
        <v>380</v>
      </c>
      <c r="AD202" s="29">
        <v>42.777777777777779</v>
      </c>
      <c r="AE202" s="29">
        <v>109</v>
      </c>
      <c r="AF202" s="29">
        <v>7</v>
      </c>
      <c r="AG202" s="29" t="s">
        <v>1257</v>
      </c>
      <c r="AI202" s="29" t="s">
        <v>377</v>
      </c>
      <c r="AJ202" s="29" t="s">
        <v>377</v>
      </c>
      <c r="AK202" s="29" t="s">
        <v>377</v>
      </c>
      <c r="AL202" s="29" t="s">
        <v>383</v>
      </c>
      <c r="AM202" s="29" t="s">
        <v>382</v>
      </c>
      <c r="AN202" s="29" t="s">
        <v>383</v>
      </c>
      <c r="AO202" s="29" t="s">
        <v>383</v>
      </c>
      <c r="AP202" s="29" t="s">
        <v>377</v>
      </c>
      <c r="AQ202" s="29">
        <v>4</v>
      </c>
      <c r="AR202" s="29" t="s">
        <v>1258</v>
      </c>
      <c r="AS202" s="29" t="s">
        <v>383</v>
      </c>
      <c r="AT202" s="29" t="s">
        <v>382</v>
      </c>
      <c r="AU202" s="29" t="s">
        <v>382</v>
      </c>
      <c r="AV202" s="29" t="s">
        <v>377</v>
      </c>
      <c r="AW202" s="29" t="s">
        <v>377</v>
      </c>
      <c r="AX202" s="29" t="s">
        <v>377</v>
      </c>
      <c r="AY202" s="29" t="s">
        <v>377</v>
      </c>
      <c r="AZ202" s="29" t="s">
        <v>377</v>
      </c>
      <c r="BA202" s="29" t="s">
        <v>377</v>
      </c>
      <c r="BB202" s="29" t="s">
        <v>383</v>
      </c>
      <c r="BC202" s="29" t="s">
        <v>382</v>
      </c>
      <c r="BD202" s="29" t="s">
        <v>383</v>
      </c>
      <c r="BE202" s="29" t="s">
        <v>377</v>
      </c>
      <c r="BF202" s="29" t="s">
        <v>1259</v>
      </c>
      <c r="BG202" s="29" t="s">
        <v>382</v>
      </c>
      <c r="BH202" s="29" t="s">
        <v>383</v>
      </c>
      <c r="BI202" s="29" t="s">
        <v>383</v>
      </c>
      <c r="BJ202" s="29" t="s">
        <v>382</v>
      </c>
      <c r="BK202" s="29" t="s">
        <v>382</v>
      </c>
      <c r="BL202" s="29" t="s">
        <v>383</v>
      </c>
      <c r="BM202" s="29" t="s">
        <v>1259</v>
      </c>
      <c r="BN202" s="29" t="s">
        <v>382</v>
      </c>
      <c r="BO202" s="29" t="s">
        <v>383</v>
      </c>
      <c r="BP202" s="29" t="s">
        <v>383</v>
      </c>
      <c r="BQ202" s="29">
        <v>18</v>
      </c>
      <c r="BR202" s="29">
        <v>12.2</v>
      </c>
      <c r="BS202" s="29">
        <v>67.8</v>
      </c>
      <c r="BT202" s="29">
        <v>2.8</v>
      </c>
      <c r="BU202" s="29">
        <v>15.7</v>
      </c>
      <c r="BV202" s="29">
        <v>3</v>
      </c>
      <c r="BW202" s="29">
        <v>16.5</v>
      </c>
      <c r="BX202" s="29">
        <v>6.07</v>
      </c>
      <c r="BY202" s="29">
        <v>13.3</v>
      </c>
      <c r="BZ202" s="29">
        <v>38.299999999999997</v>
      </c>
      <c r="CA202" s="29">
        <v>63.1</v>
      </c>
      <c r="CB202" s="29">
        <v>21.9</v>
      </c>
      <c r="CC202" s="29">
        <v>34.700000000000003</v>
      </c>
      <c r="CD202" s="29">
        <v>19.7</v>
      </c>
      <c r="CE202" s="29">
        <v>296</v>
      </c>
      <c r="CG202" s="29">
        <v>72</v>
      </c>
      <c r="CH202" s="29">
        <v>3</v>
      </c>
      <c r="CI202" s="29">
        <v>16</v>
      </c>
      <c r="CJ202" s="29">
        <v>5</v>
      </c>
      <c r="CK202" s="29">
        <v>4</v>
      </c>
      <c r="CL202" s="29" t="s">
        <v>383</v>
      </c>
      <c r="CM202" s="29" t="s">
        <v>383</v>
      </c>
      <c r="CN202" s="29" t="s">
        <v>9</v>
      </c>
      <c r="CO202" s="29" t="s">
        <v>382</v>
      </c>
      <c r="CP202" s="29" t="s">
        <v>382</v>
      </c>
      <c r="CQ202" s="29" t="s">
        <v>385</v>
      </c>
      <c r="CR202" s="29">
        <v>0</v>
      </c>
      <c r="CS202" s="29" t="s">
        <v>385</v>
      </c>
      <c r="CT202" s="29" t="s">
        <v>385</v>
      </c>
      <c r="CU202" s="29" t="s">
        <v>385</v>
      </c>
      <c r="CW202" s="29">
        <v>0</v>
      </c>
      <c r="CX202" s="29" t="s">
        <v>457</v>
      </c>
      <c r="DC202" s="29" t="s">
        <v>385</v>
      </c>
      <c r="DD202" s="29" t="s">
        <v>385</v>
      </c>
      <c r="DE202" s="29" t="s">
        <v>385</v>
      </c>
      <c r="DF202" s="29">
        <v>0</v>
      </c>
      <c r="DG202" s="29" t="s">
        <v>385</v>
      </c>
      <c r="DH202" s="29" t="str">
        <f t="shared" si="3"/>
        <v>PN001</v>
      </c>
    </row>
    <row r="203" spans="1:112" ht="15" customHeight="1" x14ac:dyDescent="0.2">
      <c r="A203" s="29" t="s">
        <v>1250</v>
      </c>
      <c r="B203" s="29" t="s">
        <v>1251</v>
      </c>
      <c r="C203" s="29">
        <v>102</v>
      </c>
      <c r="D203" s="29" t="s">
        <v>12</v>
      </c>
      <c r="E203" s="29" t="s">
        <v>1260</v>
      </c>
      <c r="F203" s="29">
        <v>0</v>
      </c>
      <c r="G203" s="29" t="s">
        <v>392</v>
      </c>
      <c r="H203" s="29">
        <v>3</v>
      </c>
      <c r="I203" s="29">
        <v>3</v>
      </c>
      <c r="J203" s="29">
        <f>I203*12</f>
        <v>36</v>
      </c>
      <c r="K203" s="29">
        <v>0</v>
      </c>
      <c r="M203" s="29">
        <v>1</v>
      </c>
      <c r="O203" s="29">
        <v>1</v>
      </c>
      <c r="Q203" s="29" t="s">
        <v>12</v>
      </c>
      <c r="R203" s="29">
        <v>3</v>
      </c>
      <c r="S203" s="29">
        <f>R203*12</f>
        <v>36</v>
      </c>
      <c r="T203" s="29" t="s">
        <v>392</v>
      </c>
      <c r="U203" s="29" t="s">
        <v>382</v>
      </c>
      <c r="V203" s="29" t="s">
        <v>378</v>
      </c>
      <c r="W203" s="29" t="s">
        <v>1261</v>
      </c>
      <c r="X203" s="29">
        <v>50</v>
      </c>
      <c r="Y203" s="29" t="s">
        <v>554</v>
      </c>
      <c r="Z203" s="29">
        <v>88</v>
      </c>
      <c r="AA203" s="29" t="s">
        <v>383</v>
      </c>
      <c r="AB203" s="29" t="s">
        <v>610</v>
      </c>
      <c r="AC203" s="29" t="s">
        <v>383</v>
      </c>
      <c r="AD203" s="29">
        <v>37.777777777777779</v>
      </c>
      <c r="AE203" s="29">
        <v>100</v>
      </c>
      <c r="AF203" s="29">
        <v>6</v>
      </c>
      <c r="AG203" s="29" t="s">
        <v>383</v>
      </c>
      <c r="AH203" s="29" t="s">
        <v>1262</v>
      </c>
      <c r="AI203" s="29" t="s">
        <v>377</v>
      </c>
      <c r="AJ203" s="29" t="s">
        <v>377</v>
      </c>
      <c r="AK203" s="29" t="s">
        <v>382</v>
      </c>
      <c r="AL203" s="29" t="s">
        <v>383</v>
      </c>
      <c r="AM203" s="29" t="s">
        <v>382</v>
      </c>
      <c r="AN203" s="29" t="s">
        <v>383</v>
      </c>
      <c r="AO203" s="29" t="s">
        <v>383</v>
      </c>
      <c r="AP203" s="29" t="s">
        <v>377</v>
      </c>
      <c r="AQ203" s="29">
        <v>2</v>
      </c>
      <c r="AR203" s="29" t="s">
        <v>1263</v>
      </c>
      <c r="AS203" s="29" t="s">
        <v>383</v>
      </c>
      <c r="AT203" s="29" t="s">
        <v>382</v>
      </c>
      <c r="AU203" s="29" t="s">
        <v>382</v>
      </c>
      <c r="AV203" s="29" t="s">
        <v>377</v>
      </c>
      <c r="AW203" s="29" t="s">
        <v>377</v>
      </c>
      <c r="AX203" s="29" t="s">
        <v>377</v>
      </c>
      <c r="AY203" s="29" t="s">
        <v>377</v>
      </c>
      <c r="AZ203" s="29" t="s">
        <v>377</v>
      </c>
      <c r="BA203" s="29" t="s">
        <v>377</v>
      </c>
      <c r="BB203" s="29" t="s">
        <v>383</v>
      </c>
      <c r="BC203" s="29" t="s">
        <v>382</v>
      </c>
      <c r="BD203" s="29" t="s">
        <v>1264</v>
      </c>
      <c r="BE203" s="29" t="s">
        <v>382</v>
      </c>
      <c r="BF203" s="29" t="s">
        <v>1265</v>
      </c>
      <c r="BG203" s="29" t="s">
        <v>382</v>
      </c>
      <c r="BH203" s="29" t="s">
        <v>383</v>
      </c>
      <c r="BI203" s="29" t="s">
        <v>383</v>
      </c>
      <c r="BJ203" s="29" t="s">
        <v>383</v>
      </c>
      <c r="BK203" s="29" t="s">
        <v>383</v>
      </c>
      <c r="BL203" s="29" t="s">
        <v>383</v>
      </c>
      <c r="BM203" s="29" t="s">
        <v>1265</v>
      </c>
      <c r="BN203" s="29" t="s">
        <v>382</v>
      </c>
      <c r="BO203" s="29" t="s">
        <v>383</v>
      </c>
      <c r="BP203" s="29" t="s">
        <v>1266</v>
      </c>
      <c r="BQ203" s="29">
        <v>11.2</v>
      </c>
      <c r="BR203" s="29">
        <v>7.4</v>
      </c>
      <c r="BS203" s="29">
        <v>65.7</v>
      </c>
      <c r="BT203" s="29">
        <v>2.2999999999999998</v>
      </c>
      <c r="BU203" s="29">
        <v>20.399999999999999</v>
      </c>
      <c r="BV203" s="29">
        <v>1.6</v>
      </c>
      <c r="BW203" s="29">
        <v>13.9</v>
      </c>
      <c r="BX203" s="29">
        <v>6.87</v>
      </c>
      <c r="BY203" s="29">
        <v>16.600000000000001</v>
      </c>
      <c r="BZ203" s="29">
        <v>47.6</v>
      </c>
      <c r="CA203" s="29">
        <v>69.3</v>
      </c>
      <c r="CB203" s="29">
        <v>24.2</v>
      </c>
      <c r="CC203" s="29">
        <v>34.9</v>
      </c>
      <c r="CD203" s="29">
        <v>16.2</v>
      </c>
      <c r="CE203" s="29">
        <v>224</v>
      </c>
      <c r="CF203" s="29">
        <v>10.6</v>
      </c>
      <c r="CG203" s="29">
        <v>73</v>
      </c>
      <c r="CI203" s="29">
        <v>17</v>
      </c>
      <c r="CJ203" s="29">
        <v>7</v>
      </c>
      <c r="CK203" s="29">
        <v>3</v>
      </c>
      <c r="CM203" s="29" t="s">
        <v>383</v>
      </c>
      <c r="CN203" s="29" t="s">
        <v>12</v>
      </c>
      <c r="CO203" s="29" t="s">
        <v>382</v>
      </c>
      <c r="CP203" s="29" t="s">
        <v>382</v>
      </c>
      <c r="CQ203" s="29" t="s">
        <v>385</v>
      </c>
      <c r="CR203" s="29">
        <v>0</v>
      </c>
      <c r="CS203" s="29" t="s">
        <v>385</v>
      </c>
      <c r="CT203" s="29" t="s">
        <v>385</v>
      </c>
      <c r="CU203" s="29" t="s">
        <v>385</v>
      </c>
      <c r="CW203" s="29">
        <v>0</v>
      </c>
      <c r="CX203" s="29" t="s">
        <v>385</v>
      </c>
      <c r="DC203" s="29" t="s">
        <v>385</v>
      </c>
      <c r="DD203" s="29" t="s">
        <v>385</v>
      </c>
      <c r="DE203" s="29" t="s">
        <v>385</v>
      </c>
      <c r="DF203" s="29">
        <v>0</v>
      </c>
      <c r="DG203" s="29" t="s">
        <v>385</v>
      </c>
      <c r="DH203" s="29" t="str">
        <f t="shared" si="3"/>
        <v>PN001</v>
      </c>
    </row>
    <row r="204" spans="1:112" ht="15" customHeight="1" x14ac:dyDescent="0.2">
      <c r="A204" s="29" t="s">
        <v>1250</v>
      </c>
      <c r="B204" s="29" t="s">
        <v>1267</v>
      </c>
      <c r="C204" s="29">
        <v>103</v>
      </c>
      <c r="D204" s="29" t="s">
        <v>13</v>
      </c>
      <c r="E204" s="29" t="s">
        <v>1268</v>
      </c>
      <c r="F204" s="29">
        <v>0</v>
      </c>
      <c r="G204" s="29" t="s">
        <v>392</v>
      </c>
      <c r="H204" s="29">
        <v>8</v>
      </c>
      <c r="I204" s="29">
        <v>8</v>
      </c>
      <c r="J204" s="29">
        <f>F203*12</f>
        <v>0</v>
      </c>
      <c r="K204" s="29">
        <v>0</v>
      </c>
      <c r="M204" s="29">
        <v>1</v>
      </c>
      <c r="O204" s="29">
        <v>0</v>
      </c>
      <c r="P204" s="29" t="s">
        <v>1269</v>
      </c>
      <c r="Q204" s="29" t="s">
        <v>13</v>
      </c>
      <c r="R204" s="29">
        <v>8</v>
      </c>
      <c r="S204" s="29">
        <f>R204*12</f>
        <v>96</v>
      </c>
      <c r="T204" s="29" t="s">
        <v>392</v>
      </c>
      <c r="U204" s="29" t="s">
        <v>382</v>
      </c>
      <c r="V204" s="29" t="s">
        <v>378</v>
      </c>
      <c r="X204" s="29">
        <v>20</v>
      </c>
      <c r="Y204" s="29" t="s">
        <v>1270</v>
      </c>
      <c r="Z204" s="29">
        <v>96</v>
      </c>
      <c r="AA204" s="29" t="s">
        <v>985</v>
      </c>
      <c r="AB204" s="29" t="s">
        <v>645</v>
      </c>
      <c r="AC204" s="29" t="s">
        <v>645</v>
      </c>
      <c r="AD204" s="29">
        <v>38.444444444444443</v>
      </c>
      <c r="AE204" s="29">
        <v>101.2</v>
      </c>
      <c r="AF204" s="29">
        <v>2</v>
      </c>
      <c r="AG204" s="29" t="s">
        <v>383</v>
      </c>
      <c r="AH204" s="29" t="s">
        <v>1271</v>
      </c>
      <c r="AI204" s="29" t="s">
        <v>377</v>
      </c>
      <c r="AJ204" s="29" t="s">
        <v>382</v>
      </c>
      <c r="AK204" s="29" t="s">
        <v>377</v>
      </c>
      <c r="AL204" s="29" t="s">
        <v>383</v>
      </c>
      <c r="AM204" s="29" t="s">
        <v>382</v>
      </c>
      <c r="AN204" s="29" t="s">
        <v>383</v>
      </c>
      <c r="AO204" s="29" t="s">
        <v>383</v>
      </c>
      <c r="AP204" s="29" t="s">
        <v>377</v>
      </c>
      <c r="AQ204" s="29">
        <v>2</v>
      </c>
      <c r="AR204" s="29" t="s">
        <v>1272</v>
      </c>
      <c r="AS204" s="29" t="s">
        <v>383</v>
      </c>
      <c r="AT204" s="29" t="s">
        <v>382</v>
      </c>
      <c r="AU204" s="29" t="s">
        <v>377</v>
      </c>
      <c r="AV204" s="29" t="s">
        <v>377</v>
      </c>
      <c r="AW204" s="29" t="s">
        <v>377</v>
      </c>
      <c r="AX204" s="29" t="s">
        <v>377</v>
      </c>
      <c r="AY204" s="29" t="s">
        <v>377</v>
      </c>
      <c r="AZ204" s="29" t="s">
        <v>377</v>
      </c>
      <c r="BA204" s="29" t="s">
        <v>377</v>
      </c>
      <c r="BB204" s="29" t="s">
        <v>383</v>
      </c>
      <c r="BC204" s="29" t="s">
        <v>382</v>
      </c>
      <c r="BD204" s="29" t="s">
        <v>383</v>
      </c>
      <c r="BE204" s="29" t="s">
        <v>382</v>
      </c>
      <c r="BF204" s="29" t="s">
        <v>383</v>
      </c>
      <c r="BG204" s="29" t="s">
        <v>382</v>
      </c>
      <c r="BH204" s="29" t="s">
        <v>383</v>
      </c>
      <c r="BI204" s="29" t="s">
        <v>1273</v>
      </c>
      <c r="BJ204" s="29" t="s">
        <v>383</v>
      </c>
      <c r="BK204" s="29" t="s">
        <v>383</v>
      </c>
      <c r="BL204" s="29" t="s">
        <v>383</v>
      </c>
      <c r="BM204" s="29" t="s">
        <v>383</v>
      </c>
      <c r="BN204" s="29" t="s">
        <v>382</v>
      </c>
      <c r="BO204" s="29" t="s">
        <v>383</v>
      </c>
      <c r="BP204" s="29" t="s">
        <v>1274</v>
      </c>
      <c r="BQ204" s="29">
        <v>19.8</v>
      </c>
      <c r="BR204" s="29">
        <v>15.7</v>
      </c>
      <c r="BS204" s="29">
        <v>79.3</v>
      </c>
      <c r="BT204" s="29">
        <v>2.8</v>
      </c>
      <c r="BU204" s="29">
        <v>13.9</v>
      </c>
      <c r="BV204" s="29">
        <v>1.3</v>
      </c>
      <c r="BW204" s="29">
        <v>6.8</v>
      </c>
      <c r="BX204" s="29">
        <v>4.28</v>
      </c>
      <c r="BY204" s="29">
        <v>10.7</v>
      </c>
      <c r="BZ204" s="29">
        <v>28.4</v>
      </c>
      <c r="CA204" s="29">
        <v>66.3</v>
      </c>
      <c r="CB204" s="29">
        <v>25</v>
      </c>
      <c r="CC204" s="29">
        <v>37.700000000000003</v>
      </c>
      <c r="CD204" s="29">
        <v>19.7</v>
      </c>
      <c r="CE204" s="29">
        <v>153</v>
      </c>
      <c r="CG204" s="29">
        <v>32</v>
      </c>
      <c r="CI204" s="29">
        <v>60</v>
      </c>
      <c r="CJ204" s="29">
        <v>4</v>
      </c>
      <c r="CK204" s="29">
        <v>4</v>
      </c>
      <c r="CM204" s="29" t="s">
        <v>383</v>
      </c>
      <c r="CN204" s="29" t="s">
        <v>13</v>
      </c>
      <c r="CO204" s="29" t="s">
        <v>382</v>
      </c>
      <c r="CP204" s="29" t="s">
        <v>382</v>
      </c>
      <c r="CQ204" s="29" t="s">
        <v>385</v>
      </c>
      <c r="CR204" s="29">
        <v>0</v>
      </c>
      <c r="CS204" s="29" t="s">
        <v>385</v>
      </c>
      <c r="CT204" s="29" t="s">
        <v>385</v>
      </c>
      <c r="CU204" s="29" t="s">
        <v>385</v>
      </c>
      <c r="CW204" s="29">
        <v>0</v>
      </c>
      <c r="CX204" s="29" t="s">
        <v>385</v>
      </c>
      <c r="DC204" s="29" t="s">
        <v>385</v>
      </c>
      <c r="DD204" s="29" t="s">
        <v>385</v>
      </c>
      <c r="DE204" s="29" t="s">
        <v>385</v>
      </c>
      <c r="DF204" s="29">
        <v>1</v>
      </c>
      <c r="DG204" s="29" t="s">
        <v>385</v>
      </c>
      <c r="DH204" s="29" t="str">
        <f t="shared" si="3"/>
        <v>PN002</v>
      </c>
    </row>
    <row r="205" spans="1:112" ht="15" customHeight="1" x14ac:dyDescent="0.2">
      <c r="A205" s="29" t="s">
        <v>1250</v>
      </c>
      <c r="B205" s="29" t="s">
        <v>1267</v>
      </c>
      <c r="C205" s="29" t="s">
        <v>383</v>
      </c>
      <c r="D205" s="29" t="s">
        <v>383</v>
      </c>
      <c r="E205" s="29" t="s">
        <v>1275</v>
      </c>
      <c r="F205" s="29">
        <v>0</v>
      </c>
      <c r="G205" s="29" t="s">
        <v>383</v>
      </c>
      <c r="H205" s="29">
        <v>1</v>
      </c>
      <c r="I205" s="29" t="s">
        <v>383</v>
      </c>
      <c r="J205" s="29" t="s">
        <v>383</v>
      </c>
      <c r="K205" s="29">
        <v>0</v>
      </c>
      <c r="M205" s="29">
        <v>1</v>
      </c>
      <c r="O205" s="29">
        <v>0</v>
      </c>
      <c r="P205" s="29" t="s">
        <v>1276</v>
      </c>
      <c r="Q205" s="29" t="s">
        <v>1277</v>
      </c>
      <c r="R205" s="29" t="s">
        <v>383</v>
      </c>
      <c r="S205" s="29" t="s">
        <v>383</v>
      </c>
      <c r="T205" s="29" t="s">
        <v>383</v>
      </c>
      <c r="U205" s="29" t="s">
        <v>383</v>
      </c>
      <c r="V205" s="29" t="s">
        <v>383</v>
      </c>
      <c r="W205" s="29" t="s">
        <v>383</v>
      </c>
      <c r="X205" s="29" t="s">
        <v>383</v>
      </c>
      <c r="Y205" s="29" t="s">
        <v>383</v>
      </c>
      <c r="Z205" s="29" t="s">
        <v>383</v>
      </c>
      <c r="AA205" s="29" t="s">
        <v>383</v>
      </c>
      <c r="AB205" s="29" t="s">
        <v>383</v>
      </c>
      <c r="AC205" s="29" t="s">
        <v>383</v>
      </c>
      <c r="AD205" s="29" t="s">
        <v>383</v>
      </c>
      <c r="AE205" s="29" t="s">
        <v>383</v>
      </c>
      <c r="AF205" s="29" t="s">
        <v>383</v>
      </c>
      <c r="AG205" s="29" t="s">
        <v>383</v>
      </c>
      <c r="AH205" s="29" t="s">
        <v>383</v>
      </c>
      <c r="AI205" s="29" t="s">
        <v>383</v>
      </c>
      <c r="AJ205" s="29" t="s">
        <v>383</v>
      </c>
      <c r="AK205" s="29" t="s">
        <v>383</v>
      </c>
      <c r="AL205" s="29" t="s">
        <v>383</v>
      </c>
      <c r="AM205" s="29" t="s">
        <v>383</v>
      </c>
      <c r="AN205" s="29" t="s">
        <v>383</v>
      </c>
      <c r="AO205" s="29" t="s">
        <v>383</v>
      </c>
      <c r="AP205" s="29" t="s">
        <v>383</v>
      </c>
      <c r="AQ205" s="29" t="s">
        <v>383</v>
      </c>
      <c r="AR205" s="29" t="s">
        <v>383</v>
      </c>
      <c r="AS205" s="29" t="s">
        <v>383</v>
      </c>
      <c r="AT205" s="29" t="s">
        <v>383</v>
      </c>
      <c r="AU205" s="29" t="s">
        <v>383</v>
      </c>
      <c r="AV205" s="29" t="s">
        <v>383</v>
      </c>
      <c r="AW205" s="29" t="s">
        <v>383</v>
      </c>
      <c r="AX205" s="29" t="s">
        <v>383</v>
      </c>
      <c r="AY205" s="29" t="s">
        <v>383</v>
      </c>
      <c r="AZ205" s="29" t="s">
        <v>383</v>
      </c>
      <c r="BA205" s="29" t="s">
        <v>383</v>
      </c>
      <c r="BB205" s="29" t="s">
        <v>383</v>
      </c>
      <c r="BC205" s="29" t="s">
        <v>383</v>
      </c>
      <c r="BD205" s="29" t="s">
        <v>383</v>
      </c>
      <c r="BE205" s="29" t="s">
        <v>383</v>
      </c>
      <c r="BF205" s="29" t="s">
        <v>383</v>
      </c>
      <c r="BG205" s="29" t="s">
        <v>383</v>
      </c>
      <c r="BH205" s="29" t="s">
        <v>383</v>
      </c>
      <c r="BI205" s="29" t="s">
        <v>383</v>
      </c>
      <c r="BJ205" s="29" t="s">
        <v>383</v>
      </c>
      <c r="BK205" s="29" t="s">
        <v>383</v>
      </c>
      <c r="BL205" s="29" t="s">
        <v>383</v>
      </c>
      <c r="BM205" s="29" t="s">
        <v>383</v>
      </c>
      <c r="BN205" s="29" t="s">
        <v>383</v>
      </c>
      <c r="BO205" s="29" t="s">
        <v>383</v>
      </c>
      <c r="BP205" s="29" t="s">
        <v>383</v>
      </c>
      <c r="BQ205" s="29" t="s">
        <v>383</v>
      </c>
      <c r="BR205" s="29" t="s">
        <v>383</v>
      </c>
      <c r="BS205" s="29" t="s">
        <v>383</v>
      </c>
      <c r="BT205" s="29" t="s">
        <v>383</v>
      </c>
      <c r="BU205" s="29" t="s">
        <v>383</v>
      </c>
      <c r="BV205" s="29" t="s">
        <v>383</v>
      </c>
      <c r="BW205" s="29" t="s">
        <v>383</v>
      </c>
      <c r="BX205" s="29" t="s">
        <v>383</v>
      </c>
      <c r="BY205" s="29" t="s">
        <v>383</v>
      </c>
      <c r="BZ205" s="29" t="s">
        <v>383</v>
      </c>
      <c r="CA205" s="29" t="s">
        <v>383</v>
      </c>
      <c r="CB205" s="29" t="s">
        <v>383</v>
      </c>
      <c r="CC205" s="29" t="s">
        <v>383</v>
      </c>
      <c r="CD205" s="29" t="s">
        <v>383</v>
      </c>
      <c r="CE205" s="29" t="s">
        <v>383</v>
      </c>
      <c r="CF205" s="29" t="s">
        <v>383</v>
      </c>
      <c r="CG205" s="29" t="s">
        <v>383</v>
      </c>
      <c r="CH205" s="29" t="s">
        <v>383</v>
      </c>
      <c r="CI205" s="29" t="s">
        <v>383</v>
      </c>
      <c r="CJ205" s="29" t="s">
        <v>383</v>
      </c>
      <c r="CK205" s="29" t="s">
        <v>383</v>
      </c>
      <c r="CL205" s="29" t="s">
        <v>383</v>
      </c>
      <c r="CM205" s="29" t="s">
        <v>383</v>
      </c>
      <c r="CN205" s="29" t="s">
        <v>1278</v>
      </c>
      <c r="CO205" s="29" t="s">
        <v>383</v>
      </c>
      <c r="CP205" s="29" t="s">
        <v>383</v>
      </c>
      <c r="CQ205" s="29" t="s">
        <v>383</v>
      </c>
      <c r="CR205" s="29" t="s">
        <v>383</v>
      </c>
      <c r="CS205" s="29" t="s">
        <v>383</v>
      </c>
      <c r="CT205" s="29" t="s">
        <v>383</v>
      </c>
      <c r="CU205" s="29" t="s">
        <v>383</v>
      </c>
      <c r="CW205" s="29" t="s">
        <v>383</v>
      </c>
      <c r="CX205" s="29" t="s">
        <v>383</v>
      </c>
      <c r="CY205" s="29" t="s">
        <v>383</v>
      </c>
      <c r="CZ205" s="29" t="s">
        <v>383</v>
      </c>
      <c r="DA205" s="29" t="s">
        <v>383</v>
      </c>
      <c r="DC205" s="29" t="s">
        <v>383</v>
      </c>
      <c r="DD205" s="29" t="s">
        <v>383</v>
      </c>
      <c r="DE205" s="29" t="s">
        <v>383</v>
      </c>
      <c r="DF205" s="29" t="s">
        <v>383</v>
      </c>
      <c r="DG205" s="29" t="s">
        <v>383</v>
      </c>
      <c r="DH205" s="29" t="str">
        <f t="shared" si="3"/>
        <v>PN002</v>
      </c>
    </row>
    <row r="206" spans="1:112" ht="15" customHeight="1" x14ac:dyDescent="0.2">
      <c r="A206" s="29" t="s">
        <v>1250</v>
      </c>
      <c r="B206" s="29" t="s">
        <v>1279</v>
      </c>
      <c r="C206" s="29">
        <v>104</v>
      </c>
      <c r="D206" s="29" t="s">
        <v>14</v>
      </c>
      <c r="E206" s="29" t="s">
        <v>1280</v>
      </c>
      <c r="F206" s="29">
        <v>0</v>
      </c>
      <c r="G206" s="29" t="s">
        <v>392</v>
      </c>
      <c r="H206" s="29">
        <v>3</v>
      </c>
      <c r="I206" s="29">
        <v>3</v>
      </c>
      <c r="J206" s="29">
        <f>I206*12</f>
        <v>36</v>
      </c>
      <c r="K206" s="29">
        <v>0</v>
      </c>
      <c r="M206" s="29">
        <v>1</v>
      </c>
      <c r="O206" s="29">
        <v>1</v>
      </c>
      <c r="P206" s="29" t="s">
        <v>1281</v>
      </c>
      <c r="Q206" s="29" t="s">
        <v>14</v>
      </c>
      <c r="R206" s="29">
        <v>3</v>
      </c>
      <c r="S206" s="29">
        <f>R206*12</f>
        <v>36</v>
      </c>
      <c r="T206" s="29" t="s">
        <v>392</v>
      </c>
      <c r="U206" s="29" t="s">
        <v>382</v>
      </c>
      <c r="V206" s="29" t="s">
        <v>378</v>
      </c>
      <c r="X206" s="29">
        <v>9</v>
      </c>
      <c r="Y206" s="29" t="s">
        <v>1282</v>
      </c>
      <c r="Z206" s="29">
        <v>60</v>
      </c>
      <c r="AA206" s="29" t="s">
        <v>1283</v>
      </c>
      <c r="AB206" s="29" t="s">
        <v>600</v>
      </c>
      <c r="AC206" s="29" t="s">
        <v>380</v>
      </c>
      <c r="AD206" s="29">
        <v>39.111111111111114</v>
      </c>
      <c r="AE206" s="29">
        <v>102.4</v>
      </c>
      <c r="AF206" s="29">
        <v>1</v>
      </c>
      <c r="AG206" s="29" t="s">
        <v>383</v>
      </c>
      <c r="AH206" s="29" t="s">
        <v>1284</v>
      </c>
      <c r="AI206" s="29" t="s">
        <v>377</v>
      </c>
      <c r="AJ206" s="29" t="s">
        <v>382</v>
      </c>
      <c r="AK206" s="29" t="s">
        <v>377</v>
      </c>
      <c r="AL206" s="29" t="s">
        <v>383</v>
      </c>
      <c r="AM206" s="29" t="s">
        <v>382</v>
      </c>
      <c r="AN206" s="29" t="s">
        <v>383</v>
      </c>
      <c r="AO206" s="29" t="s">
        <v>383</v>
      </c>
      <c r="AP206" s="29" t="s">
        <v>377</v>
      </c>
      <c r="AQ206" s="29">
        <v>3</v>
      </c>
      <c r="AR206" s="29" t="s">
        <v>1285</v>
      </c>
      <c r="AS206" s="29" t="s">
        <v>383</v>
      </c>
      <c r="AT206" s="29" t="s">
        <v>382</v>
      </c>
      <c r="AU206" s="29" t="s">
        <v>382</v>
      </c>
      <c r="AV206" s="29" t="s">
        <v>377</v>
      </c>
      <c r="AW206" s="29" t="s">
        <v>377</v>
      </c>
      <c r="AX206" s="29" t="s">
        <v>377</v>
      </c>
      <c r="AY206" s="29" t="s">
        <v>377</v>
      </c>
      <c r="AZ206" s="29" t="s">
        <v>377</v>
      </c>
      <c r="BA206" s="29" t="s">
        <v>377</v>
      </c>
      <c r="BB206" s="29" t="s">
        <v>383</v>
      </c>
      <c r="BC206" s="29" t="s">
        <v>382</v>
      </c>
      <c r="BD206" s="29" t="s">
        <v>1286</v>
      </c>
      <c r="BE206" s="29" t="s">
        <v>382</v>
      </c>
      <c r="BF206" s="29" t="s">
        <v>383</v>
      </c>
      <c r="BG206" s="29" t="s">
        <v>382</v>
      </c>
      <c r="BH206" s="29" t="s">
        <v>383</v>
      </c>
      <c r="BI206" s="29" t="s">
        <v>383</v>
      </c>
      <c r="BJ206" s="29" t="s">
        <v>383</v>
      </c>
      <c r="BK206" s="29" t="s">
        <v>383</v>
      </c>
      <c r="BL206" s="29" t="s">
        <v>383</v>
      </c>
      <c r="BM206" s="29" t="s">
        <v>383</v>
      </c>
      <c r="BN206" s="29" t="s">
        <v>382</v>
      </c>
      <c r="BO206" s="29" t="s">
        <v>383</v>
      </c>
      <c r="BP206" s="29" t="s">
        <v>383</v>
      </c>
      <c r="BQ206" s="29">
        <v>17.3</v>
      </c>
      <c r="BR206" s="29">
        <v>8.8000000000000007</v>
      </c>
      <c r="BS206" s="29">
        <v>50.6</v>
      </c>
      <c r="BT206" s="29">
        <v>3.8</v>
      </c>
      <c r="BU206" s="29">
        <v>22.1</v>
      </c>
      <c r="BV206" s="29">
        <v>4.7</v>
      </c>
      <c r="BW206" s="29">
        <v>27.3</v>
      </c>
      <c r="BX206" s="29">
        <v>4.79</v>
      </c>
      <c r="BY206" s="29">
        <v>9.6999999999999993</v>
      </c>
      <c r="BZ206" s="29">
        <v>27.3</v>
      </c>
      <c r="CA206" s="29">
        <v>57</v>
      </c>
      <c r="CB206" s="29">
        <v>20.3</v>
      </c>
      <c r="CC206" s="29">
        <v>35.5</v>
      </c>
      <c r="CD206" s="29">
        <v>19.2</v>
      </c>
      <c r="CE206" s="29">
        <v>137</v>
      </c>
      <c r="CG206" s="29">
        <v>50</v>
      </c>
      <c r="CI206" s="29">
        <v>34</v>
      </c>
      <c r="CJ206" s="29">
        <v>2</v>
      </c>
      <c r="CK206" s="29">
        <v>14</v>
      </c>
      <c r="CM206" s="29" t="s">
        <v>383</v>
      </c>
      <c r="CN206" s="29" t="s">
        <v>14</v>
      </c>
      <c r="CO206" s="29" t="s">
        <v>382</v>
      </c>
      <c r="CP206" s="29" t="s">
        <v>382</v>
      </c>
      <c r="CQ206" s="29" t="s">
        <v>385</v>
      </c>
      <c r="CR206" s="29">
        <v>0</v>
      </c>
      <c r="CS206" s="29" t="s">
        <v>385</v>
      </c>
      <c r="CT206" s="29" t="s">
        <v>385</v>
      </c>
      <c r="CU206" s="29" t="s">
        <v>385</v>
      </c>
      <c r="CW206" s="29">
        <v>0</v>
      </c>
      <c r="CX206" s="29" t="s">
        <v>385</v>
      </c>
      <c r="DC206" s="29" t="s">
        <v>385</v>
      </c>
      <c r="DD206" s="29" t="s">
        <v>385</v>
      </c>
      <c r="DE206" s="29" t="s">
        <v>385</v>
      </c>
      <c r="DF206" s="29">
        <v>0</v>
      </c>
      <c r="DG206" s="29" t="s">
        <v>385</v>
      </c>
      <c r="DH206" s="29" t="str">
        <f t="shared" si="3"/>
        <v>PN003</v>
      </c>
    </row>
    <row r="207" spans="1:112" ht="15" customHeight="1" x14ac:dyDescent="0.2">
      <c r="A207" s="29" t="s">
        <v>1250</v>
      </c>
      <c r="B207" s="29" t="s">
        <v>1287</v>
      </c>
      <c r="C207" s="29">
        <v>105</v>
      </c>
      <c r="D207" s="29" t="s">
        <v>15</v>
      </c>
      <c r="E207" s="29" t="s">
        <v>1288</v>
      </c>
      <c r="F207" s="29">
        <v>0</v>
      </c>
      <c r="G207" s="29" t="s">
        <v>392</v>
      </c>
      <c r="H207" s="29">
        <v>1</v>
      </c>
      <c r="I207" s="29">
        <v>1</v>
      </c>
      <c r="J207" s="29">
        <f>I207*12</f>
        <v>12</v>
      </c>
      <c r="K207" s="29">
        <v>0</v>
      </c>
      <c r="M207" s="29">
        <v>1</v>
      </c>
      <c r="O207" s="29">
        <v>0</v>
      </c>
      <c r="Q207" s="29" t="s">
        <v>15</v>
      </c>
      <c r="R207" s="29">
        <v>1</v>
      </c>
      <c r="S207" s="29">
        <f>R207*12</f>
        <v>12</v>
      </c>
      <c r="T207" s="29" t="s">
        <v>392</v>
      </c>
      <c r="U207" s="29" t="s">
        <v>382</v>
      </c>
      <c r="V207" s="29" t="s">
        <v>378</v>
      </c>
      <c r="W207" s="29" t="s">
        <v>1289</v>
      </c>
      <c r="X207" s="29">
        <v>12</v>
      </c>
      <c r="Y207" s="29" t="s">
        <v>554</v>
      </c>
      <c r="Z207" s="29">
        <v>120</v>
      </c>
      <c r="AA207" s="29" t="s">
        <v>380</v>
      </c>
      <c r="AB207" s="29" t="s">
        <v>610</v>
      </c>
      <c r="AC207" s="29" t="s">
        <v>645</v>
      </c>
      <c r="AD207" s="29">
        <v>40.111111111111114</v>
      </c>
      <c r="AE207" s="29">
        <v>104.2</v>
      </c>
      <c r="AF207" s="29">
        <v>3</v>
      </c>
      <c r="AG207" s="29" t="s">
        <v>383</v>
      </c>
      <c r="AH207" s="29" t="s">
        <v>1290</v>
      </c>
      <c r="AI207" s="29" t="s">
        <v>377</v>
      </c>
      <c r="AJ207" s="29" t="s">
        <v>377</v>
      </c>
      <c r="AK207" s="29" t="s">
        <v>377</v>
      </c>
      <c r="AL207" s="29" t="s">
        <v>954</v>
      </c>
      <c r="AM207" s="29" t="s">
        <v>382</v>
      </c>
      <c r="AN207" s="29" t="s">
        <v>383</v>
      </c>
      <c r="AO207" s="29" t="s">
        <v>383</v>
      </c>
      <c r="AP207" s="29" t="s">
        <v>382</v>
      </c>
      <c r="AQ207" s="29">
        <v>1</v>
      </c>
      <c r="AR207" s="29" t="s">
        <v>1291</v>
      </c>
      <c r="AS207" s="29" t="s">
        <v>383</v>
      </c>
      <c r="AT207" s="29" t="s">
        <v>382</v>
      </c>
      <c r="AU207" s="29" t="s">
        <v>382</v>
      </c>
      <c r="AV207" s="29" t="s">
        <v>377</v>
      </c>
      <c r="AW207" s="29" t="s">
        <v>377</v>
      </c>
      <c r="AX207" s="29" t="s">
        <v>377</v>
      </c>
      <c r="AY207" s="29" t="s">
        <v>377</v>
      </c>
      <c r="AZ207" s="29" t="s">
        <v>377</v>
      </c>
      <c r="BA207" s="29" t="s">
        <v>377</v>
      </c>
      <c r="BB207" s="29" t="s">
        <v>383</v>
      </c>
      <c r="BC207" s="29" t="s">
        <v>382</v>
      </c>
      <c r="BD207" s="29" t="s">
        <v>1292</v>
      </c>
      <c r="BE207" s="29" t="s">
        <v>382</v>
      </c>
      <c r="BF207" s="29" t="s">
        <v>383</v>
      </c>
      <c r="BG207" s="29" t="s">
        <v>382</v>
      </c>
      <c r="BH207" s="29" t="s">
        <v>383</v>
      </c>
      <c r="BI207" s="29" t="s">
        <v>383</v>
      </c>
      <c r="BJ207" s="29" t="s">
        <v>383</v>
      </c>
      <c r="BK207" s="29" t="s">
        <v>383</v>
      </c>
      <c r="BL207" s="29" t="s">
        <v>383</v>
      </c>
      <c r="BM207" s="29" t="s">
        <v>383</v>
      </c>
      <c r="BN207" s="29" t="s">
        <v>382</v>
      </c>
      <c r="BO207" s="29" t="s">
        <v>383</v>
      </c>
      <c r="BP207" s="29" t="s">
        <v>383</v>
      </c>
      <c r="BQ207" s="29">
        <v>12.9</v>
      </c>
      <c r="BR207" s="29">
        <v>7.1</v>
      </c>
      <c r="BS207" s="29">
        <v>55.3</v>
      </c>
      <c r="BT207" s="29">
        <v>3.1</v>
      </c>
      <c r="BU207" s="29">
        <v>24.4</v>
      </c>
      <c r="BV207" s="29">
        <v>2.6</v>
      </c>
      <c r="BW207" s="29">
        <v>20.3</v>
      </c>
      <c r="BX207" s="29">
        <v>5.73</v>
      </c>
      <c r="BY207" s="29">
        <v>11.6</v>
      </c>
      <c r="BZ207" s="29">
        <v>32.1</v>
      </c>
      <c r="CA207" s="29">
        <v>56.1</v>
      </c>
      <c r="CB207" s="29">
        <v>20.2</v>
      </c>
      <c r="CC207" s="29">
        <v>36.1</v>
      </c>
      <c r="CD207" s="29">
        <v>18.2</v>
      </c>
      <c r="CE207" s="29">
        <v>109</v>
      </c>
      <c r="CG207" s="29">
        <v>55</v>
      </c>
      <c r="CI207" s="29">
        <v>25</v>
      </c>
      <c r="CJ207" s="29">
        <v>6</v>
      </c>
      <c r="CK207" s="29">
        <v>14</v>
      </c>
      <c r="CM207" s="29" t="s">
        <v>383</v>
      </c>
      <c r="CN207" s="29" t="s">
        <v>15</v>
      </c>
      <c r="CO207" s="29" t="s">
        <v>382</v>
      </c>
      <c r="CP207" s="29" t="s">
        <v>382</v>
      </c>
      <c r="CQ207" s="29" t="s">
        <v>385</v>
      </c>
      <c r="CR207" s="29">
        <v>0</v>
      </c>
      <c r="CS207" s="29" t="s">
        <v>385</v>
      </c>
      <c r="CT207" s="29" t="s">
        <v>385</v>
      </c>
      <c r="CU207" s="29" t="s">
        <v>385</v>
      </c>
      <c r="CW207" s="29">
        <v>0</v>
      </c>
      <c r="CX207" s="29" t="s">
        <v>385</v>
      </c>
      <c r="DC207" s="29" t="s">
        <v>385</v>
      </c>
      <c r="DD207" s="29" t="s">
        <v>385</v>
      </c>
      <c r="DE207" s="29" t="s">
        <v>385</v>
      </c>
      <c r="DF207" s="29">
        <v>0</v>
      </c>
      <c r="DG207" s="29" t="s">
        <v>385</v>
      </c>
      <c r="DH207" s="29" t="str">
        <f t="shared" si="3"/>
        <v>PN004</v>
      </c>
    </row>
    <row r="208" spans="1:112" ht="15" customHeight="1" x14ac:dyDescent="0.2">
      <c r="A208" s="29" t="s">
        <v>1250</v>
      </c>
      <c r="B208" s="29" t="s">
        <v>1287</v>
      </c>
      <c r="C208" s="29">
        <v>106</v>
      </c>
      <c r="D208" s="29" t="s">
        <v>16</v>
      </c>
      <c r="E208" s="29" t="s">
        <v>1293</v>
      </c>
      <c r="F208" s="29">
        <v>0</v>
      </c>
      <c r="G208" s="29" t="s">
        <v>392</v>
      </c>
      <c r="H208" s="29">
        <v>1</v>
      </c>
      <c r="I208" s="29">
        <v>2</v>
      </c>
      <c r="J208" s="29">
        <f>I208*12</f>
        <v>24</v>
      </c>
      <c r="K208" s="29">
        <v>0</v>
      </c>
      <c r="M208" s="29">
        <v>1</v>
      </c>
      <c r="O208" s="29">
        <v>0</v>
      </c>
      <c r="Q208" s="29" t="s">
        <v>16</v>
      </c>
      <c r="R208" s="29">
        <v>2</v>
      </c>
      <c r="S208" s="29">
        <f>R208*12</f>
        <v>24</v>
      </c>
      <c r="T208" s="29" t="s">
        <v>392</v>
      </c>
      <c r="U208" s="29" t="s">
        <v>382</v>
      </c>
      <c r="V208" s="29" t="s">
        <v>378</v>
      </c>
      <c r="X208" s="29">
        <v>27</v>
      </c>
      <c r="Y208" s="29" t="s">
        <v>554</v>
      </c>
      <c r="Z208" s="29">
        <v>92</v>
      </c>
      <c r="AA208" s="29" t="s">
        <v>1294</v>
      </c>
      <c r="AB208" s="29" t="s">
        <v>380</v>
      </c>
      <c r="AC208" s="29" t="s">
        <v>645</v>
      </c>
      <c r="AD208" s="29">
        <v>38.722222222222221</v>
      </c>
      <c r="AE208" s="29">
        <v>101.7</v>
      </c>
      <c r="AF208" s="29">
        <v>3</v>
      </c>
      <c r="AG208" s="29" t="s">
        <v>383</v>
      </c>
      <c r="AH208" s="29" t="s">
        <v>380</v>
      </c>
      <c r="AI208" s="29" t="s">
        <v>377</v>
      </c>
      <c r="AJ208" s="29" t="s">
        <v>382</v>
      </c>
      <c r="AK208" s="29" t="s">
        <v>377</v>
      </c>
      <c r="AL208" s="29" t="s">
        <v>573</v>
      </c>
      <c r="AM208" s="29" t="s">
        <v>382</v>
      </c>
      <c r="AN208" s="29" t="s">
        <v>383</v>
      </c>
      <c r="AO208" s="29" t="s">
        <v>383</v>
      </c>
      <c r="AP208" s="29" t="s">
        <v>382</v>
      </c>
      <c r="AQ208" s="29">
        <v>0</v>
      </c>
      <c r="AR208" s="29" t="s">
        <v>383</v>
      </c>
      <c r="AS208" s="29" t="s">
        <v>383</v>
      </c>
      <c r="AT208" s="29" t="s">
        <v>382</v>
      </c>
      <c r="AU208" s="29" t="s">
        <v>377</v>
      </c>
      <c r="AV208" s="29" t="s">
        <v>377</v>
      </c>
      <c r="AW208" s="29" t="s">
        <v>377</v>
      </c>
      <c r="AX208" s="29" t="s">
        <v>377</v>
      </c>
      <c r="AY208" s="29" t="s">
        <v>377</v>
      </c>
      <c r="AZ208" s="29" t="s">
        <v>377</v>
      </c>
      <c r="BA208" s="29" t="s">
        <v>377</v>
      </c>
      <c r="BB208" s="29" t="s">
        <v>383</v>
      </c>
      <c r="BC208" s="29" t="s">
        <v>382</v>
      </c>
      <c r="BD208" s="29" t="s">
        <v>382</v>
      </c>
      <c r="BE208" s="29" t="s">
        <v>382</v>
      </c>
      <c r="BF208" s="29" t="s">
        <v>383</v>
      </c>
      <c r="BG208" s="29" t="s">
        <v>382</v>
      </c>
      <c r="BH208" s="29" t="s">
        <v>383</v>
      </c>
      <c r="BI208" s="29" t="s">
        <v>1295</v>
      </c>
      <c r="BJ208" s="29" t="s">
        <v>383</v>
      </c>
      <c r="BK208" s="29" t="s">
        <v>383</v>
      </c>
      <c r="BL208" s="29" t="s">
        <v>383</v>
      </c>
      <c r="BM208" s="29" t="s">
        <v>383</v>
      </c>
      <c r="BN208" s="29" t="s">
        <v>382</v>
      </c>
      <c r="BO208" s="29" t="s">
        <v>383</v>
      </c>
      <c r="BP208" s="29" t="s">
        <v>383</v>
      </c>
      <c r="BQ208" s="29">
        <v>14.8</v>
      </c>
      <c r="BR208" s="29">
        <v>10.6</v>
      </c>
      <c r="BS208" s="29">
        <v>71.5</v>
      </c>
      <c r="BT208" s="29">
        <v>2.7</v>
      </c>
      <c r="BU208" s="29">
        <v>18.2</v>
      </c>
      <c r="BV208" s="29">
        <v>1.5</v>
      </c>
      <c r="BW208" s="29">
        <v>10.3</v>
      </c>
      <c r="BX208" s="29">
        <v>6.49</v>
      </c>
      <c r="BY208" s="29">
        <v>14.1</v>
      </c>
      <c r="BZ208" s="29">
        <v>41.1</v>
      </c>
      <c r="CA208" s="29">
        <v>63.3</v>
      </c>
      <c r="CB208" s="29">
        <v>21.7</v>
      </c>
      <c r="CC208" s="29">
        <v>34.299999999999997</v>
      </c>
      <c r="CD208" s="29">
        <v>17.2</v>
      </c>
      <c r="CE208" s="29">
        <v>159</v>
      </c>
      <c r="CG208" s="29">
        <v>67</v>
      </c>
      <c r="CI208" s="29">
        <v>27</v>
      </c>
      <c r="CJ208" s="29">
        <v>3</v>
      </c>
      <c r="CK208" s="29">
        <v>3</v>
      </c>
      <c r="CM208" s="29" t="s">
        <v>383</v>
      </c>
      <c r="CN208" s="29" t="s">
        <v>16</v>
      </c>
      <c r="CO208" s="29" t="s">
        <v>382</v>
      </c>
      <c r="CP208" s="29" t="s">
        <v>382</v>
      </c>
      <c r="CQ208" s="29" t="s">
        <v>385</v>
      </c>
      <c r="CR208" s="29">
        <v>0</v>
      </c>
      <c r="CS208" s="29" t="s">
        <v>385</v>
      </c>
      <c r="CT208" s="29" t="s">
        <v>385</v>
      </c>
      <c r="CU208" s="29" t="s">
        <v>385</v>
      </c>
      <c r="CW208" s="29">
        <v>0</v>
      </c>
      <c r="CX208" s="29" t="s">
        <v>385</v>
      </c>
      <c r="DC208" s="29" t="s">
        <v>385</v>
      </c>
      <c r="DD208" s="29" t="s">
        <v>385</v>
      </c>
      <c r="DE208" s="29" t="s">
        <v>385</v>
      </c>
      <c r="DF208" s="29">
        <v>1</v>
      </c>
      <c r="DG208" s="29" t="s">
        <v>385</v>
      </c>
      <c r="DH208" s="29" t="str">
        <f t="shared" si="3"/>
        <v>PN004</v>
      </c>
    </row>
    <row r="209" spans="1:112" ht="15" customHeight="1" x14ac:dyDescent="0.2">
      <c r="A209" s="29" t="s">
        <v>1250</v>
      </c>
      <c r="B209" s="29" t="s">
        <v>1287</v>
      </c>
      <c r="C209" s="29">
        <v>107</v>
      </c>
      <c r="D209" s="29" t="s">
        <v>17</v>
      </c>
      <c r="E209" s="29" t="s">
        <v>1296</v>
      </c>
      <c r="F209" s="29">
        <v>0</v>
      </c>
      <c r="G209" s="29" t="s">
        <v>392</v>
      </c>
      <c r="H209" s="29" t="s">
        <v>383</v>
      </c>
      <c r="I209" s="29">
        <v>5.5</v>
      </c>
      <c r="J209" s="29">
        <v>66</v>
      </c>
      <c r="K209" s="29" t="s">
        <v>383</v>
      </c>
      <c r="M209" s="29" t="s">
        <v>383</v>
      </c>
      <c r="O209" s="29" t="s">
        <v>383</v>
      </c>
      <c r="P209" s="29" t="s">
        <v>1297</v>
      </c>
      <c r="Q209" s="29" t="s">
        <v>17</v>
      </c>
      <c r="R209" s="29">
        <v>5.5</v>
      </c>
      <c r="S209" s="29">
        <v>66</v>
      </c>
      <c r="T209" s="29" t="s">
        <v>392</v>
      </c>
      <c r="U209" s="29" t="s">
        <v>382</v>
      </c>
      <c r="V209" s="29" t="s">
        <v>378</v>
      </c>
      <c r="X209" s="29">
        <v>35</v>
      </c>
      <c r="Y209" s="29" t="s">
        <v>380</v>
      </c>
      <c r="Z209" s="29">
        <v>112</v>
      </c>
      <c r="AA209" s="29" t="s">
        <v>1298</v>
      </c>
      <c r="AB209" s="29" t="s">
        <v>645</v>
      </c>
      <c r="AC209" s="29" t="s">
        <v>645</v>
      </c>
      <c r="AD209" s="29">
        <v>39.166666666666664</v>
      </c>
      <c r="AE209" s="29">
        <v>102.5</v>
      </c>
      <c r="AF209" s="29">
        <v>4</v>
      </c>
      <c r="AH209" s="29" t="s">
        <v>1299</v>
      </c>
      <c r="AI209" s="29" t="s">
        <v>377</v>
      </c>
      <c r="AJ209" s="29" t="s">
        <v>382</v>
      </c>
      <c r="AK209" s="29" t="s">
        <v>377</v>
      </c>
      <c r="AL209" s="29" t="s">
        <v>573</v>
      </c>
      <c r="AM209" s="29" t="s">
        <v>382</v>
      </c>
      <c r="AN209" s="29" t="s">
        <v>383</v>
      </c>
      <c r="AO209" s="29" t="s">
        <v>383</v>
      </c>
      <c r="AP209" s="29" t="s">
        <v>382</v>
      </c>
      <c r="AQ209" s="29">
        <v>0</v>
      </c>
      <c r="AR209" s="29" t="s">
        <v>1300</v>
      </c>
      <c r="AS209" s="29" t="s">
        <v>383</v>
      </c>
      <c r="AT209" s="29" t="s">
        <v>382</v>
      </c>
      <c r="AU209" s="29" t="s">
        <v>382</v>
      </c>
      <c r="AV209" s="29" t="s">
        <v>377</v>
      </c>
      <c r="AW209" s="29" t="s">
        <v>377</v>
      </c>
      <c r="AX209" s="29" t="s">
        <v>377</v>
      </c>
      <c r="AY209" s="29" t="s">
        <v>377</v>
      </c>
      <c r="AZ209" s="29" t="s">
        <v>377</v>
      </c>
      <c r="BA209" s="29" t="s">
        <v>377</v>
      </c>
      <c r="BB209" s="29" t="s">
        <v>383</v>
      </c>
      <c r="BC209" s="29" t="s">
        <v>382</v>
      </c>
      <c r="BD209" s="29" t="s">
        <v>1292</v>
      </c>
      <c r="BE209" s="29" t="s">
        <v>382</v>
      </c>
      <c r="BF209" s="29" t="s">
        <v>383</v>
      </c>
      <c r="BG209" s="29" t="s">
        <v>382</v>
      </c>
      <c r="BH209" s="29" t="s">
        <v>383</v>
      </c>
      <c r="BI209" s="29" t="s">
        <v>1295</v>
      </c>
      <c r="BJ209" s="29" t="s">
        <v>383</v>
      </c>
      <c r="BK209" s="29" t="s">
        <v>383</v>
      </c>
      <c r="BL209" s="29" t="s">
        <v>383</v>
      </c>
      <c r="BM209" s="29" t="s">
        <v>383</v>
      </c>
      <c r="BN209" s="29" t="s">
        <v>382</v>
      </c>
      <c r="BO209" s="29" t="s">
        <v>383</v>
      </c>
      <c r="BP209" s="29" t="s">
        <v>383</v>
      </c>
      <c r="BQ209" s="29">
        <v>14.7</v>
      </c>
      <c r="BR209" s="29">
        <v>8.5</v>
      </c>
      <c r="BS209" s="29" t="s">
        <v>383</v>
      </c>
      <c r="BT209" s="29">
        <v>2.6</v>
      </c>
      <c r="BU209" s="29" t="s">
        <v>383</v>
      </c>
      <c r="BV209" s="29">
        <v>3.6</v>
      </c>
      <c r="BW209" s="29" t="s">
        <v>383</v>
      </c>
      <c r="BX209" s="29">
        <v>6.8</v>
      </c>
      <c r="BY209" s="29">
        <v>14.2</v>
      </c>
      <c r="BZ209" s="29">
        <v>43</v>
      </c>
      <c r="CA209" s="29">
        <v>53.7</v>
      </c>
      <c r="CB209" s="29">
        <v>66</v>
      </c>
      <c r="CC209" s="29">
        <v>33</v>
      </c>
      <c r="CD209" s="29" t="s">
        <v>383</v>
      </c>
      <c r="CE209" s="29" t="s">
        <v>383</v>
      </c>
      <c r="CG209" s="29">
        <v>57</v>
      </c>
      <c r="CH209" s="29">
        <v>1</v>
      </c>
      <c r="CI209" s="29">
        <v>14</v>
      </c>
      <c r="CJ209" s="29">
        <v>9</v>
      </c>
      <c r="CK209" s="29">
        <v>19</v>
      </c>
      <c r="CM209" s="29" t="s">
        <v>383</v>
      </c>
      <c r="CN209" s="29" t="s">
        <v>17</v>
      </c>
      <c r="CO209" s="29" t="s">
        <v>382</v>
      </c>
      <c r="CP209" s="29" t="s">
        <v>382</v>
      </c>
      <c r="CQ209" s="29" t="s">
        <v>385</v>
      </c>
      <c r="CR209" s="29">
        <v>0</v>
      </c>
      <c r="CS209" s="29" t="s">
        <v>457</v>
      </c>
      <c r="CT209" s="29" t="s">
        <v>457</v>
      </c>
      <c r="CU209" s="29" t="s">
        <v>457</v>
      </c>
      <c r="CW209" s="29">
        <v>1</v>
      </c>
      <c r="CX209" s="29" t="s">
        <v>385</v>
      </c>
      <c r="DC209" s="29" t="s">
        <v>385</v>
      </c>
      <c r="DD209" s="29" t="s">
        <v>385</v>
      </c>
      <c r="DE209" s="29" t="s">
        <v>385</v>
      </c>
      <c r="DF209" s="29">
        <v>1</v>
      </c>
      <c r="DG209" s="29" t="s">
        <v>385</v>
      </c>
      <c r="DH209" s="29" t="str">
        <f t="shared" si="3"/>
        <v>PN004</v>
      </c>
    </row>
    <row r="210" spans="1:112" ht="15" customHeight="1" x14ac:dyDescent="0.2">
      <c r="A210" s="29" t="s">
        <v>1250</v>
      </c>
      <c r="B210" s="29" t="s">
        <v>1287</v>
      </c>
      <c r="C210" s="29">
        <v>108</v>
      </c>
      <c r="D210" s="29" t="s">
        <v>18</v>
      </c>
      <c r="E210" s="29" t="s">
        <v>476</v>
      </c>
      <c r="F210" s="29">
        <v>0</v>
      </c>
      <c r="G210" s="29" t="s">
        <v>392</v>
      </c>
      <c r="H210" s="29" t="s">
        <v>383</v>
      </c>
      <c r="I210" s="29">
        <v>2</v>
      </c>
      <c r="J210" s="29">
        <v>24</v>
      </c>
      <c r="K210" s="29" t="s">
        <v>383</v>
      </c>
      <c r="M210" s="29" t="s">
        <v>383</v>
      </c>
      <c r="O210" s="29" t="s">
        <v>383</v>
      </c>
      <c r="P210" s="29" t="s">
        <v>1297</v>
      </c>
      <c r="Q210" s="29" t="s">
        <v>18</v>
      </c>
      <c r="R210" s="29">
        <v>2</v>
      </c>
      <c r="S210" s="29">
        <v>24</v>
      </c>
      <c r="T210" s="29" t="s">
        <v>392</v>
      </c>
      <c r="U210" s="29" t="s">
        <v>382</v>
      </c>
      <c r="V210" s="29" t="s">
        <v>378</v>
      </c>
      <c r="X210" s="29">
        <v>38</v>
      </c>
      <c r="Y210" s="29" t="s">
        <v>554</v>
      </c>
      <c r="Z210" s="29">
        <v>76</v>
      </c>
      <c r="AA210" s="29" t="s">
        <v>1301</v>
      </c>
      <c r="AB210" s="29" t="s">
        <v>645</v>
      </c>
      <c r="AC210" s="29" t="s">
        <v>645</v>
      </c>
      <c r="AD210" s="29">
        <v>39</v>
      </c>
      <c r="AE210" s="29">
        <v>102.2</v>
      </c>
      <c r="AF210" s="29">
        <v>4</v>
      </c>
      <c r="AH210" s="29" t="s">
        <v>380</v>
      </c>
      <c r="AI210" s="29" t="s">
        <v>382</v>
      </c>
      <c r="AJ210" s="29" t="s">
        <v>382</v>
      </c>
      <c r="AK210" s="29" t="s">
        <v>382</v>
      </c>
      <c r="AL210" s="29" t="s">
        <v>383</v>
      </c>
      <c r="AM210" s="29" t="s">
        <v>382</v>
      </c>
      <c r="AN210" s="29" t="s">
        <v>383</v>
      </c>
      <c r="AO210" s="29" t="s">
        <v>383</v>
      </c>
      <c r="AP210" s="29" t="s">
        <v>377</v>
      </c>
      <c r="AQ210" s="29" t="s">
        <v>383</v>
      </c>
      <c r="AR210" s="29" t="s">
        <v>1302</v>
      </c>
      <c r="AS210" s="29" t="s">
        <v>383</v>
      </c>
      <c r="AT210" s="29" t="s">
        <v>382</v>
      </c>
      <c r="AU210" s="29" t="s">
        <v>377</v>
      </c>
      <c r="AV210" s="29" t="s">
        <v>377</v>
      </c>
      <c r="AW210" s="29" t="s">
        <v>377</v>
      </c>
      <c r="AX210" s="29" t="s">
        <v>377</v>
      </c>
      <c r="AY210" s="29" t="s">
        <v>377</v>
      </c>
      <c r="AZ210" s="29" t="s">
        <v>377</v>
      </c>
      <c r="BA210" s="29" t="s">
        <v>377</v>
      </c>
      <c r="BB210" s="29" t="s">
        <v>383</v>
      </c>
      <c r="BC210" s="29" t="s">
        <v>382</v>
      </c>
      <c r="BD210" s="29" t="s">
        <v>383</v>
      </c>
      <c r="BE210" s="29" t="s">
        <v>382</v>
      </c>
      <c r="BF210" s="29" t="s">
        <v>383</v>
      </c>
      <c r="BG210" s="29" t="s">
        <v>382</v>
      </c>
      <c r="BH210" s="29" t="s">
        <v>383</v>
      </c>
      <c r="BI210" s="29" t="s">
        <v>383</v>
      </c>
      <c r="BJ210" s="29" t="s">
        <v>383</v>
      </c>
      <c r="BK210" s="29" t="s">
        <v>383</v>
      </c>
      <c r="BL210" s="29" t="s">
        <v>383</v>
      </c>
      <c r="BM210" s="29" t="s">
        <v>383</v>
      </c>
      <c r="BN210" s="29" t="s">
        <v>382</v>
      </c>
      <c r="BO210" s="29" t="s">
        <v>383</v>
      </c>
      <c r="BP210" s="29" t="s">
        <v>383</v>
      </c>
      <c r="BQ210" s="29">
        <v>13.3</v>
      </c>
      <c r="BR210" s="29">
        <v>6.6</v>
      </c>
      <c r="BS210" s="29">
        <v>49.8</v>
      </c>
      <c r="BT210" s="29">
        <v>2.9</v>
      </c>
      <c r="BU210" s="29">
        <v>21.7</v>
      </c>
      <c r="BV210" s="29">
        <v>3.8</v>
      </c>
      <c r="BW210" s="29">
        <v>28.5</v>
      </c>
      <c r="BX210" s="29">
        <v>6.72</v>
      </c>
      <c r="BY210" s="29">
        <v>14.3</v>
      </c>
      <c r="BZ210" s="29">
        <v>39.6</v>
      </c>
      <c r="CA210" s="29">
        <v>59</v>
      </c>
      <c r="CB210" s="29">
        <v>21.3</v>
      </c>
      <c r="CC210" s="29">
        <v>36.1</v>
      </c>
      <c r="CD210" s="29">
        <v>18.399999999999999</v>
      </c>
      <c r="CE210" s="29">
        <v>231</v>
      </c>
      <c r="CG210" s="29">
        <v>45</v>
      </c>
      <c r="CI210" s="29">
        <v>38</v>
      </c>
      <c r="CJ210" s="29">
        <v>3</v>
      </c>
      <c r="CK210" s="29">
        <v>14</v>
      </c>
      <c r="CM210" s="29" t="s">
        <v>383</v>
      </c>
      <c r="CN210" s="29" t="s">
        <v>18</v>
      </c>
      <c r="CO210" s="29" t="s">
        <v>382</v>
      </c>
      <c r="CP210" s="29" t="s">
        <v>382</v>
      </c>
      <c r="CQ210" s="29" t="s">
        <v>385</v>
      </c>
      <c r="CR210" s="29">
        <v>0</v>
      </c>
      <c r="CS210" s="29" t="s">
        <v>385</v>
      </c>
      <c r="CT210" s="29" t="s">
        <v>385</v>
      </c>
      <c r="CU210" s="29" t="s">
        <v>385</v>
      </c>
      <c r="CW210" s="29">
        <v>0</v>
      </c>
      <c r="CX210" s="29" t="s">
        <v>385</v>
      </c>
      <c r="DC210" s="29" t="s">
        <v>385</v>
      </c>
      <c r="DD210" s="29" t="s">
        <v>385</v>
      </c>
      <c r="DE210" s="29" t="s">
        <v>385</v>
      </c>
      <c r="DF210" s="29">
        <v>0</v>
      </c>
      <c r="DG210" s="29" t="s">
        <v>385</v>
      </c>
      <c r="DH210" s="29" t="str">
        <f t="shared" si="3"/>
        <v>PN004</v>
      </c>
    </row>
    <row r="211" spans="1:112" ht="15" customHeight="1" x14ac:dyDescent="0.2">
      <c r="A211" s="29" t="s">
        <v>1250</v>
      </c>
      <c r="B211" s="29" t="s">
        <v>1287</v>
      </c>
      <c r="C211" s="29">
        <v>109</v>
      </c>
      <c r="D211" s="29" t="s">
        <v>19</v>
      </c>
      <c r="E211" s="29" t="s">
        <v>1303</v>
      </c>
      <c r="F211" s="29">
        <v>0</v>
      </c>
      <c r="G211" s="29" t="s">
        <v>392</v>
      </c>
      <c r="H211" s="29">
        <v>5.5</v>
      </c>
      <c r="I211" s="29">
        <v>5.5</v>
      </c>
      <c r="J211" s="29">
        <f>I211*12</f>
        <v>66</v>
      </c>
      <c r="K211" s="29">
        <v>0</v>
      </c>
      <c r="M211" s="29">
        <v>1</v>
      </c>
      <c r="O211" s="29">
        <v>0</v>
      </c>
      <c r="Q211" s="29" t="s">
        <v>19</v>
      </c>
      <c r="R211" s="29">
        <v>5.5</v>
      </c>
      <c r="S211" s="29">
        <f>R211*12</f>
        <v>66</v>
      </c>
      <c r="T211" s="29" t="s">
        <v>392</v>
      </c>
      <c r="U211" s="29" t="s">
        <v>382</v>
      </c>
      <c r="V211" s="29" t="s">
        <v>705</v>
      </c>
      <c r="X211" s="29">
        <v>35</v>
      </c>
      <c r="Y211" s="29" t="s">
        <v>1304</v>
      </c>
      <c r="Z211" s="29">
        <v>80</v>
      </c>
      <c r="AA211" s="29">
        <v>92</v>
      </c>
      <c r="AB211" s="29" t="s">
        <v>645</v>
      </c>
      <c r="AC211" s="29" t="s">
        <v>645</v>
      </c>
      <c r="AD211" s="29">
        <v>39.722222222222221</v>
      </c>
      <c r="AE211" s="29">
        <v>103.5</v>
      </c>
      <c r="AF211" s="29">
        <v>4</v>
      </c>
      <c r="AG211" s="29" t="s">
        <v>383</v>
      </c>
      <c r="AH211" s="29" t="s">
        <v>1305</v>
      </c>
      <c r="AI211" s="29" t="s">
        <v>382</v>
      </c>
      <c r="AJ211" s="29" t="s">
        <v>382</v>
      </c>
      <c r="AK211" s="29" t="s">
        <v>382</v>
      </c>
      <c r="AL211" s="29" t="s">
        <v>383</v>
      </c>
      <c r="AM211" s="29" t="s">
        <v>382</v>
      </c>
      <c r="AN211" s="29" t="s">
        <v>383</v>
      </c>
      <c r="AO211" s="29" t="s">
        <v>383</v>
      </c>
      <c r="AP211" s="29" t="s">
        <v>382</v>
      </c>
      <c r="AQ211" s="29">
        <v>0</v>
      </c>
      <c r="AR211" s="29" t="s">
        <v>1306</v>
      </c>
      <c r="AS211" s="29" t="s">
        <v>383</v>
      </c>
      <c r="AT211" s="29" t="s">
        <v>382</v>
      </c>
      <c r="AU211" s="29" t="s">
        <v>382</v>
      </c>
      <c r="AV211" s="29" t="s">
        <v>377</v>
      </c>
      <c r="AW211" s="29" t="s">
        <v>377</v>
      </c>
      <c r="AX211" s="29" t="s">
        <v>377</v>
      </c>
      <c r="AY211" s="29" t="s">
        <v>377</v>
      </c>
      <c r="AZ211" s="29" t="s">
        <v>377</v>
      </c>
      <c r="BA211" s="29" t="s">
        <v>377</v>
      </c>
      <c r="BB211" s="29" t="s">
        <v>383</v>
      </c>
      <c r="BC211" s="29" t="s">
        <v>382</v>
      </c>
      <c r="BD211" s="29" t="s">
        <v>1307</v>
      </c>
      <c r="BE211" s="29" t="s">
        <v>382</v>
      </c>
      <c r="BF211" s="29" t="s">
        <v>383</v>
      </c>
      <c r="BG211" s="29" t="s">
        <v>382</v>
      </c>
      <c r="BH211" s="29" t="s">
        <v>383</v>
      </c>
      <c r="BI211" s="29" t="s">
        <v>383</v>
      </c>
      <c r="BJ211" s="29" t="s">
        <v>383</v>
      </c>
      <c r="BK211" s="29" t="s">
        <v>383</v>
      </c>
      <c r="BL211" s="29" t="s">
        <v>383</v>
      </c>
      <c r="BM211" s="29" t="s">
        <v>383</v>
      </c>
      <c r="BN211" s="29" t="s">
        <v>382</v>
      </c>
      <c r="BO211" s="29" t="s">
        <v>383</v>
      </c>
      <c r="BP211" s="29" t="s">
        <v>383</v>
      </c>
      <c r="BQ211" s="29">
        <v>17.8</v>
      </c>
      <c r="BR211" s="29">
        <v>6.6</v>
      </c>
      <c r="BS211" s="29">
        <v>37.1</v>
      </c>
      <c r="BT211" s="29">
        <v>4.2</v>
      </c>
      <c r="BU211" s="29">
        <v>23.7</v>
      </c>
      <c r="BV211" s="29">
        <v>7</v>
      </c>
      <c r="BW211" s="29">
        <v>39.200000000000003</v>
      </c>
      <c r="BY211" s="29">
        <v>16.600000000000001</v>
      </c>
      <c r="CA211" s="29">
        <v>65.2</v>
      </c>
      <c r="CD211" s="29">
        <v>17.100000000000001</v>
      </c>
      <c r="CG211" s="29">
        <v>67</v>
      </c>
      <c r="CI211" s="29">
        <v>6</v>
      </c>
      <c r="CJ211" s="29">
        <v>8</v>
      </c>
      <c r="CK211" s="29">
        <v>17</v>
      </c>
      <c r="CL211" s="29">
        <v>2</v>
      </c>
      <c r="CM211" s="29" t="s">
        <v>383</v>
      </c>
      <c r="CN211" s="29" t="s">
        <v>19</v>
      </c>
      <c r="CO211" s="29" t="s">
        <v>382</v>
      </c>
      <c r="CP211" s="29" t="s">
        <v>382</v>
      </c>
      <c r="CQ211" s="29" t="s">
        <v>385</v>
      </c>
      <c r="CR211" s="29">
        <v>0</v>
      </c>
      <c r="CS211" s="29" t="s">
        <v>385</v>
      </c>
      <c r="CT211" s="29" t="s">
        <v>385</v>
      </c>
      <c r="CU211" s="29" t="s">
        <v>385</v>
      </c>
      <c r="CW211" s="29">
        <v>0</v>
      </c>
      <c r="CX211" s="29" t="s">
        <v>385</v>
      </c>
      <c r="DC211" s="29" t="s">
        <v>385</v>
      </c>
      <c r="DD211" s="29" t="s">
        <v>385</v>
      </c>
      <c r="DE211" s="29" t="s">
        <v>385</v>
      </c>
      <c r="DF211" s="29">
        <v>0</v>
      </c>
      <c r="DG211" s="29" t="s">
        <v>385</v>
      </c>
      <c r="DH211" s="29" t="str">
        <f t="shared" si="3"/>
        <v>PN004</v>
      </c>
    </row>
    <row r="212" spans="1:112" ht="15" customHeight="1" x14ac:dyDescent="0.2">
      <c r="A212" s="29" t="s">
        <v>1250</v>
      </c>
      <c r="B212" s="29" t="s">
        <v>1287</v>
      </c>
      <c r="C212" s="29">
        <v>110</v>
      </c>
      <c r="D212" s="29" t="s">
        <v>20</v>
      </c>
      <c r="E212" s="29" t="s">
        <v>1308</v>
      </c>
      <c r="F212" s="29">
        <v>0</v>
      </c>
      <c r="G212" s="29" t="s">
        <v>392</v>
      </c>
      <c r="H212" s="29" t="s">
        <v>383</v>
      </c>
      <c r="I212" s="29">
        <v>10</v>
      </c>
      <c r="J212" s="29">
        <v>120</v>
      </c>
      <c r="K212" s="29" t="s">
        <v>383</v>
      </c>
      <c r="M212" s="29" t="s">
        <v>383</v>
      </c>
      <c r="O212" s="29" t="s">
        <v>383</v>
      </c>
      <c r="P212" s="29" t="s">
        <v>1297</v>
      </c>
      <c r="Q212" s="29" t="s">
        <v>20</v>
      </c>
      <c r="R212" s="29">
        <v>10</v>
      </c>
      <c r="S212" s="29">
        <v>120</v>
      </c>
      <c r="T212" s="29" t="s">
        <v>392</v>
      </c>
      <c r="U212" s="29" t="s">
        <v>382</v>
      </c>
      <c r="V212" s="29" t="s">
        <v>378</v>
      </c>
      <c r="W212" s="29" t="s">
        <v>1309</v>
      </c>
      <c r="X212" s="29">
        <v>27</v>
      </c>
      <c r="Y212" s="29" t="s">
        <v>554</v>
      </c>
      <c r="Z212" s="29">
        <v>108</v>
      </c>
      <c r="AA212" s="29" t="s">
        <v>380</v>
      </c>
      <c r="AB212" s="29" t="s">
        <v>645</v>
      </c>
      <c r="AC212" s="29" t="s">
        <v>645</v>
      </c>
      <c r="AD212" s="29">
        <v>39.388888888888886</v>
      </c>
      <c r="AE212" s="29">
        <v>102.9</v>
      </c>
      <c r="AF212" s="29">
        <v>2</v>
      </c>
      <c r="AH212" s="29" t="s">
        <v>1310</v>
      </c>
      <c r="AI212" s="29" t="s">
        <v>377</v>
      </c>
      <c r="AJ212" s="29" t="s">
        <v>377</v>
      </c>
      <c r="AK212" s="29" t="s">
        <v>377</v>
      </c>
      <c r="AL212" s="29" t="s">
        <v>383</v>
      </c>
      <c r="AM212" s="29" t="s">
        <v>382</v>
      </c>
      <c r="AN212" s="29" t="s">
        <v>383</v>
      </c>
      <c r="AO212" s="29" t="s">
        <v>383</v>
      </c>
      <c r="AP212" s="29" t="s">
        <v>377</v>
      </c>
      <c r="AQ212" s="29">
        <v>1</v>
      </c>
      <c r="AR212" s="29" t="s">
        <v>1311</v>
      </c>
      <c r="AS212" s="29" t="s">
        <v>383</v>
      </c>
      <c r="AT212" s="29" t="s">
        <v>382</v>
      </c>
      <c r="AU212" s="29" t="s">
        <v>382</v>
      </c>
      <c r="AV212" s="29" t="s">
        <v>377</v>
      </c>
      <c r="AW212" s="29" t="s">
        <v>377</v>
      </c>
      <c r="AX212" s="29" t="s">
        <v>377</v>
      </c>
      <c r="AY212" s="29" t="s">
        <v>377</v>
      </c>
      <c r="AZ212" s="29" t="s">
        <v>377</v>
      </c>
      <c r="BA212" s="29" t="s">
        <v>377</v>
      </c>
      <c r="BB212" s="29" t="s">
        <v>383</v>
      </c>
      <c r="BC212" s="29" t="s">
        <v>382</v>
      </c>
      <c r="BD212" s="29" t="s">
        <v>383</v>
      </c>
      <c r="BE212" s="29" t="s">
        <v>382</v>
      </c>
      <c r="BF212" s="29" t="s">
        <v>383</v>
      </c>
      <c r="BG212" s="29" t="s">
        <v>382</v>
      </c>
      <c r="BH212" s="29" t="s">
        <v>383</v>
      </c>
      <c r="BI212" s="29" t="s">
        <v>383</v>
      </c>
      <c r="BJ212" s="29" t="s">
        <v>383</v>
      </c>
      <c r="BK212" s="29" t="s">
        <v>383</v>
      </c>
      <c r="BL212" s="29" t="s">
        <v>383</v>
      </c>
      <c r="BM212" s="29" t="s">
        <v>383</v>
      </c>
      <c r="BN212" s="29" t="s">
        <v>382</v>
      </c>
      <c r="BO212" s="29" t="s">
        <v>383</v>
      </c>
      <c r="BP212" s="29" t="s">
        <v>383</v>
      </c>
      <c r="BQ212" s="29">
        <v>31.7</v>
      </c>
      <c r="BR212" s="29">
        <v>18</v>
      </c>
      <c r="BS212" s="29">
        <v>56.7</v>
      </c>
      <c r="BT212" s="29">
        <v>9.8000000000000007</v>
      </c>
      <c r="BU212" s="29">
        <v>30.8</v>
      </c>
      <c r="BV212" s="29">
        <v>4</v>
      </c>
      <c r="BW212" s="29">
        <v>12.5</v>
      </c>
      <c r="BX212" s="29">
        <v>3.67</v>
      </c>
      <c r="BY212" s="29">
        <v>7.4</v>
      </c>
      <c r="BZ212" s="29">
        <v>20.2</v>
      </c>
      <c r="CA212" s="29">
        <v>55</v>
      </c>
      <c r="CB212" s="29">
        <v>20.2</v>
      </c>
      <c r="CC212" s="29">
        <v>36.6</v>
      </c>
      <c r="CD212" s="29">
        <v>20.6</v>
      </c>
      <c r="CE212" s="29">
        <v>233</v>
      </c>
      <c r="CG212" s="29">
        <v>72</v>
      </c>
      <c r="CH212" s="29">
        <v>4</v>
      </c>
      <c r="CI212" s="29">
        <v>12</v>
      </c>
      <c r="CJ212" s="29">
        <v>8</v>
      </c>
      <c r="CK212" s="29">
        <v>4</v>
      </c>
      <c r="CM212" s="29" t="s">
        <v>383</v>
      </c>
      <c r="CN212" s="29" t="s">
        <v>20</v>
      </c>
      <c r="CO212" s="29" t="s">
        <v>382</v>
      </c>
      <c r="CP212" s="29" t="s">
        <v>382</v>
      </c>
      <c r="CQ212" s="29" t="s">
        <v>385</v>
      </c>
      <c r="CR212" s="29">
        <v>0</v>
      </c>
      <c r="CS212" s="29" t="s">
        <v>385</v>
      </c>
      <c r="CT212" s="29" t="s">
        <v>385</v>
      </c>
      <c r="CU212" s="29" t="s">
        <v>385</v>
      </c>
      <c r="CW212" s="29">
        <v>0</v>
      </c>
      <c r="CX212" s="29" t="s">
        <v>385</v>
      </c>
      <c r="DC212" s="29" t="s">
        <v>385</v>
      </c>
      <c r="DD212" s="29" t="s">
        <v>385</v>
      </c>
      <c r="DE212" s="29" t="s">
        <v>385</v>
      </c>
      <c r="DF212" s="29" t="s">
        <v>383</v>
      </c>
      <c r="DG212" s="29" t="s">
        <v>385</v>
      </c>
      <c r="DH212" s="29" t="str">
        <f t="shared" si="3"/>
        <v>PN004</v>
      </c>
    </row>
    <row r="213" spans="1:112" ht="15" customHeight="1" x14ac:dyDescent="0.2">
      <c r="A213" s="29" t="s">
        <v>1250</v>
      </c>
      <c r="B213" s="29" t="s">
        <v>1287</v>
      </c>
      <c r="C213" s="29">
        <v>111</v>
      </c>
      <c r="D213" s="29" t="s">
        <v>21</v>
      </c>
      <c r="E213" s="29" t="s">
        <v>736</v>
      </c>
      <c r="F213" s="29">
        <v>1</v>
      </c>
      <c r="G213" s="29" t="s">
        <v>376</v>
      </c>
      <c r="H213" s="29" t="s">
        <v>383</v>
      </c>
      <c r="I213" s="29">
        <v>4</v>
      </c>
      <c r="J213" s="29">
        <v>48</v>
      </c>
      <c r="K213" s="29" t="s">
        <v>383</v>
      </c>
      <c r="M213" s="29" t="s">
        <v>383</v>
      </c>
      <c r="O213" s="29" t="s">
        <v>383</v>
      </c>
      <c r="P213" s="29" t="s">
        <v>1297</v>
      </c>
      <c r="Q213" s="29" t="s">
        <v>21</v>
      </c>
      <c r="R213" s="29">
        <v>4</v>
      </c>
      <c r="S213" s="29">
        <v>48</v>
      </c>
      <c r="T213" s="29" t="s">
        <v>376</v>
      </c>
      <c r="U213" s="29" t="s">
        <v>382</v>
      </c>
      <c r="V213" s="29" t="s">
        <v>378</v>
      </c>
      <c r="W213" s="29" t="s">
        <v>1312</v>
      </c>
      <c r="X213" s="29">
        <v>25</v>
      </c>
      <c r="Y213" s="29" t="s">
        <v>554</v>
      </c>
      <c r="Z213" s="29">
        <v>64</v>
      </c>
      <c r="AA213" s="29" t="s">
        <v>380</v>
      </c>
      <c r="AB213" s="29" t="s">
        <v>645</v>
      </c>
      <c r="AC213" s="29" t="s">
        <v>645</v>
      </c>
      <c r="AD213" s="29">
        <v>38.944444444444443</v>
      </c>
      <c r="AE213" s="29">
        <v>102.1</v>
      </c>
      <c r="AF213" s="29">
        <v>2</v>
      </c>
      <c r="AH213" s="29" t="s">
        <v>1313</v>
      </c>
      <c r="AI213" s="29" t="s">
        <v>377</v>
      </c>
      <c r="AJ213" s="29" t="s">
        <v>382</v>
      </c>
      <c r="AK213" s="29" t="s">
        <v>377</v>
      </c>
      <c r="AL213" s="29" t="s">
        <v>383</v>
      </c>
      <c r="AM213" s="29" t="s">
        <v>382</v>
      </c>
      <c r="AN213" s="29" t="s">
        <v>383</v>
      </c>
      <c r="AO213" s="29" t="s">
        <v>383</v>
      </c>
      <c r="AP213" s="29" t="s">
        <v>382</v>
      </c>
      <c r="AQ213" s="29">
        <v>0</v>
      </c>
      <c r="AR213" s="29" t="s">
        <v>1314</v>
      </c>
      <c r="AS213" s="29" t="s">
        <v>383</v>
      </c>
      <c r="AT213" s="29" t="s">
        <v>382</v>
      </c>
      <c r="AU213" s="29" t="s">
        <v>382</v>
      </c>
      <c r="AV213" s="29" t="s">
        <v>377</v>
      </c>
      <c r="AW213" s="29" t="s">
        <v>377</v>
      </c>
      <c r="AX213" s="29" t="s">
        <v>377</v>
      </c>
      <c r="AY213" s="29" t="s">
        <v>377</v>
      </c>
      <c r="AZ213" s="29" t="s">
        <v>377</v>
      </c>
      <c r="BA213" s="29" t="s">
        <v>377</v>
      </c>
      <c r="BB213" s="29" t="s">
        <v>383</v>
      </c>
      <c r="BC213" s="29" t="s">
        <v>382</v>
      </c>
      <c r="BD213" s="29" t="s">
        <v>383</v>
      </c>
      <c r="BE213" s="29" t="s">
        <v>382</v>
      </c>
      <c r="BF213" s="29" t="s">
        <v>383</v>
      </c>
      <c r="BG213" s="29" t="s">
        <v>382</v>
      </c>
      <c r="BH213" s="29" t="s">
        <v>383</v>
      </c>
      <c r="BI213" s="29" t="s">
        <v>383</v>
      </c>
      <c r="BJ213" s="29" t="s">
        <v>804</v>
      </c>
      <c r="BK213" s="29" t="s">
        <v>804</v>
      </c>
      <c r="BL213" s="29" t="s">
        <v>804</v>
      </c>
      <c r="BM213" s="29" t="s">
        <v>383</v>
      </c>
      <c r="BN213" s="29" t="s">
        <v>382</v>
      </c>
      <c r="BO213" s="29" t="s">
        <v>383</v>
      </c>
      <c r="BP213" s="29" t="s">
        <v>1315</v>
      </c>
      <c r="BQ213" s="29">
        <v>11.2</v>
      </c>
      <c r="BR213" s="29">
        <v>7.2</v>
      </c>
      <c r="BS213" s="29">
        <v>64.2</v>
      </c>
      <c r="BT213" s="29">
        <v>2.7</v>
      </c>
      <c r="BU213" s="29">
        <v>24.5</v>
      </c>
      <c r="BV213" s="29">
        <v>1.3</v>
      </c>
      <c r="BW213" s="29">
        <v>11.3</v>
      </c>
      <c r="BX213" s="29">
        <v>5.67</v>
      </c>
      <c r="BY213" s="29">
        <v>12.2</v>
      </c>
      <c r="BZ213" s="29">
        <v>35</v>
      </c>
      <c r="CA213" s="29">
        <v>61.7</v>
      </c>
      <c r="CB213" s="29">
        <v>21.5</v>
      </c>
      <c r="CC213" s="29">
        <v>34.9</v>
      </c>
      <c r="CD213" s="29">
        <v>15</v>
      </c>
      <c r="CE213" s="29">
        <v>175</v>
      </c>
      <c r="CG213" s="29">
        <v>66</v>
      </c>
      <c r="CI213" s="29">
        <v>24</v>
      </c>
      <c r="CJ213" s="29">
        <v>4</v>
      </c>
      <c r="CK213" s="29">
        <v>6</v>
      </c>
      <c r="CM213" s="29" t="s">
        <v>383</v>
      </c>
      <c r="CN213" s="29" t="s">
        <v>21</v>
      </c>
      <c r="CO213" s="29" t="s">
        <v>382</v>
      </c>
      <c r="CP213" s="29" t="s">
        <v>382</v>
      </c>
      <c r="CQ213" s="29" t="s">
        <v>385</v>
      </c>
      <c r="CR213" s="29">
        <v>0</v>
      </c>
      <c r="CS213" s="29" t="s">
        <v>385</v>
      </c>
      <c r="CT213" s="29" t="s">
        <v>385</v>
      </c>
      <c r="CU213" s="29" t="s">
        <v>385</v>
      </c>
      <c r="CW213" s="29">
        <v>0</v>
      </c>
      <c r="CX213" s="29" t="s">
        <v>385</v>
      </c>
      <c r="DC213" s="29" t="s">
        <v>385</v>
      </c>
      <c r="DD213" s="29" t="s">
        <v>385</v>
      </c>
      <c r="DE213" s="29" t="s">
        <v>385</v>
      </c>
      <c r="DF213" s="29">
        <v>0</v>
      </c>
      <c r="DG213" s="29" t="s">
        <v>385</v>
      </c>
      <c r="DH213" s="29" t="str">
        <f t="shared" si="3"/>
        <v>PN004</v>
      </c>
    </row>
    <row r="214" spans="1:112" ht="16" x14ac:dyDescent="0.2">
      <c r="A214" s="29" t="s">
        <v>1250</v>
      </c>
      <c r="B214" s="29" t="s">
        <v>1316</v>
      </c>
      <c r="C214" s="29">
        <v>112</v>
      </c>
      <c r="D214" s="29" t="s">
        <v>22</v>
      </c>
      <c r="E214" s="29" t="s">
        <v>1317</v>
      </c>
      <c r="F214" s="29">
        <v>0</v>
      </c>
      <c r="G214" s="29" t="s">
        <v>392</v>
      </c>
      <c r="H214" s="29">
        <v>4</v>
      </c>
      <c r="I214" s="29">
        <v>5</v>
      </c>
      <c r="J214" s="29">
        <f>I214*12</f>
        <v>60</v>
      </c>
      <c r="K214" s="29">
        <v>0</v>
      </c>
      <c r="M214" s="29">
        <v>1</v>
      </c>
      <c r="O214" s="29">
        <v>0</v>
      </c>
      <c r="P214" s="29" t="s">
        <v>1318</v>
      </c>
      <c r="Q214" s="29" t="s">
        <v>22</v>
      </c>
      <c r="R214" s="29">
        <v>5</v>
      </c>
      <c r="S214" s="29">
        <f>R214*12</f>
        <v>60</v>
      </c>
      <c r="T214" s="29" t="s">
        <v>392</v>
      </c>
      <c r="U214" s="29" t="s">
        <v>382</v>
      </c>
      <c r="V214" s="29" t="s">
        <v>378</v>
      </c>
      <c r="W214" s="29" t="s">
        <v>902</v>
      </c>
      <c r="X214" s="29">
        <v>45</v>
      </c>
      <c r="Y214" s="29" t="s">
        <v>554</v>
      </c>
      <c r="Z214" s="29">
        <v>84</v>
      </c>
      <c r="AA214" s="29" t="s">
        <v>380</v>
      </c>
      <c r="AB214" s="29" t="s">
        <v>645</v>
      </c>
      <c r="AC214" s="29" t="s">
        <v>645</v>
      </c>
      <c r="AD214" s="29">
        <v>38.611111111111114</v>
      </c>
      <c r="AE214" s="29">
        <v>101.5</v>
      </c>
      <c r="AF214" s="29">
        <v>5</v>
      </c>
      <c r="AG214" s="29" t="s">
        <v>383</v>
      </c>
      <c r="AH214" s="29" t="s">
        <v>1319</v>
      </c>
      <c r="AI214" s="29" t="s">
        <v>377</v>
      </c>
      <c r="AJ214" s="29" t="s">
        <v>377</v>
      </c>
      <c r="AK214" s="29" t="s">
        <v>377</v>
      </c>
      <c r="AL214" s="29" t="s">
        <v>383</v>
      </c>
      <c r="AM214" s="29" t="s">
        <v>382</v>
      </c>
      <c r="AN214" s="29" t="s">
        <v>383</v>
      </c>
      <c r="AO214" s="29" t="s">
        <v>383</v>
      </c>
      <c r="AP214" s="29" t="s">
        <v>377</v>
      </c>
      <c r="AQ214" s="29">
        <v>1</v>
      </c>
      <c r="AR214" s="29" t="s">
        <v>1320</v>
      </c>
      <c r="AS214" s="29" t="s">
        <v>383</v>
      </c>
      <c r="AT214" s="29" t="s">
        <v>382</v>
      </c>
      <c r="AU214" s="29" t="s">
        <v>382</v>
      </c>
      <c r="AV214" s="29" t="s">
        <v>377</v>
      </c>
      <c r="AW214" s="29" t="s">
        <v>377</v>
      </c>
      <c r="AX214" s="29" t="s">
        <v>377</v>
      </c>
      <c r="AY214" s="29" t="s">
        <v>377</v>
      </c>
      <c r="AZ214" s="29" t="s">
        <v>377</v>
      </c>
      <c r="BA214" s="29" t="s">
        <v>377</v>
      </c>
      <c r="BB214" s="29" t="s">
        <v>383</v>
      </c>
      <c r="BC214" s="29" t="s">
        <v>382</v>
      </c>
      <c r="BD214" s="29" t="s">
        <v>1321</v>
      </c>
      <c r="BE214" s="29" t="s">
        <v>382</v>
      </c>
      <c r="BF214" s="29" t="s">
        <v>383</v>
      </c>
      <c r="BG214" s="29" t="s">
        <v>382</v>
      </c>
      <c r="BH214" s="29" t="s">
        <v>383</v>
      </c>
      <c r="BI214" s="29" t="s">
        <v>383</v>
      </c>
      <c r="BJ214" s="29" t="s">
        <v>383</v>
      </c>
      <c r="BK214" s="29" t="s">
        <v>383</v>
      </c>
      <c r="BL214" s="29" t="s">
        <v>383</v>
      </c>
      <c r="BM214" s="29" t="s">
        <v>383</v>
      </c>
      <c r="BN214" s="29" t="s">
        <v>382</v>
      </c>
      <c r="BO214" s="29" t="s">
        <v>383</v>
      </c>
      <c r="BP214" s="29" t="s">
        <v>383</v>
      </c>
      <c r="BQ214" s="29">
        <v>19.3</v>
      </c>
      <c r="BR214" s="29">
        <v>12.4</v>
      </c>
      <c r="BS214" s="29">
        <v>64.3</v>
      </c>
      <c r="BT214" s="29">
        <v>3.7</v>
      </c>
      <c r="BU214" s="29">
        <v>19.2</v>
      </c>
      <c r="BV214" s="29">
        <v>3.2</v>
      </c>
      <c r="BW214" s="29">
        <v>16.5</v>
      </c>
      <c r="BX214" s="29">
        <v>5.6</v>
      </c>
      <c r="BY214" s="29">
        <v>11.7</v>
      </c>
      <c r="BZ214" s="29">
        <v>34.4</v>
      </c>
      <c r="CA214" s="29">
        <v>61.4</v>
      </c>
      <c r="CB214" s="29">
        <v>20.9</v>
      </c>
      <c r="CC214" s="29">
        <v>34</v>
      </c>
      <c r="CD214" s="29">
        <v>18.8</v>
      </c>
      <c r="CE214" s="29">
        <v>57</v>
      </c>
      <c r="CG214" s="29">
        <v>31</v>
      </c>
      <c r="CH214" s="29">
        <v>1</v>
      </c>
      <c r="CI214" s="29">
        <v>44</v>
      </c>
      <c r="CJ214" s="29">
        <v>12</v>
      </c>
      <c r="CK214" s="29">
        <v>12</v>
      </c>
      <c r="CM214" s="29" t="s">
        <v>383</v>
      </c>
      <c r="CN214" s="29" t="s">
        <v>22</v>
      </c>
      <c r="CO214" s="29" t="s">
        <v>376</v>
      </c>
      <c r="CP214" s="29" t="s">
        <v>456</v>
      </c>
      <c r="CQ214" s="29" t="s">
        <v>457</v>
      </c>
      <c r="CR214" s="29">
        <v>1</v>
      </c>
      <c r="CS214" s="29" t="s">
        <v>457</v>
      </c>
      <c r="CT214" s="29" t="s">
        <v>457</v>
      </c>
      <c r="CU214" s="29" t="s">
        <v>457</v>
      </c>
      <c r="CW214" s="29">
        <v>1</v>
      </c>
      <c r="CX214" s="29" t="s">
        <v>385</v>
      </c>
      <c r="DC214" s="29" t="s">
        <v>457</v>
      </c>
      <c r="DD214" s="29" t="s">
        <v>457</v>
      </c>
      <c r="DE214" s="29" t="s">
        <v>385</v>
      </c>
      <c r="DF214" s="29">
        <v>1</v>
      </c>
      <c r="DG214" s="29" t="s">
        <v>385</v>
      </c>
      <c r="DH214" s="29" t="str">
        <f t="shared" si="3"/>
        <v>PN005</v>
      </c>
    </row>
    <row r="215" spans="1:112" ht="16" x14ac:dyDescent="0.2">
      <c r="A215" s="29" t="s">
        <v>1250</v>
      </c>
      <c r="B215" s="29" t="s">
        <v>1322</v>
      </c>
      <c r="C215" s="29">
        <v>113</v>
      </c>
      <c r="D215" s="29" t="s">
        <v>23</v>
      </c>
      <c r="E215" s="29" t="s">
        <v>1323</v>
      </c>
      <c r="F215" s="29">
        <v>0</v>
      </c>
      <c r="G215" s="29" t="s">
        <v>392</v>
      </c>
      <c r="H215" s="29" t="s">
        <v>383</v>
      </c>
      <c r="I215" s="29">
        <v>1</v>
      </c>
      <c r="J215" s="29">
        <v>12</v>
      </c>
      <c r="K215" s="29" t="s">
        <v>383</v>
      </c>
      <c r="M215" s="29" t="s">
        <v>383</v>
      </c>
      <c r="O215" s="29" t="s">
        <v>383</v>
      </c>
      <c r="P215" s="29" t="s">
        <v>553</v>
      </c>
      <c r="R215" s="29">
        <v>1</v>
      </c>
      <c r="S215" s="29">
        <v>12</v>
      </c>
      <c r="T215" s="29" t="s">
        <v>392</v>
      </c>
      <c r="U215" s="29" t="s">
        <v>382</v>
      </c>
      <c r="V215" s="29" t="s">
        <v>378</v>
      </c>
      <c r="X215" s="29">
        <v>23</v>
      </c>
      <c r="Y215" s="29" t="s">
        <v>554</v>
      </c>
      <c r="Z215" s="29">
        <v>64</v>
      </c>
      <c r="AA215" s="29" t="s">
        <v>380</v>
      </c>
      <c r="AB215" s="29" t="s">
        <v>645</v>
      </c>
      <c r="AC215" s="29" t="s">
        <v>645</v>
      </c>
      <c r="AD215" s="29">
        <v>39.166666666666664</v>
      </c>
      <c r="AE215" s="29">
        <v>102.5</v>
      </c>
      <c r="AF215" s="29">
        <v>3</v>
      </c>
      <c r="AH215" s="29" t="s">
        <v>1324</v>
      </c>
      <c r="AI215" s="29" t="s">
        <v>377</v>
      </c>
      <c r="AJ215" s="29" t="s">
        <v>382</v>
      </c>
      <c r="AK215" s="29" t="s">
        <v>377</v>
      </c>
      <c r="AL215" s="29" t="s">
        <v>383</v>
      </c>
      <c r="AM215" s="29" t="s">
        <v>382</v>
      </c>
      <c r="AN215" s="29" t="s">
        <v>383</v>
      </c>
      <c r="AO215" s="29" t="s">
        <v>383</v>
      </c>
      <c r="AP215" s="29" t="s">
        <v>382</v>
      </c>
      <c r="AQ215" s="29">
        <v>0</v>
      </c>
      <c r="AR215" s="29" t="s">
        <v>1325</v>
      </c>
      <c r="AS215" s="29" t="s">
        <v>383</v>
      </c>
      <c r="AT215" s="29" t="s">
        <v>382</v>
      </c>
      <c r="AU215" s="29" t="s">
        <v>382</v>
      </c>
      <c r="AV215" s="29" t="s">
        <v>377</v>
      </c>
      <c r="AW215" s="29" t="s">
        <v>377</v>
      </c>
      <c r="AX215" s="29" t="s">
        <v>377</v>
      </c>
      <c r="AY215" s="29" t="s">
        <v>377</v>
      </c>
      <c r="AZ215" s="29" t="s">
        <v>377</v>
      </c>
      <c r="BA215" s="29" t="s">
        <v>377</v>
      </c>
      <c r="BB215" s="29" t="s">
        <v>383</v>
      </c>
      <c r="BC215" s="29" t="s">
        <v>382</v>
      </c>
      <c r="BD215" s="29" t="s">
        <v>1326</v>
      </c>
      <c r="BE215" s="29" t="s">
        <v>382</v>
      </c>
      <c r="BF215" s="29" t="s">
        <v>383</v>
      </c>
      <c r="BG215" s="29" t="s">
        <v>382</v>
      </c>
      <c r="BH215" s="29" t="s">
        <v>383</v>
      </c>
      <c r="BI215" s="29" t="s">
        <v>383</v>
      </c>
      <c r="BJ215" s="29" t="s">
        <v>383</v>
      </c>
      <c r="BK215" s="29" t="s">
        <v>383</v>
      </c>
      <c r="BL215" s="29" t="s">
        <v>383</v>
      </c>
      <c r="BM215" s="29" t="s">
        <v>383</v>
      </c>
      <c r="BN215" s="29" t="s">
        <v>382</v>
      </c>
      <c r="BO215" s="29" t="s">
        <v>383</v>
      </c>
      <c r="BP215" s="29" t="s">
        <v>383</v>
      </c>
      <c r="CM215" s="29" t="s">
        <v>383</v>
      </c>
      <c r="CN215" s="29" t="s">
        <v>23</v>
      </c>
      <c r="CO215" s="29" t="s">
        <v>382</v>
      </c>
      <c r="CP215" s="29" t="s">
        <v>382</v>
      </c>
      <c r="CQ215" s="29" t="s">
        <v>385</v>
      </c>
      <c r="CR215" s="29">
        <v>0</v>
      </c>
      <c r="CS215" s="29" t="s">
        <v>1142</v>
      </c>
      <c r="CT215" s="29" t="s">
        <v>1142</v>
      </c>
      <c r="CU215" s="29" t="s">
        <v>1142</v>
      </c>
      <c r="CW215" s="29" t="s">
        <v>383</v>
      </c>
      <c r="CX215" s="29" t="s">
        <v>385</v>
      </c>
      <c r="DE215" s="29" t="s">
        <v>385</v>
      </c>
      <c r="DF215" s="29">
        <v>1</v>
      </c>
      <c r="DG215" s="29" t="s">
        <v>385</v>
      </c>
      <c r="DH215" s="29" t="str">
        <f t="shared" si="3"/>
        <v>PN006</v>
      </c>
    </row>
    <row r="216" spans="1:112" ht="16" x14ac:dyDescent="0.2">
      <c r="A216" s="29" t="s">
        <v>1250</v>
      </c>
      <c r="B216" s="29" t="s">
        <v>1327</v>
      </c>
      <c r="C216" s="29">
        <v>114</v>
      </c>
      <c r="D216" s="29" t="s">
        <v>24</v>
      </c>
      <c r="E216" s="29" t="s">
        <v>1328</v>
      </c>
      <c r="F216" s="29">
        <v>0</v>
      </c>
      <c r="G216" s="29" t="s">
        <v>392</v>
      </c>
      <c r="H216" s="29">
        <v>8</v>
      </c>
      <c r="I216" s="29">
        <v>8</v>
      </c>
      <c r="J216" s="29">
        <f>I216*12</f>
        <v>96</v>
      </c>
      <c r="K216" s="29">
        <v>1</v>
      </c>
      <c r="M216" s="29">
        <v>1</v>
      </c>
      <c r="O216" s="29">
        <v>0</v>
      </c>
      <c r="Q216" s="29" t="s">
        <v>24</v>
      </c>
      <c r="R216" s="29">
        <v>8</v>
      </c>
      <c r="S216" s="29">
        <f>R216*12</f>
        <v>96</v>
      </c>
      <c r="T216" s="29" t="s">
        <v>392</v>
      </c>
      <c r="U216" s="29" t="s">
        <v>377</v>
      </c>
      <c r="V216" s="29" t="s">
        <v>378</v>
      </c>
      <c r="X216" s="29">
        <v>30</v>
      </c>
      <c r="Y216" s="29" t="s">
        <v>1329</v>
      </c>
      <c r="Z216" s="29">
        <v>80</v>
      </c>
      <c r="AA216" s="29" t="s">
        <v>380</v>
      </c>
      <c r="AB216" s="29" t="s">
        <v>645</v>
      </c>
      <c r="AC216" s="29" t="s">
        <v>645</v>
      </c>
      <c r="AD216" s="29">
        <v>38.888888888888886</v>
      </c>
      <c r="AE216" s="29">
        <v>102</v>
      </c>
      <c r="AF216" s="29">
        <v>5</v>
      </c>
      <c r="AG216" s="29" t="s">
        <v>383</v>
      </c>
      <c r="AH216" s="29" t="s">
        <v>383</v>
      </c>
      <c r="AI216" s="29" t="s">
        <v>377</v>
      </c>
      <c r="AJ216" s="29" t="s">
        <v>377</v>
      </c>
      <c r="AK216" s="29" t="s">
        <v>377</v>
      </c>
      <c r="AL216" s="29" t="s">
        <v>573</v>
      </c>
      <c r="AM216" s="29" t="s">
        <v>382</v>
      </c>
      <c r="AN216" s="29" t="s">
        <v>383</v>
      </c>
      <c r="AO216" s="29" t="s">
        <v>383</v>
      </c>
      <c r="AP216" s="29" t="s">
        <v>377</v>
      </c>
      <c r="AQ216" s="29">
        <v>1</v>
      </c>
      <c r="AR216" s="29" t="s">
        <v>1330</v>
      </c>
      <c r="AS216" s="29" t="s">
        <v>383</v>
      </c>
      <c r="AT216" s="29" t="s">
        <v>382</v>
      </c>
      <c r="AU216" s="29" t="s">
        <v>377</v>
      </c>
      <c r="AV216" s="29" t="s">
        <v>377</v>
      </c>
      <c r="AW216" s="29" t="s">
        <v>377</v>
      </c>
      <c r="AX216" s="29" t="s">
        <v>377</v>
      </c>
      <c r="AY216" s="29" t="s">
        <v>377</v>
      </c>
      <c r="AZ216" s="29" t="s">
        <v>377</v>
      </c>
      <c r="BA216" s="29" t="s">
        <v>377</v>
      </c>
      <c r="BB216" s="29" t="s">
        <v>383</v>
      </c>
      <c r="BC216" s="29" t="s">
        <v>382</v>
      </c>
      <c r="BD216" s="29" t="s">
        <v>383</v>
      </c>
      <c r="BE216" s="29" t="s">
        <v>382</v>
      </c>
      <c r="BF216" s="29" t="s">
        <v>383</v>
      </c>
      <c r="BG216" s="29" t="s">
        <v>382</v>
      </c>
      <c r="BH216" s="29" t="s">
        <v>383</v>
      </c>
      <c r="BI216" s="29" t="s">
        <v>383</v>
      </c>
      <c r="BJ216" s="29" t="s">
        <v>383</v>
      </c>
      <c r="BK216" s="29" t="s">
        <v>383</v>
      </c>
      <c r="BL216" s="29" t="s">
        <v>383</v>
      </c>
      <c r="BM216" s="29" t="s">
        <v>383</v>
      </c>
      <c r="BN216" s="29" t="s">
        <v>382</v>
      </c>
      <c r="BO216" s="29" t="s">
        <v>383</v>
      </c>
      <c r="BP216" s="29" t="s">
        <v>383</v>
      </c>
      <c r="BQ216" s="29">
        <v>17.399999999999999</v>
      </c>
      <c r="BR216" s="29">
        <v>9.6999999999999993</v>
      </c>
      <c r="BS216" s="29">
        <v>56</v>
      </c>
      <c r="BT216" s="29">
        <v>2.8</v>
      </c>
      <c r="BU216" s="29">
        <v>16.3</v>
      </c>
      <c r="BV216" s="29">
        <v>4.8</v>
      </c>
      <c r="BW216" s="29">
        <v>27.7</v>
      </c>
      <c r="BX216" s="29">
        <v>6.8</v>
      </c>
      <c r="BY216" s="29">
        <v>15.5</v>
      </c>
      <c r="BZ216" s="29">
        <v>47.1</v>
      </c>
      <c r="CA216" s="29">
        <v>69.2</v>
      </c>
      <c r="CB216" s="29">
        <v>22.8</v>
      </c>
      <c r="CC216" s="29">
        <v>32.9</v>
      </c>
      <c r="CD216" s="29">
        <v>15.2</v>
      </c>
      <c r="CE216" s="29">
        <v>255</v>
      </c>
      <c r="CF216" s="29">
        <v>8.5</v>
      </c>
      <c r="CG216" s="29">
        <v>65</v>
      </c>
      <c r="CI216" s="29">
        <v>14</v>
      </c>
      <c r="CJ216" s="29">
        <v>2</v>
      </c>
      <c r="CK216" s="29">
        <v>19</v>
      </c>
      <c r="CM216" s="29" t="s">
        <v>383</v>
      </c>
      <c r="CN216" s="29" t="s">
        <v>24</v>
      </c>
      <c r="CO216" s="29" t="s">
        <v>382</v>
      </c>
      <c r="CP216" s="29" t="s">
        <v>382</v>
      </c>
      <c r="CQ216" s="29" t="s">
        <v>385</v>
      </c>
      <c r="CR216" s="29">
        <v>0</v>
      </c>
      <c r="CS216" s="29" t="s">
        <v>385</v>
      </c>
      <c r="CT216" s="29" t="s">
        <v>385</v>
      </c>
      <c r="CU216" s="29" t="s">
        <v>385</v>
      </c>
      <c r="CW216" s="29">
        <v>0</v>
      </c>
      <c r="CX216" s="29" t="s">
        <v>385</v>
      </c>
      <c r="DC216" s="29" t="s">
        <v>385</v>
      </c>
      <c r="DD216" s="29" t="s">
        <v>385</v>
      </c>
      <c r="DE216" s="29" t="s">
        <v>385</v>
      </c>
      <c r="DF216" s="29">
        <v>0</v>
      </c>
      <c r="DG216" s="29" t="s">
        <v>385</v>
      </c>
      <c r="DH216" s="29" t="str">
        <f t="shared" si="3"/>
        <v>PN007</v>
      </c>
    </row>
    <row r="217" spans="1:112" ht="16" x14ac:dyDescent="0.2">
      <c r="A217" s="29" t="s">
        <v>1250</v>
      </c>
      <c r="B217" s="29" t="s">
        <v>1327</v>
      </c>
      <c r="C217" s="29" t="s">
        <v>383</v>
      </c>
      <c r="D217" s="29" t="s">
        <v>1277</v>
      </c>
      <c r="E217" s="29" t="s">
        <v>1331</v>
      </c>
      <c r="F217" s="29">
        <v>0</v>
      </c>
      <c r="G217" s="29" t="s">
        <v>383</v>
      </c>
      <c r="H217" s="29">
        <v>1</v>
      </c>
      <c r="I217" s="29" t="s">
        <v>383</v>
      </c>
      <c r="J217" s="29" t="s">
        <v>383</v>
      </c>
      <c r="K217" s="29">
        <v>0</v>
      </c>
      <c r="M217" s="29">
        <v>1</v>
      </c>
      <c r="O217" s="29">
        <v>0</v>
      </c>
      <c r="P217" s="29" t="s">
        <v>604</v>
      </c>
      <c r="Q217" s="29" t="s">
        <v>1332</v>
      </c>
      <c r="R217" s="29" t="s">
        <v>383</v>
      </c>
      <c r="S217" s="29" t="s">
        <v>383</v>
      </c>
      <c r="T217" s="29" t="s">
        <v>383</v>
      </c>
      <c r="U217" s="29" t="s">
        <v>383</v>
      </c>
      <c r="V217" s="29" t="s">
        <v>383</v>
      </c>
      <c r="W217" s="29" t="s">
        <v>383</v>
      </c>
      <c r="X217" s="29" t="s">
        <v>383</v>
      </c>
      <c r="Y217" s="29" t="s">
        <v>383</v>
      </c>
      <c r="Z217" s="29" t="s">
        <v>383</v>
      </c>
      <c r="AA217" s="29" t="s">
        <v>383</v>
      </c>
      <c r="AB217" s="29" t="s">
        <v>383</v>
      </c>
      <c r="AC217" s="29" t="s">
        <v>383</v>
      </c>
      <c r="AD217" s="29" t="s">
        <v>383</v>
      </c>
      <c r="AE217" s="29" t="s">
        <v>383</v>
      </c>
      <c r="AF217" s="29" t="s">
        <v>383</v>
      </c>
      <c r="AG217" s="29" t="s">
        <v>383</v>
      </c>
      <c r="AH217" s="29" t="s">
        <v>383</v>
      </c>
      <c r="AI217" s="29" t="s">
        <v>383</v>
      </c>
      <c r="AJ217" s="29" t="s">
        <v>383</v>
      </c>
      <c r="AK217" s="29" t="s">
        <v>383</v>
      </c>
      <c r="AL217" s="29" t="s">
        <v>383</v>
      </c>
      <c r="AM217" s="29" t="s">
        <v>383</v>
      </c>
      <c r="AN217" s="29" t="s">
        <v>383</v>
      </c>
      <c r="AO217" s="29" t="s">
        <v>383</v>
      </c>
      <c r="AP217" s="29" t="s">
        <v>383</v>
      </c>
      <c r="AQ217" s="29" t="s">
        <v>383</v>
      </c>
      <c r="AR217" s="29" t="s">
        <v>383</v>
      </c>
      <c r="AS217" s="29" t="s">
        <v>383</v>
      </c>
      <c r="AT217" s="29" t="s">
        <v>383</v>
      </c>
      <c r="AU217" s="29" t="s">
        <v>383</v>
      </c>
      <c r="AV217" s="29" t="s">
        <v>383</v>
      </c>
      <c r="AW217" s="29" t="s">
        <v>383</v>
      </c>
      <c r="AX217" s="29" t="s">
        <v>383</v>
      </c>
      <c r="AY217" s="29" t="s">
        <v>383</v>
      </c>
      <c r="AZ217" s="29" t="s">
        <v>383</v>
      </c>
      <c r="BA217" s="29" t="s">
        <v>383</v>
      </c>
      <c r="BB217" s="29" t="s">
        <v>383</v>
      </c>
      <c r="BC217" s="29" t="s">
        <v>383</v>
      </c>
      <c r="BD217" s="29" t="s">
        <v>383</v>
      </c>
      <c r="BE217" s="29" t="s">
        <v>383</v>
      </c>
      <c r="BF217" s="29" t="s">
        <v>383</v>
      </c>
      <c r="BG217" s="29" t="s">
        <v>383</v>
      </c>
      <c r="BH217" s="29" t="s">
        <v>383</v>
      </c>
      <c r="BI217" s="29" t="s">
        <v>383</v>
      </c>
      <c r="BJ217" s="29" t="s">
        <v>383</v>
      </c>
      <c r="BK217" s="29" t="s">
        <v>383</v>
      </c>
      <c r="BL217" s="29" t="s">
        <v>383</v>
      </c>
      <c r="BM217" s="29" t="s">
        <v>383</v>
      </c>
      <c r="BN217" s="29" t="s">
        <v>383</v>
      </c>
      <c r="BO217" s="29" t="s">
        <v>383</v>
      </c>
      <c r="BP217" s="29" t="s">
        <v>383</v>
      </c>
      <c r="BQ217" s="29" t="s">
        <v>383</v>
      </c>
      <c r="BR217" s="29" t="s">
        <v>383</v>
      </c>
      <c r="BS217" s="29" t="s">
        <v>383</v>
      </c>
      <c r="BT217" s="29" t="s">
        <v>383</v>
      </c>
      <c r="BU217" s="29" t="s">
        <v>383</v>
      </c>
      <c r="BV217" s="29" t="s">
        <v>383</v>
      </c>
      <c r="BW217" s="29" t="s">
        <v>383</v>
      </c>
      <c r="BX217" s="29" t="s">
        <v>383</v>
      </c>
      <c r="BY217" s="29" t="s">
        <v>383</v>
      </c>
      <c r="BZ217" s="29" t="s">
        <v>383</v>
      </c>
      <c r="CA217" s="29" t="s">
        <v>383</v>
      </c>
      <c r="CB217" s="29" t="s">
        <v>383</v>
      </c>
      <c r="CC217" s="29" t="s">
        <v>383</v>
      </c>
      <c r="CD217" s="29" t="s">
        <v>383</v>
      </c>
      <c r="CE217" s="29" t="s">
        <v>383</v>
      </c>
      <c r="CF217" s="29" t="s">
        <v>383</v>
      </c>
      <c r="CG217" s="29" t="s">
        <v>383</v>
      </c>
      <c r="CH217" s="29" t="s">
        <v>383</v>
      </c>
      <c r="CI217" s="29" t="s">
        <v>383</v>
      </c>
      <c r="CJ217" s="29" t="s">
        <v>383</v>
      </c>
      <c r="CK217" s="29" t="s">
        <v>383</v>
      </c>
      <c r="CM217" s="29" t="s">
        <v>383</v>
      </c>
      <c r="CN217" s="29" t="s">
        <v>383</v>
      </c>
      <c r="CO217" s="29" t="s">
        <v>383</v>
      </c>
      <c r="CP217" s="29" t="s">
        <v>383</v>
      </c>
      <c r="CQ217" s="29" t="s">
        <v>383</v>
      </c>
      <c r="CR217" s="29" t="s">
        <v>383</v>
      </c>
      <c r="CS217" s="29" t="s">
        <v>383</v>
      </c>
      <c r="CT217" s="29" t="s">
        <v>383</v>
      </c>
      <c r="CU217" s="29" t="s">
        <v>383</v>
      </c>
      <c r="CW217" s="29" t="s">
        <v>383</v>
      </c>
      <c r="CX217" s="29" t="s">
        <v>383</v>
      </c>
      <c r="CY217" s="29" t="s">
        <v>383</v>
      </c>
      <c r="CZ217" s="29" t="s">
        <v>383</v>
      </c>
      <c r="DA217" s="29" t="s">
        <v>383</v>
      </c>
      <c r="DC217" s="29" t="s">
        <v>383</v>
      </c>
      <c r="DD217" s="29" t="s">
        <v>383</v>
      </c>
      <c r="DE217" s="29" t="s">
        <v>383</v>
      </c>
      <c r="DF217" s="29" t="s">
        <v>383</v>
      </c>
      <c r="DG217" s="29" t="s">
        <v>383</v>
      </c>
      <c r="DH217" s="29" t="str">
        <f t="shared" si="3"/>
        <v>PN007</v>
      </c>
    </row>
    <row r="218" spans="1:112" ht="16" x14ac:dyDescent="0.2">
      <c r="A218" s="29" t="s">
        <v>1250</v>
      </c>
      <c r="B218" s="29" t="s">
        <v>1333</v>
      </c>
      <c r="C218" s="29">
        <v>115</v>
      </c>
      <c r="D218" s="29" t="s">
        <v>25</v>
      </c>
      <c r="E218" s="29" t="s">
        <v>1334</v>
      </c>
      <c r="F218" s="29">
        <v>0</v>
      </c>
      <c r="G218" s="29" t="s">
        <v>392</v>
      </c>
      <c r="H218" s="29">
        <v>4</v>
      </c>
      <c r="I218" s="29">
        <v>4</v>
      </c>
      <c r="J218" s="29">
        <v>48</v>
      </c>
      <c r="K218" s="29">
        <v>1</v>
      </c>
      <c r="M218" s="29">
        <v>1</v>
      </c>
      <c r="O218" s="29">
        <v>0</v>
      </c>
      <c r="Q218" s="29" t="s">
        <v>25</v>
      </c>
      <c r="R218" s="29" t="s">
        <v>705</v>
      </c>
      <c r="S218" s="29" t="s">
        <v>705</v>
      </c>
      <c r="T218" s="29" t="s">
        <v>392</v>
      </c>
      <c r="U218" s="29" t="s">
        <v>377</v>
      </c>
      <c r="V218" s="29" t="s">
        <v>378</v>
      </c>
      <c r="X218" s="29">
        <v>23</v>
      </c>
      <c r="Y218" s="29" t="s">
        <v>554</v>
      </c>
      <c r="Z218" s="29">
        <v>136</v>
      </c>
      <c r="AA218" s="29">
        <v>64</v>
      </c>
      <c r="AB218" s="29" t="s">
        <v>645</v>
      </c>
      <c r="AC218" s="29" t="s">
        <v>645</v>
      </c>
      <c r="AD218" s="29">
        <v>39.222222222222221</v>
      </c>
      <c r="AE218" s="29">
        <v>102.6</v>
      </c>
      <c r="AF218" s="29">
        <v>4</v>
      </c>
      <c r="AG218" s="29" t="s">
        <v>383</v>
      </c>
      <c r="AH218" s="29" t="s">
        <v>1335</v>
      </c>
      <c r="AI218" s="29" t="s">
        <v>377</v>
      </c>
      <c r="AJ218" s="29" t="s">
        <v>377</v>
      </c>
      <c r="AK218" s="29" t="s">
        <v>377</v>
      </c>
      <c r="AL218" s="29" t="s">
        <v>383</v>
      </c>
      <c r="AM218" s="29" t="s">
        <v>382</v>
      </c>
      <c r="AN218" s="29" t="s">
        <v>383</v>
      </c>
      <c r="AO218" s="29" t="s">
        <v>383</v>
      </c>
      <c r="AP218" s="29" t="s">
        <v>382</v>
      </c>
      <c r="AQ218" s="29">
        <v>0</v>
      </c>
      <c r="AR218" s="29" t="s">
        <v>1335</v>
      </c>
      <c r="AS218" s="29" t="s">
        <v>383</v>
      </c>
      <c r="AT218" s="29" t="s">
        <v>382</v>
      </c>
      <c r="AU218" s="29" t="s">
        <v>382</v>
      </c>
      <c r="AV218" s="29" t="s">
        <v>377</v>
      </c>
      <c r="AW218" s="29" t="s">
        <v>377</v>
      </c>
      <c r="AX218" s="29" t="s">
        <v>377</v>
      </c>
      <c r="AY218" s="29" t="s">
        <v>377</v>
      </c>
      <c r="AZ218" s="29" t="s">
        <v>377</v>
      </c>
      <c r="BA218" s="29" t="s">
        <v>377</v>
      </c>
      <c r="BB218" s="29" t="s">
        <v>383</v>
      </c>
      <c r="BC218" s="29" t="s">
        <v>382</v>
      </c>
      <c r="BD218" s="29" t="s">
        <v>1336</v>
      </c>
      <c r="BE218" s="29" t="s">
        <v>382</v>
      </c>
      <c r="BF218" s="29" t="s">
        <v>383</v>
      </c>
      <c r="BG218" s="29" t="s">
        <v>383</v>
      </c>
      <c r="BH218" s="29" t="s">
        <v>383</v>
      </c>
      <c r="BI218" s="29" t="s">
        <v>383</v>
      </c>
      <c r="BJ218" s="29" t="s">
        <v>383</v>
      </c>
      <c r="BK218" s="29" t="s">
        <v>383</v>
      </c>
      <c r="BL218" s="29" t="s">
        <v>383</v>
      </c>
      <c r="BM218" s="29" t="s">
        <v>383</v>
      </c>
      <c r="BN218" s="29" t="s">
        <v>383</v>
      </c>
      <c r="BO218" s="29" t="s">
        <v>383</v>
      </c>
      <c r="BP218" s="29" t="s">
        <v>383</v>
      </c>
      <c r="BQ218" s="29">
        <v>16.899999999999999</v>
      </c>
      <c r="BR218" s="29">
        <v>12.4</v>
      </c>
      <c r="BS218" s="29">
        <v>73.400000000000006</v>
      </c>
      <c r="BT218" s="29">
        <v>2.7</v>
      </c>
      <c r="BU218" s="29">
        <v>16.100000000000001</v>
      </c>
      <c r="BV218" s="29">
        <v>1.8</v>
      </c>
      <c r="BW218" s="29">
        <v>10.5</v>
      </c>
      <c r="BX218" s="29">
        <v>6.68</v>
      </c>
      <c r="BY218" s="29">
        <v>15.8</v>
      </c>
      <c r="BZ218" s="29">
        <v>46.9</v>
      </c>
      <c r="CA218" s="29">
        <v>70.2</v>
      </c>
      <c r="CB218" s="29">
        <v>23.7</v>
      </c>
      <c r="CC218" s="29">
        <v>33.700000000000003</v>
      </c>
      <c r="CD218" s="29">
        <v>15.9</v>
      </c>
      <c r="CE218" s="29">
        <v>69</v>
      </c>
      <c r="CG218" s="29">
        <v>62</v>
      </c>
      <c r="CI218" s="29">
        <v>25</v>
      </c>
      <c r="CJ218" s="29">
        <v>3</v>
      </c>
      <c r="CK218" s="29">
        <v>10</v>
      </c>
      <c r="CM218" s="29" t="s">
        <v>383</v>
      </c>
      <c r="CN218" s="29" t="s">
        <v>25</v>
      </c>
      <c r="CO218" s="29" t="s">
        <v>382</v>
      </c>
      <c r="CP218" s="29" t="s">
        <v>382</v>
      </c>
      <c r="CQ218" s="29" t="s">
        <v>385</v>
      </c>
      <c r="CR218" s="29">
        <v>0</v>
      </c>
      <c r="CS218" s="29" t="s">
        <v>385</v>
      </c>
      <c r="CT218" s="29" t="s">
        <v>385</v>
      </c>
      <c r="CU218" s="29" t="s">
        <v>385</v>
      </c>
      <c r="CW218" s="29">
        <v>0</v>
      </c>
      <c r="CX218" s="29" t="s">
        <v>385</v>
      </c>
      <c r="DC218" s="29" t="s">
        <v>385</v>
      </c>
      <c r="DD218" s="29" t="s">
        <v>385</v>
      </c>
      <c r="DE218" s="29" t="s">
        <v>385</v>
      </c>
      <c r="DF218" s="29">
        <v>0</v>
      </c>
      <c r="DG218" s="29" t="s">
        <v>385</v>
      </c>
      <c r="DH218" s="29" t="str">
        <f t="shared" si="3"/>
        <v>PN008</v>
      </c>
    </row>
    <row r="219" spans="1:112" ht="16" x14ac:dyDescent="0.2">
      <c r="A219" s="29" t="s">
        <v>1250</v>
      </c>
      <c r="B219" s="29" t="s">
        <v>1333</v>
      </c>
      <c r="C219" s="29">
        <v>116</v>
      </c>
      <c r="D219" s="29" t="s">
        <v>26</v>
      </c>
      <c r="E219" s="29" t="s">
        <v>412</v>
      </c>
      <c r="F219" s="29">
        <v>0</v>
      </c>
      <c r="G219" s="29" t="s">
        <v>392</v>
      </c>
      <c r="H219" s="29">
        <v>3</v>
      </c>
      <c r="I219" s="29">
        <v>3</v>
      </c>
      <c r="J219" s="29">
        <f>I219*12</f>
        <v>36</v>
      </c>
      <c r="K219" s="29">
        <v>1</v>
      </c>
      <c r="M219" s="29">
        <v>1</v>
      </c>
      <c r="O219" s="29">
        <v>0</v>
      </c>
      <c r="Q219" s="29" t="s">
        <v>26</v>
      </c>
      <c r="R219" s="29">
        <v>3</v>
      </c>
      <c r="S219" s="29">
        <f>R219*12</f>
        <v>36</v>
      </c>
      <c r="T219" s="29" t="s">
        <v>392</v>
      </c>
      <c r="U219" s="29" t="s">
        <v>382</v>
      </c>
      <c r="V219" s="29" t="s">
        <v>378</v>
      </c>
      <c r="W219" s="29" t="s">
        <v>969</v>
      </c>
      <c r="X219" s="29">
        <v>15</v>
      </c>
      <c r="Y219" s="29" t="s">
        <v>1337</v>
      </c>
      <c r="Z219" s="29" t="s">
        <v>383</v>
      </c>
      <c r="AA219" s="29" t="s">
        <v>383</v>
      </c>
      <c r="AB219" s="29" t="s">
        <v>645</v>
      </c>
      <c r="AC219" s="29" t="s">
        <v>645</v>
      </c>
      <c r="AD219" s="29" t="s">
        <v>383</v>
      </c>
      <c r="AE219" s="29" t="s">
        <v>383</v>
      </c>
      <c r="AF219" s="29">
        <v>4</v>
      </c>
      <c r="AG219" s="29" t="s">
        <v>383</v>
      </c>
      <c r="AH219" s="29" t="s">
        <v>1338</v>
      </c>
      <c r="AI219" s="29" t="s">
        <v>383</v>
      </c>
      <c r="AJ219" s="29" t="s">
        <v>383</v>
      </c>
      <c r="AK219" s="29" t="s">
        <v>383</v>
      </c>
      <c r="AL219" s="29" t="s">
        <v>383</v>
      </c>
      <c r="AM219" s="29" t="s">
        <v>383</v>
      </c>
      <c r="AN219" s="29" t="s">
        <v>383</v>
      </c>
      <c r="AO219" s="29" t="s">
        <v>383</v>
      </c>
      <c r="AP219" s="29" t="s">
        <v>383</v>
      </c>
      <c r="AQ219" s="29" t="s">
        <v>383</v>
      </c>
      <c r="AR219" s="29" t="s">
        <v>383</v>
      </c>
      <c r="AS219" s="29" t="s">
        <v>383</v>
      </c>
      <c r="AT219" s="29" t="s">
        <v>383</v>
      </c>
      <c r="AU219" s="29" t="s">
        <v>383</v>
      </c>
      <c r="AV219" s="29" t="s">
        <v>383</v>
      </c>
      <c r="AW219" s="29" t="s">
        <v>383</v>
      </c>
      <c r="AX219" s="29" t="s">
        <v>383</v>
      </c>
      <c r="AY219" s="29" t="s">
        <v>383</v>
      </c>
      <c r="AZ219" s="29" t="s">
        <v>383</v>
      </c>
      <c r="BA219" s="29" t="s">
        <v>383</v>
      </c>
      <c r="BB219" s="29" t="s">
        <v>383</v>
      </c>
      <c r="BC219" s="29" t="s">
        <v>383</v>
      </c>
      <c r="BD219" s="29" t="s">
        <v>1336</v>
      </c>
      <c r="BE219" s="29" t="s">
        <v>382</v>
      </c>
      <c r="BF219" s="29" t="s">
        <v>383</v>
      </c>
      <c r="BG219" s="29" t="s">
        <v>382</v>
      </c>
      <c r="BH219" s="29" t="s">
        <v>383</v>
      </c>
      <c r="BI219" s="29" t="s">
        <v>383</v>
      </c>
      <c r="BJ219" s="29" t="s">
        <v>383</v>
      </c>
      <c r="BK219" s="29" t="s">
        <v>383</v>
      </c>
      <c r="BL219" s="29" t="s">
        <v>383</v>
      </c>
      <c r="BM219" s="29" t="s">
        <v>383</v>
      </c>
      <c r="BN219" s="29" t="s">
        <v>382</v>
      </c>
      <c r="BO219" s="29" t="s">
        <v>383</v>
      </c>
      <c r="BP219" s="29" t="s">
        <v>383</v>
      </c>
      <c r="CM219" s="29" t="s">
        <v>383</v>
      </c>
      <c r="CN219" s="29" t="s">
        <v>26</v>
      </c>
      <c r="CO219" s="29" t="s">
        <v>382</v>
      </c>
      <c r="CP219" s="29" t="s">
        <v>382</v>
      </c>
      <c r="CQ219" s="29" t="s">
        <v>385</v>
      </c>
      <c r="CR219" s="29">
        <v>0</v>
      </c>
      <c r="CS219" s="29" t="s">
        <v>385</v>
      </c>
      <c r="CT219" s="29" t="s">
        <v>385</v>
      </c>
      <c r="CU219" s="29" t="s">
        <v>385</v>
      </c>
      <c r="CW219" s="29">
        <v>0</v>
      </c>
      <c r="CX219" s="29" t="s">
        <v>385</v>
      </c>
      <c r="DC219" s="29" t="s">
        <v>385</v>
      </c>
      <c r="DD219" s="29" t="s">
        <v>385</v>
      </c>
      <c r="DE219" s="29" t="s">
        <v>385</v>
      </c>
      <c r="DF219" s="29">
        <v>0</v>
      </c>
      <c r="DG219" s="29" t="s">
        <v>385</v>
      </c>
      <c r="DH219" s="29" t="str">
        <f t="shared" si="3"/>
        <v>PN008</v>
      </c>
    </row>
    <row r="220" spans="1:112" ht="16" x14ac:dyDescent="0.2">
      <c r="A220" s="29" t="s">
        <v>1250</v>
      </c>
      <c r="B220" s="29" t="s">
        <v>1339</v>
      </c>
      <c r="C220" s="29">
        <v>117</v>
      </c>
      <c r="D220" s="29" t="s">
        <v>27</v>
      </c>
      <c r="E220" s="29" t="s">
        <v>412</v>
      </c>
      <c r="F220" s="29">
        <v>0</v>
      </c>
      <c r="G220" s="29" t="s">
        <v>392</v>
      </c>
      <c r="H220" s="29" t="s">
        <v>383</v>
      </c>
      <c r="I220" s="29">
        <v>5</v>
      </c>
      <c r="J220" s="29">
        <v>60</v>
      </c>
      <c r="K220" s="29" t="s">
        <v>383</v>
      </c>
      <c r="M220" s="29" t="s">
        <v>383</v>
      </c>
      <c r="O220" s="29" t="s">
        <v>383</v>
      </c>
      <c r="P220" s="29" t="s">
        <v>553</v>
      </c>
      <c r="Q220" s="29" t="s">
        <v>27</v>
      </c>
      <c r="R220" s="29">
        <v>5</v>
      </c>
      <c r="S220" s="29">
        <v>60</v>
      </c>
      <c r="T220" s="29" t="s">
        <v>392</v>
      </c>
      <c r="U220" s="29" t="s">
        <v>377</v>
      </c>
      <c r="V220" s="29" t="s">
        <v>378</v>
      </c>
      <c r="W220" s="29" t="s">
        <v>1340</v>
      </c>
      <c r="X220" s="29">
        <v>55</v>
      </c>
      <c r="Y220" s="29" t="s">
        <v>554</v>
      </c>
      <c r="Z220" s="29">
        <v>128</v>
      </c>
      <c r="AA220" s="29" t="s">
        <v>380</v>
      </c>
      <c r="AB220" s="29" t="s">
        <v>645</v>
      </c>
      <c r="AC220" s="29" t="s">
        <v>645</v>
      </c>
      <c r="AD220" s="29">
        <v>39.555555555555557</v>
      </c>
      <c r="AE220" s="29">
        <v>103.2</v>
      </c>
      <c r="AF220" s="29">
        <v>4</v>
      </c>
      <c r="AH220" s="29" t="s">
        <v>1341</v>
      </c>
      <c r="AI220" s="29" t="s">
        <v>377</v>
      </c>
      <c r="AJ220" s="29" t="s">
        <v>382</v>
      </c>
      <c r="AK220" s="29" t="s">
        <v>377</v>
      </c>
      <c r="AL220" s="29" t="s">
        <v>573</v>
      </c>
      <c r="AM220" s="29" t="s">
        <v>382</v>
      </c>
      <c r="AN220" s="29" t="s">
        <v>383</v>
      </c>
      <c r="AO220" s="29" t="s">
        <v>383</v>
      </c>
      <c r="AP220" s="29" t="s">
        <v>377</v>
      </c>
      <c r="AQ220" s="29">
        <v>1</v>
      </c>
      <c r="AR220" s="29" t="s">
        <v>1342</v>
      </c>
      <c r="AS220" s="29" t="s">
        <v>383</v>
      </c>
      <c r="AT220" s="29" t="s">
        <v>382</v>
      </c>
      <c r="AU220" s="29" t="s">
        <v>377</v>
      </c>
      <c r="AV220" s="29" t="s">
        <v>377</v>
      </c>
      <c r="AW220" s="29" t="s">
        <v>377</v>
      </c>
      <c r="AX220" s="29" t="s">
        <v>377</v>
      </c>
      <c r="AY220" s="29" t="s">
        <v>377</v>
      </c>
      <c r="AZ220" s="29" t="s">
        <v>377</v>
      </c>
      <c r="BA220" s="29" t="s">
        <v>377</v>
      </c>
      <c r="BB220" s="29" t="s">
        <v>383</v>
      </c>
      <c r="BC220" s="29" t="s">
        <v>382</v>
      </c>
      <c r="BD220" s="29" t="s">
        <v>383</v>
      </c>
      <c r="BE220" s="29" t="s">
        <v>377</v>
      </c>
      <c r="BF220" s="29" t="s">
        <v>1343</v>
      </c>
      <c r="BG220" s="29" t="s">
        <v>382</v>
      </c>
      <c r="BH220" s="29" t="s">
        <v>383</v>
      </c>
      <c r="BI220" s="29" t="s">
        <v>383</v>
      </c>
      <c r="BJ220" s="29" t="s">
        <v>383</v>
      </c>
      <c r="BK220" s="29" t="s">
        <v>383</v>
      </c>
      <c r="BL220" s="29" t="s">
        <v>383</v>
      </c>
      <c r="BM220" s="29" t="s">
        <v>1343</v>
      </c>
      <c r="BN220" s="29" t="s">
        <v>382</v>
      </c>
      <c r="BO220" s="29" t="s">
        <v>383</v>
      </c>
      <c r="BP220" s="29" t="s">
        <v>383</v>
      </c>
      <c r="CM220" s="29" t="s">
        <v>383</v>
      </c>
      <c r="CN220" s="29" t="s">
        <v>27</v>
      </c>
      <c r="CO220" s="29" t="s">
        <v>382</v>
      </c>
      <c r="CP220" s="29" t="s">
        <v>382</v>
      </c>
      <c r="CQ220" s="29" t="s">
        <v>385</v>
      </c>
      <c r="CR220" s="29">
        <v>0</v>
      </c>
      <c r="CS220" s="29" t="s">
        <v>385</v>
      </c>
      <c r="CT220" s="29" t="s">
        <v>385</v>
      </c>
      <c r="CU220" s="29" t="s">
        <v>385</v>
      </c>
      <c r="CW220" s="29">
        <v>0</v>
      </c>
      <c r="CX220" s="29" t="s">
        <v>385</v>
      </c>
      <c r="DC220" s="29" t="s">
        <v>385</v>
      </c>
      <c r="DD220" s="29" t="s">
        <v>385</v>
      </c>
      <c r="DE220" s="29" t="s">
        <v>385</v>
      </c>
      <c r="DF220" s="29">
        <v>0</v>
      </c>
      <c r="DG220" s="29" t="s">
        <v>385</v>
      </c>
      <c r="DH220" s="29" t="str">
        <f t="shared" si="3"/>
        <v>PN009</v>
      </c>
    </row>
    <row r="221" spans="1:112" ht="16" x14ac:dyDescent="0.2">
      <c r="A221" s="29" t="s">
        <v>1250</v>
      </c>
      <c r="B221" s="29" t="s">
        <v>1344</v>
      </c>
      <c r="C221" s="29">
        <v>118</v>
      </c>
      <c r="D221" s="29" t="s">
        <v>28</v>
      </c>
      <c r="E221" s="29" t="s">
        <v>1345</v>
      </c>
      <c r="F221" s="29">
        <v>0</v>
      </c>
      <c r="G221" s="29" t="s">
        <v>392</v>
      </c>
      <c r="H221" s="29" t="s">
        <v>383</v>
      </c>
      <c r="I221" s="29">
        <v>10</v>
      </c>
      <c r="J221" s="29">
        <v>120</v>
      </c>
      <c r="K221" s="29" t="s">
        <v>383</v>
      </c>
      <c r="M221" s="29" t="s">
        <v>383</v>
      </c>
      <c r="O221" s="29" t="s">
        <v>383</v>
      </c>
      <c r="P221" s="29" t="s">
        <v>553</v>
      </c>
      <c r="Q221" s="29" t="s">
        <v>28</v>
      </c>
      <c r="R221" s="29">
        <v>10</v>
      </c>
      <c r="S221" s="29">
        <v>120</v>
      </c>
      <c r="T221" s="29" t="s">
        <v>392</v>
      </c>
      <c r="U221" s="29" t="s">
        <v>377</v>
      </c>
      <c r="V221" s="29" t="s">
        <v>378</v>
      </c>
      <c r="X221" s="29">
        <v>35</v>
      </c>
      <c r="Y221" s="29" t="s">
        <v>554</v>
      </c>
      <c r="Z221" s="29">
        <v>68</v>
      </c>
      <c r="AA221" s="29" t="s">
        <v>380</v>
      </c>
      <c r="AD221" s="29">
        <v>39</v>
      </c>
      <c r="AE221" s="29">
        <v>102.2</v>
      </c>
      <c r="AF221" s="29">
        <v>5</v>
      </c>
      <c r="AH221" s="29" t="s">
        <v>380</v>
      </c>
      <c r="AI221" s="29" t="s">
        <v>377</v>
      </c>
      <c r="AJ221" s="29" t="s">
        <v>382</v>
      </c>
      <c r="AK221" s="29" t="s">
        <v>377</v>
      </c>
      <c r="AL221" s="29" t="s">
        <v>573</v>
      </c>
      <c r="AM221" s="29" t="s">
        <v>382</v>
      </c>
      <c r="AN221" s="29" t="s">
        <v>383</v>
      </c>
      <c r="AO221" s="29" t="s">
        <v>383</v>
      </c>
      <c r="AP221" s="29" t="s">
        <v>382</v>
      </c>
      <c r="AQ221" s="29">
        <v>0</v>
      </c>
      <c r="AR221" s="29" t="s">
        <v>1346</v>
      </c>
      <c r="AS221" s="29" t="s">
        <v>383</v>
      </c>
      <c r="AT221" s="29" t="s">
        <v>382</v>
      </c>
      <c r="AU221" s="29" t="s">
        <v>382</v>
      </c>
      <c r="AV221" s="29" t="s">
        <v>377</v>
      </c>
      <c r="AW221" s="29" t="s">
        <v>377</v>
      </c>
      <c r="AX221" s="29" t="s">
        <v>377</v>
      </c>
      <c r="AY221" s="29" t="s">
        <v>377</v>
      </c>
      <c r="AZ221" s="29" t="s">
        <v>377</v>
      </c>
      <c r="BA221" s="29" t="s">
        <v>377</v>
      </c>
      <c r="BB221" s="29" t="s">
        <v>383</v>
      </c>
      <c r="BC221" s="29" t="s">
        <v>382</v>
      </c>
      <c r="BD221" s="29" t="s">
        <v>383</v>
      </c>
      <c r="BE221" s="29" t="s">
        <v>382</v>
      </c>
      <c r="BF221" s="29" t="s">
        <v>383</v>
      </c>
      <c r="BG221" s="29" t="s">
        <v>382</v>
      </c>
      <c r="BH221" s="29" t="s">
        <v>383</v>
      </c>
      <c r="BI221" s="29" t="s">
        <v>383</v>
      </c>
      <c r="BJ221" s="29" t="s">
        <v>383</v>
      </c>
      <c r="BK221" s="29" t="s">
        <v>383</v>
      </c>
      <c r="BL221" s="29" t="s">
        <v>383</v>
      </c>
      <c r="BM221" s="29" t="s">
        <v>383</v>
      </c>
      <c r="BN221" s="29" t="s">
        <v>382</v>
      </c>
      <c r="BO221" s="29" t="s">
        <v>383</v>
      </c>
      <c r="BP221" s="29" t="s">
        <v>383</v>
      </c>
      <c r="BQ221" s="29">
        <v>18.100000000000001</v>
      </c>
      <c r="BR221" s="29">
        <v>10.6</v>
      </c>
      <c r="BS221" s="29">
        <v>58.8</v>
      </c>
      <c r="BT221" s="29">
        <v>3.7</v>
      </c>
      <c r="BU221" s="29">
        <v>20.7</v>
      </c>
      <c r="BV221" s="29">
        <v>3.7</v>
      </c>
      <c r="BW221" s="29">
        <v>20.5</v>
      </c>
      <c r="BX221" s="29">
        <v>6.55</v>
      </c>
      <c r="BY221" s="29">
        <v>14.1</v>
      </c>
      <c r="BZ221" s="29">
        <v>43</v>
      </c>
      <c r="CA221" s="29">
        <v>65.7</v>
      </c>
      <c r="CB221" s="29">
        <v>21.5</v>
      </c>
      <c r="CC221" s="29">
        <v>32.799999999999997</v>
      </c>
      <c r="CD221" s="29">
        <v>17.100000000000001</v>
      </c>
      <c r="CE221" s="29">
        <v>122</v>
      </c>
      <c r="CG221" s="29">
        <v>51</v>
      </c>
      <c r="CH221" s="29">
        <v>5</v>
      </c>
      <c r="CI221" s="29">
        <v>18</v>
      </c>
      <c r="CJ221" s="29">
        <v>3</v>
      </c>
      <c r="CK221" s="29">
        <v>23</v>
      </c>
      <c r="CM221" s="29" t="s">
        <v>383</v>
      </c>
      <c r="CN221" s="29" t="s">
        <v>28</v>
      </c>
      <c r="CO221" s="29" t="s">
        <v>382</v>
      </c>
      <c r="CP221" s="29" t="s">
        <v>382</v>
      </c>
      <c r="CQ221" s="29" t="s">
        <v>385</v>
      </c>
      <c r="CR221" s="29">
        <v>0</v>
      </c>
      <c r="CS221" s="29" t="s">
        <v>385</v>
      </c>
      <c r="CT221" s="29" t="s">
        <v>385</v>
      </c>
      <c r="CU221" s="29" t="s">
        <v>385</v>
      </c>
      <c r="CW221" s="29">
        <v>0</v>
      </c>
      <c r="CX221" s="29" t="s">
        <v>385</v>
      </c>
      <c r="DC221" s="29" t="s">
        <v>385</v>
      </c>
      <c r="DD221" s="29" t="s">
        <v>385</v>
      </c>
      <c r="DE221" s="29" t="s">
        <v>385</v>
      </c>
      <c r="DF221" s="29">
        <v>0</v>
      </c>
      <c r="DG221" s="29" t="s">
        <v>385</v>
      </c>
      <c r="DH221" s="29" t="str">
        <f t="shared" si="3"/>
        <v>PN011</v>
      </c>
    </row>
    <row r="222" spans="1:112" ht="16" x14ac:dyDescent="0.2">
      <c r="A222" s="29" t="s">
        <v>1250</v>
      </c>
      <c r="B222" s="29" t="s">
        <v>1347</v>
      </c>
      <c r="C222" s="29">
        <v>119</v>
      </c>
      <c r="D222" s="29" t="s">
        <v>1348</v>
      </c>
      <c r="E222" s="29" t="s">
        <v>1073</v>
      </c>
      <c r="F222" s="29">
        <v>0</v>
      </c>
      <c r="G222" s="29" t="s">
        <v>392</v>
      </c>
      <c r="H222" s="29">
        <v>5</v>
      </c>
      <c r="I222" s="29">
        <v>6</v>
      </c>
      <c r="J222" s="29">
        <f>I222*12</f>
        <v>72</v>
      </c>
      <c r="K222" s="29">
        <v>1</v>
      </c>
      <c r="M222" s="29">
        <v>1</v>
      </c>
      <c r="O222" s="29">
        <v>0</v>
      </c>
      <c r="P222" s="29" t="s">
        <v>1349</v>
      </c>
      <c r="Q222" s="29" t="s">
        <v>1348</v>
      </c>
      <c r="R222" s="29">
        <v>6</v>
      </c>
      <c r="S222" s="29">
        <f>R222*12</f>
        <v>72</v>
      </c>
      <c r="T222" s="29" t="s">
        <v>392</v>
      </c>
      <c r="U222" s="29" t="s">
        <v>377</v>
      </c>
      <c r="V222" s="29" t="s">
        <v>378</v>
      </c>
      <c r="Y222" s="29" t="s">
        <v>554</v>
      </c>
      <c r="Z222" s="29">
        <v>84</v>
      </c>
      <c r="AA222" s="29" t="s">
        <v>383</v>
      </c>
      <c r="AB222" s="29" t="s">
        <v>383</v>
      </c>
      <c r="AC222" s="29" t="s">
        <v>383</v>
      </c>
      <c r="AD222" s="29">
        <v>38.888888888888886</v>
      </c>
      <c r="AE222" s="29">
        <v>102</v>
      </c>
      <c r="AF222" s="29">
        <v>5</v>
      </c>
      <c r="AG222" s="29" t="s">
        <v>383</v>
      </c>
      <c r="AH222" s="29" t="s">
        <v>383</v>
      </c>
      <c r="AI222" s="29" t="s">
        <v>377</v>
      </c>
      <c r="AJ222" s="29" t="s">
        <v>377</v>
      </c>
      <c r="AK222" s="29" t="s">
        <v>377</v>
      </c>
      <c r="AL222" s="29" t="s">
        <v>579</v>
      </c>
      <c r="AM222" s="29" t="s">
        <v>382</v>
      </c>
      <c r="AN222" s="29" t="s">
        <v>383</v>
      </c>
      <c r="AO222" s="29" t="s">
        <v>383</v>
      </c>
      <c r="AP222" s="29" t="s">
        <v>377</v>
      </c>
      <c r="AQ222" s="29">
        <v>2</v>
      </c>
      <c r="AR222" s="29" t="s">
        <v>1350</v>
      </c>
      <c r="AS222" s="29" t="s">
        <v>383</v>
      </c>
      <c r="AT222" s="29" t="s">
        <v>382</v>
      </c>
      <c r="AU222" s="29" t="s">
        <v>377</v>
      </c>
      <c r="AV222" s="29" t="s">
        <v>377</v>
      </c>
      <c r="AW222" s="29" t="s">
        <v>377</v>
      </c>
      <c r="AX222" s="29" t="s">
        <v>377</v>
      </c>
      <c r="AY222" s="29" t="s">
        <v>377</v>
      </c>
      <c r="AZ222" s="29" t="s">
        <v>377</v>
      </c>
      <c r="BA222" s="29" t="s">
        <v>377</v>
      </c>
      <c r="BB222" s="29" t="s">
        <v>383</v>
      </c>
      <c r="BC222" s="29" t="s">
        <v>382</v>
      </c>
      <c r="BD222" s="29" t="s">
        <v>383</v>
      </c>
      <c r="BE222" s="29" t="s">
        <v>382</v>
      </c>
      <c r="BF222" s="29" t="s">
        <v>383</v>
      </c>
      <c r="BG222" s="29" t="s">
        <v>382</v>
      </c>
      <c r="BH222" s="29" t="s">
        <v>383</v>
      </c>
      <c r="BI222" s="29" t="s">
        <v>383</v>
      </c>
      <c r="BJ222" s="29" t="s">
        <v>383</v>
      </c>
      <c r="BK222" s="29" t="s">
        <v>383</v>
      </c>
      <c r="BL222" s="29" t="s">
        <v>383</v>
      </c>
      <c r="BM222" s="29" t="s">
        <v>383</v>
      </c>
      <c r="BN222" s="29" t="s">
        <v>382</v>
      </c>
      <c r="BO222" s="29" t="s">
        <v>383</v>
      </c>
      <c r="BP222" s="29" t="s">
        <v>383</v>
      </c>
      <c r="CM222" s="29" t="s">
        <v>383</v>
      </c>
      <c r="CN222" s="29" t="s">
        <v>29</v>
      </c>
      <c r="CO222" s="29" t="s">
        <v>382</v>
      </c>
      <c r="CP222" s="29" t="s">
        <v>382</v>
      </c>
      <c r="CQ222" s="29" t="s">
        <v>385</v>
      </c>
      <c r="CR222" s="29">
        <v>0</v>
      </c>
      <c r="CS222" s="29" t="s">
        <v>457</v>
      </c>
      <c r="CT222" s="29" t="s">
        <v>457</v>
      </c>
      <c r="CU222" s="29" t="s">
        <v>457</v>
      </c>
      <c r="CW222" s="29">
        <v>1</v>
      </c>
      <c r="CX222" s="29" t="s">
        <v>385</v>
      </c>
      <c r="DC222" s="29" t="s">
        <v>385</v>
      </c>
      <c r="DD222" s="29" t="s">
        <v>385</v>
      </c>
      <c r="DE222" s="29" t="s">
        <v>385</v>
      </c>
      <c r="DF222" s="29">
        <v>1</v>
      </c>
      <c r="DG222" s="29" t="s">
        <v>385</v>
      </c>
      <c r="DH222" s="29" t="str">
        <f t="shared" si="3"/>
        <v>PN013</v>
      </c>
    </row>
    <row r="223" spans="1:112" ht="16" x14ac:dyDescent="0.2">
      <c r="A223" s="29" t="s">
        <v>1250</v>
      </c>
      <c r="B223" s="29" t="s">
        <v>1347</v>
      </c>
      <c r="C223" s="29">
        <v>120</v>
      </c>
      <c r="D223" s="29" t="s">
        <v>1351</v>
      </c>
      <c r="E223" s="29" t="s">
        <v>1352</v>
      </c>
      <c r="F223" s="29">
        <v>0</v>
      </c>
      <c r="G223" s="29" t="s">
        <v>392</v>
      </c>
      <c r="H223" s="29">
        <v>10</v>
      </c>
      <c r="I223" s="29">
        <v>10</v>
      </c>
      <c r="J223" s="29">
        <f>I223*12</f>
        <v>120</v>
      </c>
      <c r="K223" s="29">
        <v>1</v>
      </c>
      <c r="M223" s="29">
        <v>1</v>
      </c>
      <c r="O223" s="29">
        <v>0</v>
      </c>
      <c r="P223" s="29" t="s">
        <v>1349</v>
      </c>
      <c r="Q223" s="29" t="s">
        <v>1351</v>
      </c>
      <c r="R223" s="29">
        <v>10</v>
      </c>
      <c r="S223" s="29">
        <f>R223*12</f>
        <v>120</v>
      </c>
      <c r="T223" s="29" t="s">
        <v>392</v>
      </c>
      <c r="U223" s="29" t="s">
        <v>377</v>
      </c>
      <c r="V223" s="29" t="s">
        <v>378</v>
      </c>
      <c r="X223" s="29">
        <v>30</v>
      </c>
      <c r="Y223" s="29" t="s">
        <v>1329</v>
      </c>
      <c r="Z223" s="29">
        <v>88</v>
      </c>
      <c r="AA223" s="29" t="s">
        <v>1353</v>
      </c>
      <c r="AB223" s="29" t="s">
        <v>383</v>
      </c>
      <c r="AC223" s="29" t="s">
        <v>383</v>
      </c>
      <c r="AD223" s="29">
        <v>39.611111111111114</v>
      </c>
      <c r="AE223" s="29">
        <v>103.3</v>
      </c>
      <c r="AF223" s="29">
        <v>4</v>
      </c>
      <c r="AG223" s="29" t="s">
        <v>383</v>
      </c>
      <c r="AH223" s="29" t="s">
        <v>1354</v>
      </c>
      <c r="AI223" s="29" t="s">
        <v>377</v>
      </c>
      <c r="AJ223" s="29" t="s">
        <v>377</v>
      </c>
      <c r="AK223" s="29" t="s">
        <v>377</v>
      </c>
      <c r="AL223" s="29" t="s">
        <v>939</v>
      </c>
      <c r="AM223" s="29" t="s">
        <v>382</v>
      </c>
      <c r="AN223" s="29" t="s">
        <v>383</v>
      </c>
      <c r="AO223" s="29" t="s">
        <v>383</v>
      </c>
      <c r="AP223" s="29" t="s">
        <v>377</v>
      </c>
      <c r="AQ223" s="29">
        <v>4</v>
      </c>
      <c r="AR223" s="29" t="s">
        <v>1355</v>
      </c>
      <c r="AS223" s="29" t="s">
        <v>383</v>
      </c>
      <c r="AT223" s="29" t="s">
        <v>382</v>
      </c>
      <c r="AU223" s="29" t="s">
        <v>382</v>
      </c>
      <c r="AV223" s="29" t="s">
        <v>377</v>
      </c>
      <c r="AW223" s="29" t="s">
        <v>377</v>
      </c>
      <c r="AX223" s="29" t="s">
        <v>377</v>
      </c>
      <c r="AY223" s="29" t="s">
        <v>377</v>
      </c>
      <c r="AZ223" s="29" t="s">
        <v>377</v>
      </c>
      <c r="BA223" s="29" t="s">
        <v>377</v>
      </c>
      <c r="BB223" s="29" t="s">
        <v>383</v>
      </c>
      <c r="BC223" s="29" t="s">
        <v>382</v>
      </c>
      <c r="BD223" s="29" t="s">
        <v>1356</v>
      </c>
      <c r="BE223" s="29" t="s">
        <v>382</v>
      </c>
      <c r="BF223" s="29" t="s">
        <v>383</v>
      </c>
      <c r="BG223" s="29" t="s">
        <v>382</v>
      </c>
      <c r="BH223" s="29" t="s">
        <v>383</v>
      </c>
      <c r="BI223" s="29" t="s">
        <v>383</v>
      </c>
      <c r="BJ223" s="29" t="s">
        <v>383</v>
      </c>
      <c r="BK223" s="29" t="s">
        <v>383</v>
      </c>
      <c r="BL223" s="29" t="s">
        <v>383</v>
      </c>
      <c r="BM223" s="29" t="s">
        <v>383</v>
      </c>
      <c r="BN223" s="29" t="s">
        <v>382</v>
      </c>
      <c r="BO223" s="29" t="s">
        <v>383</v>
      </c>
      <c r="BP223" s="29" t="s">
        <v>383</v>
      </c>
      <c r="BQ223" s="29">
        <v>25.3</v>
      </c>
      <c r="BR223" s="29">
        <v>18.5</v>
      </c>
      <c r="BS223" s="29">
        <v>73.2</v>
      </c>
      <c r="BT223" s="29">
        <v>4.0999999999999996</v>
      </c>
      <c r="BU223" s="29">
        <v>16.2</v>
      </c>
      <c r="BV223" s="29">
        <v>2.7</v>
      </c>
      <c r="BW223" s="29">
        <v>10.6</v>
      </c>
      <c r="BX223" s="29">
        <v>6.93</v>
      </c>
      <c r="BY223" s="29">
        <v>12.7</v>
      </c>
      <c r="BZ223" s="29">
        <v>36.5</v>
      </c>
      <c r="CA223" s="29">
        <v>52.7</v>
      </c>
      <c r="CB223" s="29">
        <v>18.3</v>
      </c>
      <c r="CC223" s="29">
        <v>34.799999999999997</v>
      </c>
      <c r="CD223" s="29">
        <v>23.2</v>
      </c>
      <c r="CE223" s="29">
        <v>200</v>
      </c>
      <c r="CG223" s="29">
        <v>66</v>
      </c>
      <c r="CH223" s="29">
        <v>3</v>
      </c>
      <c r="CI223" s="29">
        <v>17</v>
      </c>
      <c r="CJ223" s="29">
        <v>2</v>
      </c>
      <c r="CK223" s="29">
        <v>12</v>
      </c>
      <c r="CM223" s="29" t="s">
        <v>383</v>
      </c>
      <c r="CN223" s="29" t="s">
        <v>30</v>
      </c>
      <c r="CO223" s="29" t="s">
        <v>382</v>
      </c>
      <c r="CP223" s="29" t="s">
        <v>382</v>
      </c>
      <c r="CQ223" s="29" t="s">
        <v>385</v>
      </c>
      <c r="CR223" s="29">
        <v>0</v>
      </c>
      <c r="CS223" s="29" t="s">
        <v>385</v>
      </c>
      <c r="CT223" s="29" t="s">
        <v>385</v>
      </c>
      <c r="CU223" s="29" t="s">
        <v>385</v>
      </c>
      <c r="CW223" s="29">
        <v>0</v>
      </c>
      <c r="CX223" s="29" t="s">
        <v>385</v>
      </c>
      <c r="DC223" s="29" t="s">
        <v>385</v>
      </c>
      <c r="DD223" s="29" t="s">
        <v>385</v>
      </c>
      <c r="DE223" s="29" t="s">
        <v>385</v>
      </c>
      <c r="DF223" s="29">
        <v>0</v>
      </c>
      <c r="DG223" s="29" t="s">
        <v>385</v>
      </c>
      <c r="DH223" s="29" t="str">
        <f t="shared" si="3"/>
        <v>PN013</v>
      </c>
    </row>
    <row r="224" spans="1:112" ht="16" x14ac:dyDescent="0.2">
      <c r="A224" s="29" t="s">
        <v>1250</v>
      </c>
      <c r="B224" s="29" t="s">
        <v>1347</v>
      </c>
      <c r="C224" s="29">
        <v>121</v>
      </c>
      <c r="D224" s="29" t="s">
        <v>31</v>
      </c>
      <c r="E224" s="29" t="s">
        <v>648</v>
      </c>
      <c r="F224" s="29">
        <v>0</v>
      </c>
      <c r="G224" s="29" t="s">
        <v>392</v>
      </c>
      <c r="H224" s="29">
        <v>5</v>
      </c>
      <c r="I224" s="29">
        <v>4</v>
      </c>
      <c r="J224" s="29">
        <f>I224*12</f>
        <v>48</v>
      </c>
      <c r="K224" s="29">
        <v>0</v>
      </c>
      <c r="M224" s="29">
        <v>1</v>
      </c>
      <c r="O224" s="29">
        <v>0</v>
      </c>
      <c r="P224" s="29" t="s">
        <v>1349</v>
      </c>
      <c r="Q224" s="29" t="s">
        <v>31</v>
      </c>
      <c r="R224" s="29">
        <v>4</v>
      </c>
      <c r="S224" s="29">
        <f>R224*12</f>
        <v>48</v>
      </c>
      <c r="T224" s="29" t="s">
        <v>392</v>
      </c>
      <c r="U224" s="29" t="s">
        <v>382</v>
      </c>
      <c r="V224" s="29" t="s">
        <v>378</v>
      </c>
      <c r="X224" s="29">
        <v>40</v>
      </c>
      <c r="Y224" s="29" t="s">
        <v>705</v>
      </c>
      <c r="Z224" s="29">
        <v>120</v>
      </c>
      <c r="AA224" s="29" t="s">
        <v>383</v>
      </c>
      <c r="AB224" s="29" t="s">
        <v>383</v>
      </c>
      <c r="AC224" s="29" t="s">
        <v>383</v>
      </c>
      <c r="AD224" s="29">
        <v>39.555555555555557</v>
      </c>
      <c r="AE224" s="29">
        <v>103.2</v>
      </c>
      <c r="AF224" s="29">
        <v>6</v>
      </c>
      <c r="AG224" s="29" t="s">
        <v>383</v>
      </c>
      <c r="AH224" s="29" t="s">
        <v>383</v>
      </c>
      <c r="AI224" s="29" t="s">
        <v>377</v>
      </c>
      <c r="AJ224" s="29" t="s">
        <v>382</v>
      </c>
      <c r="AK224" s="29" t="s">
        <v>377</v>
      </c>
      <c r="AL224" s="29" t="s">
        <v>579</v>
      </c>
      <c r="AM224" s="29" t="s">
        <v>382</v>
      </c>
      <c r="AN224" s="29" t="s">
        <v>383</v>
      </c>
      <c r="AO224" s="29" t="s">
        <v>383</v>
      </c>
      <c r="AP224" s="29" t="s">
        <v>382</v>
      </c>
      <c r="AQ224" s="29">
        <v>0</v>
      </c>
      <c r="AR224" s="29" t="s">
        <v>1357</v>
      </c>
      <c r="AS224" s="29" t="s">
        <v>383</v>
      </c>
      <c r="AT224" s="29" t="s">
        <v>382</v>
      </c>
      <c r="AU224" s="29" t="s">
        <v>382</v>
      </c>
      <c r="AV224" s="29" t="s">
        <v>377</v>
      </c>
      <c r="AW224" s="29" t="s">
        <v>377</v>
      </c>
      <c r="AX224" s="29" t="s">
        <v>377</v>
      </c>
      <c r="AY224" s="29" t="s">
        <v>377</v>
      </c>
      <c r="AZ224" s="29" t="s">
        <v>377</v>
      </c>
      <c r="BA224" s="29" t="s">
        <v>377</v>
      </c>
      <c r="BB224" s="29" t="s">
        <v>383</v>
      </c>
      <c r="BC224" s="29" t="s">
        <v>382</v>
      </c>
      <c r="BD224" s="29" t="s">
        <v>383</v>
      </c>
      <c r="BE224" s="29" t="s">
        <v>382</v>
      </c>
      <c r="BF224" s="29" t="s">
        <v>383</v>
      </c>
      <c r="BG224" s="29" t="s">
        <v>382</v>
      </c>
      <c r="BH224" s="29" t="s">
        <v>383</v>
      </c>
      <c r="BI224" s="29" t="s">
        <v>383</v>
      </c>
      <c r="BJ224" s="29" t="s">
        <v>383</v>
      </c>
      <c r="BK224" s="29" t="s">
        <v>383</v>
      </c>
      <c r="BL224" s="29" t="s">
        <v>383</v>
      </c>
      <c r="BM224" s="29" t="s">
        <v>383</v>
      </c>
      <c r="BN224" s="29" t="s">
        <v>382</v>
      </c>
      <c r="BO224" s="29" t="s">
        <v>383</v>
      </c>
      <c r="BP224" s="29" t="s">
        <v>383</v>
      </c>
      <c r="BQ224" s="29">
        <v>12.1</v>
      </c>
      <c r="BR224" s="29">
        <v>7.4</v>
      </c>
      <c r="BS224" s="29">
        <v>60.9</v>
      </c>
      <c r="BT224" s="29">
        <v>2.1</v>
      </c>
      <c r="BU224" s="29">
        <v>17.5</v>
      </c>
      <c r="BV224" s="29">
        <v>2.6</v>
      </c>
      <c r="BW224" s="29">
        <v>21.6</v>
      </c>
      <c r="BY224" s="29">
        <v>15.8</v>
      </c>
      <c r="CA224" s="29">
        <v>61.3</v>
      </c>
      <c r="CD224" s="29">
        <v>17.899999999999999</v>
      </c>
      <c r="CG224" s="29">
        <v>25</v>
      </c>
      <c r="CI224" s="29">
        <v>57</v>
      </c>
      <c r="CJ224" s="29">
        <v>4</v>
      </c>
      <c r="CK224" s="29">
        <v>14</v>
      </c>
      <c r="CM224" s="29" t="s">
        <v>383</v>
      </c>
      <c r="CN224" s="29" t="s">
        <v>31</v>
      </c>
      <c r="CO224" s="29" t="s">
        <v>382</v>
      </c>
      <c r="CP224" s="29" t="s">
        <v>382</v>
      </c>
      <c r="CQ224" s="29" t="s">
        <v>385</v>
      </c>
      <c r="CR224" s="29">
        <v>0</v>
      </c>
      <c r="CS224" s="29" t="s">
        <v>385</v>
      </c>
      <c r="CT224" s="29" t="s">
        <v>385</v>
      </c>
      <c r="CU224" s="29" t="s">
        <v>385</v>
      </c>
      <c r="CW224" s="29">
        <v>0</v>
      </c>
      <c r="CX224" s="29" t="s">
        <v>385</v>
      </c>
      <c r="DC224" s="29" t="s">
        <v>385</v>
      </c>
      <c r="DD224" s="29" t="s">
        <v>385</v>
      </c>
      <c r="DE224" s="29" t="s">
        <v>385</v>
      </c>
      <c r="DF224" s="29">
        <v>0</v>
      </c>
      <c r="DG224" s="29" t="s">
        <v>385</v>
      </c>
      <c r="DH224" s="29" t="str">
        <f t="shared" si="3"/>
        <v>PN013</v>
      </c>
    </row>
    <row r="225" spans="1:112" ht="16" x14ac:dyDescent="0.2">
      <c r="A225" s="29" t="s">
        <v>1250</v>
      </c>
      <c r="B225" s="29" t="s">
        <v>1347</v>
      </c>
      <c r="C225" s="29">
        <v>122</v>
      </c>
      <c r="D225" s="29" t="s">
        <v>32</v>
      </c>
      <c r="E225" s="29" t="s">
        <v>1358</v>
      </c>
      <c r="F225" s="29">
        <v>1</v>
      </c>
      <c r="G225" s="29" t="s">
        <v>376</v>
      </c>
      <c r="H225" s="29">
        <v>6</v>
      </c>
      <c r="I225" s="29">
        <v>6</v>
      </c>
      <c r="J225" s="29">
        <f>I225*12</f>
        <v>72</v>
      </c>
      <c r="K225" s="29">
        <v>0</v>
      </c>
      <c r="L225" s="29">
        <v>0</v>
      </c>
      <c r="M225" s="29">
        <v>1</v>
      </c>
      <c r="O225" s="29">
        <v>0</v>
      </c>
      <c r="P225" s="29" t="s">
        <v>1349</v>
      </c>
      <c r="Q225" s="29" t="s">
        <v>32</v>
      </c>
      <c r="R225" s="29">
        <v>6</v>
      </c>
      <c r="S225" s="29">
        <f>R225*12</f>
        <v>72</v>
      </c>
      <c r="T225" s="29" t="s">
        <v>376</v>
      </c>
      <c r="U225" s="29" t="s">
        <v>382</v>
      </c>
      <c r="V225" s="29" t="s">
        <v>378</v>
      </c>
      <c r="W225" s="29" t="s">
        <v>1359</v>
      </c>
      <c r="X225" s="29">
        <v>35</v>
      </c>
      <c r="Y225" s="29" t="s">
        <v>554</v>
      </c>
      <c r="Z225" s="29">
        <v>104</v>
      </c>
      <c r="AA225" s="29" t="s">
        <v>380</v>
      </c>
      <c r="AB225" s="29" t="s">
        <v>383</v>
      </c>
      <c r="AC225" s="29" t="s">
        <v>383</v>
      </c>
      <c r="AD225" s="29">
        <v>38.666666666666664</v>
      </c>
      <c r="AE225" s="29">
        <v>101.6</v>
      </c>
      <c r="AF225" s="29">
        <v>5</v>
      </c>
      <c r="AG225" s="29" t="s">
        <v>383</v>
      </c>
      <c r="AH225" s="29" t="s">
        <v>383</v>
      </c>
      <c r="AI225" s="29" t="s">
        <v>377</v>
      </c>
      <c r="AJ225" s="29" t="s">
        <v>377</v>
      </c>
      <c r="AK225" s="29" t="s">
        <v>377</v>
      </c>
      <c r="AL225" s="29" t="s">
        <v>573</v>
      </c>
      <c r="AM225" s="29" t="s">
        <v>382</v>
      </c>
      <c r="AN225" s="29" t="s">
        <v>383</v>
      </c>
      <c r="AO225" s="29" t="s">
        <v>383</v>
      </c>
      <c r="AP225" s="29" t="s">
        <v>383</v>
      </c>
      <c r="AQ225" s="29" t="s">
        <v>383</v>
      </c>
      <c r="AR225" s="29" t="s">
        <v>1360</v>
      </c>
      <c r="AS225" s="29" t="s">
        <v>383</v>
      </c>
      <c r="AT225" s="29" t="s">
        <v>382</v>
      </c>
      <c r="AU225" s="29" t="s">
        <v>382</v>
      </c>
      <c r="AV225" s="29" t="s">
        <v>377</v>
      </c>
      <c r="AW225" s="29" t="s">
        <v>377</v>
      </c>
      <c r="AX225" s="29" t="s">
        <v>377</v>
      </c>
      <c r="AY225" s="29" t="s">
        <v>377</v>
      </c>
      <c r="AZ225" s="29" t="s">
        <v>377</v>
      </c>
      <c r="BA225" s="29" t="s">
        <v>377</v>
      </c>
      <c r="BB225" s="29" t="s">
        <v>383</v>
      </c>
      <c r="BC225" s="29" t="s">
        <v>382</v>
      </c>
      <c r="BD225" s="29" t="s">
        <v>383</v>
      </c>
      <c r="BE225" s="29" t="s">
        <v>382</v>
      </c>
      <c r="BF225" s="29" t="s">
        <v>383</v>
      </c>
      <c r="BG225" s="29" t="s">
        <v>382</v>
      </c>
      <c r="BH225" s="29" t="s">
        <v>383</v>
      </c>
      <c r="BI225" s="29" t="s">
        <v>383</v>
      </c>
      <c r="BJ225" s="29">
        <v>2</v>
      </c>
      <c r="BK225" s="29">
        <v>2</v>
      </c>
      <c r="BL225" s="29">
        <v>2</v>
      </c>
      <c r="BM225" s="29" t="s">
        <v>383</v>
      </c>
      <c r="BN225" s="29" t="s">
        <v>382</v>
      </c>
      <c r="BO225" s="29" t="s">
        <v>383</v>
      </c>
      <c r="BP225" s="29" t="s">
        <v>1361</v>
      </c>
      <c r="BQ225" s="29">
        <v>24.5</v>
      </c>
      <c r="BR225" s="29">
        <v>16.3</v>
      </c>
      <c r="BS225" s="29">
        <v>66.400000000000006</v>
      </c>
      <c r="BT225" s="29">
        <v>4.3</v>
      </c>
      <c r="BU225" s="29">
        <v>17.5</v>
      </c>
      <c r="BV225" s="29">
        <v>3.9</v>
      </c>
      <c r="BW225" s="29">
        <v>16.100000000000001</v>
      </c>
      <c r="BX225" s="29">
        <v>5.82</v>
      </c>
      <c r="BY225" s="29">
        <v>13.8</v>
      </c>
      <c r="BZ225" s="29">
        <v>41.3</v>
      </c>
      <c r="CA225" s="29">
        <v>70.900000000000006</v>
      </c>
      <c r="CB225" s="29">
        <v>23.7</v>
      </c>
      <c r="CC225" s="29">
        <v>33.4</v>
      </c>
      <c r="CD225" s="29">
        <v>16.2</v>
      </c>
      <c r="CE225" s="29">
        <v>149</v>
      </c>
      <c r="CG225" s="29">
        <v>67</v>
      </c>
      <c r="CI225" s="29">
        <v>23</v>
      </c>
      <c r="CJ225" s="29">
        <v>0</v>
      </c>
      <c r="CK225" s="29">
        <v>10</v>
      </c>
      <c r="CM225" s="29" t="s">
        <v>383</v>
      </c>
      <c r="CN225" s="29" t="s">
        <v>32</v>
      </c>
      <c r="CO225" s="29" t="s">
        <v>382</v>
      </c>
      <c r="CP225" s="29" t="s">
        <v>382</v>
      </c>
      <c r="CQ225" s="29" t="s">
        <v>385</v>
      </c>
      <c r="CR225" s="29">
        <v>0</v>
      </c>
      <c r="CS225" s="29" t="s">
        <v>385</v>
      </c>
      <c r="CT225" s="29" t="s">
        <v>385</v>
      </c>
      <c r="CU225" s="29" t="s">
        <v>385</v>
      </c>
      <c r="CW225" s="29">
        <v>0</v>
      </c>
      <c r="CX225" s="29" t="s">
        <v>385</v>
      </c>
      <c r="DC225" s="29" t="s">
        <v>385</v>
      </c>
      <c r="DD225" s="29" t="s">
        <v>385</v>
      </c>
      <c r="DE225" s="29" t="s">
        <v>385</v>
      </c>
      <c r="DF225" s="29">
        <v>0</v>
      </c>
      <c r="DG225" s="29" t="s">
        <v>385</v>
      </c>
      <c r="DH225" s="29" t="str">
        <f t="shared" si="3"/>
        <v>PN013</v>
      </c>
    </row>
    <row r="226" spans="1:112" ht="16" x14ac:dyDescent="0.2">
      <c r="A226" s="29" t="s">
        <v>1250</v>
      </c>
      <c r="B226" s="29" t="s">
        <v>1362</v>
      </c>
      <c r="C226" s="29">
        <v>123</v>
      </c>
      <c r="D226" s="29" t="s">
        <v>33</v>
      </c>
      <c r="E226" s="29" t="s">
        <v>1363</v>
      </c>
      <c r="F226" s="29">
        <v>0</v>
      </c>
      <c r="G226" s="29" t="s">
        <v>392</v>
      </c>
      <c r="I226" s="29">
        <v>1</v>
      </c>
      <c r="J226" s="29">
        <v>12</v>
      </c>
      <c r="K226" s="29" t="s">
        <v>383</v>
      </c>
      <c r="M226" s="29" t="s">
        <v>383</v>
      </c>
      <c r="O226" s="29" t="s">
        <v>383</v>
      </c>
      <c r="P226" s="29" t="s">
        <v>553</v>
      </c>
      <c r="R226" s="29">
        <v>1</v>
      </c>
      <c r="S226" s="29">
        <v>12</v>
      </c>
      <c r="T226" s="29" t="s">
        <v>392</v>
      </c>
      <c r="U226" s="29" t="s">
        <v>382</v>
      </c>
      <c r="V226" s="29" t="s">
        <v>378</v>
      </c>
      <c r="X226" s="29">
        <v>28</v>
      </c>
      <c r="Y226" s="29" t="s">
        <v>554</v>
      </c>
      <c r="Z226" s="29">
        <v>120</v>
      </c>
      <c r="AA226" s="29" t="s">
        <v>380</v>
      </c>
      <c r="AD226" s="29">
        <v>39.444444444444443</v>
      </c>
      <c r="AE226" s="29">
        <v>103</v>
      </c>
      <c r="AF226" s="29">
        <v>3</v>
      </c>
      <c r="AH226" s="29" t="s">
        <v>1364</v>
      </c>
      <c r="AI226" s="29" t="s">
        <v>377</v>
      </c>
      <c r="AJ226" s="29" t="s">
        <v>382</v>
      </c>
      <c r="AK226" s="29" t="s">
        <v>377</v>
      </c>
      <c r="AL226" s="29" t="s">
        <v>573</v>
      </c>
      <c r="AM226" s="29" t="s">
        <v>382</v>
      </c>
      <c r="AN226" s="29" t="s">
        <v>383</v>
      </c>
      <c r="AO226" s="29" t="s">
        <v>383</v>
      </c>
      <c r="AP226" s="29" t="s">
        <v>383</v>
      </c>
      <c r="AQ226" s="29" t="s">
        <v>383</v>
      </c>
      <c r="AR226" s="29" t="s">
        <v>1365</v>
      </c>
      <c r="AS226" s="29" t="s">
        <v>383</v>
      </c>
      <c r="AT226" s="29" t="s">
        <v>382</v>
      </c>
      <c r="AU226" s="29" t="s">
        <v>382</v>
      </c>
      <c r="AV226" s="29" t="s">
        <v>377</v>
      </c>
      <c r="AW226" s="29" t="s">
        <v>377</v>
      </c>
      <c r="AX226" s="29" t="s">
        <v>377</v>
      </c>
      <c r="AY226" s="29" t="s">
        <v>377</v>
      </c>
      <c r="AZ226" s="29" t="s">
        <v>377</v>
      </c>
      <c r="BA226" s="29" t="s">
        <v>377</v>
      </c>
      <c r="BB226" s="29" t="s">
        <v>383</v>
      </c>
      <c r="BC226" s="29" t="s">
        <v>377</v>
      </c>
      <c r="BD226" s="29" t="s">
        <v>1366</v>
      </c>
      <c r="BE226" s="29" t="s">
        <v>382</v>
      </c>
      <c r="BF226" s="29" t="s">
        <v>383</v>
      </c>
      <c r="BG226" s="29" t="s">
        <v>383</v>
      </c>
      <c r="BH226" s="29" t="s">
        <v>383</v>
      </c>
      <c r="BI226" s="29" t="s">
        <v>383</v>
      </c>
      <c r="BJ226" s="29" t="s">
        <v>383</v>
      </c>
      <c r="BK226" s="29" t="s">
        <v>383</v>
      </c>
      <c r="BL226" s="29" t="s">
        <v>383</v>
      </c>
      <c r="BM226" s="29" t="s">
        <v>383</v>
      </c>
      <c r="BN226" s="29" t="s">
        <v>383</v>
      </c>
      <c r="BO226" s="29" t="s">
        <v>383</v>
      </c>
      <c r="BP226" s="29" t="s">
        <v>383</v>
      </c>
      <c r="BQ226" s="29">
        <v>7.3</v>
      </c>
      <c r="BR226" s="29">
        <v>4.5</v>
      </c>
      <c r="BS226" s="29">
        <v>61.1</v>
      </c>
      <c r="BT226" s="29">
        <v>1.7</v>
      </c>
      <c r="BU226" s="29">
        <v>23.3</v>
      </c>
      <c r="BV226" s="29">
        <v>1.1000000000000001</v>
      </c>
      <c r="BW226" s="29">
        <v>15.6</v>
      </c>
      <c r="BX226" s="29">
        <v>5.26</v>
      </c>
      <c r="BY226" s="29">
        <v>9.8000000000000007</v>
      </c>
      <c r="BZ226" s="29">
        <v>28.8</v>
      </c>
      <c r="CA226" s="29">
        <v>54.7</v>
      </c>
      <c r="CB226" s="29">
        <v>18.600000000000001</v>
      </c>
      <c r="CC226" s="29">
        <v>34</v>
      </c>
      <c r="CD226" s="29">
        <v>18.600000000000001</v>
      </c>
      <c r="CE226" s="29">
        <v>31</v>
      </c>
      <c r="CG226" s="29">
        <v>80</v>
      </c>
      <c r="CI226" s="29">
        <v>12</v>
      </c>
      <c r="CJ226" s="29">
        <v>4</v>
      </c>
      <c r="CK226" s="29">
        <v>4</v>
      </c>
      <c r="CM226" s="29" t="s">
        <v>383</v>
      </c>
      <c r="CN226" s="29" t="s">
        <v>33</v>
      </c>
      <c r="CO226" s="29" t="s">
        <v>382</v>
      </c>
      <c r="CP226" s="29" t="s">
        <v>382</v>
      </c>
      <c r="CQ226" s="29" t="s">
        <v>385</v>
      </c>
      <c r="CR226" s="29">
        <v>0</v>
      </c>
      <c r="CS226" s="29" t="s">
        <v>385</v>
      </c>
      <c r="CT226" s="29" t="s">
        <v>385</v>
      </c>
      <c r="CU226" s="29" t="s">
        <v>385</v>
      </c>
      <c r="CW226" s="29">
        <v>0</v>
      </c>
      <c r="CX226" s="29" t="s">
        <v>805</v>
      </c>
      <c r="DC226" s="29" t="s">
        <v>385</v>
      </c>
      <c r="DD226" s="29" t="s">
        <v>385</v>
      </c>
      <c r="DE226" s="29" t="s">
        <v>417</v>
      </c>
      <c r="DF226" s="29">
        <v>0</v>
      </c>
      <c r="DG226" s="29" t="s">
        <v>385</v>
      </c>
      <c r="DH226" s="29" t="str">
        <f t="shared" si="3"/>
        <v>PN014</v>
      </c>
    </row>
    <row r="227" spans="1:112" ht="16" x14ac:dyDescent="0.2">
      <c r="A227" s="29" t="s">
        <v>1250</v>
      </c>
      <c r="B227" s="29" t="s">
        <v>1362</v>
      </c>
      <c r="C227" s="29">
        <v>124</v>
      </c>
      <c r="D227" s="29" t="s">
        <v>34</v>
      </c>
      <c r="E227" s="29" t="s">
        <v>1149</v>
      </c>
      <c r="F227" s="29">
        <v>0</v>
      </c>
      <c r="G227" s="29" t="s">
        <v>392</v>
      </c>
      <c r="I227" s="29">
        <v>4</v>
      </c>
      <c r="J227" s="29">
        <v>48</v>
      </c>
      <c r="K227" s="29" t="s">
        <v>383</v>
      </c>
      <c r="M227" s="29" t="s">
        <v>383</v>
      </c>
      <c r="O227" s="29" t="s">
        <v>383</v>
      </c>
      <c r="P227" s="29" t="s">
        <v>553</v>
      </c>
      <c r="R227" s="29">
        <v>4</v>
      </c>
      <c r="S227" s="29">
        <v>48</v>
      </c>
      <c r="T227" s="29" t="s">
        <v>392</v>
      </c>
      <c r="U227" s="29" t="s">
        <v>382</v>
      </c>
      <c r="V227" s="29" t="s">
        <v>378</v>
      </c>
      <c r="X227" s="29">
        <v>15</v>
      </c>
      <c r="Y227" s="29" t="s">
        <v>554</v>
      </c>
      <c r="Z227" s="29">
        <v>152</v>
      </c>
      <c r="AA227" s="29" t="s">
        <v>380</v>
      </c>
      <c r="AD227" s="29">
        <v>40.055555555555557</v>
      </c>
      <c r="AE227" s="29">
        <v>104.1</v>
      </c>
      <c r="AF227" s="29">
        <v>2</v>
      </c>
      <c r="AH227" s="29" t="s">
        <v>1367</v>
      </c>
      <c r="AI227" s="29" t="s">
        <v>377</v>
      </c>
      <c r="AJ227" s="29" t="s">
        <v>382</v>
      </c>
      <c r="AK227" s="29" t="s">
        <v>377</v>
      </c>
      <c r="AL227" s="29" t="s">
        <v>383</v>
      </c>
      <c r="AM227" s="29" t="s">
        <v>382</v>
      </c>
      <c r="AN227" s="29" t="s">
        <v>383</v>
      </c>
      <c r="AO227" s="29" t="s">
        <v>383</v>
      </c>
      <c r="AP227" s="29" t="s">
        <v>383</v>
      </c>
      <c r="AQ227" s="29" t="s">
        <v>383</v>
      </c>
      <c r="AR227" s="29" t="s">
        <v>1368</v>
      </c>
      <c r="AS227" s="29" t="s">
        <v>383</v>
      </c>
      <c r="AT227" s="29" t="s">
        <v>382</v>
      </c>
      <c r="AU227" s="29" t="s">
        <v>382</v>
      </c>
      <c r="AV227" s="29" t="s">
        <v>377</v>
      </c>
      <c r="AW227" s="29" t="s">
        <v>377</v>
      </c>
      <c r="AX227" s="29" t="s">
        <v>377</v>
      </c>
      <c r="AY227" s="29" t="s">
        <v>377</v>
      </c>
      <c r="AZ227" s="29" t="s">
        <v>377</v>
      </c>
      <c r="BA227" s="29" t="s">
        <v>377</v>
      </c>
      <c r="BB227" s="29" t="s">
        <v>383</v>
      </c>
      <c r="BC227" s="29" t="s">
        <v>382</v>
      </c>
      <c r="BD227" s="29" t="s">
        <v>383</v>
      </c>
      <c r="BE227" s="29" t="s">
        <v>382</v>
      </c>
      <c r="BF227" s="29" t="s">
        <v>1369</v>
      </c>
      <c r="BG227" s="29" t="s">
        <v>383</v>
      </c>
      <c r="BH227" s="29" t="s">
        <v>383</v>
      </c>
      <c r="BI227" s="29" t="s">
        <v>383</v>
      </c>
      <c r="BJ227" s="29" t="s">
        <v>383</v>
      </c>
      <c r="BK227" s="29" t="s">
        <v>383</v>
      </c>
      <c r="BL227" s="29" t="s">
        <v>383</v>
      </c>
      <c r="BM227" s="29" t="s">
        <v>1369</v>
      </c>
      <c r="BN227" s="29" t="s">
        <v>383</v>
      </c>
      <c r="BO227" s="29" t="s">
        <v>383</v>
      </c>
      <c r="BP227" s="29" t="s">
        <v>383</v>
      </c>
      <c r="BQ227" s="29">
        <v>6.8</v>
      </c>
      <c r="BR227" s="29">
        <v>5.2</v>
      </c>
      <c r="BS227" s="29">
        <v>76.3</v>
      </c>
      <c r="BT227" s="29">
        <v>1.1000000000000001</v>
      </c>
      <c r="BU227" s="29">
        <v>15.8</v>
      </c>
      <c r="BV227" s="29">
        <v>0.5</v>
      </c>
      <c r="BW227" s="29">
        <v>7.9</v>
      </c>
      <c r="BX227" s="29">
        <v>4.78</v>
      </c>
      <c r="BY227" s="29">
        <v>8.1</v>
      </c>
      <c r="BZ227" s="29">
        <v>24.1</v>
      </c>
      <c r="CA227" s="29">
        <v>50.5</v>
      </c>
      <c r="CB227" s="29">
        <v>16.899999999999999</v>
      </c>
      <c r="CC227" s="29">
        <v>33.6</v>
      </c>
      <c r="CD227" s="29">
        <v>17</v>
      </c>
      <c r="CE227" s="29">
        <v>46</v>
      </c>
      <c r="CG227" s="29">
        <v>73</v>
      </c>
      <c r="CI227" s="29">
        <v>17</v>
      </c>
      <c r="CJ227" s="29">
        <v>4</v>
      </c>
      <c r="CK227" s="29">
        <v>6</v>
      </c>
      <c r="CM227" s="29" t="s">
        <v>383</v>
      </c>
      <c r="CN227" s="29" t="s">
        <v>34</v>
      </c>
      <c r="CO227" s="29" t="s">
        <v>382</v>
      </c>
      <c r="CP227" s="29" t="s">
        <v>382</v>
      </c>
      <c r="CQ227" s="29" t="s">
        <v>385</v>
      </c>
      <c r="CR227" s="29">
        <v>0</v>
      </c>
      <c r="CS227" s="29" t="s">
        <v>385</v>
      </c>
      <c r="CT227" s="29" t="s">
        <v>385</v>
      </c>
      <c r="CU227" s="29" t="s">
        <v>385</v>
      </c>
      <c r="CW227" s="29">
        <v>0</v>
      </c>
      <c r="CX227" s="29" t="s">
        <v>457</v>
      </c>
      <c r="DC227" s="29" t="s">
        <v>385</v>
      </c>
      <c r="DD227" s="29" t="s">
        <v>385</v>
      </c>
      <c r="DE227" s="29" t="s">
        <v>457</v>
      </c>
      <c r="DF227" s="29">
        <v>0</v>
      </c>
      <c r="DG227" s="29" t="s">
        <v>385</v>
      </c>
      <c r="DH227" s="29" t="str">
        <f t="shared" si="3"/>
        <v>PN014</v>
      </c>
    </row>
    <row r="228" spans="1:112" ht="16" x14ac:dyDescent="0.2">
      <c r="A228" s="29" t="s">
        <v>1250</v>
      </c>
      <c r="B228" s="29" t="s">
        <v>1362</v>
      </c>
      <c r="C228" s="29">
        <v>125</v>
      </c>
      <c r="D228" s="29" t="s">
        <v>35</v>
      </c>
      <c r="E228" s="29" t="s">
        <v>1370</v>
      </c>
      <c r="F228" s="29">
        <v>0</v>
      </c>
      <c r="G228" s="29" t="s">
        <v>392</v>
      </c>
      <c r="I228" s="29">
        <v>0.5</v>
      </c>
      <c r="J228" s="29">
        <v>6</v>
      </c>
      <c r="K228" s="29" t="s">
        <v>383</v>
      </c>
      <c r="M228" s="29" t="s">
        <v>383</v>
      </c>
      <c r="O228" s="29" t="s">
        <v>383</v>
      </c>
      <c r="P228" s="29" t="s">
        <v>553</v>
      </c>
      <c r="R228" s="29">
        <v>0.5</v>
      </c>
      <c r="S228" s="29">
        <v>6</v>
      </c>
      <c r="T228" s="29" t="s">
        <v>392</v>
      </c>
      <c r="U228" s="29" t="s">
        <v>382</v>
      </c>
      <c r="V228" s="29" t="s">
        <v>378</v>
      </c>
      <c r="X228" s="29">
        <v>10</v>
      </c>
      <c r="Y228" s="29" t="s">
        <v>1371</v>
      </c>
      <c r="Z228" s="29">
        <v>120</v>
      </c>
      <c r="AA228" s="29" t="s">
        <v>380</v>
      </c>
      <c r="AD228" s="29">
        <v>39.611111111111114</v>
      </c>
      <c r="AE228" s="29">
        <v>103.3</v>
      </c>
      <c r="AF228" s="29">
        <v>1</v>
      </c>
      <c r="AH228" s="29" t="s">
        <v>1372</v>
      </c>
      <c r="AI228" s="29" t="s">
        <v>377</v>
      </c>
      <c r="AJ228" s="29" t="s">
        <v>382</v>
      </c>
      <c r="AK228" s="29" t="s">
        <v>377</v>
      </c>
      <c r="AL228" s="29" t="s">
        <v>383</v>
      </c>
      <c r="AM228" s="29" t="s">
        <v>382</v>
      </c>
      <c r="AN228" s="29" t="s">
        <v>383</v>
      </c>
      <c r="AO228" s="29" t="s">
        <v>383</v>
      </c>
      <c r="AP228" s="29" t="s">
        <v>377</v>
      </c>
      <c r="AQ228" s="29" t="s">
        <v>383</v>
      </c>
      <c r="AR228" s="29" t="s">
        <v>1373</v>
      </c>
      <c r="AS228" s="29" t="s">
        <v>383</v>
      </c>
      <c r="AT228" s="29" t="s">
        <v>382</v>
      </c>
      <c r="AU228" s="29" t="s">
        <v>377</v>
      </c>
      <c r="AV228" s="29" t="s">
        <v>377</v>
      </c>
      <c r="AW228" s="29" t="s">
        <v>377</v>
      </c>
      <c r="AX228" s="29" t="s">
        <v>377</v>
      </c>
      <c r="AY228" s="29" t="s">
        <v>377</v>
      </c>
      <c r="AZ228" s="29" t="s">
        <v>377</v>
      </c>
      <c r="BA228" s="29" t="s">
        <v>377</v>
      </c>
      <c r="BB228" s="29" t="s">
        <v>383</v>
      </c>
      <c r="BC228" s="29" t="s">
        <v>382</v>
      </c>
      <c r="BD228" s="29" t="s">
        <v>383</v>
      </c>
      <c r="BE228" s="29" t="s">
        <v>382</v>
      </c>
      <c r="BF228" s="29" t="s">
        <v>383</v>
      </c>
      <c r="BG228" s="29" t="s">
        <v>382</v>
      </c>
      <c r="BH228" s="29" t="s">
        <v>383</v>
      </c>
      <c r="BI228" s="29" t="s">
        <v>383</v>
      </c>
      <c r="BJ228" s="29" t="s">
        <v>383</v>
      </c>
      <c r="BK228" s="29" t="s">
        <v>383</v>
      </c>
      <c r="BL228" s="29" t="s">
        <v>383</v>
      </c>
      <c r="BM228" s="29" t="s">
        <v>383</v>
      </c>
      <c r="BN228" s="29" t="s">
        <v>382</v>
      </c>
      <c r="BO228" s="29" t="s">
        <v>383</v>
      </c>
      <c r="BP228" s="29" t="s">
        <v>383</v>
      </c>
      <c r="BQ228" s="29">
        <v>15.7</v>
      </c>
      <c r="BR228" s="29">
        <v>11.1</v>
      </c>
      <c r="BS228" s="29">
        <v>70.5</v>
      </c>
      <c r="BT228" s="29">
        <v>2.9</v>
      </c>
      <c r="BU228" s="29">
        <v>18.600000000000001</v>
      </c>
      <c r="BV228" s="29">
        <v>1.7</v>
      </c>
      <c r="BW228" s="29">
        <v>10.9</v>
      </c>
      <c r="BX228" s="29">
        <v>4.55</v>
      </c>
      <c r="BY228" s="29">
        <v>9.1999999999999993</v>
      </c>
      <c r="BZ228" s="29">
        <v>27.8</v>
      </c>
      <c r="CA228" s="29">
        <v>61.2</v>
      </c>
      <c r="CB228" s="29">
        <v>20.2</v>
      </c>
      <c r="CC228" s="29">
        <v>33.1</v>
      </c>
      <c r="CD228" s="29">
        <v>16.100000000000001</v>
      </c>
      <c r="CE228" s="29">
        <v>15</v>
      </c>
      <c r="CG228" s="29">
        <v>55</v>
      </c>
      <c r="CI228" s="29">
        <v>33</v>
      </c>
      <c r="CJ228" s="29">
        <v>5</v>
      </c>
      <c r="CK228" s="29">
        <v>7</v>
      </c>
      <c r="CM228" s="29" t="s">
        <v>383</v>
      </c>
      <c r="CN228" s="29" t="s">
        <v>35</v>
      </c>
      <c r="CO228" s="29" t="s">
        <v>382</v>
      </c>
      <c r="CP228" s="29" t="s">
        <v>382</v>
      </c>
      <c r="CQ228" s="29" t="s">
        <v>385</v>
      </c>
      <c r="CR228" s="29">
        <v>0</v>
      </c>
      <c r="CS228" s="29" t="s">
        <v>385</v>
      </c>
      <c r="CT228" s="29" t="s">
        <v>385</v>
      </c>
      <c r="CU228" s="29" t="s">
        <v>385</v>
      </c>
      <c r="CW228" s="29">
        <v>0</v>
      </c>
      <c r="CX228" s="29" t="s">
        <v>385</v>
      </c>
      <c r="DC228" s="29" t="s">
        <v>385</v>
      </c>
      <c r="DD228" s="29" t="s">
        <v>385</v>
      </c>
      <c r="DE228" s="29" t="s">
        <v>385</v>
      </c>
      <c r="DF228" s="29">
        <v>0</v>
      </c>
      <c r="DG228" s="29" t="s">
        <v>385</v>
      </c>
      <c r="DH228" s="29" t="str">
        <f t="shared" si="3"/>
        <v>PN014</v>
      </c>
    </row>
    <row r="229" spans="1:112" ht="16" x14ac:dyDescent="0.2">
      <c r="A229" s="29" t="s">
        <v>1250</v>
      </c>
      <c r="B229" s="29" t="s">
        <v>1362</v>
      </c>
      <c r="C229" s="29">
        <v>126</v>
      </c>
      <c r="D229" s="29" t="s">
        <v>36</v>
      </c>
      <c r="E229" s="29" t="s">
        <v>1374</v>
      </c>
      <c r="F229" s="29">
        <v>0</v>
      </c>
      <c r="G229" s="29" t="s">
        <v>392</v>
      </c>
      <c r="I229" s="29">
        <v>10</v>
      </c>
      <c r="J229" s="29">
        <v>120</v>
      </c>
      <c r="K229" s="29" t="s">
        <v>383</v>
      </c>
      <c r="M229" s="29" t="s">
        <v>383</v>
      </c>
      <c r="O229" s="29" t="s">
        <v>383</v>
      </c>
      <c r="P229" s="29" t="s">
        <v>553</v>
      </c>
      <c r="R229" s="29">
        <v>10</v>
      </c>
      <c r="S229" s="29">
        <v>120</v>
      </c>
      <c r="T229" s="29" t="s">
        <v>392</v>
      </c>
      <c r="U229" s="29" t="s">
        <v>377</v>
      </c>
      <c r="V229" s="29" t="s">
        <v>378</v>
      </c>
      <c r="W229" s="29" t="s">
        <v>1375</v>
      </c>
      <c r="X229" s="29">
        <v>50</v>
      </c>
      <c r="Y229" s="29" t="s">
        <v>554</v>
      </c>
      <c r="Z229" s="29">
        <v>100</v>
      </c>
      <c r="AB229" s="29" t="s">
        <v>610</v>
      </c>
      <c r="AC229" s="29" t="s">
        <v>380</v>
      </c>
      <c r="AD229" s="29">
        <v>39.166666666666664</v>
      </c>
      <c r="AE229" s="29">
        <v>102.5</v>
      </c>
      <c r="AF229" s="29">
        <v>4</v>
      </c>
      <c r="AH229" s="29" t="s">
        <v>1376</v>
      </c>
      <c r="AI229" s="29" t="s">
        <v>377</v>
      </c>
      <c r="AJ229" s="29" t="s">
        <v>377</v>
      </c>
      <c r="AK229" s="29" t="s">
        <v>377</v>
      </c>
      <c r="AL229" s="29" t="s">
        <v>1377</v>
      </c>
      <c r="AM229" s="29" t="s">
        <v>382</v>
      </c>
      <c r="AN229" s="29" t="s">
        <v>383</v>
      </c>
      <c r="AO229" s="29" t="s">
        <v>1378</v>
      </c>
      <c r="AP229" s="29" t="s">
        <v>382</v>
      </c>
      <c r="AQ229" s="29">
        <v>0</v>
      </c>
      <c r="AR229" s="29" t="s">
        <v>1379</v>
      </c>
      <c r="AS229" s="29" t="s">
        <v>383</v>
      </c>
      <c r="AT229" s="29" t="s">
        <v>382</v>
      </c>
      <c r="AU229" s="29" t="s">
        <v>382</v>
      </c>
      <c r="AV229" s="29" t="s">
        <v>377</v>
      </c>
      <c r="AW229" s="29" t="s">
        <v>377</v>
      </c>
      <c r="AX229" s="29" t="s">
        <v>377</v>
      </c>
      <c r="AY229" s="29" t="s">
        <v>377</v>
      </c>
      <c r="AZ229" s="29" t="s">
        <v>377</v>
      </c>
      <c r="BA229" s="29" t="s">
        <v>377</v>
      </c>
      <c r="BB229" s="29" t="s">
        <v>383</v>
      </c>
      <c r="BC229" s="29" t="s">
        <v>382</v>
      </c>
      <c r="BD229" s="29" t="s">
        <v>1380</v>
      </c>
      <c r="BE229" s="29" t="s">
        <v>382</v>
      </c>
      <c r="BF229" s="29" t="s">
        <v>1381</v>
      </c>
      <c r="BG229" s="29" t="s">
        <v>382</v>
      </c>
      <c r="BH229" s="29" t="s">
        <v>383</v>
      </c>
      <c r="BI229" s="29" t="s">
        <v>383</v>
      </c>
      <c r="BJ229" s="29" t="s">
        <v>383</v>
      </c>
      <c r="BK229" s="29" t="s">
        <v>383</v>
      </c>
      <c r="BL229" s="29" t="s">
        <v>383</v>
      </c>
      <c r="BM229" s="29" t="s">
        <v>1381</v>
      </c>
      <c r="BN229" s="29" t="s">
        <v>382</v>
      </c>
      <c r="BO229" s="29" t="s">
        <v>383</v>
      </c>
      <c r="BP229" s="29" t="s">
        <v>383</v>
      </c>
      <c r="BQ229" s="29">
        <v>6.4</v>
      </c>
      <c r="BR229" s="29">
        <v>4.0999999999999996</v>
      </c>
      <c r="BS229" s="29">
        <v>64.400000000000006</v>
      </c>
      <c r="BT229" s="29">
        <v>1.7</v>
      </c>
      <c r="BU229" s="29">
        <v>26.8</v>
      </c>
      <c r="BV229" s="29">
        <v>0.6</v>
      </c>
      <c r="BW229" s="29">
        <v>8.8000000000000007</v>
      </c>
      <c r="BX229" s="29">
        <v>2.86</v>
      </c>
      <c r="BY229" s="29">
        <v>6.5</v>
      </c>
      <c r="BZ229" s="29">
        <v>18.3</v>
      </c>
      <c r="CA229" s="29">
        <v>64</v>
      </c>
      <c r="CB229" s="29">
        <v>22.7</v>
      </c>
      <c r="CC229" s="29">
        <v>35.5</v>
      </c>
      <c r="CD229" s="29">
        <v>17.3</v>
      </c>
      <c r="CE229" s="29">
        <v>120</v>
      </c>
      <c r="CG229" s="29">
        <v>75</v>
      </c>
      <c r="CH229" s="29">
        <v>2</v>
      </c>
      <c r="CI229" s="29">
        <v>10</v>
      </c>
      <c r="CJ229" s="29">
        <v>7</v>
      </c>
      <c r="CK229" s="29">
        <v>6</v>
      </c>
      <c r="CM229" s="29" t="s">
        <v>383</v>
      </c>
      <c r="CN229" s="29" t="s">
        <v>36</v>
      </c>
      <c r="CO229" s="29" t="s">
        <v>382</v>
      </c>
      <c r="CP229" s="29" t="s">
        <v>382</v>
      </c>
      <c r="CQ229" s="29" t="s">
        <v>385</v>
      </c>
      <c r="CR229" s="29">
        <v>0</v>
      </c>
      <c r="CS229" s="29" t="s">
        <v>385</v>
      </c>
      <c r="CT229" s="29" t="s">
        <v>385</v>
      </c>
      <c r="CU229" s="29" t="s">
        <v>385</v>
      </c>
      <c r="CW229" s="29">
        <v>0</v>
      </c>
      <c r="CX229" s="29" t="s">
        <v>457</v>
      </c>
      <c r="DC229" s="29" t="s">
        <v>385</v>
      </c>
      <c r="DD229" s="29" t="s">
        <v>385</v>
      </c>
      <c r="DE229" s="29" t="s">
        <v>385</v>
      </c>
      <c r="DF229" s="29">
        <v>0</v>
      </c>
      <c r="DG229" s="29" t="s">
        <v>385</v>
      </c>
      <c r="DH229" s="29" t="str">
        <f t="shared" si="3"/>
        <v>PN014</v>
      </c>
    </row>
    <row r="230" spans="1:112" ht="16" x14ac:dyDescent="0.2">
      <c r="A230" s="29" t="s">
        <v>1250</v>
      </c>
      <c r="B230" s="29" t="s">
        <v>1382</v>
      </c>
      <c r="C230" s="29">
        <v>127</v>
      </c>
      <c r="D230" s="29" t="s">
        <v>37</v>
      </c>
      <c r="E230" s="29" t="s">
        <v>405</v>
      </c>
      <c r="F230" s="29">
        <v>0</v>
      </c>
      <c r="G230" s="29" t="s">
        <v>392</v>
      </c>
      <c r="H230" s="29">
        <v>4</v>
      </c>
      <c r="I230" s="29">
        <v>4</v>
      </c>
      <c r="J230" s="29">
        <f>I230*12</f>
        <v>48</v>
      </c>
      <c r="K230" s="29">
        <v>1</v>
      </c>
      <c r="M230" s="29">
        <v>1</v>
      </c>
      <c r="O230" s="29">
        <v>0</v>
      </c>
      <c r="Q230" s="29" t="s">
        <v>37</v>
      </c>
      <c r="R230" s="29">
        <v>4</v>
      </c>
      <c r="S230" s="29">
        <f>R230*12</f>
        <v>48</v>
      </c>
      <c r="T230" s="29" t="s">
        <v>392</v>
      </c>
      <c r="U230" s="29" t="s">
        <v>377</v>
      </c>
      <c r="V230" s="29" t="s">
        <v>378</v>
      </c>
      <c r="X230" s="29">
        <v>45</v>
      </c>
      <c r="Y230" s="29" t="s">
        <v>1383</v>
      </c>
      <c r="Z230" s="29">
        <v>104</v>
      </c>
      <c r="AA230" s="29" t="s">
        <v>380</v>
      </c>
      <c r="AB230" s="29" t="s">
        <v>610</v>
      </c>
      <c r="AC230" s="29" t="s">
        <v>383</v>
      </c>
      <c r="AD230" s="29">
        <v>39.444444444444443</v>
      </c>
      <c r="AE230" s="29">
        <v>103</v>
      </c>
      <c r="AF230" s="29">
        <v>4</v>
      </c>
      <c r="AG230" s="29" t="s">
        <v>383</v>
      </c>
      <c r="AH230" s="29" t="s">
        <v>1384</v>
      </c>
      <c r="AI230" s="29" t="s">
        <v>377</v>
      </c>
      <c r="AJ230" s="29" t="s">
        <v>377</v>
      </c>
      <c r="AK230" s="29" t="s">
        <v>377</v>
      </c>
      <c r="AL230" s="29" t="s">
        <v>939</v>
      </c>
      <c r="AM230" s="29" t="s">
        <v>382</v>
      </c>
      <c r="AN230" s="29" t="s">
        <v>383</v>
      </c>
      <c r="AO230" s="29" t="s">
        <v>1385</v>
      </c>
      <c r="AP230" s="29" t="s">
        <v>382</v>
      </c>
      <c r="AQ230" s="29">
        <v>0</v>
      </c>
      <c r="AR230" s="29" t="s">
        <v>1386</v>
      </c>
      <c r="AS230" s="29" t="s">
        <v>383</v>
      </c>
      <c r="AT230" s="29" t="s">
        <v>382</v>
      </c>
      <c r="AU230" s="29" t="s">
        <v>382</v>
      </c>
      <c r="AV230" s="29" t="s">
        <v>377</v>
      </c>
      <c r="AW230" s="29" t="s">
        <v>377</v>
      </c>
      <c r="AX230" s="29" t="s">
        <v>377</v>
      </c>
      <c r="AY230" s="29" t="s">
        <v>377</v>
      </c>
      <c r="AZ230" s="29" t="s">
        <v>377</v>
      </c>
      <c r="BA230" s="29" t="s">
        <v>377</v>
      </c>
      <c r="BB230" s="29" t="s">
        <v>383</v>
      </c>
      <c r="BC230" s="29" t="s">
        <v>382</v>
      </c>
      <c r="BD230" s="29" t="s">
        <v>383</v>
      </c>
      <c r="BE230" s="29" t="s">
        <v>382</v>
      </c>
      <c r="BF230" s="29" t="s">
        <v>383</v>
      </c>
      <c r="BG230" s="29" t="s">
        <v>383</v>
      </c>
      <c r="BH230" s="29" t="s">
        <v>383</v>
      </c>
      <c r="BI230" s="29" t="s">
        <v>383</v>
      </c>
      <c r="BJ230" s="29" t="s">
        <v>383</v>
      </c>
      <c r="BK230" s="29" t="s">
        <v>383</v>
      </c>
      <c r="BL230" s="29" t="s">
        <v>383</v>
      </c>
      <c r="BM230" s="29" t="s">
        <v>383</v>
      </c>
      <c r="BN230" s="29" t="s">
        <v>383</v>
      </c>
      <c r="BO230" s="29" t="s">
        <v>383</v>
      </c>
      <c r="BP230" s="29" t="s">
        <v>383</v>
      </c>
      <c r="CM230" s="29" t="s">
        <v>383</v>
      </c>
      <c r="CN230" s="29" t="s">
        <v>37</v>
      </c>
      <c r="CO230" s="29" t="s">
        <v>382</v>
      </c>
      <c r="CP230" s="29" t="s">
        <v>382</v>
      </c>
      <c r="CQ230" s="29" t="s">
        <v>385</v>
      </c>
      <c r="CR230" s="29">
        <v>0</v>
      </c>
      <c r="CS230" s="29" t="s">
        <v>385</v>
      </c>
      <c r="CT230" s="29" t="s">
        <v>385</v>
      </c>
      <c r="CU230" s="29" t="s">
        <v>385</v>
      </c>
      <c r="CW230" s="29">
        <v>0</v>
      </c>
      <c r="CX230" s="29" t="s">
        <v>385</v>
      </c>
      <c r="DC230" s="29" t="s">
        <v>385</v>
      </c>
      <c r="DD230" s="29" t="s">
        <v>385</v>
      </c>
      <c r="DE230" s="29" t="s">
        <v>385</v>
      </c>
      <c r="DF230" s="29">
        <v>0</v>
      </c>
      <c r="DG230" s="29" t="s">
        <v>385</v>
      </c>
      <c r="DH230" s="29" t="str">
        <f t="shared" si="3"/>
        <v>PN015</v>
      </c>
    </row>
    <row r="231" spans="1:112" ht="16" x14ac:dyDescent="0.2">
      <c r="A231" s="29" t="s">
        <v>1250</v>
      </c>
      <c r="B231" s="29" t="s">
        <v>1387</v>
      </c>
      <c r="C231" s="29">
        <v>128</v>
      </c>
      <c r="D231" s="29" t="s">
        <v>38</v>
      </c>
      <c r="E231" s="29" t="s">
        <v>473</v>
      </c>
      <c r="F231" s="29">
        <v>1</v>
      </c>
      <c r="G231" s="29" t="s">
        <v>376</v>
      </c>
      <c r="H231" s="29" t="s">
        <v>383</v>
      </c>
      <c r="I231" s="29">
        <v>2</v>
      </c>
      <c r="J231" s="29">
        <v>24</v>
      </c>
      <c r="K231" s="29" t="s">
        <v>383</v>
      </c>
      <c r="M231" s="29" t="s">
        <v>383</v>
      </c>
      <c r="O231" s="29" t="s">
        <v>383</v>
      </c>
      <c r="P231" s="29" t="s">
        <v>553</v>
      </c>
      <c r="R231" s="29">
        <v>2</v>
      </c>
      <c r="S231" s="29">
        <v>24</v>
      </c>
      <c r="T231" s="29" t="s">
        <v>376</v>
      </c>
      <c r="U231" s="29" t="s">
        <v>382</v>
      </c>
      <c r="V231" s="29" t="s">
        <v>378</v>
      </c>
      <c r="Y231" s="29" t="s">
        <v>554</v>
      </c>
      <c r="Z231" s="29">
        <v>80</v>
      </c>
      <c r="AA231" s="29" t="s">
        <v>380</v>
      </c>
      <c r="AB231" s="29" t="s">
        <v>380</v>
      </c>
      <c r="AC231" s="29" t="s">
        <v>380</v>
      </c>
      <c r="AD231" s="29">
        <v>39.222222222222221</v>
      </c>
      <c r="AE231" s="29">
        <v>102.6</v>
      </c>
      <c r="AF231" s="29">
        <v>4</v>
      </c>
      <c r="AH231" s="29" t="s">
        <v>1388</v>
      </c>
      <c r="AI231" s="29" t="s">
        <v>377</v>
      </c>
      <c r="AJ231" s="29" t="s">
        <v>377</v>
      </c>
      <c r="AK231" s="29" t="s">
        <v>377</v>
      </c>
      <c r="AL231" s="29" t="s">
        <v>557</v>
      </c>
      <c r="AM231" s="29" t="s">
        <v>382</v>
      </c>
      <c r="AN231" s="29" t="s">
        <v>383</v>
      </c>
      <c r="AO231" s="29" t="s">
        <v>1389</v>
      </c>
      <c r="AP231" s="29" t="s">
        <v>382</v>
      </c>
      <c r="AQ231" s="29">
        <v>0</v>
      </c>
      <c r="AR231" s="29" t="s">
        <v>1390</v>
      </c>
      <c r="AS231" s="29" t="s">
        <v>383</v>
      </c>
      <c r="AT231" s="29" t="s">
        <v>382</v>
      </c>
      <c r="AU231" s="29" t="s">
        <v>382</v>
      </c>
      <c r="AV231" s="29" t="s">
        <v>382</v>
      </c>
      <c r="AW231" s="29" t="s">
        <v>382</v>
      </c>
      <c r="AX231" s="29" t="s">
        <v>382</v>
      </c>
      <c r="AY231" s="29" t="s">
        <v>382</v>
      </c>
      <c r="AZ231" s="29" t="s">
        <v>382</v>
      </c>
      <c r="BA231" s="29" t="s">
        <v>377</v>
      </c>
      <c r="BB231" s="29" t="s">
        <v>383</v>
      </c>
      <c r="BC231" s="29" t="s">
        <v>382</v>
      </c>
      <c r="BD231" s="29" t="s">
        <v>383</v>
      </c>
      <c r="BE231" s="29" t="s">
        <v>382</v>
      </c>
      <c r="BF231" s="29" t="s">
        <v>1391</v>
      </c>
      <c r="BG231" s="29" t="s">
        <v>383</v>
      </c>
      <c r="BH231" s="29" t="s">
        <v>383</v>
      </c>
      <c r="BI231" s="29" t="s">
        <v>383</v>
      </c>
      <c r="BJ231" s="29" t="s">
        <v>383</v>
      </c>
      <c r="BK231" s="29" t="s">
        <v>383</v>
      </c>
      <c r="BL231" s="29" t="s">
        <v>383</v>
      </c>
      <c r="BM231" s="29" t="s">
        <v>1391</v>
      </c>
      <c r="BN231" s="29" t="s">
        <v>383</v>
      </c>
      <c r="BO231" s="29" t="s">
        <v>383</v>
      </c>
      <c r="BP231" s="29" t="s">
        <v>383</v>
      </c>
      <c r="BQ231" s="29">
        <v>17.2</v>
      </c>
      <c r="BR231" s="29">
        <v>13.9</v>
      </c>
      <c r="BS231" s="29">
        <v>81.099999999999994</v>
      </c>
      <c r="BT231" s="29">
        <v>2.2999999999999998</v>
      </c>
      <c r="BU231" s="29">
        <v>13.6</v>
      </c>
      <c r="BV231" s="29">
        <v>0.9</v>
      </c>
      <c r="BW231" s="29">
        <v>5.3</v>
      </c>
      <c r="BX231" s="29">
        <v>4.2</v>
      </c>
      <c r="BY231" s="29">
        <v>9.6</v>
      </c>
      <c r="BZ231" s="29">
        <v>28.3</v>
      </c>
      <c r="CA231" s="29">
        <v>67.3</v>
      </c>
      <c r="CB231" s="29">
        <v>22.9</v>
      </c>
      <c r="CC231" s="29">
        <v>33.9</v>
      </c>
      <c r="CD231" s="29">
        <v>16</v>
      </c>
      <c r="CE231" s="29">
        <v>96</v>
      </c>
      <c r="CG231" s="29">
        <v>63</v>
      </c>
      <c r="CI231" s="29">
        <v>31</v>
      </c>
      <c r="CJ231" s="29">
        <v>2</v>
      </c>
      <c r="CK231" s="29">
        <v>3</v>
      </c>
      <c r="CL231" s="29">
        <v>1</v>
      </c>
      <c r="CM231" s="29" t="s">
        <v>383</v>
      </c>
      <c r="CN231" s="29" t="s">
        <v>38</v>
      </c>
      <c r="CO231" s="29" t="s">
        <v>382</v>
      </c>
      <c r="CP231" s="29" t="s">
        <v>382</v>
      </c>
      <c r="CQ231" s="29" t="s">
        <v>385</v>
      </c>
      <c r="CR231" s="29">
        <v>0</v>
      </c>
      <c r="CS231" s="29" t="s">
        <v>385</v>
      </c>
      <c r="CT231" s="29" t="s">
        <v>385</v>
      </c>
      <c r="CU231" s="29" t="s">
        <v>385</v>
      </c>
      <c r="CW231" s="29">
        <v>0</v>
      </c>
      <c r="CX231" s="29" t="s">
        <v>385</v>
      </c>
      <c r="DC231" s="29" t="s">
        <v>385</v>
      </c>
      <c r="DD231" s="29" t="s">
        <v>385</v>
      </c>
      <c r="DE231" s="29" t="s">
        <v>385</v>
      </c>
      <c r="DF231" s="29">
        <v>0</v>
      </c>
      <c r="DG231" s="29" t="s">
        <v>385</v>
      </c>
      <c r="DH231" s="29" t="str">
        <f t="shared" si="3"/>
        <v>PN016</v>
      </c>
    </row>
    <row r="232" spans="1:112" ht="16" x14ac:dyDescent="0.2">
      <c r="A232" s="29" t="s">
        <v>1250</v>
      </c>
      <c r="B232" s="29" t="s">
        <v>1392</v>
      </c>
      <c r="C232" s="29">
        <v>129</v>
      </c>
      <c r="D232" s="29" t="s">
        <v>39</v>
      </c>
      <c r="E232" s="29" t="s">
        <v>470</v>
      </c>
      <c r="F232" s="29">
        <v>1</v>
      </c>
      <c r="G232" s="29" t="s">
        <v>376</v>
      </c>
      <c r="H232" s="29">
        <v>5</v>
      </c>
      <c r="I232" s="29">
        <v>5</v>
      </c>
      <c r="J232" s="29">
        <v>60</v>
      </c>
      <c r="K232" s="29">
        <v>1</v>
      </c>
      <c r="L232" s="29">
        <v>0</v>
      </c>
      <c r="M232" s="29">
        <v>1</v>
      </c>
      <c r="O232" s="29">
        <v>1</v>
      </c>
      <c r="Q232" s="29" t="s">
        <v>39</v>
      </c>
      <c r="R232" s="29" t="s">
        <v>705</v>
      </c>
      <c r="S232" s="29" t="s">
        <v>705</v>
      </c>
      <c r="T232" s="29" t="s">
        <v>376</v>
      </c>
      <c r="U232" s="29" t="s">
        <v>377</v>
      </c>
      <c r="V232" s="29" t="s">
        <v>378</v>
      </c>
      <c r="X232" s="29">
        <v>27.5</v>
      </c>
      <c r="Y232" s="29" t="s">
        <v>554</v>
      </c>
      <c r="Z232" s="29">
        <v>100</v>
      </c>
      <c r="AA232" s="29" t="s">
        <v>380</v>
      </c>
      <c r="AB232" s="29" t="s">
        <v>380</v>
      </c>
      <c r="AC232" s="29" t="s">
        <v>380</v>
      </c>
      <c r="AD232" s="29">
        <v>38.722222222222221</v>
      </c>
      <c r="AE232" s="29">
        <v>101.7</v>
      </c>
      <c r="AF232" s="29">
        <v>5</v>
      </c>
      <c r="AG232" s="29" t="s">
        <v>383</v>
      </c>
      <c r="AH232" s="29" t="s">
        <v>1393</v>
      </c>
      <c r="AI232" s="29" t="s">
        <v>377</v>
      </c>
      <c r="AJ232" s="29" t="s">
        <v>382</v>
      </c>
      <c r="AK232" s="29" t="s">
        <v>377</v>
      </c>
      <c r="AL232" s="29" t="s">
        <v>573</v>
      </c>
      <c r="AM232" s="29" t="s">
        <v>382</v>
      </c>
      <c r="AN232" s="29" t="s">
        <v>382</v>
      </c>
      <c r="AO232" s="29" t="s">
        <v>958</v>
      </c>
      <c r="AP232" s="29" t="s">
        <v>383</v>
      </c>
      <c r="AQ232" s="29" t="s">
        <v>383</v>
      </c>
      <c r="AR232" s="29" t="s">
        <v>383</v>
      </c>
      <c r="AS232" s="29" t="s">
        <v>383</v>
      </c>
      <c r="AT232" s="29" t="s">
        <v>382</v>
      </c>
      <c r="AU232" s="29" t="s">
        <v>382</v>
      </c>
      <c r="AV232" s="29" t="s">
        <v>377</v>
      </c>
      <c r="AW232" s="29" t="s">
        <v>377</v>
      </c>
      <c r="AX232" s="29" t="s">
        <v>377</v>
      </c>
      <c r="AY232" s="29" t="s">
        <v>377</v>
      </c>
      <c r="AZ232" s="29" t="s">
        <v>377</v>
      </c>
      <c r="BA232" s="29" t="s">
        <v>377</v>
      </c>
      <c r="BB232" s="29" t="s">
        <v>383</v>
      </c>
      <c r="BC232" s="29" t="s">
        <v>382</v>
      </c>
      <c r="BD232" s="29" t="s">
        <v>383</v>
      </c>
      <c r="BE232" s="29" t="s">
        <v>382</v>
      </c>
      <c r="BF232" s="29" t="s">
        <v>383</v>
      </c>
      <c r="BG232" s="29" t="s">
        <v>383</v>
      </c>
      <c r="BH232" s="29" t="s">
        <v>383</v>
      </c>
      <c r="BI232" s="29" t="s">
        <v>1394</v>
      </c>
      <c r="BJ232" s="29">
        <v>0</v>
      </c>
      <c r="BK232" s="29" t="s">
        <v>383</v>
      </c>
      <c r="BL232" s="29" t="s">
        <v>383</v>
      </c>
      <c r="BM232" s="29" t="s">
        <v>383</v>
      </c>
      <c r="BN232" s="29" t="s">
        <v>383</v>
      </c>
      <c r="BO232" s="29" t="s">
        <v>383</v>
      </c>
      <c r="BP232" s="29" t="s">
        <v>383</v>
      </c>
      <c r="BQ232" s="29">
        <v>22.1</v>
      </c>
      <c r="BR232" s="29">
        <v>13.9</v>
      </c>
      <c r="BS232" s="29">
        <v>62.9</v>
      </c>
      <c r="BT232" s="29">
        <v>3.5</v>
      </c>
      <c r="BU232" s="29">
        <v>16</v>
      </c>
      <c r="BV232" s="29">
        <v>4.7</v>
      </c>
      <c r="BW232" s="29">
        <v>21.1</v>
      </c>
      <c r="BX232" s="29">
        <v>5.95</v>
      </c>
      <c r="BY232" s="29">
        <v>14.1</v>
      </c>
      <c r="BZ232" s="29">
        <v>44.1</v>
      </c>
      <c r="CA232" s="29">
        <v>74.099999999999994</v>
      </c>
      <c r="CB232" s="29">
        <v>23.7</v>
      </c>
      <c r="CC232" s="29">
        <v>32</v>
      </c>
      <c r="CD232" s="29">
        <v>15.4</v>
      </c>
      <c r="CE232" s="29">
        <v>134</v>
      </c>
      <c r="CG232" s="29">
        <v>59</v>
      </c>
      <c r="CI232" s="29">
        <v>35</v>
      </c>
      <c r="CK232" s="29">
        <v>6</v>
      </c>
      <c r="CM232" s="29" t="s">
        <v>383</v>
      </c>
      <c r="CN232" s="29" t="s">
        <v>39</v>
      </c>
      <c r="CO232" s="29" t="s">
        <v>382</v>
      </c>
      <c r="CP232" s="29" t="s">
        <v>382</v>
      </c>
      <c r="CQ232" s="29" t="s">
        <v>385</v>
      </c>
      <c r="CR232" s="29">
        <v>0</v>
      </c>
      <c r="CS232" s="29" t="s">
        <v>385</v>
      </c>
      <c r="CT232" s="29" t="s">
        <v>385</v>
      </c>
      <c r="CU232" s="29" t="s">
        <v>385</v>
      </c>
      <c r="CW232" s="29">
        <v>0</v>
      </c>
      <c r="CX232" s="29" t="s">
        <v>805</v>
      </c>
      <c r="DC232" s="29" t="s">
        <v>385</v>
      </c>
      <c r="DD232" s="29" t="s">
        <v>385</v>
      </c>
      <c r="DE232" s="29" t="s">
        <v>417</v>
      </c>
      <c r="DF232" s="29">
        <v>0</v>
      </c>
      <c r="DG232" s="29" t="s">
        <v>385</v>
      </c>
      <c r="DH232" s="29" t="str">
        <f t="shared" si="3"/>
        <v>PN017</v>
      </c>
    </row>
    <row r="233" spans="1:112" ht="16" x14ac:dyDescent="0.2">
      <c r="A233" s="29" t="s">
        <v>1250</v>
      </c>
      <c r="B233" s="29" t="s">
        <v>1392</v>
      </c>
      <c r="C233" s="29">
        <v>130</v>
      </c>
      <c r="D233" s="29" t="s">
        <v>40</v>
      </c>
      <c r="E233" s="29" t="s">
        <v>466</v>
      </c>
      <c r="F233" s="29">
        <v>1</v>
      </c>
      <c r="G233" s="29" t="s">
        <v>376</v>
      </c>
      <c r="H233" s="29">
        <v>2</v>
      </c>
      <c r="I233" s="29">
        <v>2</v>
      </c>
      <c r="J233" s="29">
        <f>I233*12</f>
        <v>24</v>
      </c>
      <c r="K233" s="29">
        <v>9</v>
      </c>
      <c r="L233" s="29">
        <v>0</v>
      </c>
      <c r="M233" s="29">
        <v>1</v>
      </c>
      <c r="O233" s="29">
        <v>1</v>
      </c>
      <c r="Q233" s="29" t="s">
        <v>40</v>
      </c>
      <c r="R233" s="29">
        <v>2</v>
      </c>
      <c r="S233" s="29">
        <f>R233*12</f>
        <v>24</v>
      </c>
      <c r="T233" s="29" t="s">
        <v>376</v>
      </c>
      <c r="U233" s="29" t="s">
        <v>382</v>
      </c>
      <c r="V233" s="29" t="s">
        <v>378</v>
      </c>
      <c r="X233" s="29">
        <v>35</v>
      </c>
      <c r="Y233" s="29" t="s">
        <v>554</v>
      </c>
      <c r="Z233" s="29">
        <v>88</v>
      </c>
      <c r="AA233" s="29" t="s">
        <v>380</v>
      </c>
      <c r="AB233" s="29" t="s">
        <v>383</v>
      </c>
      <c r="AC233" s="29" t="s">
        <v>383</v>
      </c>
      <c r="AD233" s="29">
        <v>38.611111111111114</v>
      </c>
      <c r="AE233" s="29">
        <v>101.5</v>
      </c>
      <c r="AF233" s="29">
        <v>4</v>
      </c>
      <c r="AG233" s="29" t="s">
        <v>383</v>
      </c>
      <c r="AH233" s="29" t="s">
        <v>1395</v>
      </c>
      <c r="AI233" s="29" t="s">
        <v>377</v>
      </c>
      <c r="AJ233" s="29" t="s">
        <v>377</v>
      </c>
      <c r="AK233" s="29" t="s">
        <v>377</v>
      </c>
      <c r="AL233" s="29" t="s">
        <v>958</v>
      </c>
      <c r="AM233" s="29" t="s">
        <v>382</v>
      </c>
      <c r="AN233" s="29" t="s">
        <v>382</v>
      </c>
      <c r="AO233" s="29" t="s">
        <v>1396</v>
      </c>
      <c r="AP233" s="29" t="s">
        <v>382</v>
      </c>
      <c r="AQ233" s="29">
        <v>0</v>
      </c>
      <c r="AR233" s="29" t="s">
        <v>383</v>
      </c>
      <c r="AS233" s="29" t="s">
        <v>383</v>
      </c>
      <c r="AT233" s="29" t="s">
        <v>382</v>
      </c>
      <c r="AU233" s="29" t="s">
        <v>382</v>
      </c>
      <c r="AV233" s="29" t="s">
        <v>377</v>
      </c>
      <c r="AW233" s="29" t="s">
        <v>377</v>
      </c>
      <c r="AX233" s="29" t="s">
        <v>377</v>
      </c>
      <c r="AY233" s="29" t="s">
        <v>377</v>
      </c>
      <c r="AZ233" s="29" t="s">
        <v>377</v>
      </c>
      <c r="BA233" s="29" t="s">
        <v>377</v>
      </c>
      <c r="BB233" s="29" t="s">
        <v>383</v>
      </c>
      <c r="BC233" s="29" t="s">
        <v>382</v>
      </c>
      <c r="BD233" s="29" t="s">
        <v>1397</v>
      </c>
      <c r="BE233" s="29" t="s">
        <v>382</v>
      </c>
      <c r="BF233" s="29" t="s">
        <v>383</v>
      </c>
      <c r="BG233" s="29" t="s">
        <v>382</v>
      </c>
      <c r="BH233" s="29" t="s">
        <v>383</v>
      </c>
      <c r="BI233" s="29" t="s">
        <v>1394</v>
      </c>
      <c r="BJ233" s="29">
        <v>0</v>
      </c>
      <c r="BK233" s="29" t="s">
        <v>383</v>
      </c>
      <c r="BL233" s="29" t="s">
        <v>383</v>
      </c>
      <c r="BM233" s="29" t="s">
        <v>383</v>
      </c>
      <c r="BN233" s="29" t="s">
        <v>382</v>
      </c>
      <c r="BO233" s="29" t="s">
        <v>383</v>
      </c>
      <c r="BP233" s="29" t="s">
        <v>383</v>
      </c>
      <c r="BQ233" s="29">
        <v>9.1999999999999993</v>
      </c>
      <c r="BR233" s="29">
        <v>6.7</v>
      </c>
      <c r="BS233" s="29">
        <v>73.3</v>
      </c>
      <c r="BT233" s="29">
        <v>1.3</v>
      </c>
      <c r="BU233" s="29">
        <v>14.6</v>
      </c>
      <c r="BV233" s="29">
        <v>1.1000000000000001</v>
      </c>
      <c r="BW233" s="29">
        <v>12.1</v>
      </c>
      <c r="BX233" s="29">
        <v>4.58</v>
      </c>
      <c r="BY233" s="29">
        <v>10.4</v>
      </c>
      <c r="BZ233" s="29">
        <v>32.6</v>
      </c>
      <c r="CA233" s="29">
        <v>71.2</v>
      </c>
      <c r="CB233" s="29">
        <v>22.7</v>
      </c>
      <c r="CC233" s="29">
        <v>31.9</v>
      </c>
      <c r="CD233" s="29">
        <v>15.8</v>
      </c>
      <c r="CE233" s="29">
        <v>52</v>
      </c>
      <c r="CG233" s="29">
        <v>69</v>
      </c>
      <c r="CI233" s="29">
        <v>29</v>
      </c>
      <c r="CJ233" s="29">
        <v>2</v>
      </c>
      <c r="CM233" s="29" t="s">
        <v>383</v>
      </c>
      <c r="CN233" s="29" t="s">
        <v>40</v>
      </c>
      <c r="CO233" s="29" t="s">
        <v>382</v>
      </c>
      <c r="CP233" s="29" t="s">
        <v>382</v>
      </c>
      <c r="CQ233" s="29" t="s">
        <v>385</v>
      </c>
      <c r="CR233" s="29">
        <v>0</v>
      </c>
      <c r="CS233" s="29" t="s">
        <v>385</v>
      </c>
      <c r="CT233" s="29" t="s">
        <v>385</v>
      </c>
      <c r="CU233" s="29" t="s">
        <v>385</v>
      </c>
      <c r="CW233" s="29">
        <v>0</v>
      </c>
      <c r="CX233" s="29" t="s">
        <v>385</v>
      </c>
      <c r="DC233" s="29" t="s">
        <v>385</v>
      </c>
      <c r="DD233" s="29" t="s">
        <v>385</v>
      </c>
      <c r="DE233" s="29" t="s">
        <v>385</v>
      </c>
      <c r="DF233" s="29">
        <v>0</v>
      </c>
      <c r="DG233" s="29" t="s">
        <v>385</v>
      </c>
      <c r="DH233" s="29" t="str">
        <f t="shared" si="3"/>
        <v>PN017</v>
      </c>
    </row>
    <row r="234" spans="1:112" ht="16" x14ac:dyDescent="0.2">
      <c r="A234" s="29" t="s">
        <v>1250</v>
      </c>
      <c r="B234" s="29" t="s">
        <v>1392</v>
      </c>
      <c r="C234" s="29">
        <v>131</v>
      </c>
      <c r="D234" s="29" t="s">
        <v>41</v>
      </c>
      <c r="E234" s="29" t="s">
        <v>1398</v>
      </c>
      <c r="F234" s="29">
        <v>0</v>
      </c>
      <c r="G234" s="29" t="s">
        <v>392</v>
      </c>
      <c r="H234" s="29">
        <v>7</v>
      </c>
      <c r="I234" s="29">
        <v>5</v>
      </c>
      <c r="J234" s="29">
        <f>I234*12</f>
        <v>60</v>
      </c>
      <c r="K234" s="29">
        <v>0</v>
      </c>
      <c r="M234" s="29">
        <v>1</v>
      </c>
      <c r="O234" s="29">
        <v>1</v>
      </c>
      <c r="Q234" s="29" t="s">
        <v>41</v>
      </c>
      <c r="R234" s="29">
        <v>5</v>
      </c>
      <c r="S234" s="29">
        <f>R234*12</f>
        <v>60</v>
      </c>
      <c r="T234" s="29" t="s">
        <v>392</v>
      </c>
      <c r="U234" s="29" t="s">
        <v>382</v>
      </c>
      <c r="V234" s="29" t="s">
        <v>378</v>
      </c>
      <c r="X234" s="29">
        <v>25</v>
      </c>
      <c r="Y234" s="29" t="s">
        <v>1304</v>
      </c>
      <c r="Z234" s="29">
        <v>88</v>
      </c>
      <c r="AA234" s="29" t="s">
        <v>383</v>
      </c>
      <c r="AB234" s="29" t="s">
        <v>645</v>
      </c>
      <c r="AC234" s="29" t="s">
        <v>645</v>
      </c>
      <c r="AD234" s="29">
        <v>38.833333333333336</v>
      </c>
      <c r="AE234" s="29">
        <v>101.9</v>
      </c>
      <c r="AF234" s="29">
        <v>4</v>
      </c>
      <c r="AG234" s="29" t="s">
        <v>383</v>
      </c>
      <c r="AH234" s="29" t="s">
        <v>383</v>
      </c>
      <c r="AI234" s="29" t="s">
        <v>377</v>
      </c>
      <c r="AJ234" s="29" t="s">
        <v>382</v>
      </c>
      <c r="AK234" s="29" t="s">
        <v>377</v>
      </c>
      <c r="AL234" s="29" t="s">
        <v>1399</v>
      </c>
      <c r="AM234" s="29" t="s">
        <v>382</v>
      </c>
      <c r="AN234" s="29" t="s">
        <v>382</v>
      </c>
      <c r="AO234" s="29" t="s">
        <v>1400</v>
      </c>
      <c r="AP234" s="29" t="s">
        <v>382</v>
      </c>
      <c r="AQ234" s="29">
        <v>0</v>
      </c>
      <c r="AR234" s="29" t="s">
        <v>1401</v>
      </c>
      <c r="AS234" s="29" t="s">
        <v>383</v>
      </c>
      <c r="AT234" s="29" t="s">
        <v>382</v>
      </c>
      <c r="AU234" s="29" t="s">
        <v>382</v>
      </c>
      <c r="AV234" s="29" t="s">
        <v>377</v>
      </c>
      <c r="AW234" s="29" t="s">
        <v>377</v>
      </c>
      <c r="AX234" s="29" t="s">
        <v>377</v>
      </c>
      <c r="AY234" s="29" t="s">
        <v>377</v>
      </c>
      <c r="AZ234" s="29" t="s">
        <v>377</v>
      </c>
      <c r="BA234" s="29" t="s">
        <v>377</v>
      </c>
      <c r="BB234" s="29" t="s">
        <v>383</v>
      </c>
      <c r="BC234" s="29" t="s">
        <v>382</v>
      </c>
      <c r="BD234" s="29" t="s">
        <v>383</v>
      </c>
      <c r="BE234" s="29" t="s">
        <v>383</v>
      </c>
      <c r="BF234" s="29" t="s">
        <v>383</v>
      </c>
      <c r="BG234" s="29" t="s">
        <v>383</v>
      </c>
      <c r="BH234" s="29" t="s">
        <v>383</v>
      </c>
      <c r="BI234" s="29" t="s">
        <v>913</v>
      </c>
      <c r="BJ234" s="29" t="s">
        <v>383</v>
      </c>
      <c r="BK234" s="29" t="s">
        <v>383</v>
      </c>
      <c r="BL234" s="29" t="s">
        <v>383</v>
      </c>
      <c r="BM234" s="29" t="s">
        <v>383</v>
      </c>
      <c r="BN234" s="29" t="s">
        <v>383</v>
      </c>
      <c r="BO234" s="29" t="s">
        <v>383</v>
      </c>
      <c r="BP234" s="29" t="s">
        <v>383</v>
      </c>
      <c r="BQ234" s="29" t="s">
        <v>383</v>
      </c>
      <c r="BR234" s="29" t="s">
        <v>383</v>
      </c>
      <c r="BS234" s="29" t="s">
        <v>383</v>
      </c>
      <c r="BT234" s="29" t="s">
        <v>383</v>
      </c>
      <c r="BU234" s="29" t="s">
        <v>383</v>
      </c>
      <c r="BV234" s="29" t="s">
        <v>383</v>
      </c>
      <c r="BW234" s="29" t="s">
        <v>383</v>
      </c>
      <c r="BX234" s="29" t="s">
        <v>383</v>
      </c>
      <c r="BY234" s="29" t="s">
        <v>383</v>
      </c>
      <c r="BZ234" s="29" t="s">
        <v>383</v>
      </c>
      <c r="CA234" s="29" t="s">
        <v>383</v>
      </c>
      <c r="CB234" s="29" t="s">
        <v>383</v>
      </c>
      <c r="CC234" s="29" t="s">
        <v>383</v>
      </c>
      <c r="CD234" s="29" t="s">
        <v>383</v>
      </c>
      <c r="CE234" s="29" t="s">
        <v>383</v>
      </c>
      <c r="CF234" s="29" t="s">
        <v>383</v>
      </c>
      <c r="CG234" s="29" t="s">
        <v>383</v>
      </c>
      <c r="CH234" s="29" t="s">
        <v>383</v>
      </c>
      <c r="CI234" s="29" t="s">
        <v>383</v>
      </c>
      <c r="CJ234" s="29" t="s">
        <v>383</v>
      </c>
      <c r="CK234" s="29" t="s">
        <v>383</v>
      </c>
      <c r="CL234" s="29" t="s">
        <v>383</v>
      </c>
      <c r="CM234" s="29" t="s">
        <v>383</v>
      </c>
      <c r="CN234" s="29" t="s">
        <v>41</v>
      </c>
      <c r="CO234" s="29" t="s">
        <v>382</v>
      </c>
      <c r="CP234" s="29" t="s">
        <v>382</v>
      </c>
      <c r="CQ234" s="29" t="s">
        <v>385</v>
      </c>
      <c r="CR234" s="29">
        <v>0</v>
      </c>
      <c r="CS234" s="29" t="s">
        <v>385</v>
      </c>
      <c r="CT234" s="29" t="s">
        <v>385</v>
      </c>
      <c r="CU234" s="29" t="s">
        <v>385</v>
      </c>
      <c r="CW234" s="29">
        <v>0</v>
      </c>
      <c r="CX234" s="29" t="s">
        <v>457</v>
      </c>
      <c r="DC234" s="29" t="s">
        <v>385</v>
      </c>
      <c r="DD234" s="29" t="s">
        <v>385</v>
      </c>
      <c r="DE234" s="29" t="s">
        <v>457</v>
      </c>
      <c r="DF234" s="29">
        <v>0</v>
      </c>
      <c r="DG234" s="29" t="s">
        <v>385</v>
      </c>
      <c r="DH234" s="29" t="str">
        <f t="shared" si="3"/>
        <v>PN017</v>
      </c>
    </row>
    <row r="235" spans="1:112" ht="16" x14ac:dyDescent="0.2">
      <c r="A235" s="29" t="s">
        <v>1250</v>
      </c>
      <c r="B235" s="29" t="s">
        <v>1402</v>
      </c>
      <c r="C235" s="29">
        <v>131</v>
      </c>
      <c r="D235" s="29" t="s">
        <v>42</v>
      </c>
      <c r="E235" s="29" t="s">
        <v>927</v>
      </c>
      <c r="F235" s="29">
        <v>0</v>
      </c>
      <c r="G235" s="29" t="s">
        <v>392</v>
      </c>
      <c r="H235" s="29" t="s">
        <v>383</v>
      </c>
      <c r="I235" s="29">
        <f>4/12</f>
        <v>0.33333333333333331</v>
      </c>
      <c r="J235" s="29">
        <v>4</v>
      </c>
      <c r="K235" s="29" t="s">
        <v>383</v>
      </c>
      <c r="L235" s="29" t="s">
        <v>383</v>
      </c>
      <c r="M235" s="29" t="s">
        <v>383</v>
      </c>
      <c r="N235" s="29" t="s">
        <v>383</v>
      </c>
      <c r="O235" s="29" t="s">
        <v>383</v>
      </c>
      <c r="P235" s="29" t="s">
        <v>1403</v>
      </c>
      <c r="Q235" s="29" t="s">
        <v>42</v>
      </c>
      <c r="R235" s="29">
        <v>0.4</v>
      </c>
      <c r="S235" s="29">
        <v>4</v>
      </c>
      <c r="T235" s="29" t="s">
        <v>1404</v>
      </c>
      <c r="U235" s="29" t="s">
        <v>382</v>
      </c>
      <c r="V235" s="29" t="s">
        <v>378</v>
      </c>
      <c r="X235" s="29">
        <v>6</v>
      </c>
      <c r="Y235" s="29" t="s">
        <v>554</v>
      </c>
      <c r="Z235" s="29">
        <v>168</v>
      </c>
      <c r="AA235" s="29" t="s">
        <v>380</v>
      </c>
      <c r="AB235" s="29" t="s">
        <v>380</v>
      </c>
      <c r="AC235" s="29" t="s">
        <v>1405</v>
      </c>
      <c r="AD235" s="29">
        <v>40.388888888888886</v>
      </c>
      <c r="AE235" s="29">
        <v>104.7</v>
      </c>
      <c r="AF235" s="29">
        <v>4.5</v>
      </c>
      <c r="AG235" s="29" t="s">
        <v>383</v>
      </c>
      <c r="AH235" s="29" t="s">
        <v>1406</v>
      </c>
      <c r="AI235" s="29" t="s">
        <v>377</v>
      </c>
      <c r="AJ235" s="29" t="s">
        <v>377</v>
      </c>
      <c r="AK235" s="29" t="s">
        <v>377</v>
      </c>
      <c r="AL235" s="29" t="s">
        <v>573</v>
      </c>
      <c r="AM235" s="29" t="s">
        <v>382</v>
      </c>
      <c r="AN235" s="29" t="s">
        <v>382</v>
      </c>
      <c r="AO235" s="29" t="s">
        <v>1407</v>
      </c>
      <c r="AP235" s="29" t="s">
        <v>377</v>
      </c>
      <c r="AQ235" s="29" t="s">
        <v>383</v>
      </c>
      <c r="AR235" s="29" t="s">
        <v>1408</v>
      </c>
      <c r="AS235" s="29" t="s">
        <v>383</v>
      </c>
      <c r="AT235" s="29" t="s">
        <v>382</v>
      </c>
      <c r="AU235" s="29" t="s">
        <v>377</v>
      </c>
      <c r="AV235" s="29" t="s">
        <v>377</v>
      </c>
      <c r="AW235" s="29" t="s">
        <v>377</v>
      </c>
      <c r="AX235" s="29" t="s">
        <v>377</v>
      </c>
      <c r="AY235" s="29" t="s">
        <v>377</v>
      </c>
      <c r="AZ235" s="29" t="s">
        <v>377</v>
      </c>
      <c r="BA235" s="29" t="s">
        <v>377</v>
      </c>
      <c r="BB235" s="29" t="s">
        <v>383</v>
      </c>
      <c r="BC235" s="29" t="s">
        <v>377</v>
      </c>
      <c r="BD235" s="29" t="s">
        <v>1409</v>
      </c>
      <c r="BE235" s="29" t="s">
        <v>383</v>
      </c>
      <c r="BF235" s="29" t="s">
        <v>1381</v>
      </c>
      <c r="BG235" s="29" t="s">
        <v>383</v>
      </c>
      <c r="BH235" s="29" t="s">
        <v>383</v>
      </c>
      <c r="BI235" s="29" t="s">
        <v>383</v>
      </c>
      <c r="BJ235" s="29" t="s">
        <v>383</v>
      </c>
      <c r="BK235" s="29" t="s">
        <v>383</v>
      </c>
      <c r="BL235" s="29" t="s">
        <v>383</v>
      </c>
      <c r="BM235" s="29" t="s">
        <v>1381</v>
      </c>
      <c r="BN235" s="29" t="s">
        <v>383</v>
      </c>
      <c r="BO235" s="29" t="s">
        <v>383</v>
      </c>
      <c r="BP235" s="29" t="s">
        <v>383</v>
      </c>
      <c r="BQ235" s="29">
        <v>14.1</v>
      </c>
      <c r="BR235" s="29">
        <v>10.3</v>
      </c>
      <c r="BS235" s="29">
        <v>73.400000000000006</v>
      </c>
      <c r="BT235" s="29">
        <v>3</v>
      </c>
      <c r="BU235" s="29">
        <v>21</v>
      </c>
      <c r="BV235" s="29">
        <v>0.8</v>
      </c>
      <c r="BW235" s="29">
        <v>5.6</v>
      </c>
      <c r="BX235" s="29">
        <v>4.0199999999999996</v>
      </c>
      <c r="BY235" s="29">
        <v>8.1999999999999993</v>
      </c>
      <c r="BZ235" s="29">
        <v>25.2</v>
      </c>
      <c r="CA235" s="29">
        <v>62.6</v>
      </c>
      <c r="CB235" s="29">
        <v>20.399999999999999</v>
      </c>
      <c r="CC235" s="29">
        <v>32.5</v>
      </c>
      <c r="CD235" s="29">
        <v>17.100000000000001</v>
      </c>
      <c r="CE235" s="29">
        <v>15</v>
      </c>
      <c r="CF235" s="29" t="s">
        <v>383</v>
      </c>
      <c r="CG235" s="29">
        <v>62</v>
      </c>
      <c r="CH235" s="29" t="s">
        <v>383</v>
      </c>
      <c r="CI235" s="29">
        <v>34</v>
      </c>
      <c r="CJ235" s="29">
        <v>1</v>
      </c>
      <c r="CK235" s="29">
        <v>2</v>
      </c>
      <c r="CL235" s="29">
        <v>1</v>
      </c>
      <c r="CM235" s="29" t="s">
        <v>383</v>
      </c>
      <c r="CO235" s="29" t="s">
        <v>382</v>
      </c>
      <c r="CP235" s="29" t="s">
        <v>382</v>
      </c>
      <c r="CQ235" s="29" t="s">
        <v>385</v>
      </c>
      <c r="CR235" s="29">
        <v>0</v>
      </c>
      <c r="CS235" s="29" t="s">
        <v>385</v>
      </c>
      <c r="CT235" s="29" t="s">
        <v>385</v>
      </c>
      <c r="CU235" s="29" t="s">
        <v>385</v>
      </c>
      <c r="CW235" s="29">
        <v>0</v>
      </c>
      <c r="CX235" s="29" t="s">
        <v>457</v>
      </c>
      <c r="DC235" s="29" t="s">
        <v>385</v>
      </c>
      <c r="DD235" s="29" t="s">
        <v>385</v>
      </c>
      <c r="DE235" s="29" t="s">
        <v>385</v>
      </c>
      <c r="DF235" s="29">
        <v>0</v>
      </c>
      <c r="DG235" s="29" t="s">
        <v>385</v>
      </c>
      <c r="DH235" s="29" t="str">
        <f t="shared" si="3"/>
        <v>PN018</v>
      </c>
    </row>
    <row r="236" spans="1:112" ht="16" x14ac:dyDescent="0.2">
      <c r="A236" s="29" t="s">
        <v>1250</v>
      </c>
      <c r="B236" s="29" t="s">
        <v>1402</v>
      </c>
      <c r="C236" s="29">
        <v>132</v>
      </c>
      <c r="D236" s="29" t="s">
        <v>43</v>
      </c>
      <c r="E236" s="29" t="s">
        <v>1410</v>
      </c>
      <c r="F236" s="29">
        <v>0</v>
      </c>
      <c r="G236" s="29" t="s">
        <v>392</v>
      </c>
      <c r="H236" s="29" t="s">
        <v>705</v>
      </c>
      <c r="I236" s="29" t="s">
        <v>705</v>
      </c>
      <c r="J236" s="29" t="s">
        <v>705</v>
      </c>
      <c r="K236" s="29">
        <v>1</v>
      </c>
      <c r="M236" s="29">
        <v>1</v>
      </c>
      <c r="O236" s="29">
        <v>1</v>
      </c>
      <c r="Q236" s="29" t="s">
        <v>43</v>
      </c>
      <c r="R236" s="29" t="s">
        <v>383</v>
      </c>
      <c r="S236" s="29" t="s">
        <v>705</v>
      </c>
      <c r="T236" s="29" t="s">
        <v>392</v>
      </c>
      <c r="U236" s="29" t="s">
        <v>377</v>
      </c>
      <c r="V236" s="29" t="s">
        <v>378</v>
      </c>
      <c r="X236" s="29">
        <v>40</v>
      </c>
      <c r="Y236" s="29" t="s">
        <v>554</v>
      </c>
      <c r="Z236" s="29">
        <v>108</v>
      </c>
      <c r="AA236" s="29" t="s">
        <v>383</v>
      </c>
      <c r="AB236" s="29" t="s">
        <v>383</v>
      </c>
      <c r="AC236" s="29" t="s">
        <v>383</v>
      </c>
      <c r="AD236" s="29">
        <v>39.166666666666664</v>
      </c>
      <c r="AE236" s="29">
        <v>102.5</v>
      </c>
      <c r="AF236" s="29">
        <v>5</v>
      </c>
      <c r="AG236" s="29" t="s">
        <v>383</v>
      </c>
      <c r="AH236" s="29" t="s">
        <v>1411</v>
      </c>
      <c r="AI236" s="29" t="s">
        <v>382</v>
      </c>
      <c r="AJ236" s="29" t="s">
        <v>382</v>
      </c>
      <c r="AK236" s="29" t="s">
        <v>382</v>
      </c>
      <c r="AL236" s="29" t="s">
        <v>383</v>
      </c>
      <c r="AM236" s="29" t="s">
        <v>382</v>
      </c>
      <c r="AN236" s="29" t="s">
        <v>382</v>
      </c>
      <c r="AO236" s="29" t="s">
        <v>1412</v>
      </c>
      <c r="AP236" s="29" t="s">
        <v>383</v>
      </c>
      <c r="AQ236" s="29" t="s">
        <v>383</v>
      </c>
      <c r="AR236" s="29" t="s">
        <v>1413</v>
      </c>
      <c r="AS236" s="29" t="s">
        <v>383</v>
      </c>
      <c r="AT236" s="29" t="s">
        <v>382</v>
      </c>
      <c r="AU236" s="29" t="s">
        <v>382</v>
      </c>
      <c r="AV236" s="29" t="s">
        <v>377</v>
      </c>
      <c r="AW236" s="29" t="s">
        <v>377</v>
      </c>
      <c r="AX236" s="29" t="s">
        <v>377</v>
      </c>
      <c r="AY236" s="29" t="s">
        <v>377</v>
      </c>
      <c r="AZ236" s="29" t="s">
        <v>377</v>
      </c>
      <c r="BA236" s="29" t="s">
        <v>377</v>
      </c>
      <c r="BB236" s="29" t="s">
        <v>383</v>
      </c>
      <c r="BC236" s="29" t="s">
        <v>382</v>
      </c>
      <c r="BD236" s="29" t="s">
        <v>1414</v>
      </c>
      <c r="BE236" s="29" t="s">
        <v>382</v>
      </c>
      <c r="BF236" s="29" t="s">
        <v>383</v>
      </c>
      <c r="BG236" s="29" t="s">
        <v>382</v>
      </c>
      <c r="BH236" s="29" t="s">
        <v>383</v>
      </c>
      <c r="BI236" s="29" t="s">
        <v>383</v>
      </c>
      <c r="BJ236" s="29" t="s">
        <v>383</v>
      </c>
      <c r="BK236" s="29" t="s">
        <v>383</v>
      </c>
      <c r="BL236" s="29" t="s">
        <v>383</v>
      </c>
      <c r="BM236" s="29" t="s">
        <v>383</v>
      </c>
      <c r="BN236" s="29" t="s">
        <v>382</v>
      </c>
      <c r="BO236" s="29" t="s">
        <v>383</v>
      </c>
      <c r="BP236" s="29" t="s">
        <v>383</v>
      </c>
      <c r="BQ236" s="29">
        <v>11.2</v>
      </c>
      <c r="BR236" s="29">
        <v>6.9</v>
      </c>
      <c r="BS236" s="29">
        <v>61.9</v>
      </c>
      <c r="BT236" s="29">
        <v>2.2999999999999998</v>
      </c>
      <c r="BU236" s="29">
        <v>20.2</v>
      </c>
      <c r="BV236" s="29">
        <v>2</v>
      </c>
      <c r="BW236" s="29">
        <v>17.899999999999999</v>
      </c>
      <c r="BX236" s="29">
        <v>5.07</v>
      </c>
      <c r="BY236" s="29">
        <v>11.2</v>
      </c>
      <c r="BZ236" s="29">
        <v>35</v>
      </c>
      <c r="CA236" s="29">
        <v>69.099999999999994</v>
      </c>
      <c r="CB236" s="29">
        <v>22.1</v>
      </c>
      <c r="CC236" s="29">
        <v>32</v>
      </c>
      <c r="CD236" s="29">
        <v>15.9</v>
      </c>
      <c r="CE236" s="29">
        <v>12</v>
      </c>
      <c r="CG236" s="29">
        <v>43</v>
      </c>
      <c r="CI236" s="29">
        <v>44</v>
      </c>
      <c r="CJ236" s="29">
        <v>3</v>
      </c>
      <c r="CK236" s="29">
        <v>10</v>
      </c>
      <c r="CM236" s="29" t="s">
        <v>383</v>
      </c>
      <c r="CN236" s="29" t="s">
        <v>43</v>
      </c>
      <c r="CO236" s="29" t="s">
        <v>382</v>
      </c>
      <c r="CP236" s="29" t="s">
        <v>382</v>
      </c>
      <c r="CQ236" s="29" t="s">
        <v>385</v>
      </c>
      <c r="CR236" s="29">
        <v>0</v>
      </c>
      <c r="CS236" s="29" t="s">
        <v>385</v>
      </c>
      <c r="CT236" s="29" t="s">
        <v>385</v>
      </c>
      <c r="CU236" s="29" t="s">
        <v>385</v>
      </c>
      <c r="CW236" s="29">
        <v>0</v>
      </c>
      <c r="CX236" s="29" t="s">
        <v>385</v>
      </c>
      <c r="DC236" s="29" t="s">
        <v>385</v>
      </c>
      <c r="DD236" s="29" t="s">
        <v>385</v>
      </c>
      <c r="DE236" s="29" t="s">
        <v>385</v>
      </c>
      <c r="DF236" s="29">
        <v>0</v>
      </c>
      <c r="DG236" s="29" t="s">
        <v>385</v>
      </c>
      <c r="DH236" s="29" t="str">
        <f t="shared" si="3"/>
        <v>PN018</v>
      </c>
    </row>
    <row r="237" spans="1:112" ht="16" x14ac:dyDescent="0.2">
      <c r="A237" s="29" t="s">
        <v>1250</v>
      </c>
      <c r="B237" s="29" t="s">
        <v>1415</v>
      </c>
      <c r="C237" s="29">
        <v>133</v>
      </c>
      <c r="D237" s="29" t="s">
        <v>44</v>
      </c>
      <c r="E237" s="29" t="s">
        <v>638</v>
      </c>
      <c r="F237" s="29">
        <v>0</v>
      </c>
      <c r="G237" s="29" t="s">
        <v>392</v>
      </c>
      <c r="H237" s="29" t="s">
        <v>383</v>
      </c>
      <c r="I237" s="29">
        <v>1.5</v>
      </c>
      <c r="J237" s="29">
        <v>18</v>
      </c>
      <c r="K237" s="29" t="s">
        <v>383</v>
      </c>
      <c r="M237" s="29" t="s">
        <v>383</v>
      </c>
      <c r="O237" s="29" t="s">
        <v>383</v>
      </c>
      <c r="P237" s="29" t="s">
        <v>553</v>
      </c>
      <c r="R237" s="29">
        <v>1.5</v>
      </c>
      <c r="S237" s="29">
        <v>18</v>
      </c>
      <c r="T237" s="29" t="s">
        <v>392</v>
      </c>
      <c r="U237" s="29" t="s">
        <v>382</v>
      </c>
      <c r="V237" s="29" t="s">
        <v>378</v>
      </c>
      <c r="X237" s="29">
        <v>65</v>
      </c>
      <c r="Y237" s="29" t="s">
        <v>554</v>
      </c>
      <c r="AD237" s="29" t="s">
        <v>1416</v>
      </c>
      <c r="AF237" s="29">
        <v>6</v>
      </c>
      <c r="AH237" s="29" t="s">
        <v>1417</v>
      </c>
      <c r="AI237" s="29" t="s">
        <v>377</v>
      </c>
      <c r="AJ237" s="29" t="s">
        <v>382</v>
      </c>
      <c r="AK237" s="29" t="s">
        <v>377</v>
      </c>
      <c r="AL237" s="29" t="s">
        <v>573</v>
      </c>
      <c r="AM237" s="29" t="s">
        <v>382</v>
      </c>
      <c r="AN237" s="29" t="s">
        <v>382</v>
      </c>
      <c r="AO237" s="29" t="s">
        <v>1418</v>
      </c>
      <c r="AP237" s="29" t="s">
        <v>383</v>
      </c>
      <c r="AQ237" s="29" t="s">
        <v>383</v>
      </c>
      <c r="AR237" s="29" t="s">
        <v>1419</v>
      </c>
      <c r="AS237" s="29" t="s">
        <v>383</v>
      </c>
      <c r="AT237" s="29" t="s">
        <v>382</v>
      </c>
      <c r="AU237" s="29" t="s">
        <v>382</v>
      </c>
      <c r="AV237" s="29" t="s">
        <v>382</v>
      </c>
      <c r="AW237" s="29" t="s">
        <v>382</v>
      </c>
      <c r="AX237" s="29" t="s">
        <v>382</v>
      </c>
      <c r="AY237" s="29" t="s">
        <v>382</v>
      </c>
      <c r="AZ237" s="29" t="s">
        <v>382</v>
      </c>
      <c r="BA237" s="29" t="s">
        <v>382</v>
      </c>
      <c r="BB237" s="29" t="s">
        <v>383</v>
      </c>
      <c r="BC237" s="29" t="s">
        <v>382</v>
      </c>
      <c r="BD237" s="29" t="s">
        <v>383</v>
      </c>
      <c r="BE237" s="29" t="s">
        <v>382</v>
      </c>
      <c r="BF237" s="29" t="s">
        <v>383</v>
      </c>
      <c r="BG237" s="29" t="s">
        <v>382</v>
      </c>
      <c r="BH237" s="29" t="s">
        <v>383</v>
      </c>
      <c r="BI237" s="29" t="s">
        <v>383</v>
      </c>
      <c r="BJ237" s="29" t="s">
        <v>383</v>
      </c>
      <c r="BK237" s="29" t="s">
        <v>383</v>
      </c>
      <c r="BL237" s="29" t="s">
        <v>383</v>
      </c>
      <c r="BM237" s="29" t="s">
        <v>383</v>
      </c>
      <c r="BN237" s="29" t="s">
        <v>382</v>
      </c>
      <c r="BO237" s="29" t="s">
        <v>383</v>
      </c>
      <c r="BP237" s="29" t="s">
        <v>383</v>
      </c>
      <c r="CM237" s="29" t="s">
        <v>383</v>
      </c>
      <c r="CN237" s="29" t="s">
        <v>44</v>
      </c>
      <c r="CO237" s="29" t="s">
        <v>382</v>
      </c>
      <c r="CP237" s="29" t="s">
        <v>382</v>
      </c>
      <c r="CQ237" s="29" t="s">
        <v>705</v>
      </c>
      <c r="CR237" s="29">
        <v>0</v>
      </c>
      <c r="CS237" s="29" t="s">
        <v>1142</v>
      </c>
      <c r="CT237" s="29" t="s">
        <v>1142</v>
      </c>
      <c r="CU237" s="29" t="s">
        <v>383</v>
      </c>
      <c r="CW237" s="29">
        <v>0</v>
      </c>
      <c r="CX237" s="29" t="s">
        <v>805</v>
      </c>
      <c r="DC237" s="29" t="s">
        <v>1142</v>
      </c>
      <c r="DD237" s="29" t="s">
        <v>1142</v>
      </c>
      <c r="DE237" s="29" t="s">
        <v>417</v>
      </c>
      <c r="DF237" s="29">
        <v>0</v>
      </c>
      <c r="DG237" s="29" t="s">
        <v>385</v>
      </c>
      <c r="DH237" s="29" t="str">
        <f t="shared" si="3"/>
        <v>PN019</v>
      </c>
    </row>
    <row r="238" spans="1:112" ht="16" x14ac:dyDescent="0.2">
      <c r="A238" s="29" t="s">
        <v>1250</v>
      </c>
      <c r="B238" s="29" t="s">
        <v>1420</v>
      </c>
      <c r="C238" s="29">
        <v>134</v>
      </c>
      <c r="D238" s="29" t="s">
        <v>45</v>
      </c>
      <c r="E238" s="29" t="s">
        <v>1421</v>
      </c>
      <c r="F238" s="29">
        <v>0</v>
      </c>
      <c r="G238" s="29" t="s">
        <v>392</v>
      </c>
      <c r="H238" s="29">
        <v>6</v>
      </c>
      <c r="I238" s="29">
        <v>5</v>
      </c>
      <c r="J238" s="29">
        <f>I238*12</f>
        <v>60</v>
      </c>
      <c r="K238" s="29">
        <v>0</v>
      </c>
      <c r="M238" s="29">
        <v>1</v>
      </c>
      <c r="O238" s="29">
        <v>0</v>
      </c>
      <c r="Q238" s="29" t="s">
        <v>45</v>
      </c>
      <c r="R238" s="29">
        <v>5</v>
      </c>
      <c r="S238" s="29">
        <f>R238*12</f>
        <v>60</v>
      </c>
      <c r="T238" s="29" t="s">
        <v>392</v>
      </c>
      <c r="U238" s="29" t="s">
        <v>382</v>
      </c>
      <c r="V238" s="29" t="s">
        <v>378</v>
      </c>
      <c r="X238" s="29">
        <v>38</v>
      </c>
      <c r="Y238" s="29" t="s">
        <v>554</v>
      </c>
      <c r="Z238" s="29">
        <v>100</v>
      </c>
      <c r="AA238" s="29" t="s">
        <v>380</v>
      </c>
      <c r="AB238" s="29" t="s">
        <v>380</v>
      </c>
      <c r="AC238" s="29" t="s">
        <v>380</v>
      </c>
      <c r="AD238" s="29">
        <v>39.222222222222221</v>
      </c>
      <c r="AE238" s="29">
        <v>102.6</v>
      </c>
      <c r="AF238" s="29">
        <v>4</v>
      </c>
      <c r="AG238" s="29" t="s">
        <v>383</v>
      </c>
      <c r="AH238" s="29" t="s">
        <v>1341</v>
      </c>
      <c r="AI238" s="29" t="s">
        <v>377</v>
      </c>
      <c r="AJ238" s="29" t="s">
        <v>382</v>
      </c>
      <c r="AK238" s="29" t="s">
        <v>377</v>
      </c>
      <c r="AL238" s="29" t="s">
        <v>557</v>
      </c>
      <c r="AM238" s="29" t="s">
        <v>382</v>
      </c>
      <c r="AN238" s="29" t="s">
        <v>382</v>
      </c>
      <c r="AO238" s="29" t="s">
        <v>1422</v>
      </c>
      <c r="AP238" s="29" t="s">
        <v>382</v>
      </c>
      <c r="AQ238" s="29">
        <v>0</v>
      </c>
      <c r="AR238" s="29" t="s">
        <v>383</v>
      </c>
      <c r="AS238" s="29" t="s">
        <v>383</v>
      </c>
      <c r="AT238" s="29" t="s">
        <v>382</v>
      </c>
      <c r="AU238" s="29" t="s">
        <v>377</v>
      </c>
      <c r="AV238" s="29" t="s">
        <v>377</v>
      </c>
      <c r="AW238" s="29" t="s">
        <v>377</v>
      </c>
      <c r="AX238" s="29" t="s">
        <v>377</v>
      </c>
      <c r="AY238" s="29" t="s">
        <v>377</v>
      </c>
      <c r="AZ238" s="29" t="s">
        <v>377</v>
      </c>
      <c r="BA238" s="29" t="s">
        <v>377</v>
      </c>
      <c r="BB238" s="29" t="s">
        <v>383</v>
      </c>
      <c r="BC238" s="29" t="s">
        <v>382</v>
      </c>
      <c r="BD238" s="29" t="s">
        <v>383</v>
      </c>
      <c r="BE238" s="29" t="s">
        <v>382</v>
      </c>
      <c r="BF238" s="29" t="s">
        <v>383</v>
      </c>
      <c r="BG238" s="29" t="s">
        <v>382</v>
      </c>
      <c r="BH238" s="29" t="s">
        <v>383</v>
      </c>
      <c r="BI238" s="29" t="s">
        <v>383</v>
      </c>
      <c r="BJ238" s="29" t="s">
        <v>383</v>
      </c>
      <c r="BK238" s="29" t="s">
        <v>383</v>
      </c>
      <c r="BL238" s="29" t="s">
        <v>383</v>
      </c>
      <c r="BM238" s="29" t="s">
        <v>383</v>
      </c>
      <c r="BN238" s="29" t="s">
        <v>382</v>
      </c>
      <c r="BO238" s="29" t="s">
        <v>383</v>
      </c>
      <c r="BP238" s="29" t="s">
        <v>383</v>
      </c>
      <c r="BQ238" s="29">
        <v>11.1</v>
      </c>
      <c r="BR238" s="29">
        <v>7.1</v>
      </c>
      <c r="BS238" s="29">
        <v>64</v>
      </c>
      <c r="BT238" s="29">
        <v>2</v>
      </c>
      <c r="BU238" s="29">
        <v>17.600000000000001</v>
      </c>
      <c r="BV238" s="29">
        <v>2</v>
      </c>
      <c r="BW238" s="29">
        <v>18.399999999999999</v>
      </c>
      <c r="BX238" s="29">
        <v>6.54</v>
      </c>
      <c r="BY238" s="29">
        <v>14</v>
      </c>
      <c r="BZ238" s="29">
        <v>43.6</v>
      </c>
      <c r="CA238" s="29">
        <v>66.599999999999994</v>
      </c>
      <c r="CB238" s="29">
        <v>21.4</v>
      </c>
      <c r="CC238" s="29">
        <v>32.1</v>
      </c>
      <c r="CD238" s="29">
        <v>17.8</v>
      </c>
      <c r="CE238" s="29">
        <v>58</v>
      </c>
      <c r="CG238" s="29">
        <v>68</v>
      </c>
      <c r="CI238" s="29">
        <v>24</v>
      </c>
      <c r="CJ238" s="29">
        <v>6</v>
      </c>
      <c r="CK238" s="29">
        <v>1</v>
      </c>
      <c r="CM238" s="29">
        <v>1</v>
      </c>
      <c r="CN238" s="29" t="s">
        <v>45</v>
      </c>
      <c r="CO238" s="29" t="s">
        <v>382</v>
      </c>
      <c r="CP238" s="29" t="s">
        <v>382</v>
      </c>
      <c r="CQ238" s="29" t="s">
        <v>385</v>
      </c>
      <c r="CR238" s="29">
        <v>0</v>
      </c>
      <c r="CS238" s="29" t="s">
        <v>1142</v>
      </c>
      <c r="CT238" s="29" t="s">
        <v>1142</v>
      </c>
      <c r="CU238" s="29" t="s">
        <v>385</v>
      </c>
      <c r="CW238" s="29">
        <v>0</v>
      </c>
      <c r="CX238" s="29" t="s">
        <v>385</v>
      </c>
      <c r="DE238" s="29" t="s">
        <v>385</v>
      </c>
      <c r="DF238" s="29">
        <v>0</v>
      </c>
      <c r="DG238" s="29" t="s">
        <v>385</v>
      </c>
      <c r="DH238" s="29" t="str">
        <f t="shared" si="3"/>
        <v>PN020</v>
      </c>
    </row>
    <row r="239" spans="1:112" ht="16" x14ac:dyDescent="0.2">
      <c r="A239" s="29" t="s">
        <v>1250</v>
      </c>
      <c r="B239" s="29" t="s">
        <v>1423</v>
      </c>
      <c r="C239" s="29">
        <v>135</v>
      </c>
      <c r="D239" s="29" t="s">
        <v>46</v>
      </c>
      <c r="E239" s="29" t="s">
        <v>678</v>
      </c>
      <c r="F239" s="29">
        <v>0</v>
      </c>
      <c r="G239" s="29" t="s">
        <v>392</v>
      </c>
      <c r="H239" s="29" t="s">
        <v>383</v>
      </c>
      <c r="I239" s="29">
        <v>1</v>
      </c>
      <c r="J239" s="29">
        <v>12</v>
      </c>
      <c r="K239" s="29" t="s">
        <v>383</v>
      </c>
      <c r="M239" s="29" t="s">
        <v>383</v>
      </c>
      <c r="O239" s="29" t="s">
        <v>383</v>
      </c>
      <c r="P239" s="29" t="s">
        <v>553</v>
      </c>
      <c r="R239" s="29">
        <v>1</v>
      </c>
      <c r="S239" s="29">
        <v>12</v>
      </c>
      <c r="T239" s="29" t="s">
        <v>392</v>
      </c>
      <c r="U239" s="29" t="s">
        <v>382</v>
      </c>
      <c r="V239" s="29" t="s">
        <v>378</v>
      </c>
      <c r="X239" s="29">
        <v>25</v>
      </c>
      <c r="Y239" s="29" t="s">
        <v>554</v>
      </c>
      <c r="Z239" s="29">
        <v>150</v>
      </c>
      <c r="AA239" s="29" t="s">
        <v>380</v>
      </c>
      <c r="AB239" s="29" t="s">
        <v>610</v>
      </c>
      <c r="AD239" s="29">
        <v>39.611111111111114</v>
      </c>
      <c r="AE239" s="29">
        <v>103.3</v>
      </c>
      <c r="AF239" s="29">
        <v>2</v>
      </c>
      <c r="AH239" s="29" t="s">
        <v>1424</v>
      </c>
      <c r="AI239" s="29" t="s">
        <v>377</v>
      </c>
      <c r="AJ239" s="29" t="s">
        <v>382</v>
      </c>
      <c r="AK239" s="29" t="s">
        <v>377</v>
      </c>
      <c r="AL239" s="29" t="s">
        <v>939</v>
      </c>
      <c r="AM239" s="29" t="s">
        <v>382</v>
      </c>
      <c r="AN239" s="29" t="s">
        <v>382</v>
      </c>
      <c r="AO239" s="29" t="s">
        <v>944</v>
      </c>
      <c r="AP239" s="29" t="s">
        <v>377</v>
      </c>
      <c r="AQ239" s="29" t="s">
        <v>383</v>
      </c>
      <c r="AR239" s="29" t="s">
        <v>1425</v>
      </c>
      <c r="AS239" s="29" t="s">
        <v>383</v>
      </c>
      <c r="AT239" s="29" t="s">
        <v>382</v>
      </c>
      <c r="AU239" s="29" t="s">
        <v>382</v>
      </c>
      <c r="AV239" s="29" t="s">
        <v>377</v>
      </c>
      <c r="AW239" s="29" t="s">
        <v>377</v>
      </c>
      <c r="AX239" s="29" t="s">
        <v>377</v>
      </c>
      <c r="AY239" s="29" t="s">
        <v>377</v>
      </c>
      <c r="AZ239" s="29" t="s">
        <v>377</v>
      </c>
      <c r="BA239" s="29" t="s">
        <v>377</v>
      </c>
      <c r="BB239" s="29" t="s">
        <v>383</v>
      </c>
      <c r="BC239" s="29" t="s">
        <v>382</v>
      </c>
      <c r="BD239" s="29" t="s">
        <v>383</v>
      </c>
      <c r="BE239" s="29" t="s">
        <v>382</v>
      </c>
      <c r="BF239" s="29" t="s">
        <v>383</v>
      </c>
      <c r="BG239" s="29" t="s">
        <v>382</v>
      </c>
      <c r="BH239" s="29" t="s">
        <v>383</v>
      </c>
      <c r="BI239" s="29" t="s">
        <v>1424</v>
      </c>
      <c r="BJ239" s="29" t="s">
        <v>383</v>
      </c>
      <c r="BK239" s="29" t="s">
        <v>383</v>
      </c>
      <c r="BL239" s="29" t="s">
        <v>383</v>
      </c>
      <c r="BM239" s="29" t="s">
        <v>383</v>
      </c>
      <c r="BN239" s="29" t="s">
        <v>382</v>
      </c>
      <c r="BO239" s="29" t="s">
        <v>383</v>
      </c>
      <c r="BP239" s="29" t="s">
        <v>383</v>
      </c>
      <c r="BQ239" s="29">
        <v>9.1</v>
      </c>
      <c r="BR239" s="29">
        <v>6.7</v>
      </c>
      <c r="BS239" s="29">
        <v>73.900000000000006</v>
      </c>
      <c r="BT239" s="29">
        <v>1.3</v>
      </c>
      <c r="BU239" s="29">
        <v>13.8</v>
      </c>
      <c r="BV239" s="29">
        <v>1.1000000000000001</v>
      </c>
      <c r="BW239" s="29">
        <v>12.3</v>
      </c>
      <c r="BX239" s="29">
        <v>4.34</v>
      </c>
      <c r="BY239" s="29">
        <v>9.6999999999999993</v>
      </c>
      <c r="BZ239" s="29">
        <v>30.5</v>
      </c>
      <c r="CA239" s="29">
        <v>70.2</v>
      </c>
      <c r="CB239" s="29">
        <v>22.4</v>
      </c>
      <c r="CC239" s="29">
        <v>31.8</v>
      </c>
      <c r="CD239" s="29">
        <v>17.7</v>
      </c>
      <c r="CE239" s="29">
        <v>80</v>
      </c>
      <c r="CG239" s="29">
        <v>49</v>
      </c>
      <c r="CI239" s="29">
        <v>32</v>
      </c>
      <c r="CJ239" s="29">
        <v>9</v>
      </c>
      <c r="CK239" s="29">
        <v>10</v>
      </c>
      <c r="CM239" s="29" t="s">
        <v>383</v>
      </c>
      <c r="CN239" s="29" t="s">
        <v>46</v>
      </c>
      <c r="CO239" s="29" t="s">
        <v>382</v>
      </c>
      <c r="CP239" s="29" t="s">
        <v>382</v>
      </c>
      <c r="CQ239" s="29" t="s">
        <v>385</v>
      </c>
      <c r="CR239" s="29">
        <v>0</v>
      </c>
      <c r="CS239" s="29" t="s">
        <v>385</v>
      </c>
      <c r="CT239" s="29" t="s">
        <v>385</v>
      </c>
      <c r="CU239" s="29" t="s">
        <v>385</v>
      </c>
      <c r="CW239" s="29">
        <v>0</v>
      </c>
      <c r="CX239" s="29" t="s">
        <v>457</v>
      </c>
      <c r="DC239" s="29" t="s">
        <v>385</v>
      </c>
      <c r="DD239" s="29" t="s">
        <v>385</v>
      </c>
      <c r="DE239" s="29" t="s">
        <v>385</v>
      </c>
      <c r="DF239" s="29">
        <v>1</v>
      </c>
      <c r="DG239" s="29" t="s">
        <v>385</v>
      </c>
      <c r="DH239" s="29" t="str">
        <f t="shared" si="3"/>
        <v>PN021</v>
      </c>
    </row>
    <row r="240" spans="1:112" ht="16" x14ac:dyDescent="0.2">
      <c r="A240" s="29" t="s">
        <v>1250</v>
      </c>
      <c r="B240" s="29" t="s">
        <v>1423</v>
      </c>
      <c r="C240" s="29">
        <v>136</v>
      </c>
      <c r="D240" s="29" t="s">
        <v>47</v>
      </c>
      <c r="E240" s="29" t="s">
        <v>1426</v>
      </c>
      <c r="F240" s="29">
        <v>0</v>
      </c>
      <c r="G240" s="29" t="s">
        <v>392</v>
      </c>
      <c r="H240" s="29" t="s">
        <v>383</v>
      </c>
      <c r="I240" s="29">
        <v>2</v>
      </c>
      <c r="J240" s="29">
        <v>24</v>
      </c>
      <c r="K240" s="29" t="s">
        <v>383</v>
      </c>
      <c r="M240" s="29" t="s">
        <v>383</v>
      </c>
      <c r="O240" s="29" t="s">
        <v>383</v>
      </c>
      <c r="P240" s="29" t="s">
        <v>553</v>
      </c>
      <c r="R240" s="29">
        <v>2</v>
      </c>
      <c r="S240" s="29">
        <v>24</v>
      </c>
      <c r="T240" s="29" t="s">
        <v>392</v>
      </c>
      <c r="U240" s="29" t="s">
        <v>382</v>
      </c>
      <c r="V240" s="29" t="s">
        <v>378</v>
      </c>
      <c r="X240" s="29">
        <v>30</v>
      </c>
      <c r="Y240" s="29" t="s">
        <v>970</v>
      </c>
      <c r="Z240" s="29">
        <v>112</v>
      </c>
      <c r="AA240" s="29" t="s">
        <v>1427</v>
      </c>
      <c r="AD240" s="29">
        <v>38.722222222222221</v>
      </c>
      <c r="AE240" s="29">
        <v>101.7</v>
      </c>
      <c r="AF240" s="29">
        <v>4</v>
      </c>
      <c r="AH240" s="29" t="s">
        <v>1428</v>
      </c>
      <c r="AI240" s="29" t="s">
        <v>377</v>
      </c>
      <c r="AJ240" s="29" t="s">
        <v>377</v>
      </c>
      <c r="AK240" s="29" t="s">
        <v>377</v>
      </c>
      <c r="AL240" s="29" t="s">
        <v>579</v>
      </c>
      <c r="AM240" s="29" t="s">
        <v>382</v>
      </c>
      <c r="AN240" s="29" t="s">
        <v>382</v>
      </c>
      <c r="AO240" s="29" t="s">
        <v>1429</v>
      </c>
      <c r="AP240" s="29" t="s">
        <v>383</v>
      </c>
      <c r="AQ240" s="29" t="s">
        <v>383</v>
      </c>
      <c r="AR240" s="29" t="s">
        <v>1430</v>
      </c>
      <c r="AS240" s="29" t="s">
        <v>383</v>
      </c>
      <c r="AT240" s="29" t="s">
        <v>382</v>
      </c>
      <c r="AU240" s="29" t="s">
        <v>377</v>
      </c>
      <c r="AV240" s="29" t="s">
        <v>377</v>
      </c>
      <c r="AW240" s="29" t="s">
        <v>377</v>
      </c>
      <c r="AX240" s="29" t="s">
        <v>377</v>
      </c>
      <c r="AY240" s="29" t="s">
        <v>377</v>
      </c>
      <c r="AZ240" s="29" t="s">
        <v>377</v>
      </c>
      <c r="BA240" s="29" t="s">
        <v>377</v>
      </c>
      <c r="BB240" s="29" t="s">
        <v>383</v>
      </c>
      <c r="BC240" s="29" t="s">
        <v>382</v>
      </c>
      <c r="BD240" s="29" t="s">
        <v>383</v>
      </c>
      <c r="BE240" s="29" t="s">
        <v>382</v>
      </c>
      <c r="BF240" s="29" t="s">
        <v>383</v>
      </c>
      <c r="BG240" s="29" t="s">
        <v>382</v>
      </c>
      <c r="BH240" s="29" t="s">
        <v>383</v>
      </c>
      <c r="BI240" s="29" t="s">
        <v>383</v>
      </c>
      <c r="BJ240" s="29" t="s">
        <v>383</v>
      </c>
      <c r="BK240" s="29" t="s">
        <v>383</v>
      </c>
      <c r="BL240" s="29" t="s">
        <v>383</v>
      </c>
      <c r="BM240" s="29" t="s">
        <v>383</v>
      </c>
      <c r="BN240" s="29" t="s">
        <v>382</v>
      </c>
      <c r="BO240" s="29" t="s">
        <v>383</v>
      </c>
      <c r="BP240" s="29" t="s">
        <v>383</v>
      </c>
      <c r="BQ240" s="29">
        <v>15.2</v>
      </c>
      <c r="BR240" s="29">
        <v>10.1</v>
      </c>
      <c r="BS240" s="29">
        <v>66.5</v>
      </c>
      <c r="BT240" s="29">
        <v>2.2999999999999998</v>
      </c>
      <c r="BU240" s="29">
        <v>15.4</v>
      </c>
      <c r="BV240" s="29">
        <v>2.8</v>
      </c>
      <c r="BW240" s="29">
        <v>18.100000000000001</v>
      </c>
      <c r="BX240" s="29">
        <v>6.67</v>
      </c>
      <c r="BY240" s="29">
        <v>14.3</v>
      </c>
      <c r="BZ240" s="29">
        <v>45.6</v>
      </c>
      <c r="CA240" s="29">
        <v>68.3</v>
      </c>
      <c r="CB240" s="29">
        <v>21.4</v>
      </c>
      <c r="CC240" s="29">
        <v>31.4</v>
      </c>
      <c r="CD240" s="29">
        <v>16.2</v>
      </c>
      <c r="CE240" s="29">
        <v>203</v>
      </c>
      <c r="CG240" s="29">
        <v>47</v>
      </c>
      <c r="CH240" s="29">
        <v>4</v>
      </c>
      <c r="CI240" s="29">
        <v>31</v>
      </c>
      <c r="CJ240" s="29">
        <v>2</v>
      </c>
      <c r="CK240" s="29">
        <v>16</v>
      </c>
      <c r="CM240" s="29" t="s">
        <v>383</v>
      </c>
      <c r="CN240" s="29" t="s">
        <v>47</v>
      </c>
      <c r="CO240" s="29" t="s">
        <v>376</v>
      </c>
      <c r="CP240" s="29" t="s">
        <v>456</v>
      </c>
      <c r="CQ240" s="29" t="s">
        <v>457</v>
      </c>
      <c r="CR240" s="29">
        <v>1</v>
      </c>
      <c r="CS240" s="29" t="s">
        <v>457</v>
      </c>
      <c r="CT240" s="29" t="s">
        <v>385</v>
      </c>
      <c r="CU240" s="29" t="s">
        <v>457</v>
      </c>
      <c r="CW240" s="29">
        <v>1</v>
      </c>
      <c r="CX240" s="29" t="s">
        <v>457</v>
      </c>
      <c r="DC240" s="29" t="s">
        <v>457</v>
      </c>
      <c r="DD240" s="29" t="s">
        <v>385</v>
      </c>
      <c r="DE240" s="29" t="s">
        <v>385</v>
      </c>
      <c r="DF240" s="29">
        <v>0</v>
      </c>
      <c r="DG240" s="29" t="s">
        <v>385</v>
      </c>
      <c r="DH240" s="29" t="str">
        <f t="shared" si="3"/>
        <v>PN021</v>
      </c>
    </row>
    <row r="241" spans="1:112" ht="16" x14ac:dyDescent="0.2">
      <c r="A241" s="29" t="s">
        <v>1250</v>
      </c>
      <c r="B241" s="29" t="s">
        <v>1431</v>
      </c>
      <c r="C241" s="29">
        <v>138</v>
      </c>
      <c r="D241" s="29" t="s">
        <v>48</v>
      </c>
      <c r="E241" s="29" t="s">
        <v>476</v>
      </c>
      <c r="F241" s="29">
        <v>0</v>
      </c>
      <c r="G241" s="29" t="s">
        <v>392</v>
      </c>
      <c r="H241" s="29">
        <v>3</v>
      </c>
      <c r="I241" s="29">
        <v>3</v>
      </c>
      <c r="J241" s="29">
        <f>I241*12</f>
        <v>36</v>
      </c>
      <c r="K241" s="29">
        <v>1</v>
      </c>
      <c r="M241" s="29">
        <v>1</v>
      </c>
      <c r="O241" s="29">
        <v>1</v>
      </c>
      <c r="Q241" s="29" t="s">
        <v>48</v>
      </c>
      <c r="R241" s="29">
        <v>3</v>
      </c>
      <c r="S241" s="29">
        <f>R241*12</f>
        <v>36</v>
      </c>
      <c r="T241" s="29" t="s">
        <v>392</v>
      </c>
      <c r="U241" s="29" t="s">
        <v>377</v>
      </c>
      <c r="V241" s="29" t="s">
        <v>378</v>
      </c>
      <c r="X241" s="29">
        <v>40</v>
      </c>
      <c r="Y241" s="29" t="s">
        <v>1432</v>
      </c>
      <c r="Z241" s="29">
        <v>117</v>
      </c>
      <c r="AA241" s="29" t="s">
        <v>383</v>
      </c>
      <c r="AB241" s="29" t="s">
        <v>383</v>
      </c>
      <c r="AC241" s="29" t="s">
        <v>383</v>
      </c>
      <c r="AD241" s="29">
        <v>38.833333333333336</v>
      </c>
      <c r="AE241" s="29">
        <v>101.9</v>
      </c>
      <c r="AF241" s="29">
        <v>5.5</v>
      </c>
      <c r="AG241" s="29" t="s">
        <v>383</v>
      </c>
      <c r="AH241" s="29" t="s">
        <v>1395</v>
      </c>
      <c r="AI241" s="29" t="s">
        <v>377</v>
      </c>
      <c r="AJ241" s="29" t="s">
        <v>377</v>
      </c>
      <c r="AK241" s="29" t="s">
        <v>377</v>
      </c>
      <c r="AL241" s="29" t="s">
        <v>383</v>
      </c>
      <c r="AM241" s="29" t="s">
        <v>382</v>
      </c>
      <c r="AN241" s="29" t="s">
        <v>382</v>
      </c>
      <c r="AO241" s="29" t="s">
        <v>383</v>
      </c>
      <c r="AP241" s="29" t="s">
        <v>383</v>
      </c>
      <c r="AQ241" s="29" t="s">
        <v>383</v>
      </c>
      <c r="AR241" s="29" t="s">
        <v>383</v>
      </c>
      <c r="AS241" s="29" t="s">
        <v>383</v>
      </c>
      <c r="AT241" s="29" t="s">
        <v>382</v>
      </c>
      <c r="AU241" s="29" t="s">
        <v>382</v>
      </c>
      <c r="AV241" s="29" t="s">
        <v>377</v>
      </c>
      <c r="AW241" s="29" t="s">
        <v>377</v>
      </c>
      <c r="AX241" s="29" t="s">
        <v>377</v>
      </c>
      <c r="AY241" s="29" t="s">
        <v>377</v>
      </c>
      <c r="AZ241" s="29" t="s">
        <v>377</v>
      </c>
      <c r="BA241" s="29" t="s">
        <v>377</v>
      </c>
      <c r="BB241" s="29" t="s">
        <v>383</v>
      </c>
      <c r="BC241" s="29" t="s">
        <v>382</v>
      </c>
      <c r="BD241" s="29" t="s">
        <v>383</v>
      </c>
      <c r="BE241" s="29" t="s">
        <v>383</v>
      </c>
      <c r="BF241" s="29" t="s">
        <v>383</v>
      </c>
      <c r="BG241" s="29" t="s">
        <v>383</v>
      </c>
      <c r="BH241" s="29" t="s">
        <v>383</v>
      </c>
      <c r="BI241" s="29" t="s">
        <v>383</v>
      </c>
      <c r="BJ241" s="29" t="s">
        <v>383</v>
      </c>
      <c r="BK241" s="29" t="s">
        <v>383</v>
      </c>
      <c r="BL241" s="29" t="s">
        <v>383</v>
      </c>
      <c r="BM241" s="29" t="s">
        <v>383</v>
      </c>
      <c r="BN241" s="29" t="s">
        <v>383</v>
      </c>
      <c r="BO241" s="29" t="s">
        <v>383</v>
      </c>
      <c r="BP241" s="29" t="s">
        <v>383</v>
      </c>
      <c r="BQ241" s="29">
        <v>15.8</v>
      </c>
      <c r="BR241" s="29">
        <v>12.6</v>
      </c>
      <c r="BS241" s="29">
        <v>79.599999999999994</v>
      </c>
      <c r="BT241" s="29">
        <v>2.2000000000000002</v>
      </c>
      <c r="BU241" s="29">
        <v>14.1</v>
      </c>
      <c r="BV241" s="29">
        <v>1</v>
      </c>
      <c r="BW241" s="29">
        <v>6.3</v>
      </c>
      <c r="BX241" s="29">
        <v>6.49</v>
      </c>
      <c r="BY241" s="29">
        <v>14.2</v>
      </c>
      <c r="BZ241" s="29">
        <v>44.3</v>
      </c>
      <c r="CA241" s="29">
        <v>68.2</v>
      </c>
      <c r="CB241" s="29">
        <v>21.9</v>
      </c>
      <c r="CC241" s="29">
        <v>32.1</v>
      </c>
      <c r="CD241" s="29">
        <v>15.6</v>
      </c>
      <c r="CE241" s="29">
        <v>23</v>
      </c>
      <c r="CG241" s="29">
        <v>79</v>
      </c>
      <c r="CI241" s="29">
        <v>13</v>
      </c>
      <c r="CJ241" s="29">
        <v>7</v>
      </c>
      <c r="CK241" s="29">
        <v>1</v>
      </c>
      <c r="CM241" s="29" t="s">
        <v>383</v>
      </c>
      <c r="CN241" s="29" t="s">
        <v>48</v>
      </c>
      <c r="CO241" s="29" t="s">
        <v>382</v>
      </c>
      <c r="CP241" s="29" t="s">
        <v>382</v>
      </c>
      <c r="CQ241" s="29" t="s">
        <v>385</v>
      </c>
      <c r="CR241" s="29">
        <v>0</v>
      </c>
      <c r="CS241" s="29" t="s">
        <v>385</v>
      </c>
      <c r="CT241" s="29" t="s">
        <v>385</v>
      </c>
      <c r="CU241" s="29" t="s">
        <v>385</v>
      </c>
      <c r="CW241" s="29">
        <v>0</v>
      </c>
      <c r="CX241" s="29" t="s">
        <v>385</v>
      </c>
      <c r="DC241" s="29" t="s">
        <v>385</v>
      </c>
      <c r="DD241" s="29" t="s">
        <v>385</v>
      </c>
      <c r="DE241" s="29" t="s">
        <v>385</v>
      </c>
      <c r="DF241" s="29">
        <v>0</v>
      </c>
      <c r="DG241" s="29" t="s">
        <v>385</v>
      </c>
      <c r="DH241" s="29" t="str">
        <f t="shared" si="3"/>
        <v>PN022</v>
      </c>
    </row>
    <row r="242" spans="1:112" ht="16" x14ac:dyDescent="0.2">
      <c r="A242" s="29" t="s">
        <v>1250</v>
      </c>
      <c r="B242" s="29" t="s">
        <v>1433</v>
      </c>
      <c r="C242" s="29">
        <v>139</v>
      </c>
      <c r="D242" s="29" t="s">
        <v>49</v>
      </c>
      <c r="E242" s="29" t="s">
        <v>531</v>
      </c>
      <c r="F242" s="29">
        <v>0</v>
      </c>
      <c r="G242" s="29" t="s">
        <v>392</v>
      </c>
      <c r="H242" s="29" t="s">
        <v>383</v>
      </c>
      <c r="I242" s="29">
        <v>3</v>
      </c>
      <c r="J242" s="29">
        <v>36</v>
      </c>
      <c r="K242" s="29" t="s">
        <v>383</v>
      </c>
      <c r="M242" s="29" t="s">
        <v>383</v>
      </c>
      <c r="O242" s="29" t="s">
        <v>383</v>
      </c>
      <c r="P242" s="29" t="s">
        <v>553</v>
      </c>
      <c r="R242" s="29">
        <v>3</v>
      </c>
      <c r="S242" s="29">
        <v>36</v>
      </c>
      <c r="T242" s="29" t="s">
        <v>392</v>
      </c>
      <c r="U242" s="29" t="s">
        <v>377</v>
      </c>
      <c r="V242" s="29" t="s">
        <v>378</v>
      </c>
      <c r="W242" s="29" t="s">
        <v>1434</v>
      </c>
      <c r="X242" s="29">
        <v>45</v>
      </c>
      <c r="Y242" s="29" t="s">
        <v>970</v>
      </c>
      <c r="Z242" s="29">
        <v>124</v>
      </c>
      <c r="AB242" s="29" t="s">
        <v>645</v>
      </c>
      <c r="AC242" s="29" t="s">
        <v>645</v>
      </c>
      <c r="AD242" s="29">
        <v>38.666666666666664</v>
      </c>
      <c r="AE242" s="29">
        <v>101.6</v>
      </c>
      <c r="AF242" s="29">
        <v>6</v>
      </c>
      <c r="AI242" s="29" t="s">
        <v>377</v>
      </c>
      <c r="AJ242" s="29" t="s">
        <v>382</v>
      </c>
      <c r="AK242" s="29" t="s">
        <v>377</v>
      </c>
      <c r="AL242" s="29" t="s">
        <v>557</v>
      </c>
      <c r="AM242" s="29" t="s">
        <v>382</v>
      </c>
      <c r="AN242" s="29" t="s">
        <v>382</v>
      </c>
      <c r="AO242" s="29" t="s">
        <v>1435</v>
      </c>
      <c r="AP242" s="29" t="s">
        <v>383</v>
      </c>
      <c r="AQ242" s="29" t="s">
        <v>383</v>
      </c>
      <c r="AR242" s="29" t="s">
        <v>383</v>
      </c>
      <c r="AS242" s="29" t="s">
        <v>383</v>
      </c>
      <c r="AT242" s="29" t="s">
        <v>382</v>
      </c>
      <c r="AU242" s="29" t="s">
        <v>382</v>
      </c>
      <c r="AV242" s="29" t="s">
        <v>377</v>
      </c>
      <c r="AW242" s="29" t="s">
        <v>377</v>
      </c>
      <c r="AX242" s="29" t="s">
        <v>377</v>
      </c>
      <c r="AY242" s="29" t="s">
        <v>377</v>
      </c>
      <c r="AZ242" s="29" t="s">
        <v>377</v>
      </c>
      <c r="BA242" s="29" t="s">
        <v>377</v>
      </c>
      <c r="BB242" s="29" t="s">
        <v>383</v>
      </c>
      <c r="BC242" s="29" t="s">
        <v>382</v>
      </c>
      <c r="BD242" s="29" t="s">
        <v>383</v>
      </c>
      <c r="BE242" s="29" t="s">
        <v>383</v>
      </c>
      <c r="BF242" s="29" t="s">
        <v>383</v>
      </c>
      <c r="BG242" s="29" t="s">
        <v>383</v>
      </c>
      <c r="BH242" s="29" t="s">
        <v>383</v>
      </c>
      <c r="BI242" s="29" t="s">
        <v>383</v>
      </c>
      <c r="BJ242" s="29" t="s">
        <v>383</v>
      </c>
      <c r="BK242" s="29" t="s">
        <v>383</v>
      </c>
      <c r="BL242" s="29" t="s">
        <v>383</v>
      </c>
      <c r="BM242" s="29" t="s">
        <v>383</v>
      </c>
      <c r="BN242" s="29" t="s">
        <v>383</v>
      </c>
      <c r="BO242" s="29" t="s">
        <v>383</v>
      </c>
      <c r="BP242" s="29" t="s">
        <v>1436</v>
      </c>
      <c r="CM242" s="29" t="s">
        <v>383</v>
      </c>
      <c r="CN242" s="29" t="s">
        <v>49</v>
      </c>
      <c r="CO242" s="29" t="s">
        <v>382</v>
      </c>
      <c r="CP242" s="29" t="s">
        <v>382</v>
      </c>
      <c r="CQ242" s="29" t="s">
        <v>385</v>
      </c>
      <c r="CR242" s="29">
        <v>0</v>
      </c>
      <c r="CS242" s="29" t="s">
        <v>385</v>
      </c>
      <c r="CT242" s="29" t="s">
        <v>385</v>
      </c>
      <c r="CU242" s="29" t="s">
        <v>385</v>
      </c>
      <c r="CW242" s="29">
        <v>0</v>
      </c>
      <c r="CX242" s="29" t="s">
        <v>457</v>
      </c>
      <c r="DC242" s="29" t="s">
        <v>385</v>
      </c>
      <c r="DD242" s="29" t="s">
        <v>385</v>
      </c>
      <c r="DE242" s="29" t="s">
        <v>385</v>
      </c>
      <c r="DF242" s="29">
        <v>0</v>
      </c>
      <c r="DG242" s="29" t="s">
        <v>385</v>
      </c>
      <c r="DH242" s="29" t="str">
        <f t="shared" si="3"/>
        <v>PN023</v>
      </c>
    </row>
    <row r="243" spans="1:112" ht="16" x14ac:dyDescent="0.2">
      <c r="A243" s="29" t="s">
        <v>1250</v>
      </c>
      <c r="B243" s="29" t="s">
        <v>1433</v>
      </c>
      <c r="C243" s="29">
        <v>140</v>
      </c>
      <c r="D243" s="29" t="s">
        <v>50</v>
      </c>
      <c r="E243" s="29" t="s">
        <v>1437</v>
      </c>
      <c r="F243" s="29">
        <v>1</v>
      </c>
      <c r="G243" s="29" t="s">
        <v>376</v>
      </c>
      <c r="H243" s="29" t="s">
        <v>383</v>
      </c>
      <c r="I243" s="29">
        <v>4</v>
      </c>
      <c r="J243" s="29">
        <v>48</v>
      </c>
      <c r="K243" s="29" t="s">
        <v>383</v>
      </c>
      <c r="M243" s="29" t="s">
        <v>383</v>
      </c>
      <c r="O243" s="29" t="s">
        <v>383</v>
      </c>
      <c r="P243" s="29" t="s">
        <v>553</v>
      </c>
      <c r="R243" s="29">
        <v>4</v>
      </c>
      <c r="S243" s="29">
        <v>48</v>
      </c>
      <c r="T243" s="29" t="s">
        <v>376</v>
      </c>
      <c r="U243" s="29" t="s">
        <v>377</v>
      </c>
      <c r="V243" s="29" t="s">
        <v>378</v>
      </c>
      <c r="Y243" s="29" t="s">
        <v>705</v>
      </c>
      <c r="AD243" s="29" t="s">
        <v>1416</v>
      </c>
      <c r="AI243" s="29" t="s">
        <v>383</v>
      </c>
      <c r="AJ243" s="29" t="s">
        <v>383</v>
      </c>
      <c r="AK243" s="29" t="s">
        <v>383</v>
      </c>
      <c r="AL243" s="29" t="s">
        <v>383</v>
      </c>
      <c r="AM243" s="29" t="s">
        <v>383</v>
      </c>
      <c r="AN243" s="29" t="s">
        <v>382</v>
      </c>
      <c r="AO243" s="29" t="s">
        <v>383</v>
      </c>
      <c r="AP243" s="29" t="s">
        <v>383</v>
      </c>
      <c r="AQ243" s="29" t="s">
        <v>383</v>
      </c>
      <c r="AR243" s="29" t="s">
        <v>383</v>
      </c>
      <c r="AS243" s="29" t="s">
        <v>383</v>
      </c>
      <c r="AT243" s="29" t="s">
        <v>383</v>
      </c>
      <c r="AU243" s="29" t="s">
        <v>383</v>
      </c>
      <c r="AV243" s="29" t="s">
        <v>383</v>
      </c>
      <c r="AW243" s="29" t="s">
        <v>383</v>
      </c>
      <c r="AX243" s="29" t="s">
        <v>383</v>
      </c>
      <c r="AY243" s="29" t="s">
        <v>383</v>
      </c>
      <c r="AZ243" s="29" t="s">
        <v>383</v>
      </c>
      <c r="BA243" s="29" t="s">
        <v>383</v>
      </c>
      <c r="BB243" s="29" t="s">
        <v>383</v>
      </c>
      <c r="BC243" s="29" t="s">
        <v>383</v>
      </c>
      <c r="BD243" s="29" t="s">
        <v>383</v>
      </c>
      <c r="BE243" s="29" t="s">
        <v>383</v>
      </c>
      <c r="BF243" s="29" t="s">
        <v>383</v>
      </c>
      <c r="BG243" s="29" t="s">
        <v>383</v>
      </c>
      <c r="BH243" s="29" t="s">
        <v>383</v>
      </c>
      <c r="BI243" s="29" t="s">
        <v>383</v>
      </c>
      <c r="BJ243" s="29" t="s">
        <v>712</v>
      </c>
      <c r="BK243" s="29" t="s">
        <v>383</v>
      </c>
      <c r="BL243" s="29" t="s">
        <v>383</v>
      </c>
      <c r="BM243" s="29" t="s">
        <v>383</v>
      </c>
      <c r="BN243" s="29" t="s">
        <v>383</v>
      </c>
      <c r="BO243" s="29" t="s">
        <v>383</v>
      </c>
      <c r="BP243" s="29" t="s">
        <v>1438</v>
      </c>
      <c r="CM243" s="29" t="s">
        <v>383</v>
      </c>
      <c r="CN243" s="29" t="s">
        <v>50</v>
      </c>
      <c r="CO243" s="29" t="s">
        <v>382</v>
      </c>
      <c r="CP243" s="29" t="s">
        <v>382</v>
      </c>
      <c r="CQ243" s="29" t="s">
        <v>385</v>
      </c>
      <c r="CR243" s="29">
        <v>0</v>
      </c>
      <c r="CS243" s="29" t="s">
        <v>1142</v>
      </c>
      <c r="CT243" s="29" t="s">
        <v>1142</v>
      </c>
      <c r="CU243" s="29" t="s">
        <v>385</v>
      </c>
      <c r="CW243" s="29" t="s">
        <v>383</v>
      </c>
      <c r="CX243" s="29" t="s">
        <v>805</v>
      </c>
      <c r="DC243" s="29" t="s">
        <v>1142</v>
      </c>
      <c r="DD243" s="29" t="s">
        <v>1142</v>
      </c>
      <c r="DE243" s="29" t="s">
        <v>417</v>
      </c>
      <c r="DF243" s="29">
        <v>0</v>
      </c>
      <c r="DG243" s="29" t="s">
        <v>385</v>
      </c>
      <c r="DH243" s="29" t="str">
        <f t="shared" si="3"/>
        <v>PN023</v>
      </c>
    </row>
    <row r="244" spans="1:112" ht="16" x14ac:dyDescent="0.2">
      <c r="A244" s="29" t="s">
        <v>1250</v>
      </c>
      <c r="B244" s="29" t="s">
        <v>1439</v>
      </c>
      <c r="C244" s="29">
        <v>141</v>
      </c>
      <c r="D244" s="29" t="s">
        <v>51</v>
      </c>
      <c r="E244" s="29" t="s">
        <v>582</v>
      </c>
      <c r="F244" s="29">
        <v>0</v>
      </c>
      <c r="G244" s="29" t="s">
        <v>392</v>
      </c>
      <c r="H244" s="29">
        <v>2</v>
      </c>
      <c r="I244" s="29">
        <v>2</v>
      </c>
      <c r="J244" s="29">
        <f>I244*12</f>
        <v>24</v>
      </c>
      <c r="K244" s="29">
        <v>9</v>
      </c>
      <c r="M244" s="29">
        <v>1</v>
      </c>
      <c r="O244" s="29">
        <v>1</v>
      </c>
      <c r="Q244" s="29" t="s">
        <v>51</v>
      </c>
      <c r="R244" s="29">
        <v>2</v>
      </c>
      <c r="S244" s="29">
        <f>R244*12</f>
        <v>24</v>
      </c>
      <c r="T244" s="29" t="s">
        <v>392</v>
      </c>
      <c r="U244" s="29" t="s">
        <v>382</v>
      </c>
      <c r="V244" s="29" t="s">
        <v>378</v>
      </c>
      <c r="X244" s="29">
        <v>42</v>
      </c>
      <c r="Y244" s="29" t="s">
        <v>655</v>
      </c>
      <c r="Z244" s="29">
        <v>108</v>
      </c>
      <c r="AA244" s="29" t="s">
        <v>380</v>
      </c>
      <c r="AB244" s="29" t="s">
        <v>383</v>
      </c>
      <c r="AC244" s="29" t="s">
        <v>383</v>
      </c>
      <c r="AD244" s="29">
        <v>38.5</v>
      </c>
      <c r="AE244" s="29">
        <v>101.3</v>
      </c>
      <c r="AF244" s="29">
        <v>3</v>
      </c>
      <c r="AG244" s="29" t="s">
        <v>383</v>
      </c>
      <c r="AH244" s="29" t="s">
        <v>383</v>
      </c>
      <c r="AI244" s="29" t="s">
        <v>377</v>
      </c>
      <c r="AJ244" s="29" t="s">
        <v>377</v>
      </c>
      <c r="AK244" s="29" t="s">
        <v>377</v>
      </c>
      <c r="AL244" s="29" t="s">
        <v>573</v>
      </c>
      <c r="AM244" s="29" t="s">
        <v>382</v>
      </c>
      <c r="AN244" s="29" t="s">
        <v>382</v>
      </c>
      <c r="AO244" s="29" t="s">
        <v>958</v>
      </c>
      <c r="AP244" s="29" t="s">
        <v>383</v>
      </c>
      <c r="AQ244" s="29" t="s">
        <v>383</v>
      </c>
      <c r="AR244" s="29" t="s">
        <v>383</v>
      </c>
      <c r="AS244" s="29" t="s">
        <v>383</v>
      </c>
      <c r="AT244" s="29" t="s">
        <v>382</v>
      </c>
      <c r="AU244" s="29" t="s">
        <v>382</v>
      </c>
      <c r="AV244" s="29" t="s">
        <v>377</v>
      </c>
      <c r="AW244" s="29" t="s">
        <v>377</v>
      </c>
      <c r="AX244" s="29" t="s">
        <v>377</v>
      </c>
      <c r="AY244" s="29" t="s">
        <v>377</v>
      </c>
      <c r="AZ244" s="29" t="s">
        <v>377</v>
      </c>
      <c r="BA244" s="29" t="s">
        <v>377</v>
      </c>
      <c r="BB244" s="29" t="s">
        <v>383</v>
      </c>
      <c r="BC244" s="29" t="s">
        <v>382</v>
      </c>
      <c r="BD244" s="29" t="s">
        <v>383</v>
      </c>
      <c r="BE244" s="29" t="s">
        <v>382</v>
      </c>
      <c r="BF244" s="29" t="s">
        <v>383</v>
      </c>
      <c r="BG244" s="29" t="s">
        <v>382</v>
      </c>
      <c r="BH244" s="29" t="s">
        <v>383</v>
      </c>
      <c r="BI244" s="29" t="s">
        <v>383</v>
      </c>
      <c r="BJ244" s="29" t="s">
        <v>383</v>
      </c>
      <c r="BK244" s="29" t="s">
        <v>383</v>
      </c>
      <c r="BL244" s="29" t="s">
        <v>383</v>
      </c>
      <c r="BM244" s="29" t="s">
        <v>383</v>
      </c>
      <c r="BN244" s="29" t="s">
        <v>382</v>
      </c>
      <c r="BO244" s="29" t="s">
        <v>383</v>
      </c>
      <c r="BP244" s="29" t="s">
        <v>383</v>
      </c>
      <c r="BQ244" s="29">
        <v>22.6</v>
      </c>
      <c r="BR244" s="29">
        <v>12.2</v>
      </c>
      <c r="BS244" s="29">
        <v>54.2</v>
      </c>
      <c r="BT244" s="29">
        <v>4.9000000000000004</v>
      </c>
      <c r="BU244" s="29">
        <v>21.5</v>
      </c>
      <c r="BV244" s="29">
        <v>5.5</v>
      </c>
      <c r="BW244" s="29">
        <v>24.3</v>
      </c>
      <c r="BX244" s="29">
        <v>5.9</v>
      </c>
      <c r="BY244" s="29">
        <v>14.1</v>
      </c>
      <c r="BZ244" s="29">
        <v>43.8</v>
      </c>
      <c r="CA244" s="29">
        <v>74.2</v>
      </c>
      <c r="CB244" s="29">
        <v>23.9</v>
      </c>
      <c r="CC244" s="29">
        <v>32.200000000000003</v>
      </c>
      <c r="CD244" s="29">
        <v>14.9</v>
      </c>
      <c r="CE244" s="29">
        <v>176</v>
      </c>
      <c r="CF244" s="29">
        <v>10.1</v>
      </c>
      <c r="CG244" s="29">
        <v>62</v>
      </c>
      <c r="CI244" s="29">
        <v>16</v>
      </c>
      <c r="CJ244" s="29">
        <v>1</v>
      </c>
      <c r="CK244" s="29">
        <v>21</v>
      </c>
      <c r="CM244" s="29" t="s">
        <v>383</v>
      </c>
      <c r="CN244" s="29" t="s">
        <v>51</v>
      </c>
      <c r="CO244" s="29" t="s">
        <v>382</v>
      </c>
      <c r="CP244" s="29" t="s">
        <v>382</v>
      </c>
      <c r="CQ244" s="29" t="s">
        <v>385</v>
      </c>
      <c r="CR244" s="29">
        <v>0</v>
      </c>
      <c r="CS244" s="29" t="s">
        <v>385</v>
      </c>
      <c r="CT244" s="29" t="s">
        <v>385</v>
      </c>
      <c r="CU244" s="29" t="s">
        <v>385</v>
      </c>
      <c r="CW244" s="29">
        <v>0</v>
      </c>
      <c r="CX244" s="29" t="s">
        <v>457</v>
      </c>
      <c r="DC244" s="29" t="s">
        <v>385</v>
      </c>
      <c r="DD244" s="29" t="s">
        <v>385</v>
      </c>
      <c r="DE244" s="29" t="s">
        <v>457</v>
      </c>
      <c r="DF244" s="29">
        <v>0</v>
      </c>
      <c r="DG244" s="29" t="s">
        <v>385</v>
      </c>
      <c r="DH244" s="29" t="str">
        <f t="shared" si="3"/>
        <v>PN024</v>
      </c>
    </row>
    <row r="245" spans="1:112" ht="16" x14ac:dyDescent="0.2">
      <c r="A245" s="29" t="s">
        <v>1250</v>
      </c>
      <c r="B245" s="29" t="s">
        <v>1439</v>
      </c>
      <c r="C245" s="29">
        <v>142</v>
      </c>
      <c r="D245" s="29" t="s">
        <v>52</v>
      </c>
      <c r="E245" s="29" t="s">
        <v>683</v>
      </c>
      <c r="F245" s="29">
        <v>0</v>
      </c>
      <c r="G245" s="29" t="s">
        <v>392</v>
      </c>
      <c r="H245" s="29">
        <v>2</v>
      </c>
      <c r="I245" s="29">
        <v>2</v>
      </c>
      <c r="J245" s="29">
        <v>24</v>
      </c>
      <c r="K245" s="29">
        <v>0</v>
      </c>
      <c r="M245" s="29">
        <v>1</v>
      </c>
      <c r="O245" s="29">
        <v>1</v>
      </c>
      <c r="Q245" s="29" t="s">
        <v>52</v>
      </c>
      <c r="R245" s="29" t="s">
        <v>705</v>
      </c>
      <c r="S245" s="29" t="s">
        <v>705</v>
      </c>
      <c r="T245" s="29" t="s">
        <v>392</v>
      </c>
      <c r="U245" s="29" t="s">
        <v>377</v>
      </c>
      <c r="V245" s="29" t="s">
        <v>378</v>
      </c>
      <c r="X245" s="29">
        <v>38</v>
      </c>
      <c r="Y245" s="29" t="s">
        <v>1440</v>
      </c>
      <c r="Z245" s="29" t="s">
        <v>383</v>
      </c>
      <c r="AA245" s="29" t="s">
        <v>380</v>
      </c>
      <c r="AB245" s="29" t="s">
        <v>645</v>
      </c>
      <c r="AC245" s="29" t="s">
        <v>645</v>
      </c>
      <c r="AD245" s="29">
        <v>38.888888888888886</v>
      </c>
      <c r="AE245" s="29">
        <v>102</v>
      </c>
      <c r="AF245" s="29">
        <v>3.5</v>
      </c>
      <c r="AG245" s="29" t="s">
        <v>383</v>
      </c>
      <c r="AH245" s="29" t="s">
        <v>383</v>
      </c>
      <c r="AI245" s="29" t="s">
        <v>377</v>
      </c>
      <c r="AJ245" s="29" t="s">
        <v>382</v>
      </c>
      <c r="AK245" s="29" t="s">
        <v>377</v>
      </c>
      <c r="AL245" s="29" t="s">
        <v>573</v>
      </c>
      <c r="AM245" s="29" t="s">
        <v>382</v>
      </c>
      <c r="AN245" s="29" t="s">
        <v>382</v>
      </c>
      <c r="AO245" s="29" t="s">
        <v>1441</v>
      </c>
      <c r="AP245" s="29" t="s">
        <v>383</v>
      </c>
      <c r="AQ245" s="29" t="s">
        <v>383</v>
      </c>
      <c r="AR245" s="29" t="s">
        <v>1442</v>
      </c>
      <c r="AS245" s="29" t="s">
        <v>383</v>
      </c>
      <c r="AT245" s="29" t="s">
        <v>382</v>
      </c>
      <c r="AU245" s="29" t="s">
        <v>377</v>
      </c>
      <c r="AV245" s="29" t="s">
        <v>377</v>
      </c>
      <c r="AW245" s="29" t="s">
        <v>377</v>
      </c>
      <c r="AX245" s="29" t="s">
        <v>377</v>
      </c>
      <c r="AY245" s="29" t="s">
        <v>377</v>
      </c>
      <c r="AZ245" s="29" t="s">
        <v>377</v>
      </c>
      <c r="BA245" s="29" t="s">
        <v>377</v>
      </c>
      <c r="BB245" s="29" t="s">
        <v>383</v>
      </c>
      <c r="BC245" s="29" t="s">
        <v>382</v>
      </c>
      <c r="BD245" s="29" t="s">
        <v>383</v>
      </c>
      <c r="BE245" s="29" t="s">
        <v>382</v>
      </c>
      <c r="BF245" s="29" t="s">
        <v>383</v>
      </c>
      <c r="BG245" s="29" t="s">
        <v>382</v>
      </c>
      <c r="BH245" s="29" t="s">
        <v>383</v>
      </c>
      <c r="BI245" s="29" t="s">
        <v>383</v>
      </c>
      <c r="BJ245" s="29" t="s">
        <v>383</v>
      </c>
      <c r="BK245" s="29" t="s">
        <v>383</v>
      </c>
      <c r="BL245" s="29" t="s">
        <v>383</v>
      </c>
      <c r="BM245" s="29" t="s">
        <v>383</v>
      </c>
      <c r="BN245" s="29" t="s">
        <v>382</v>
      </c>
      <c r="BO245" s="29" t="s">
        <v>383</v>
      </c>
      <c r="BP245" s="29" t="s">
        <v>383</v>
      </c>
      <c r="BQ245" s="29">
        <v>19.2</v>
      </c>
      <c r="BR245" s="29">
        <v>10.9</v>
      </c>
      <c r="BS245" s="29">
        <v>57</v>
      </c>
      <c r="BT245" s="29">
        <v>3.7</v>
      </c>
      <c r="BU245" s="29">
        <v>19.3</v>
      </c>
      <c r="BV245" s="29">
        <v>4.5999999999999996</v>
      </c>
      <c r="BW245" s="29">
        <v>23.7</v>
      </c>
      <c r="BY245" s="29">
        <v>17.399999999999999</v>
      </c>
      <c r="CA245" s="29">
        <v>71.2</v>
      </c>
      <c r="CD245" s="29">
        <v>16.2</v>
      </c>
      <c r="CG245" s="29">
        <v>54</v>
      </c>
      <c r="CI245" s="29">
        <v>16</v>
      </c>
      <c r="CJ245" s="29">
        <v>10</v>
      </c>
      <c r="CK245" s="29">
        <v>17</v>
      </c>
      <c r="CL245" s="29">
        <v>1</v>
      </c>
      <c r="CM245" s="29">
        <v>2</v>
      </c>
      <c r="CN245" s="29" t="s">
        <v>52</v>
      </c>
      <c r="CO245" s="29" t="s">
        <v>382</v>
      </c>
      <c r="CP245" s="29" t="s">
        <v>382</v>
      </c>
      <c r="CQ245" s="29" t="s">
        <v>385</v>
      </c>
      <c r="CR245" s="29">
        <v>0</v>
      </c>
      <c r="CS245" s="29" t="s">
        <v>385</v>
      </c>
      <c r="CT245" s="29" t="s">
        <v>385</v>
      </c>
      <c r="CU245" s="29" t="s">
        <v>385</v>
      </c>
      <c r="CW245" s="29">
        <v>0</v>
      </c>
      <c r="CX245" s="29" t="s">
        <v>385</v>
      </c>
      <c r="DC245" s="29" t="s">
        <v>385</v>
      </c>
      <c r="DD245" s="29" t="s">
        <v>385</v>
      </c>
      <c r="DE245" s="29" t="s">
        <v>385</v>
      </c>
      <c r="DF245" s="29">
        <v>0</v>
      </c>
      <c r="DG245" s="29" t="s">
        <v>385</v>
      </c>
      <c r="DH245" s="29" t="str">
        <f t="shared" si="3"/>
        <v>PN024</v>
      </c>
    </row>
    <row r="246" spans="1:112" ht="16" x14ac:dyDescent="0.2">
      <c r="A246" s="29" t="s">
        <v>1250</v>
      </c>
      <c r="B246" s="29" t="s">
        <v>1439</v>
      </c>
      <c r="C246" s="29">
        <v>143</v>
      </c>
      <c r="D246" s="29" t="s">
        <v>53</v>
      </c>
      <c r="E246" s="29" t="s">
        <v>1027</v>
      </c>
      <c r="F246" s="29">
        <v>0</v>
      </c>
      <c r="G246" s="29" t="s">
        <v>392</v>
      </c>
      <c r="H246" s="29">
        <v>0.3</v>
      </c>
      <c r="I246" s="29">
        <f>3/12</f>
        <v>0.25</v>
      </c>
      <c r="J246" s="29">
        <v>3</v>
      </c>
      <c r="K246" s="29">
        <v>0</v>
      </c>
      <c r="M246" s="29">
        <v>1</v>
      </c>
      <c r="O246" s="29">
        <v>1</v>
      </c>
      <c r="Q246" s="29" t="s">
        <v>53</v>
      </c>
      <c r="R246" s="29">
        <f>S246/12</f>
        <v>0.25</v>
      </c>
      <c r="S246" s="29">
        <v>3</v>
      </c>
      <c r="T246" s="29" t="s">
        <v>392</v>
      </c>
      <c r="U246" s="29" t="s">
        <v>382</v>
      </c>
      <c r="V246" s="29" t="s">
        <v>378</v>
      </c>
      <c r="X246" s="29">
        <v>10</v>
      </c>
      <c r="Y246" s="29" t="s">
        <v>1443</v>
      </c>
      <c r="Z246" s="29">
        <v>180</v>
      </c>
      <c r="AA246" s="29" t="s">
        <v>380</v>
      </c>
      <c r="AB246" s="29" t="s">
        <v>383</v>
      </c>
      <c r="AC246" s="29" t="s">
        <v>383</v>
      </c>
      <c r="AD246" s="29">
        <v>39.277777777777779</v>
      </c>
      <c r="AE246" s="29">
        <v>102.7</v>
      </c>
      <c r="AF246" s="29">
        <v>4</v>
      </c>
      <c r="AG246" s="29" t="s">
        <v>383</v>
      </c>
      <c r="AH246" s="29" t="s">
        <v>1395</v>
      </c>
      <c r="AI246" s="29" t="s">
        <v>377</v>
      </c>
      <c r="AJ246" s="29" t="s">
        <v>377</v>
      </c>
      <c r="AK246" s="29" t="s">
        <v>377</v>
      </c>
      <c r="AL246" s="29" t="s">
        <v>383</v>
      </c>
      <c r="AM246" s="29" t="s">
        <v>382</v>
      </c>
      <c r="AN246" s="29" t="s">
        <v>382</v>
      </c>
      <c r="AO246" s="29" t="s">
        <v>383</v>
      </c>
      <c r="AP246" s="29" t="s">
        <v>383</v>
      </c>
      <c r="AQ246" s="29" t="s">
        <v>383</v>
      </c>
      <c r="AR246" s="29" t="s">
        <v>383</v>
      </c>
      <c r="AS246" s="29" t="s">
        <v>383</v>
      </c>
      <c r="AT246" s="29" t="s">
        <v>382</v>
      </c>
      <c r="AU246" s="29" t="s">
        <v>382</v>
      </c>
      <c r="AV246" s="29" t="s">
        <v>377</v>
      </c>
      <c r="AW246" s="29" t="s">
        <v>377</v>
      </c>
      <c r="AX246" s="29" t="s">
        <v>377</v>
      </c>
      <c r="AY246" s="29" t="s">
        <v>377</v>
      </c>
      <c r="AZ246" s="29" t="s">
        <v>377</v>
      </c>
      <c r="BA246" s="29" t="s">
        <v>377</v>
      </c>
      <c r="BB246" s="29" t="s">
        <v>383</v>
      </c>
      <c r="BC246" s="29" t="s">
        <v>382</v>
      </c>
      <c r="BD246" s="29" t="s">
        <v>383</v>
      </c>
      <c r="BE246" s="29" t="s">
        <v>382</v>
      </c>
      <c r="BF246" s="29" t="s">
        <v>383</v>
      </c>
      <c r="BG246" s="29" t="s">
        <v>382</v>
      </c>
      <c r="BH246" s="29" t="s">
        <v>383</v>
      </c>
      <c r="BI246" s="29" t="s">
        <v>383</v>
      </c>
      <c r="BJ246" s="29" t="s">
        <v>383</v>
      </c>
      <c r="BK246" s="29" t="s">
        <v>383</v>
      </c>
      <c r="BL246" s="29" t="s">
        <v>383</v>
      </c>
      <c r="BM246" s="29" t="s">
        <v>383</v>
      </c>
      <c r="BN246" s="29" t="s">
        <v>382</v>
      </c>
      <c r="BO246" s="29" t="s">
        <v>383</v>
      </c>
      <c r="BP246" s="29" t="s">
        <v>383</v>
      </c>
      <c r="BQ246" s="29">
        <v>14.9</v>
      </c>
      <c r="BR246" s="29">
        <v>12.8</v>
      </c>
      <c r="BS246" s="29">
        <v>86.2</v>
      </c>
      <c r="BT246" s="29">
        <v>1</v>
      </c>
      <c r="BU246" s="29">
        <v>6.7</v>
      </c>
      <c r="BV246" s="29">
        <v>1</v>
      </c>
      <c r="BW246" s="29">
        <v>7</v>
      </c>
      <c r="BX246" s="29">
        <v>4.3099999999999996</v>
      </c>
      <c r="BY246" s="29">
        <v>10.7</v>
      </c>
      <c r="BZ246" s="29">
        <v>43.7</v>
      </c>
      <c r="CA246" s="29">
        <v>101.5</v>
      </c>
      <c r="CB246" s="29">
        <v>24.8</v>
      </c>
      <c r="CC246" s="29">
        <v>24.5</v>
      </c>
      <c r="CD246" s="29">
        <v>15.4</v>
      </c>
      <c r="CE246" s="29">
        <v>244</v>
      </c>
      <c r="CF246" s="29">
        <v>9.6</v>
      </c>
      <c r="CG246" s="29">
        <v>44</v>
      </c>
      <c r="CI246" s="29">
        <v>40</v>
      </c>
      <c r="CJ246" s="29">
        <v>6</v>
      </c>
      <c r="CK246" s="29">
        <v>10</v>
      </c>
      <c r="CM246" s="29" t="s">
        <v>383</v>
      </c>
      <c r="CN246" s="29" t="s">
        <v>53</v>
      </c>
      <c r="CO246" s="29" t="s">
        <v>382</v>
      </c>
      <c r="CP246" s="29" t="s">
        <v>382</v>
      </c>
      <c r="CQ246" s="29" t="s">
        <v>385</v>
      </c>
      <c r="CR246" s="29">
        <v>0</v>
      </c>
      <c r="CS246" s="29" t="s">
        <v>385</v>
      </c>
      <c r="CT246" s="29" t="s">
        <v>385</v>
      </c>
      <c r="CU246" s="29" t="s">
        <v>385</v>
      </c>
      <c r="CW246" s="29">
        <v>0</v>
      </c>
      <c r="CX246" s="29" t="s">
        <v>385</v>
      </c>
      <c r="DC246" s="29" t="s">
        <v>385</v>
      </c>
      <c r="DD246" s="29" t="s">
        <v>385</v>
      </c>
      <c r="DE246" s="29" t="s">
        <v>385</v>
      </c>
      <c r="DF246" s="29">
        <v>0</v>
      </c>
      <c r="DG246" s="29" t="s">
        <v>385</v>
      </c>
      <c r="DH246" s="29" t="str">
        <f t="shared" si="3"/>
        <v>PN024</v>
      </c>
    </row>
    <row r="247" spans="1:112" ht="16" x14ac:dyDescent="0.2">
      <c r="A247" s="29" t="s">
        <v>1250</v>
      </c>
      <c r="B247" s="29" t="s">
        <v>1444</v>
      </c>
      <c r="C247" s="29">
        <v>144</v>
      </c>
      <c r="D247" s="29" t="s">
        <v>54</v>
      </c>
      <c r="E247" s="29" t="s">
        <v>1445</v>
      </c>
      <c r="F247" s="29">
        <v>0</v>
      </c>
      <c r="G247" s="29" t="s">
        <v>392</v>
      </c>
      <c r="H247" s="29">
        <v>3</v>
      </c>
      <c r="I247" s="29">
        <v>2</v>
      </c>
      <c r="J247" s="29">
        <f>I247*12</f>
        <v>24</v>
      </c>
      <c r="K247" s="29">
        <v>0</v>
      </c>
      <c r="M247" s="29">
        <v>1</v>
      </c>
      <c r="O247" s="29">
        <v>1</v>
      </c>
      <c r="Q247" s="29" t="s">
        <v>54</v>
      </c>
      <c r="R247" s="29">
        <v>2</v>
      </c>
      <c r="S247" s="29">
        <f>R247*12</f>
        <v>24</v>
      </c>
      <c r="T247" s="29" t="s">
        <v>392</v>
      </c>
      <c r="U247" s="29" t="s">
        <v>382</v>
      </c>
      <c r="V247" s="29" t="s">
        <v>378</v>
      </c>
      <c r="X247" s="29">
        <v>55</v>
      </c>
      <c r="Y247" s="29" t="s">
        <v>554</v>
      </c>
      <c r="Z247" s="29">
        <v>88</v>
      </c>
      <c r="AA247" s="29" t="s">
        <v>380</v>
      </c>
      <c r="AB247" s="29" t="s">
        <v>383</v>
      </c>
      <c r="AC247" s="29" t="s">
        <v>383</v>
      </c>
      <c r="AD247" s="29">
        <v>38.722222222222221</v>
      </c>
      <c r="AE247" s="29">
        <v>101.7</v>
      </c>
      <c r="AF247" s="29">
        <v>3.5</v>
      </c>
      <c r="AG247" s="29" t="s">
        <v>383</v>
      </c>
      <c r="AH247" s="29" t="s">
        <v>383</v>
      </c>
      <c r="AI247" s="29" t="s">
        <v>377</v>
      </c>
      <c r="AJ247" s="29" t="s">
        <v>377</v>
      </c>
      <c r="AK247" s="29" t="s">
        <v>377</v>
      </c>
      <c r="AL247" s="29" t="s">
        <v>383</v>
      </c>
      <c r="AM247" s="29" t="s">
        <v>382</v>
      </c>
      <c r="AN247" s="29" t="s">
        <v>382</v>
      </c>
      <c r="AO247" s="29" t="s">
        <v>383</v>
      </c>
      <c r="AP247" s="29" t="s">
        <v>383</v>
      </c>
      <c r="AQ247" s="29" t="s">
        <v>383</v>
      </c>
      <c r="AR247" s="29" t="s">
        <v>1446</v>
      </c>
      <c r="AS247" s="29" t="s">
        <v>383</v>
      </c>
      <c r="AT247" s="29" t="s">
        <v>382</v>
      </c>
      <c r="AU247" s="29" t="s">
        <v>382</v>
      </c>
      <c r="AV247" s="29" t="s">
        <v>377</v>
      </c>
      <c r="AW247" s="29" t="s">
        <v>377</v>
      </c>
      <c r="AX247" s="29" t="s">
        <v>377</v>
      </c>
      <c r="AY247" s="29" t="s">
        <v>377</v>
      </c>
      <c r="AZ247" s="29" t="s">
        <v>377</v>
      </c>
      <c r="BA247" s="29" t="s">
        <v>377</v>
      </c>
      <c r="BB247" s="29" t="s">
        <v>383</v>
      </c>
      <c r="BC247" s="29" t="s">
        <v>382</v>
      </c>
      <c r="BD247" s="29" t="s">
        <v>383</v>
      </c>
      <c r="BE247" s="29" t="s">
        <v>377</v>
      </c>
      <c r="BF247" s="29" t="s">
        <v>1447</v>
      </c>
      <c r="BG247" s="29" t="s">
        <v>383</v>
      </c>
      <c r="BH247" s="29" t="s">
        <v>383</v>
      </c>
      <c r="BI247" s="29" t="s">
        <v>383</v>
      </c>
      <c r="BJ247" s="29" t="s">
        <v>383</v>
      </c>
      <c r="BK247" s="29" t="s">
        <v>383</v>
      </c>
      <c r="BL247" s="29" t="s">
        <v>383</v>
      </c>
      <c r="BM247" s="29" t="s">
        <v>1447</v>
      </c>
      <c r="BN247" s="29" t="s">
        <v>383</v>
      </c>
      <c r="BO247" s="29" t="s">
        <v>383</v>
      </c>
      <c r="BP247" s="29" t="s">
        <v>1448</v>
      </c>
      <c r="CM247" s="29" t="s">
        <v>383</v>
      </c>
      <c r="CN247" s="29" t="s">
        <v>54</v>
      </c>
      <c r="CO247" s="29" t="s">
        <v>382</v>
      </c>
      <c r="CP247" s="29" t="s">
        <v>382</v>
      </c>
      <c r="CQ247" s="29" t="s">
        <v>385</v>
      </c>
      <c r="CR247" s="29">
        <v>0</v>
      </c>
      <c r="CS247" s="29" t="s">
        <v>385</v>
      </c>
      <c r="CT247" s="29" t="s">
        <v>385</v>
      </c>
      <c r="CU247" s="29" t="s">
        <v>385</v>
      </c>
      <c r="CW247" s="29">
        <v>0</v>
      </c>
      <c r="CX247" s="29" t="s">
        <v>385</v>
      </c>
      <c r="DC247" s="29" t="s">
        <v>385</v>
      </c>
      <c r="DD247" s="29" t="s">
        <v>385</v>
      </c>
      <c r="DE247" s="29" t="s">
        <v>457</v>
      </c>
      <c r="DF247" s="29">
        <v>0</v>
      </c>
      <c r="DG247" s="29" t="s">
        <v>385</v>
      </c>
      <c r="DH247" s="29" t="str">
        <f t="shared" si="3"/>
        <v>PN025</v>
      </c>
    </row>
    <row r="248" spans="1:112" ht="16" x14ac:dyDescent="0.2">
      <c r="A248" s="29" t="s">
        <v>1250</v>
      </c>
      <c r="B248" s="29" t="s">
        <v>1444</v>
      </c>
      <c r="C248" s="29">
        <v>145</v>
      </c>
      <c r="D248" s="29" t="s">
        <v>55</v>
      </c>
      <c r="E248" s="29" t="s">
        <v>1449</v>
      </c>
      <c r="F248" s="29">
        <v>0</v>
      </c>
      <c r="G248" s="29" t="s">
        <v>392</v>
      </c>
      <c r="H248" s="29">
        <v>3</v>
      </c>
      <c r="I248" s="29">
        <v>2</v>
      </c>
      <c r="J248" s="29">
        <f>I248*12</f>
        <v>24</v>
      </c>
      <c r="K248" s="29">
        <v>1</v>
      </c>
      <c r="M248" s="29">
        <v>1</v>
      </c>
      <c r="O248" s="29">
        <v>1</v>
      </c>
      <c r="Q248" s="29" t="s">
        <v>55</v>
      </c>
      <c r="R248" s="29">
        <v>2</v>
      </c>
      <c r="S248" s="29">
        <f>R248*12</f>
        <v>24</v>
      </c>
      <c r="T248" s="29" t="s">
        <v>392</v>
      </c>
      <c r="U248" s="29" t="s">
        <v>377</v>
      </c>
      <c r="V248" s="29" t="s">
        <v>378</v>
      </c>
      <c r="Y248" s="29" t="s">
        <v>554</v>
      </c>
      <c r="Z248" s="29">
        <v>72</v>
      </c>
      <c r="AA248" s="29" t="s">
        <v>380</v>
      </c>
      <c r="AB248" s="29" t="s">
        <v>383</v>
      </c>
      <c r="AC248" s="29" t="s">
        <v>383</v>
      </c>
      <c r="AD248" s="29">
        <v>39.277777777777779</v>
      </c>
      <c r="AE248" s="29">
        <v>102.7</v>
      </c>
      <c r="AF248" s="29">
        <v>4</v>
      </c>
      <c r="AG248" s="29" t="s">
        <v>383</v>
      </c>
      <c r="AH248" s="29" t="s">
        <v>383</v>
      </c>
      <c r="AI248" s="29" t="s">
        <v>377</v>
      </c>
      <c r="AJ248" s="29" t="s">
        <v>382</v>
      </c>
      <c r="AK248" s="29" t="s">
        <v>377</v>
      </c>
      <c r="AL248" s="29" t="s">
        <v>573</v>
      </c>
      <c r="AM248" s="29" t="s">
        <v>382</v>
      </c>
      <c r="AN248" s="29" t="s">
        <v>382</v>
      </c>
      <c r="AO248" s="29" t="s">
        <v>958</v>
      </c>
      <c r="AP248" s="29" t="s">
        <v>383</v>
      </c>
      <c r="AQ248" s="29" t="s">
        <v>383</v>
      </c>
      <c r="AR248" s="29" t="s">
        <v>383</v>
      </c>
      <c r="AS248" s="29" t="s">
        <v>383</v>
      </c>
      <c r="AT248" s="29" t="s">
        <v>382</v>
      </c>
      <c r="AU248" s="29" t="s">
        <v>377</v>
      </c>
      <c r="AV248" s="29" t="s">
        <v>377</v>
      </c>
      <c r="AW248" s="29" t="s">
        <v>377</v>
      </c>
      <c r="AX248" s="29" t="s">
        <v>377</v>
      </c>
      <c r="AY248" s="29" t="s">
        <v>377</v>
      </c>
      <c r="AZ248" s="29" t="s">
        <v>377</v>
      </c>
      <c r="BA248" s="29" t="s">
        <v>377</v>
      </c>
      <c r="BB248" s="29" t="s">
        <v>383</v>
      </c>
      <c r="BC248" s="29" t="s">
        <v>382</v>
      </c>
      <c r="BD248" s="29" t="s">
        <v>383</v>
      </c>
      <c r="BE248" s="29" t="s">
        <v>382</v>
      </c>
      <c r="BF248" s="29" t="s">
        <v>383</v>
      </c>
      <c r="BG248" s="29" t="s">
        <v>383</v>
      </c>
      <c r="BH248" s="29" t="s">
        <v>383</v>
      </c>
      <c r="BI248" s="29" t="s">
        <v>383</v>
      </c>
      <c r="BJ248" s="29" t="s">
        <v>383</v>
      </c>
      <c r="BK248" s="29" t="s">
        <v>383</v>
      </c>
      <c r="BL248" s="29" t="s">
        <v>383</v>
      </c>
      <c r="BM248" s="29" t="s">
        <v>383</v>
      </c>
      <c r="BN248" s="29" t="s">
        <v>383</v>
      </c>
      <c r="BO248" s="29" t="s">
        <v>383</v>
      </c>
      <c r="BP248" s="29" t="s">
        <v>383</v>
      </c>
      <c r="BQ248" s="29">
        <v>23.3</v>
      </c>
      <c r="BR248" s="29">
        <v>14.7</v>
      </c>
      <c r="BS248" s="29">
        <v>62.9</v>
      </c>
      <c r="BT248" s="29">
        <v>3.2</v>
      </c>
      <c r="BU248" s="29">
        <v>13.8</v>
      </c>
      <c r="BV248" s="29">
        <v>5.4</v>
      </c>
      <c r="BW248" s="29">
        <v>23.3</v>
      </c>
      <c r="BX248" s="29">
        <v>6.28</v>
      </c>
      <c r="BY248" s="29">
        <v>14.8</v>
      </c>
      <c r="BZ248" s="29">
        <v>45</v>
      </c>
      <c r="CA248" s="29">
        <v>71.7</v>
      </c>
      <c r="CB248" s="29">
        <v>23.6</v>
      </c>
      <c r="CC248" s="29">
        <v>32.9</v>
      </c>
      <c r="CD248" s="29">
        <v>15.6</v>
      </c>
      <c r="CE248" s="29">
        <v>155</v>
      </c>
      <c r="CG248" s="29">
        <v>43</v>
      </c>
      <c r="CI248" s="29">
        <v>24</v>
      </c>
      <c r="CJ248" s="29">
        <v>3</v>
      </c>
      <c r="CK248" s="29">
        <v>29</v>
      </c>
      <c r="CM248" s="29">
        <v>1</v>
      </c>
      <c r="CN248" s="29" t="s">
        <v>55</v>
      </c>
      <c r="CO248" s="29" t="s">
        <v>382</v>
      </c>
      <c r="CP248" s="29" t="s">
        <v>382</v>
      </c>
      <c r="CQ248" s="29" t="s">
        <v>385</v>
      </c>
      <c r="CR248" s="29">
        <v>0</v>
      </c>
      <c r="CS248" s="29" t="s">
        <v>385</v>
      </c>
      <c r="CT248" s="29" t="s">
        <v>385</v>
      </c>
      <c r="CU248" s="29" t="s">
        <v>385</v>
      </c>
      <c r="CW248" s="29">
        <v>0</v>
      </c>
      <c r="CX248" s="29" t="s">
        <v>385</v>
      </c>
      <c r="DC248" s="29" t="s">
        <v>385</v>
      </c>
      <c r="DD248" s="29" t="s">
        <v>385</v>
      </c>
      <c r="DE248" s="29" t="s">
        <v>385</v>
      </c>
      <c r="DF248" s="29">
        <v>0</v>
      </c>
      <c r="DG248" s="29" t="s">
        <v>385</v>
      </c>
      <c r="DH248" s="29" t="str">
        <f t="shared" si="3"/>
        <v>PN025</v>
      </c>
    </row>
    <row r="249" spans="1:112" ht="16" x14ac:dyDescent="0.2">
      <c r="A249" s="29" t="s">
        <v>1250</v>
      </c>
      <c r="B249" s="29" t="s">
        <v>1450</v>
      </c>
      <c r="C249" s="29">
        <v>146</v>
      </c>
      <c r="D249" s="29" t="s">
        <v>56</v>
      </c>
      <c r="E249" s="29" t="s">
        <v>1451</v>
      </c>
      <c r="F249" s="29">
        <v>0</v>
      </c>
      <c r="G249" s="29" t="s">
        <v>392</v>
      </c>
      <c r="H249" s="29" t="s">
        <v>705</v>
      </c>
      <c r="I249" s="29" t="s">
        <v>705</v>
      </c>
      <c r="J249" s="29" t="s">
        <v>705</v>
      </c>
      <c r="K249" s="29" t="s">
        <v>383</v>
      </c>
      <c r="L249" s="29" t="s">
        <v>383</v>
      </c>
      <c r="M249" s="29" t="s">
        <v>383</v>
      </c>
      <c r="N249" s="29" t="s">
        <v>383</v>
      </c>
      <c r="O249" s="29" t="s">
        <v>383</v>
      </c>
      <c r="P249" s="29" t="s">
        <v>1452</v>
      </c>
      <c r="Q249" s="29" t="s">
        <v>56</v>
      </c>
      <c r="R249" s="29">
        <v>99</v>
      </c>
      <c r="S249" s="29">
        <v>999</v>
      </c>
      <c r="T249" s="29" t="s">
        <v>392</v>
      </c>
      <c r="U249" s="29" t="s">
        <v>382</v>
      </c>
      <c r="V249" s="29" t="s">
        <v>378</v>
      </c>
      <c r="X249" s="29">
        <v>24</v>
      </c>
      <c r="Y249" s="29" t="s">
        <v>1453</v>
      </c>
      <c r="Z249" s="29">
        <v>100</v>
      </c>
      <c r="AA249" s="29" t="s">
        <v>380</v>
      </c>
      <c r="AD249" s="29">
        <v>39.277777777777779</v>
      </c>
      <c r="AE249" s="29">
        <v>102.7</v>
      </c>
      <c r="AF249" s="29">
        <v>3</v>
      </c>
      <c r="AI249" s="29" t="s">
        <v>377</v>
      </c>
      <c r="AJ249" s="29" t="s">
        <v>382</v>
      </c>
      <c r="AK249" s="29" t="s">
        <v>377</v>
      </c>
      <c r="AL249" s="29" t="s">
        <v>939</v>
      </c>
      <c r="AM249" s="29" t="s">
        <v>382</v>
      </c>
      <c r="AN249" s="29" t="s">
        <v>382</v>
      </c>
      <c r="AO249" s="29" t="s">
        <v>1454</v>
      </c>
      <c r="AP249" s="29" t="s">
        <v>383</v>
      </c>
      <c r="AQ249" s="29" t="s">
        <v>383</v>
      </c>
      <c r="AR249" s="29" t="s">
        <v>1455</v>
      </c>
      <c r="AS249" s="29" t="s">
        <v>383</v>
      </c>
      <c r="AT249" s="29" t="s">
        <v>382</v>
      </c>
      <c r="AU249" s="29" t="s">
        <v>382</v>
      </c>
      <c r="AV249" s="29" t="s">
        <v>377</v>
      </c>
      <c r="AW249" s="29" t="s">
        <v>377</v>
      </c>
      <c r="AX249" s="29" t="s">
        <v>377</v>
      </c>
      <c r="AY249" s="29" t="s">
        <v>377</v>
      </c>
      <c r="AZ249" s="29" t="s">
        <v>377</v>
      </c>
      <c r="BA249" s="29" t="s">
        <v>377</v>
      </c>
      <c r="BB249" s="29" t="s">
        <v>383</v>
      </c>
      <c r="BC249" s="29" t="s">
        <v>382</v>
      </c>
      <c r="BD249" s="29" t="s">
        <v>383</v>
      </c>
      <c r="BE249" s="29" t="s">
        <v>383</v>
      </c>
      <c r="BF249" s="29" t="s">
        <v>383</v>
      </c>
      <c r="BG249" s="29" t="s">
        <v>383</v>
      </c>
      <c r="BH249" s="29" t="s">
        <v>383</v>
      </c>
      <c r="BI249" s="29" t="s">
        <v>383</v>
      </c>
      <c r="BJ249" s="29" t="s">
        <v>383</v>
      </c>
      <c r="BK249" s="29" t="s">
        <v>383</v>
      </c>
      <c r="BL249" s="29" t="s">
        <v>383</v>
      </c>
      <c r="BM249" s="29" t="s">
        <v>383</v>
      </c>
      <c r="BN249" s="29" t="s">
        <v>383</v>
      </c>
      <c r="BO249" s="29" t="s">
        <v>383</v>
      </c>
      <c r="BP249" s="29" t="s">
        <v>1456</v>
      </c>
      <c r="BQ249" s="29" t="s">
        <v>383</v>
      </c>
      <c r="BR249" s="29" t="s">
        <v>383</v>
      </c>
      <c r="BS249" s="29" t="s">
        <v>383</v>
      </c>
      <c r="BT249" s="29" t="s">
        <v>383</v>
      </c>
      <c r="BU249" s="29" t="s">
        <v>383</v>
      </c>
      <c r="BV249" s="29" t="s">
        <v>383</v>
      </c>
      <c r="BW249" s="29" t="s">
        <v>383</v>
      </c>
      <c r="BX249" s="29" t="s">
        <v>383</v>
      </c>
      <c r="BY249" s="29" t="s">
        <v>383</v>
      </c>
      <c r="BZ249" s="29" t="s">
        <v>383</v>
      </c>
      <c r="CA249" s="29" t="s">
        <v>383</v>
      </c>
      <c r="CB249" s="29" t="s">
        <v>383</v>
      </c>
      <c r="CC249" s="29" t="s">
        <v>383</v>
      </c>
      <c r="CD249" s="29" t="s">
        <v>383</v>
      </c>
      <c r="CE249" s="29" t="s">
        <v>383</v>
      </c>
      <c r="CF249" s="29" t="s">
        <v>383</v>
      </c>
      <c r="CG249" s="29" t="s">
        <v>383</v>
      </c>
      <c r="CH249" s="29" t="s">
        <v>383</v>
      </c>
      <c r="CI249" s="29" t="s">
        <v>383</v>
      </c>
      <c r="CJ249" s="29" t="s">
        <v>383</v>
      </c>
      <c r="CK249" s="29" t="s">
        <v>383</v>
      </c>
      <c r="CL249" s="29" t="s">
        <v>383</v>
      </c>
      <c r="CM249" s="29" t="s">
        <v>383</v>
      </c>
      <c r="CN249" s="29" t="s">
        <v>56</v>
      </c>
      <c r="CO249" s="29" t="s">
        <v>382</v>
      </c>
      <c r="CP249" s="29" t="s">
        <v>382</v>
      </c>
      <c r="CQ249" s="29" t="s">
        <v>385</v>
      </c>
      <c r="CR249" s="29">
        <v>0</v>
      </c>
      <c r="CS249" s="29" t="s">
        <v>385</v>
      </c>
      <c r="CT249" s="29" t="s">
        <v>385</v>
      </c>
      <c r="CU249" s="29" t="s">
        <v>385</v>
      </c>
      <c r="CW249" s="29">
        <v>0</v>
      </c>
      <c r="CX249" s="29" t="s">
        <v>385</v>
      </c>
      <c r="DC249" s="29" t="s">
        <v>385</v>
      </c>
      <c r="DD249" s="29" t="s">
        <v>385</v>
      </c>
      <c r="DE249" s="29" t="s">
        <v>385</v>
      </c>
      <c r="DF249" s="29">
        <v>0</v>
      </c>
      <c r="DG249" s="29" t="s">
        <v>385</v>
      </c>
      <c r="DH249" s="29" t="str">
        <f t="shared" si="3"/>
        <v>PN026</v>
      </c>
    </row>
    <row r="250" spans="1:112" ht="21.75" customHeight="1" x14ac:dyDescent="0.2">
      <c r="A250" s="29" t="s">
        <v>1250</v>
      </c>
      <c r="B250" s="29" t="s">
        <v>1450</v>
      </c>
      <c r="C250" s="29">
        <v>147</v>
      </c>
      <c r="D250" s="29" t="s">
        <v>57</v>
      </c>
      <c r="E250" s="29" t="s">
        <v>1457</v>
      </c>
      <c r="F250" s="29">
        <v>0</v>
      </c>
      <c r="G250" s="29" t="s">
        <v>392</v>
      </c>
      <c r="H250" s="29">
        <v>6</v>
      </c>
      <c r="I250" s="29">
        <v>6</v>
      </c>
      <c r="J250" s="29">
        <f>I250*12</f>
        <v>72</v>
      </c>
      <c r="K250" s="29">
        <v>1</v>
      </c>
      <c r="M250" s="29">
        <v>1</v>
      </c>
      <c r="O250" s="29">
        <v>1</v>
      </c>
      <c r="P250" s="29" t="s">
        <v>1458</v>
      </c>
      <c r="Q250" s="29" t="s">
        <v>57</v>
      </c>
      <c r="R250" s="29">
        <v>6</v>
      </c>
      <c r="S250" s="29">
        <f>R250*12</f>
        <v>72</v>
      </c>
      <c r="T250" s="29" t="s">
        <v>392</v>
      </c>
      <c r="U250" s="29" t="s">
        <v>377</v>
      </c>
      <c r="V250" s="29" t="s">
        <v>378</v>
      </c>
      <c r="Y250" s="29" t="s">
        <v>910</v>
      </c>
      <c r="Z250" s="29" t="s">
        <v>383</v>
      </c>
      <c r="AA250" s="29" t="s">
        <v>383</v>
      </c>
      <c r="AB250" s="29" t="s">
        <v>383</v>
      </c>
      <c r="AC250" s="29" t="s">
        <v>383</v>
      </c>
      <c r="AD250" s="29">
        <v>39.944444444444443</v>
      </c>
      <c r="AE250" s="29">
        <v>103.9</v>
      </c>
      <c r="AF250" s="29">
        <v>7</v>
      </c>
      <c r="AG250" s="29" t="s">
        <v>383</v>
      </c>
      <c r="AH250" s="29" t="s">
        <v>383</v>
      </c>
      <c r="AI250" s="29" t="s">
        <v>377</v>
      </c>
      <c r="AJ250" s="29" t="s">
        <v>377</v>
      </c>
      <c r="AK250" s="29" t="s">
        <v>382</v>
      </c>
      <c r="AL250" s="29" t="s">
        <v>383</v>
      </c>
      <c r="AM250" s="29" t="s">
        <v>382</v>
      </c>
      <c r="AN250" s="29" t="s">
        <v>382</v>
      </c>
      <c r="AO250" s="29" t="s">
        <v>383</v>
      </c>
      <c r="AP250" s="29" t="s">
        <v>383</v>
      </c>
      <c r="AQ250" s="29" t="s">
        <v>383</v>
      </c>
      <c r="AR250" s="29" t="s">
        <v>1459</v>
      </c>
      <c r="AS250" s="29" t="s">
        <v>383</v>
      </c>
      <c r="AT250" s="29" t="s">
        <v>382</v>
      </c>
      <c r="AU250" s="29" t="s">
        <v>382</v>
      </c>
      <c r="AV250" s="29" t="s">
        <v>377</v>
      </c>
      <c r="AW250" s="29" t="s">
        <v>383</v>
      </c>
      <c r="AX250" s="29" t="s">
        <v>383</v>
      </c>
      <c r="AY250" s="29" t="s">
        <v>383</v>
      </c>
      <c r="AZ250" s="29" t="s">
        <v>383</v>
      </c>
      <c r="BA250" s="29" t="s">
        <v>377</v>
      </c>
      <c r="BB250" s="29" t="s">
        <v>383</v>
      </c>
      <c r="BC250" s="29" t="s">
        <v>382</v>
      </c>
      <c r="BD250" s="29" t="s">
        <v>383</v>
      </c>
      <c r="BE250" s="29" t="s">
        <v>383</v>
      </c>
      <c r="BF250" s="29" t="s">
        <v>383</v>
      </c>
      <c r="BG250" s="29" t="s">
        <v>383</v>
      </c>
      <c r="BH250" s="29" t="s">
        <v>383</v>
      </c>
      <c r="BI250" s="29" t="s">
        <v>383</v>
      </c>
      <c r="BJ250" s="29" t="s">
        <v>383</v>
      </c>
      <c r="BK250" s="29" t="s">
        <v>383</v>
      </c>
      <c r="BL250" s="29" t="s">
        <v>383</v>
      </c>
      <c r="BM250" s="29" t="s">
        <v>383</v>
      </c>
      <c r="BN250" s="29" t="s">
        <v>383</v>
      </c>
      <c r="BO250" s="29" t="s">
        <v>383</v>
      </c>
      <c r="BP250" s="29" t="s">
        <v>383</v>
      </c>
      <c r="BQ250" s="29">
        <v>10.9</v>
      </c>
      <c r="BR250" s="29">
        <v>7.6</v>
      </c>
      <c r="BS250" s="29">
        <v>69.8</v>
      </c>
      <c r="BT250" s="29">
        <v>2.2999999999999998</v>
      </c>
      <c r="BU250" s="29">
        <v>21.5</v>
      </c>
      <c r="BV250" s="29">
        <v>0.9</v>
      </c>
      <c r="BW250" s="29">
        <v>8.6999999999999993</v>
      </c>
      <c r="BX250" s="29" t="s">
        <v>679</v>
      </c>
      <c r="BY250" s="29">
        <v>16.7</v>
      </c>
      <c r="BZ250" s="29" t="s">
        <v>383</v>
      </c>
      <c r="CA250" s="29">
        <v>67.599999999999994</v>
      </c>
      <c r="CB250" s="29" t="s">
        <v>383</v>
      </c>
      <c r="CC250" s="29" t="s">
        <v>383</v>
      </c>
      <c r="CD250" s="29">
        <v>17.2</v>
      </c>
      <c r="CE250" s="29" t="s">
        <v>679</v>
      </c>
      <c r="CF250" s="29" t="s">
        <v>383</v>
      </c>
      <c r="CG250" s="29">
        <v>75</v>
      </c>
      <c r="CH250" s="29" t="s">
        <v>383</v>
      </c>
      <c r="CI250" s="29">
        <v>19</v>
      </c>
      <c r="CJ250" s="29">
        <v>6</v>
      </c>
      <c r="CK250" s="29" t="s">
        <v>383</v>
      </c>
      <c r="CL250" s="29" t="s">
        <v>383</v>
      </c>
      <c r="CM250" s="29" t="s">
        <v>383</v>
      </c>
      <c r="CN250" s="29" t="s">
        <v>1460</v>
      </c>
      <c r="CO250" s="29" t="s">
        <v>456</v>
      </c>
      <c r="CP250" s="29" t="s">
        <v>456</v>
      </c>
      <c r="CQ250" s="29" t="s">
        <v>457</v>
      </c>
      <c r="CR250" s="29">
        <v>1</v>
      </c>
      <c r="CS250" s="29" t="s">
        <v>457</v>
      </c>
      <c r="CT250" s="29" t="s">
        <v>457</v>
      </c>
      <c r="CU250" s="29" t="s">
        <v>457</v>
      </c>
      <c r="CW250" s="29">
        <v>1</v>
      </c>
      <c r="CX250" s="29" t="s">
        <v>385</v>
      </c>
      <c r="DC250" s="29" t="s">
        <v>457</v>
      </c>
      <c r="DD250" s="29" t="s">
        <v>457</v>
      </c>
      <c r="DE250" s="29" t="s">
        <v>385</v>
      </c>
      <c r="DF250" s="29">
        <v>1</v>
      </c>
      <c r="DG250" s="29" t="s">
        <v>385</v>
      </c>
      <c r="DH250" s="29" t="str">
        <f t="shared" si="3"/>
        <v>PN026</v>
      </c>
    </row>
    <row r="251" spans="1:112" ht="16" x14ac:dyDescent="0.2">
      <c r="A251" s="29" t="s">
        <v>1250</v>
      </c>
      <c r="B251" s="29" t="s">
        <v>1461</v>
      </c>
      <c r="C251" s="29">
        <v>148</v>
      </c>
      <c r="D251" s="29" t="s">
        <v>1462</v>
      </c>
      <c r="E251" s="29" t="s">
        <v>1463</v>
      </c>
      <c r="F251" s="29">
        <v>0</v>
      </c>
      <c r="H251" s="29">
        <v>14</v>
      </c>
      <c r="I251" s="29">
        <v>14</v>
      </c>
      <c r="J251" s="29">
        <v>168</v>
      </c>
      <c r="K251" s="29">
        <v>1</v>
      </c>
      <c r="M251" s="29">
        <v>1</v>
      </c>
      <c r="O251" s="29">
        <v>1</v>
      </c>
      <c r="Q251" s="29" t="s">
        <v>1462</v>
      </c>
      <c r="AD251" s="29" t="s">
        <v>1416</v>
      </c>
      <c r="AI251" s="29" t="s">
        <v>383</v>
      </c>
      <c r="AJ251" s="29" t="s">
        <v>383</v>
      </c>
      <c r="AK251" s="29" t="s">
        <v>383</v>
      </c>
      <c r="AL251" s="29" t="s">
        <v>383</v>
      </c>
      <c r="AM251" s="29" t="s">
        <v>383</v>
      </c>
      <c r="AN251" s="29" t="s">
        <v>383</v>
      </c>
      <c r="AO251" s="29" t="s">
        <v>383</v>
      </c>
      <c r="AP251" s="29" t="s">
        <v>383</v>
      </c>
      <c r="AQ251" s="29" t="s">
        <v>383</v>
      </c>
      <c r="AR251" s="29" t="s">
        <v>383</v>
      </c>
      <c r="AS251" s="29" t="s">
        <v>383</v>
      </c>
      <c r="AT251" s="29" t="s">
        <v>383</v>
      </c>
      <c r="AU251" s="29" t="s">
        <v>383</v>
      </c>
      <c r="AV251" s="29" t="s">
        <v>383</v>
      </c>
      <c r="AW251" s="29" t="s">
        <v>383</v>
      </c>
      <c r="AX251" s="29" t="s">
        <v>383</v>
      </c>
      <c r="AY251" s="29" t="s">
        <v>383</v>
      </c>
      <c r="AZ251" s="29" t="s">
        <v>383</v>
      </c>
      <c r="BA251" s="29" t="s">
        <v>383</v>
      </c>
      <c r="BB251" s="29" t="s">
        <v>383</v>
      </c>
      <c r="BC251" s="29" t="s">
        <v>383</v>
      </c>
      <c r="BD251" s="29" t="s">
        <v>383</v>
      </c>
      <c r="BE251" s="29" t="s">
        <v>383</v>
      </c>
      <c r="BF251" s="29" t="s">
        <v>383</v>
      </c>
      <c r="BG251" s="29" t="s">
        <v>383</v>
      </c>
      <c r="BH251" s="29" t="s">
        <v>383</v>
      </c>
      <c r="BI251" s="29" t="s">
        <v>383</v>
      </c>
      <c r="BJ251" s="29" t="s">
        <v>383</v>
      </c>
      <c r="BK251" s="29" t="s">
        <v>383</v>
      </c>
      <c r="BL251" s="29" t="s">
        <v>383</v>
      </c>
      <c r="BM251" s="29" t="s">
        <v>383</v>
      </c>
      <c r="BN251" s="29" t="s">
        <v>383</v>
      </c>
      <c r="BO251" s="29" t="s">
        <v>383</v>
      </c>
      <c r="BP251" s="29" t="s">
        <v>383</v>
      </c>
      <c r="BQ251" s="29">
        <v>15.3</v>
      </c>
      <c r="BR251" s="29">
        <v>11.8</v>
      </c>
      <c r="BS251" s="29">
        <v>76.900000000000006</v>
      </c>
      <c r="BT251" s="29">
        <v>1.6</v>
      </c>
      <c r="BU251" s="29">
        <v>10.7</v>
      </c>
      <c r="BV251" s="29">
        <v>1.9</v>
      </c>
      <c r="BW251" s="29">
        <v>12.4</v>
      </c>
      <c r="BX251" s="29" t="s">
        <v>679</v>
      </c>
      <c r="BY251" s="29">
        <v>16.399999999999999</v>
      </c>
      <c r="BZ251" s="29" t="s">
        <v>383</v>
      </c>
      <c r="CA251" s="29">
        <v>70</v>
      </c>
      <c r="CB251" s="29" t="s">
        <v>383</v>
      </c>
      <c r="CC251" s="29" t="s">
        <v>383</v>
      </c>
      <c r="CD251" s="29">
        <v>15.5</v>
      </c>
      <c r="CE251" s="29" t="s">
        <v>679</v>
      </c>
      <c r="CF251" s="29" t="s">
        <v>383</v>
      </c>
      <c r="CG251" s="29">
        <v>68</v>
      </c>
      <c r="CH251" s="29" t="s">
        <v>383</v>
      </c>
      <c r="CI251" s="29">
        <v>24</v>
      </c>
      <c r="CJ251" s="29">
        <v>5</v>
      </c>
      <c r="CK251" s="29">
        <v>3</v>
      </c>
      <c r="CL251" s="29" t="s">
        <v>383</v>
      </c>
      <c r="CM251" s="29" t="s">
        <v>383</v>
      </c>
      <c r="CN251" s="29" t="s">
        <v>1464</v>
      </c>
      <c r="CO251" s="29" t="s">
        <v>382</v>
      </c>
      <c r="CP251" s="29" t="s">
        <v>382</v>
      </c>
      <c r="CQ251" s="29" t="s">
        <v>681</v>
      </c>
      <c r="CR251" s="29">
        <v>0</v>
      </c>
      <c r="CS251" s="29" t="s">
        <v>385</v>
      </c>
      <c r="CT251" s="29" t="s">
        <v>385</v>
      </c>
      <c r="CU251" s="29" t="s">
        <v>681</v>
      </c>
      <c r="CW251" s="29">
        <v>0</v>
      </c>
      <c r="CX251" s="29" t="s">
        <v>457</v>
      </c>
      <c r="DC251" s="29" t="s">
        <v>385</v>
      </c>
      <c r="DD251" s="29" t="s">
        <v>385</v>
      </c>
      <c r="DE251" s="29" t="s">
        <v>385</v>
      </c>
      <c r="DF251" s="29" t="s">
        <v>383</v>
      </c>
      <c r="DH251" s="29" t="str">
        <f t="shared" si="3"/>
        <v>PN027</v>
      </c>
    </row>
    <row r="252" spans="1:112" ht="16" x14ac:dyDescent="0.2">
      <c r="A252" s="29" t="s">
        <v>1250</v>
      </c>
      <c r="B252" s="29" t="s">
        <v>1465</v>
      </c>
      <c r="C252" s="29">
        <v>149</v>
      </c>
      <c r="D252" s="29" t="s">
        <v>1466</v>
      </c>
      <c r="E252" s="29" t="s">
        <v>1467</v>
      </c>
      <c r="F252" s="29">
        <v>0</v>
      </c>
      <c r="H252" s="29">
        <v>1</v>
      </c>
      <c r="I252" s="29">
        <v>1</v>
      </c>
      <c r="J252" s="29">
        <v>12</v>
      </c>
      <c r="K252" s="29">
        <v>0</v>
      </c>
      <c r="M252" s="29">
        <v>1</v>
      </c>
      <c r="O252" s="29">
        <v>0</v>
      </c>
      <c r="Q252" s="29">
        <v>149</v>
      </c>
      <c r="AI252" s="29" t="s">
        <v>383</v>
      </c>
      <c r="AJ252" s="29" t="s">
        <v>383</v>
      </c>
      <c r="AK252" s="29" t="s">
        <v>383</v>
      </c>
      <c r="AL252" s="29" t="s">
        <v>383</v>
      </c>
      <c r="AM252" s="29" t="s">
        <v>383</v>
      </c>
      <c r="AN252" s="29" t="s">
        <v>383</v>
      </c>
      <c r="AO252" s="29" t="s">
        <v>383</v>
      </c>
      <c r="AP252" s="29" t="s">
        <v>383</v>
      </c>
      <c r="AQ252" s="29" t="s">
        <v>383</v>
      </c>
      <c r="AR252" s="29" t="s">
        <v>383</v>
      </c>
      <c r="AS252" s="29" t="s">
        <v>383</v>
      </c>
      <c r="AT252" s="29" t="s">
        <v>383</v>
      </c>
      <c r="AU252" s="29" t="s">
        <v>383</v>
      </c>
      <c r="AV252" s="29" t="s">
        <v>383</v>
      </c>
      <c r="AW252" s="29" t="s">
        <v>383</v>
      </c>
      <c r="AX252" s="29" t="s">
        <v>383</v>
      </c>
      <c r="AY252" s="29" t="s">
        <v>383</v>
      </c>
      <c r="AZ252" s="29" t="s">
        <v>383</v>
      </c>
      <c r="BA252" s="29" t="s">
        <v>383</v>
      </c>
      <c r="BB252" s="29" t="s">
        <v>383</v>
      </c>
      <c r="BC252" s="29" t="s">
        <v>383</v>
      </c>
      <c r="BD252" s="29" t="s">
        <v>383</v>
      </c>
      <c r="BE252" s="29" t="s">
        <v>383</v>
      </c>
      <c r="BF252" s="29" t="s">
        <v>383</v>
      </c>
      <c r="BG252" s="29" t="s">
        <v>383</v>
      </c>
      <c r="BH252" s="29" t="s">
        <v>383</v>
      </c>
      <c r="BI252" s="29" t="s">
        <v>383</v>
      </c>
      <c r="BJ252" s="29" t="s">
        <v>383</v>
      </c>
      <c r="BK252" s="29" t="s">
        <v>383</v>
      </c>
      <c r="BL252" s="29" t="s">
        <v>383</v>
      </c>
      <c r="BM252" s="29" t="s">
        <v>383</v>
      </c>
      <c r="BN252" s="29" t="s">
        <v>383</v>
      </c>
      <c r="BO252" s="29" t="s">
        <v>383</v>
      </c>
      <c r="BP252" s="29" t="s">
        <v>383</v>
      </c>
      <c r="BQ252" s="29">
        <v>19.3</v>
      </c>
      <c r="BR252" s="29">
        <v>12.7</v>
      </c>
      <c r="BS252" s="29">
        <v>66</v>
      </c>
      <c r="BT252" s="29">
        <v>2.4</v>
      </c>
      <c r="BU252" s="29">
        <v>12.4</v>
      </c>
      <c r="BV252" s="29">
        <v>4.2</v>
      </c>
      <c r="BW252" s="29">
        <v>21.6</v>
      </c>
      <c r="BX252" s="29">
        <v>5.01</v>
      </c>
      <c r="BY252" s="29">
        <v>11.3</v>
      </c>
      <c r="BZ252" s="29">
        <v>35.200000000000003</v>
      </c>
      <c r="CA252" s="29">
        <v>70.2</v>
      </c>
      <c r="CB252" s="29">
        <v>22.6</v>
      </c>
      <c r="CC252" s="29">
        <v>32.1</v>
      </c>
      <c r="CD252" s="29">
        <v>15.5</v>
      </c>
      <c r="CE252" s="29">
        <v>212</v>
      </c>
      <c r="CF252" s="29" t="s">
        <v>383</v>
      </c>
      <c r="CG252" s="29">
        <v>42</v>
      </c>
      <c r="CH252" s="29" t="s">
        <v>383</v>
      </c>
      <c r="CI252" s="29">
        <v>35</v>
      </c>
      <c r="CJ252" s="29">
        <v>4</v>
      </c>
      <c r="CK252" s="29">
        <v>19</v>
      </c>
      <c r="CL252" s="29" t="s">
        <v>383</v>
      </c>
      <c r="CM252" s="29" t="s">
        <v>383</v>
      </c>
      <c r="CN252" s="29" t="s">
        <v>1468</v>
      </c>
      <c r="CO252" s="29" t="s">
        <v>382</v>
      </c>
      <c r="CP252" s="29" t="s">
        <v>382</v>
      </c>
      <c r="CQ252" s="29" t="s">
        <v>681</v>
      </c>
      <c r="CR252" s="29">
        <v>0</v>
      </c>
      <c r="CS252" s="29" t="s">
        <v>385</v>
      </c>
      <c r="CT252" s="29" t="s">
        <v>385</v>
      </c>
      <c r="CU252" s="29" t="s">
        <v>681</v>
      </c>
      <c r="CW252" s="29">
        <v>0</v>
      </c>
      <c r="CX252" s="29" t="s">
        <v>385</v>
      </c>
      <c r="DC252" s="29" t="s">
        <v>385</v>
      </c>
      <c r="DD252" s="29" t="s">
        <v>385</v>
      </c>
      <c r="DE252" s="29" t="s">
        <v>385</v>
      </c>
      <c r="DF252" s="29" t="s">
        <v>383</v>
      </c>
      <c r="DH252" s="29" t="str">
        <f t="shared" si="3"/>
        <v>PN028</v>
      </c>
    </row>
    <row r="253" spans="1:112" ht="16" x14ac:dyDescent="0.2">
      <c r="A253" s="29" t="s">
        <v>1469</v>
      </c>
      <c r="B253" s="29" t="s">
        <v>1470</v>
      </c>
      <c r="C253" s="29">
        <v>500</v>
      </c>
      <c r="D253" s="29" t="s">
        <v>202</v>
      </c>
      <c r="E253" s="29" t="s">
        <v>1471</v>
      </c>
      <c r="F253" s="29">
        <v>0</v>
      </c>
      <c r="G253" s="29" t="s">
        <v>392</v>
      </c>
      <c r="H253" s="29">
        <v>10</v>
      </c>
      <c r="I253" s="29">
        <v>10</v>
      </c>
      <c r="J253" s="29">
        <v>120</v>
      </c>
      <c r="K253" s="29">
        <v>1</v>
      </c>
      <c r="M253" s="29">
        <v>1</v>
      </c>
      <c r="O253" s="29">
        <v>0</v>
      </c>
      <c r="Q253" s="29">
        <v>500</v>
      </c>
      <c r="R253" s="29">
        <v>10</v>
      </c>
      <c r="S253" s="29">
        <v>120</v>
      </c>
      <c r="T253" s="29" t="s">
        <v>392</v>
      </c>
      <c r="U253" s="29" t="s">
        <v>377</v>
      </c>
      <c r="V253" s="29" t="s">
        <v>479</v>
      </c>
      <c r="X253" s="29">
        <v>38</v>
      </c>
      <c r="Y253" s="29" t="s">
        <v>380</v>
      </c>
      <c r="Z253" s="29">
        <v>96</v>
      </c>
      <c r="AA253" s="29" t="s">
        <v>380</v>
      </c>
      <c r="AB253" s="29" t="s">
        <v>380</v>
      </c>
      <c r="AC253" s="29" t="s">
        <v>1472</v>
      </c>
      <c r="AD253" s="29">
        <v>38.777777777777779</v>
      </c>
      <c r="AE253" s="29">
        <v>101.8</v>
      </c>
      <c r="AF253" s="29">
        <v>5</v>
      </c>
      <c r="AH253" s="29" t="s">
        <v>1473</v>
      </c>
      <c r="AI253" s="29" t="s">
        <v>377</v>
      </c>
      <c r="AJ253" s="29" t="s">
        <v>377</v>
      </c>
      <c r="AK253" s="29" t="s">
        <v>377</v>
      </c>
      <c r="AL253" s="29" t="s">
        <v>383</v>
      </c>
      <c r="AM253" s="29" t="s">
        <v>383</v>
      </c>
      <c r="AN253" s="29" t="s">
        <v>383</v>
      </c>
      <c r="AO253" s="29" t="s">
        <v>383</v>
      </c>
      <c r="AP253" s="29" t="s">
        <v>377</v>
      </c>
      <c r="AQ253" s="29" t="s">
        <v>383</v>
      </c>
      <c r="AR253" s="29" t="s">
        <v>383</v>
      </c>
      <c r="AS253" s="29" t="s">
        <v>383</v>
      </c>
      <c r="AT253" s="29" t="s">
        <v>383</v>
      </c>
      <c r="AU253" s="29" t="s">
        <v>383</v>
      </c>
      <c r="AV253" s="29" t="s">
        <v>377</v>
      </c>
      <c r="AW253" s="29" t="s">
        <v>377</v>
      </c>
      <c r="AX253" s="29" t="s">
        <v>377</v>
      </c>
      <c r="AY253" s="29" t="s">
        <v>377</v>
      </c>
      <c r="AZ253" s="29" t="s">
        <v>377</v>
      </c>
      <c r="BA253" s="29" t="s">
        <v>377</v>
      </c>
      <c r="BB253" s="29" t="s">
        <v>383</v>
      </c>
      <c r="BC253" s="29" t="s">
        <v>383</v>
      </c>
      <c r="BD253" s="29" t="s">
        <v>383</v>
      </c>
      <c r="BE253" s="29" t="s">
        <v>382</v>
      </c>
      <c r="BF253" s="29" t="s">
        <v>383</v>
      </c>
      <c r="BG253" s="29" t="s">
        <v>382</v>
      </c>
      <c r="BH253" s="29" t="s">
        <v>383</v>
      </c>
      <c r="BI253" s="29" t="s">
        <v>383</v>
      </c>
      <c r="BJ253" s="29" t="s">
        <v>383</v>
      </c>
      <c r="BK253" s="29" t="s">
        <v>383</v>
      </c>
      <c r="BL253" s="29" t="s">
        <v>383</v>
      </c>
      <c r="BM253" s="29" t="s">
        <v>383</v>
      </c>
      <c r="BN253" s="29" t="s">
        <v>382</v>
      </c>
      <c r="BO253" s="29" t="s">
        <v>383</v>
      </c>
      <c r="BP253" s="29" t="s">
        <v>383</v>
      </c>
      <c r="BQ253" s="29">
        <v>9.15</v>
      </c>
      <c r="BR253" s="29">
        <v>4.17</v>
      </c>
      <c r="BS253" s="29">
        <v>45.6</v>
      </c>
      <c r="BT253" s="29">
        <v>1.5</v>
      </c>
      <c r="BU253" s="29">
        <v>16.3</v>
      </c>
      <c r="BV253" s="29">
        <v>3.49</v>
      </c>
      <c r="BW253" s="29">
        <v>38.1</v>
      </c>
      <c r="BX253" s="29">
        <v>4.3899999999999997</v>
      </c>
      <c r="BY253" s="29">
        <v>9.9</v>
      </c>
      <c r="BZ253" s="29">
        <v>27.08</v>
      </c>
      <c r="CA253" s="29">
        <v>62</v>
      </c>
      <c r="CB253" s="29">
        <v>22.5</v>
      </c>
      <c r="CC253" s="29">
        <v>36.5</v>
      </c>
      <c r="CD253" s="29">
        <v>16</v>
      </c>
      <c r="CE253" s="29">
        <v>67</v>
      </c>
      <c r="CF253" s="29">
        <v>8.4</v>
      </c>
      <c r="CG253" s="29">
        <v>56</v>
      </c>
      <c r="CH253" s="29">
        <v>0</v>
      </c>
      <c r="CI253" s="29">
        <v>30</v>
      </c>
      <c r="CJ253" s="29">
        <v>10</v>
      </c>
      <c r="CK253" s="29">
        <v>4</v>
      </c>
      <c r="CL253" s="29" t="s">
        <v>383</v>
      </c>
      <c r="CM253" s="29" t="s">
        <v>383</v>
      </c>
      <c r="CN253" s="29" t="s">
        <v>202</v>
      </c>
      <c r="CO253" s="29" t="s">
        <v>382</v>
      </c>
      <c r="CQ253" s="29" t="s">
        <v>385</v>
      </c>
      <c r="CR253" s="29">
        <v>0</v>
      </c>
      <c r="CS253" s="29" t="s">
        <v>385</v>
      </c>
      <c r="CT253" s="29" t="s">
        <v>385</v>
      </c>
      <c r="CU253" s="29" t="s">
        <v>385</v>
      </c>
      <c r="CW253" s="29">
        <v>0</v>
      </c>
      <c r="DC253" s="29" t="s">
        <v>385</v>
      </c>
      <c r="DD253" s="29" t="s">
        <v>385</v>
      </c>
      <c r="DE253" s="29" t="s">
        <v>385</v>
      </c>
      <c r="DF253" s="29">
        <v>0</v>
      </c>
      <c r="DG253" s="29" t="s">
        <v>385</v>
      </c>
      <c r="DH253" s="29" t="str">
        <f t="shared" si="3"/>
        <v>SC001</v>
      </c>
    </row>
    <row r="254" spans="1:112" ht="16" x14ac:dyDescent="0.2">
      <c r="A254" s="29" t="s">
        <v>1469</v>
      </c>
      <c r="B254" s="29" t="s">
        <v>1470</v>
      </c>
      <c r="C254" s="29">
        <v>501</v>
      </c>
      <c r="D254" s="29" t="s">
        <v>203</v>
      </c>
      <c r="E254" s="29" t="s">
        <v>1474</v>
      </c>
      <c r="F254" s="29">
        <v>0</v>
      </c>
      <c r="G254" s="29" t="s">
        <v>392</v>
      </c>
      <c r="H254" s="29">
        <v>5</v>
      </c>
      <c r="I254" s="29">
        <v>5</v>
      </c>
      <c r="J254" s="29">
        <v>60</v>
      </c>
      <c r="K254" s="29">
        <v>0</v>
      </c>
      <c r="M254" s="29">
        <v>3</v>
      </c>
      <c r="N254" s="29" t="s">
        <v>576</v>
      </c>
      <c r="O254" s="29">
        <v>1</v>
      </c>
      <c r="Q254" s="29">
        <v>501</v>
      </c>
      <c r="R254" s="29">
        <v>5</v>
      </c>
      <c r="S254" s="29">
        <v>60</v>
      </c>
      <c r="T254" s="29" t="s">
        <v>392</v>
      </c>
      <c r="U254" s="29" t="s">
        <v>382</v>
      </c>
      <c r="V254" s="29" t="s">
        <v>479</v>
      </c>
      <c r="X254" s="29">
        <v>27</v>
      </c>
      <c r="Y254" s="29" t="s">
        <v>380</v>
      </c>
      <c r="Z254" s="29">
        <v>104</v>
      </c>
      <c r="AA254" s="29" t="s">
        <v>380</v>
      </c>
      <c r="AB254" s="29" t="s">
        <v>380</v>
      </c>
      <c r="AC254" s="29" t="s">
        <v>1475</v>
      </c>
      <c r="AD254" s="29">
        <v>39.444444444444443</v>
      </c>
      <c r="AE254" s="29">
        <v>103</v>
      </c>
      <c r="AF254" s="29">
        <v>3</v>
      </c>
      <c r="AH254" s="29" t="s">
        <v>1476</v>
      </c>
      <c r="AI254" s="29" t="s">
        <v>377</v>
      </c>
      <c r="AJ254" s="29" t="s">
        <v>377</v>
      </c>
      <c r="AK254" s="29" t="s">
        <v>377</v>
      </c>
      <c r="AL254" s="29" t="s">
        <v>383</v>
      </c>
      <c r="AM254" s="29" t="s">
        <v>383</v>
      </c>
      <c r="AN254" s="29" t="s">
        <v>383</v>
      </c>
      <c r="AO254" s="29" t="s">
        <v>383</v>
      </c>
      <c r="AP254" s="29" t="s">
        <v>377</v>
      </c>
      <c r="AQ254" s="29" t="s">
        <v>383</v>
      </c>
      <c r="AR254" s="29" t="s">
        <v>383</v>
      </c>
      <c r="AS254" s="29" t="s">
        <v>383</v>
      </c>
      <c r="AT254" s="29" t="s">
        <v>383</v>
      </c>
      <c r="AU254" s="29" t="s">
        <v>383</v>
      </c>
      <c r="AV254" s="29" t="s">
        <v>377</v>
      </c>
      <c r="AW254" s="29" t="s">
        <v>377</v>
      </c>
      <c r="AX254" s="29" t="s">
        <v>377</v>
      </c>
      <c r="AY254" s="29" t="s">
        <v>377</v>
      </c>
      <c r="AZ254" s="29" t="s">
        <v>377</v>
      </c>
      <c r="BA254" s="29" t="s">
        <v>377</v>
      </c>
      <c r="BB254" s="29" t="s">
        <v>383</v>
      </c>
      <c r="BC254" s="29" t="s">
        <v>383</v>
      </c>
      <c r="BD254" s="29" t="s">
        <v>383</v>
      </c>
      <c r="BE254" s="29" t="s">
        <v>377</v>
      </c>
      <c r="BF254" s="29" t="s">
        <v>1477</v>
      </c>
      <c r="BG254" s="29" t="s">
        <v>382</v>
      </c>
      <c r="BH254" s="29" t="s">
        <v>383</v>
      </c>
      <c r="BI254" s="29" t="s">
        <v>383</v>
      </c>
      <c r="BJ254" s="29" t="s">
        <v>383</v>
      </c>
      <c r="BK254" s="29" t="s">
        <v>383</v>
      </c>
      <c r="BL254" s="29" t="s">
        <v>383</v>
      </c>
      <c r="BM254" s="29" t="s">
        <v>1477</v>
      </c>
      <c r="BN254" s="29" t="s">
        <v>382</v>
      </c>
      <c r="BO254" s="29" t="s">
        <v>383</v>
      </c>
      <c r="BP254" s="29" t="s">
        <v>383</v>
      </c>
      <c r="BQ254" s="29">
        <v>18.91</v>
      </c>
      <c r="BR254" s="29">
        <v>2.2599999999999998</v>
      </c>
      <c r="BS254" s="29">
        <v>12</v>
      </c>
      <c r="BT254" s="29">
        <v>1.69</v>
      </c>
      <c r="BU254" s="29">
        <v>8.9</v>
      </c>
      <c r="BV254" s="29">
        <v>14.96</v>
      </c>
      <c r="BW254" s="29">
        <v>79.099999999999994</v>
      </c>
      <c r="BX254" s="29">
        <v>5.38</v>
      </c>
      <c r="BY254" s="29">
        <v>11.9</v>
      </c>
      <c r="BZ254" s="29">
        <v>33.229999999999997</v>
      </c>
      <c r="CA254" s="29">
        <v>62</v>
      </c>
      <c r="CB254" s="29">
        <v>22.2</v>
      </c>
      <c r="CC254" s="29">
        <v>35.9</v>
      </c>
      <c r="CD254" s="29">
        <v>16.5</v>
      </c>
      <c r="CE254" s="29">
        <v>105</v>
      </c>
      <c r="CF254" s="29">
        <v>10.1</v>
      </c>
      <c r="CG254" s="29">
        <v>66</v>
      </c>
      <c r="CH254" s="29">
        <v>0</v>
      </c>
      <c r="CI254" s="29">
        <v>30</v>
      </c>
      <c r="CJ254" s="29">
        <v>4</v>
      </c>
      <c r="CK254" s="29">
        <v>0</v>
      </c>
      <c r="CL254" s="29" t="s">
        <v>383</v>
      </c>
      <c r="CM254" s="29" t="s">
        <v>383</v>
      </c>
      <c r="CN254" s="29" t="s">
        <v>203</v>
      </c>
      <c r="CO254" s="29" t="s">
        <v>382</v>
      </c>
      <c r="CQ254" s="29" t="s">
        <v>385</v>
      </c>
      <c r="CR254" s="29">
        <v>0</v>
      </c>
      <c r="CS254" s="29" t="s">
        <v>385</v>
      </c>
      <c r="CT254" s="29" t="s">
        <v>385</v>
      </c>
      <c r="CU254" s="29" t="s">
        <v>385</v>
      </c>
      <c r="CW254" s="29">
        <v>0</v>
      </c>
      <c r="DC254" s="29" t="s">
        <v>385</v>
      </c>
      <c r="DD254" s="29" t="s">
        <v>385</v>
      </c>
      <c r="DE254" s="29" t="s">
        <v>385</v>
      </c>
      <c r="DF254" s="29">
        <v>0</v>
      </c>
      <c r="DG254" s="29" t="s">
        <v>385</v>
      </c>
      <c r="DH254" s="29" t="str">
        <f t="shared" si="3"/>
        <v>SC001</v>
      </c>
    </row>
    <row r="255" spans="1:112" ht="16" x14ac:dyDescent="0.2">
      <c r="A255" s="29" t="s">
        <v>1469</v>
      </c>
      <c r="B255" s="29" t="s">
        <v>1470</v>
      </c>
      <c r="C255" s="29">
        <v>502</v>
      </c>
      <c r="D255" s="29" t="s">
        <v>383</v>
      </c>
      <c r="E255" s="29" t="s">
        <v>1478</v>
      </c>
      <c r="F255" s="29">
        <v>0</v>
      </c>
      <c r="G255" s="29" t="s">
        <v>383</v>
      </c>
      <c r="H255" s="29">
        <v>3</v>
      </c>
      <c r="I255" s="29" t="s">
        <v>383</v>
      </c>
      <c r="J255" s="29" t="s">
        <v>383</v>
      </c>
      <c r="K255" s="29">
        <v>0</v>
      </c>
      <c r="M255" s="29">
        <v>3</v>
      </c>
      <c r="N255" s="29" t="s">
        <v>576</v>
      </c>
      <c r="O255" s="29">
        <v>2</v>
      </c>
      <c r="P255" s="29" t="s">
        <v>1479</v>
      </c>
      <c r="Q255" s="29" t="s">
        <v>383</v>
      </c>
      <c r="R255" s="29" t="s">
        <v>383</v>
      </c>
      <c r="S255" s="29" t="s">
        <v>383</v>
      </c>
      <c r="T255" s="29" t="s">
        <v>383</v>
      </c>
      <c r="U255" s="29" t="s">
        <v>383</v>
      </c>
      <c r="V255" s="29" t="s">
        <v>383</v>
      </c>
      <c r="W255" s="29" t="s">
        <v>383</v>
      </c>
      <c r="X255" s="29" t="s">
        <v>383</v>
      </c>
      <c r="Y255" s="29" t="s">
        <v>383</v>
      </c>
      <c r="Z255" s="29" t="s">
        <v>383</v>
      </c>
      <c r="AA255" s="29" t="s">
        <v>383</v>
      </c>
      <c r="AB255" s="29" t="s">
        <v>383</v>
      </c>
      <c r="AC255" s="29" t="s">
        <v>383</v>
      </c>
      <c r="AD255" s="29" t="s">
        <v>383</v>
      </c>
      <c r="AE255" s="29" t="s">
        <v>383</v>
      </c>
      <c r="AF255" s="29" t="s">
        <v>383</v>
      </c>
      <c r="AG255" s="29" t="s">
        <v>383</v>
      </c>
      <c r="AH255" s="29" t="s">
        <v>383</v>
      </c>
      <c r="AI255" s="29" t="s">
        <v>383</v>
      </c>
      <c r="AJ255" s="29" t="s">
        <v>383</v>
      </c>
      <c r="AK255" s="29" t="s">
        <v>383</v>
      </c>
      <c r="AL255" s="29" t="s">
        <v>383</v>
      </c>
      <c r="AM255" s="29" t="s">
        <v>383</v>
      </c>
      <c r="AN255" s="29" t="s">
        <v>383</v>
      </c>
      <c r="AO255" s="29" t="s">
        <v>383</v>
      </c>
      <c r="AP255" s="29" t="s">
        <v>383</v>
      </c>
      <c r="AQ255" s="29" t="s">
        <v>383</v>
      </c>
      <c r="AR255" s="29" t="s">
        <v>383</v>
      </c>
      <c r="AS255" s="29" t="s">
        <v>383</v>
      </c>
      <c r="AT255" s="29" t="s">
        <v>383</v>
      </c>
      <c r="AU255" s="29" t="s">
        <v>383</v>
      </c>
      <c r="AV255" s="29" t="s">
        <v>383</v>
      </c>
      <c r="AW255" s="29" t="s">
        <v>383</v>
      </c>
      <c r="AX255" s="29" t="s">
        <v>383</v>
      </c>
      <c r="AY255" s="29" t="s">
        <v>383</v>
      </c>
      <c r="AZ255" s="29" t="s">
        <v>383</v>
      </c>
      <c r="BA255" s="29" t="s">
        <v>383</v>
      </c>
      <c r="BB255" s="29" t="s">
        <v>383</v>
      </c>
      <c r="BC255" s="29" t="s">
        <v>383</v>
      </c>
      <c r="BD255" s="29" t="s">
        <v>383</v>
      </c>
      <c r="BE255" s="29" t="s">
        <v>383</v>
      </c>
      <c r="BF255" s="29" t="s">
        <v>383</v>
      </c>
      <c r="BG255" s="29" t="s">
        <v>383</v>
      </c>
      <c r="BH255" s="29" t="s">
        <v>383</v>
      </c>
      <c r="BI255" s="29" t="s">
        <v>383</v>
      </c>
      <c r="BJ255" s="29" t="s">
        <v>383</v>
      </c>
      <c r="BK255" s="29" t="s">
        <v>383</v>
      </c>
      <c r="BL255" s="29" t="s">
        <v>383</v>
      </c>
      <c r="BM255" s="29" t="s">
        <v>383</v>
      </c>
      <c r="BN255" s="29" t="s">
        <v>383</v>
      </c>
      <c r="BO255" s="29" t="s">
        <v>383</v>
      </c>
      <c r="BP255" s="29" t="s">
        <v>383</v>
      </c>
      <c r="BQ255" s="29" t="s">
        <v>383</v>
      </c>
      <c r="BR255" s="29" t="s">
        <v>383</v>
      </c>
      <c r="BS255" s="29" t="s">
        <v>383</v>
      </c>
      <c r="BT255" s="29" t="s">
        <v>383</v>
      </c>
      <c r="BU255" s="29" t="s">
        <v>383</v>
      </c>
      <c r="BV255" s="29" t="s">
        <v>383</v>
      </c>
      <c r="BW255" s="29" t="s">
        <v>383</v>
      </c>
      <c r="BX255" s="29" t="s">
        <v>383</v>
      </c>
      <c r="BY255" s="29" t="s">
        <v>383</v>
      </c>
      <c r="BZ255" s="29" t="s">
        <v>383</v>
      </c>
      <c r="CA255" s="29" t="s">
        <v>383</v>
      </c>
      <c r="CB255" s="29" t="s">
        <v>383</v>
      </c>
      <c r="CC255" s="29" t="s">
        <v>383</v>
      </c>
      <c r="CD255" s="29" t="s">
        <v>383</v>
      </c>
      <c r="CE255" s="29" t="s">
        <v>383</v>
      </c>
      <c r="CF255" s="29" t="s">
        <v>383</v>
      </c>
      <c r="CG255" s="29" t="s">
        <v>383</v>
      </c>
      <c r="CH255" s="29" t="s">
        <v>383</v>
      </c>
      <c r="CI255" s="29" t="s">
        <v>383</v>
      </c>
      <c r="CJ255" s="29" t="s">
        <v>383</v>
      </c>
      <c r="CK255" s="29" t="s">
        <v>383</v>
      </c>
      <c r="CL255" s="29" t="s">
        <v>383</v>
      </c>
      <c r="CM255" s="29" t="s">
        <v>383</v>
      </c>
      <c r="CN255" s="29" t="s">
        <v>383</v>
      </c>
      <c r="CO255" s="29" t="s">
        <v>383</v>
      </c>
      <c r="CP255" s="29" t="s">
        <v>383</v>
      </c>
      <c r="CQ255" s="29" t="s">
        <v>383</v>
      </c>
      <c r="CR255" s="29" t="s">
        <v>383</v>
      </c>
      <c r="CS255" s="29" t="s">
        <v>383</v>
      </c>
      <c r="CT255" s="29" t="s">
        <v>383</v>
      </c>
      <c r="CU255" s="29" t="s">
        <v>383</v>
      </c>
      <c r="CW255" s="29" t="s">
        <v>383</v>
      </c>
      <c r="CX255" s="29" t="s">
        <v>383</v>
      </c>
      <c r="CY255" s="29" t="s">
        <v>383</v>
      </c>
      <c r="CZ255" s="29" t="s">
        <v>383</v>
      </c>
      <c r="DA255" s="29" t="s">
        <v>383</v>
      </c>
      <c r="DC255" s="29" t="s">
        <v>383</v>
      </c>
      <c r="DD255" s="29" t="s">
        <v>383</v>
      </c>
      <c r="DE255" s="29" t="s">
        <v>383</v>
      </c>
      <c r="DF255" s="29">
        <v>0</v>
      </c>
      <c r="DG255" s="29" t="s">
        <v>383</v>
      </c>
      <c r="DH255" s="29" t="str">
        <f t="shared" si="3"/>
        <v>SC001</v>
      </c>
    </row>
    <row r="256" spans="1:112" ht="16" x14ac:dyDescent="0.2">
      <c r="A256" s="29" t="s">
        <v>1469</v>
      </c>
      <c r="B256" s="29" t="s">
        <v>1480</v>
      </c>
      <c r="C256" s="29">
        <v>600</v>
      </c>
      <c r="D256" s="29" t="s">
        <v>204</v>
      </c>
      <c r="E256" s="29" t="s">
        <v>625</v>
      </c>
      <c r="F256" s="29">
        <v>1</v>
      </c>
      <c r="G256" s="29" t="s">
        <v>376</v>
      </c>
      <c r="H256" s="29">
        <v>3</v>
      </c>
      <c r="I256" s="29">
        <v>3</v>
      </c>
      <c r="J256" s="29">
        <v>36</v>
      </c>
      <c r="K256" s="29">
        <v>0</v>
      </c>
      <c r="L256" s="29">
        <v>0</v>
      </c>
      <c r="M256" s="29">
        <v>1</v>
      </c>
      <c r="O256" s="29">
        <v>1</v>
      </c>
      <c r="Q256" s="29">
        <v>600</v>
      </c>
      <c r="R256" s="29">
        <v>3</v>
      </c>
      <c r="S256" s="29">
        <v>36</v>
      </c>
      <c r="T256" s="29" t="s">
        <v>376</v>
      </c>
      <c r="U256" s="29" t="s">
        <v>382</v>
      </c>
      <c r="V256" s="29" t="s">
        <v>1481</v>
      </c>
      <c r="X256" s="29">
        <v>70</v>
      </c>
      <c r="Y256" s="29" t="s">
        <v>380</v>
      </c>
      <c r="Z256" s="29">
        <v>80</v>
      </c>
      <c r="AA256" s="29">
        <v>70</v>
      </c>
      <c r="AB256" s="29" t="s">
        <v>380</v>
      </c>
      <c r="AC256" s="29" t="s">
        <v>380</v>
      </c>
      <c r="AD256" s="29">
        <v>38.666666666666664</v>
      </c>
      <c r="AE256" s="29">
        <v>101.6</v>
      </c>
      <c r="AF256" s="29">
        <v>3.5</v>
      </c>
      <c r="AH256" s="29" t="s">
        <v>1482</v>
      </c>
      <c r="AI256" s="29" t="s">
        <v>377</v>
      </c>
      <c r="AJ256" s="29" t="s">
        <v>377</v>
      </c>
      <c r="AK256" s="29" t="s">
        <v>377</v>
      </c>
      <c r="AL256" s="29" t="s">
        <v>383</v>
      </c>
      <c r="AM256" s="29" t="s">
        <v>383</v>
      </c>
      <c r="AN256" s="29" t="s">
        <v>383</v>
      </c>
      <c r="AO256" s="29" t="s">
        <v>383</v>
      </c>
      <c r="AP256" s="29" t="s">
        <v>377</v>
      </c>
      <c r="AQ256" s="29" t="s">
        <v>383</v>
      </c>
      <c r="AR256" s="29" t="s">
        <v>383</v>
      </c>
      <c r="AS256" s="29" t="s">
        <v>383</v>
      </c>
      <c r="AT256" s="29" t="s">
        <v>383</v>
      </c>
      <c r="AU256" s="29" t="s">
        <v>383</v>
      </c>
      <c r="AV256" s="29" t="s">
        <v>377</v>
      </c>
      <c r="AW256" s="29" t="s">
        <v>377</v>
      </c>
      <c r="AX256" s="29" t="s">
        <v>377</v>
      </c>
      <c r="AY256" s="29" t="s">
        <v>377</v>
      </c>
      <c r="AZ256" s="29" t="s">
        <v>377</v>
      </c>
      <c r="BA256" s="29" t="s">
        <v>377</v>
      </c>
      <c r="BB256" s="29" t="s">
        <v>383</v>
      </c>
      <c r="BC256" s="29" t="s">
        <v>383</v>
      </c>
      <c r="BD256" s="29" t="s">
        <v>383</v>
      </c>
      <c r="BE256" s="29" t="s">
        <v>382</v>
      </c>
      <c r="BF256" s="29" t="s">
        <v>383</v>
      </c>
      <c r="BG256" s="29" t="s">
        <v>382</v>
      </c>
      <c r="BH256" s="29" t="s">
        <v>383</v>
      </c>
      <c r="BI256" s="29" t="s">
        <v>1483</v>
      </c>
      <c r="BJ256" s="29" t="s">
        <v>383</v>
      </c>
      <c r="BK256" s="29" t="s">
        <v>383</v>
      </c>
      <c r="BL256" s="29" t="s">
        <v>383</v>
      </c>
      <c r="BM256" s="29" t="s">
        <v>383</v>
      </c>
      <c r="BN256" s="29" t="s">
        <v>382</v>
      </c>
      <c r="BO256" s="29" t="s">
        <v>383</v>
      </c>
      <c r="BP256" s="29" t="s">
        <v>383</v>
      </c>
      <c r="BQ256" s="29">
        <v>9.39</v>
      </c>
      <c r="BR256" s="29">
        <v>2.29</v>
      </c>
      <c r="BS256" s="29">
        <v>24.4</v>
      </c>
      <c r="BT256" s="29">
        <v>2.78</v>
      </c>
      <c r="BU256" s="29">
        <v>29.6</v>
      </c>
      <c r="BV256" s="29">
        <v>4.32</v>
      </c>
      <c r="BW256" s="29">
        <v>46</v>
      </c>
      <c r="BX256" s="29">
        <v>3.75</v>
      </c>
      <c r="BY256" s="29">
        <v>8.6</v>
      </c>
      <c r="BZ256" s="29">
        <v>24.75</v>
      </c>
      <c r="CA256" s="29">
        <v>66</v>
      </c>
      <c r="CB256" s="29">
        <v>22.8</v>
      </c>
      <c r="CC256" s="29">
        <v>34.6</v>
      </c>
      <c r="CD256" s="29">
        <v>17.7</v>
      </c>
      <c r="CE256" s="29">
        <v>149</v>
      </c>
      <c r="CF256" s="29">
        <v>11.6</v>
      </c>
      <c r="CG256" s="29">
        <v>64</v>
      </c>
      <c r="CH256" s="29">
        <v>0</v>
      </c>
      <c r="CI256" s="29">
        <v>31</v>
      </c>
      <c r="CJ256" s="29">
        <v>4</v>
      </c>
      <c r="CK256" s="29">
        <v>1</v>
      </c>
      <c r="CL256" s="29" t="s">
        <v>383</v>
      </c>
      <c r="CM256" s="29" t="s">
        <v>383</v>
      </c>
      <c r="CN256" s="29" t="s">
        <v>204</v>
      </c>
      <c r="CO256" s="29" t="s">
        <v>382</v>
      </c>
      <c r="CQ256" s="29" t="s">
        <v>385</v>
      </c>
      <c r="CR256" s="29">
        <v>0</v>
      </c>
      <c r="CS256" s="29" t="s">
        <v>385</v>
      </c>
      <c r="CT256" s="29" t="s">
        <v>385</v>
      </c>
      <c r="CU256" s="29" t="s">
        <v>385</v>
      </c>
      <c r="CW256" s="29">
        <v>0</v>
      </c>
      <c r="DC256" s="29" t="s">
        <v>385</v>
      </c>
      <c r="DD256" s="29" t="s">
        <v>385</v>
      </c>
      <c r="DE256" s="29" t="s">
        <v>417</v>
      </c>
      <c r="DF256" s="29">
        <v>0</v>
      </c>
      <c r="DG256" s="29" t="s">
        <v>385</v>
      </c>
      <c r="DH256" s="29" t="str">
        <f t="shared" si="3"/>
        <v>SC002</v>
      </c>
    </row>
    <row r="257" spans="1:112" ht="16" x14ac:dyDescent="0.2">
      <c r="A257" s="29" t="s">
        <v>1469</v>
      </c>
      <c r="B257" s="29" t="s">
        <v>1480</v>
      </c>
      <c r="C257" s="29">
        <v>601</v>
      </c>
      <c r="D257" s="29" t="s">
        <v>205</v>
      </c>
      <c r="E257" s="29" t="s">
        <v>1034</v>
      </c>
      <c r="F257" s="29">
        <v>0</v>
      </c>
      <c r="G257" s="29" t="s">
        <v>392</v>
      </c>
      <c r="H257" s="29">
        <v>1.5</v>
      </c>
      <c r="I257" s="29">
        <v>1.5</v>
      </c>
      <c r="J257" s="29">
        <v>18</v>
      </c>
      <c r="K257" s="29">
        <v>0</v>
      </c>
      <c r="M257" s="29">
        <v>1</v>
      </c>
      <c r="O257" s="29">
        <v>1</v>
      </c>
      <c r="Q257" s="29">
        <v>601</v>
      </c>
      <c r="R257" s="29">
        <v>99</v>
      </c>
      <c r="S257" s="29">
        <v>999</v>
      </c>
      <c r="T257" s="29" t="s">
        <v>392</v>
      </c>
      <c r="U257" s="29" t="s">
        <v>382</v>
      </c>
      <c r="V257" s="29" t="s">
        <v>1484</v>
      </c>
      <c r="X257" s="29">
        <v>50</v>
      </c>
      <c r="Y257" s="29" t="s">
        <v>380</v>
      </c>
      <c r="Z257" s="29">
        <v>84</v>
      </c>
      <c r="AA257" s="29" t="s">
        <v>380</v>
      </c>
      <c r="AB257" s="29" t="s">
        <v>380</v>
      </c>
      <c r="AC257" s="29" t="s">
        <v>380</v>
      </c>
      <c r="AD257" s="29">
        <v>38.833333333333336</v>
      </c>
      <c r="AE257" s="29">
        <v>101.9</v>
      </c>
      <c r="AF257" s="29">
        <v>4</v>
      </c>
      <c r="AH257" s="29" t="s">
        <v>1485</v>
      </c>
      <c r="AI257" s="29" t="s">
        <v>377</v>
      </c>
      <c r="AJ257" s="29" t="s">
        <v>377</v>
      </c>
      <c r="AK257" s="29" t="s">
        <v>377</v>
      </c>
      <c r="AL257" s="29" t="s">
        <v>383</v>
      </c>
      <c r="AM257" s="29" t="s">
        <v>383</v>
      </c>
      <c r="AN257" s="29" t="s">
        <v>383</v>
      </c>
      <c r="AO257" s="29" t="s">
        <v>383</v>
      </c>
      <c r="AP257" s="29" t="s">
        <v>377</v>
      </c>
      <c r="AQ257" s="29" t="s">
        <v>383</v>
      </c>
      <c r="AR257" s="29" t="s">
        <v>383</v>
      </c>
      <c r="AS257" s="29" t="s">
        <v>383</v>
      </c>
      <c r="AT257" s="29" t="s">
        <v>383</v>
      </c>
      <c r="AU257" s="29" t="s">
        <v>383</v>
      </c>
      <c r="AV257" s="29" t="s">
        <v>377</v>
      </c>
      <c r="AW257" s="29" t="s">
        <v>377</v>
      </c>
      <c r="AX257" s="29" t="s">
        <v>377</v>
      </c>
      <c r="AY257" s="29" t="s">
        <v>377</v>
      </c>
      <c r="AZ257" s="29" t="s">
        <v>377</v>
      </c>
      <c r="BA257" s="29" t="s">
        <v>377</v>
      </c>
      <c r="BB257" s="29" t="s">
        <v>383</v>
      </c>
      <c r="BC257" s="29" t="s">
        <v>383</v>
      </c>
      <c r="BD257" s="29" t="s">
        <v>383</v>
      </c>
      <c r="BE257" s="29" t="s">
        <v>382</v>
      </c>
      <c r="BF257" s="29" t="s">
        <v>383</v>
      </c>
      <c r="BG257" s="29" t="s">
        <v>382</v>
      </c>
      <c r="BH257" s="29" t="s">
        <v>383</v>
      </c>
      <c r="BI257" s="29" t="s">
        <v>1483</v>
      </c>
      <c r="BJ257" s="29" t="s">
        <v>383</v>
      </c>
      <c r="BK257" s="29" t="s">
        <v>383</v>
      </c>
      <c r="BL257" s="29" t="s">
        <v>383</v>
      </c>
      <c r="BM257" s="29" t="s">
        <v>383</v>
      </c>
      <c r="BN257" s="29" t="s">
        <v>382</v>
      </c>
      <c r="BO257" s="29" t="s">
        <v>383</v>
      </c>
      <c r="BP257" s="29" t="s">
        <v>383</v>
      </c>
      <c r="BQ257" s="29">
        <v>17.64</v>
      </c>
      <c r="BR257" s="29">
        <v>5.25</v>
      </c>
      <c r="BS257" s="29">
        <v>29.7</v>
      </c>
      <c r="BT257" s="29">
        <v>2.04</v>
      </c>
      <c r="BU257" s="29">
        <v>11.5</v>
      </c>
      <c r="BV257" s="29">
        <v>10.36</v>
      </c>
      <c r="BW257" s="29">
        <v>58.7</v>
      </c>
      <c r="BX257" s="29">
        <v>5.28</v>
      </c>
      <c r="BY257" s="29">
        <v>11.9</v>
      </c>
      <c r="BZ257" s="29">
        <v>31.53</v>
      </c>
      <c r="CA257" s="29">
        <v>60</v>
      </c>
      <c r="CB257" s="29">
        <v>22.5</v>
      </c>
      <c r="CC257" s="29">
        <v>37.700000000000003</v>
      </c>
      <c r="CD257" s="29">
        <v>16.3</v>
      </c>
      <c r="CE257" s="29">
        <v>129</v>
      </c>
      <c r="CF257" s="29">
        <v>8.3000000000000007</v>
      </c>
      <c r="CG257" s="29">
        <v>54</v>
      </c>
      <c r="CH257" s="29">
        <v>0</v>
      </c>
      <c r="CI257" s="29">
        <v>30</v>
      </c>
      <c r="CJ257" s="29">
        <v>5</v>
      </c>
      <c r="CK257" s="29">
        <v>11</v>
      </c>
      <c r="CL257" s="29" t="s">
        <v>383</v>
      </c>
      <c r="CM257" s="29" t="s">
        <v>383</v>
      </c>
      <c r="CN257" s="29" t="s">
        <v>205</v>
      </c>
      <c r="CO257" s="29" t="s">
        <v>382</v>
      </c>
      <c r="CQ257" s="29" t="s">
        <v>385</v>
      </c>
      <c r="CR257" s="29">
        <v>0</v>
      </c>
      <c r="CS257" s="29" t="s">
        <v>385</v>
      </c>
      <c r="CT257" s="29" t="s">
        <v>385</v>
      </c>
      <c r="CU257" s="29" t="s">
        <v>385</v>
      </c>
      <c r="CW257" s="29">
        <v>0</v>
      </c>
      <c r="DC257" s="29" t="s">
        <v>385</v>
      </c>
      <c r="DD257" s="29" t="s">
        <v>385</v>
      </c>
      <c r="DE257" s="29" t="s">
        <v>385</v>
      </c>
      <c r="DF257" s="29">
        <v>0</v>
      </c>
      <c r="DG257" s="29" t="s">
        <v>385</v>
      </c>
      <c r="DH257" s="29" t="str">
        <f t="shared" si="3"/>
        <v>SC002</v>
      </c>
    </row>
    <row r="258" spans="1:112" ht="16" x14ac:dyDescent="0.2">
      <c r="A258" s="29" t="s">
        <v>1469</v>
      </c>
      <c r="B258" s="29" t="s">
        <v>1486</v>
      </c>
      <c r="C258" s="29">
        <v>502</v>
      </c>
      <c r="D258" s="29" t="s">
        <v>206</v>
      </c>
      <c r="E258" s="29" t="s">
        <v>1487</v>
      </c>
      <c r="F258" s="29">
        <v>0</v>
      </c>
      <c r="G258" s="29" t="s">
        <v>392</v>
      </c>
      <c r="H258" s="29">
        <v>4</v>
      </c>
      <c r="I258" s="29">
        <v>4</v>
      </c>
      <c r="J258" s="29">
        <v>48</v>
      </c>
      <c r="K258" s="29">
        <v>0</v>
      </c>
      <c r="M258" s="29">
        <v>3</v>
      </c>
      <c r="N258" s="29" t="s">
        <v>576</v>
      </c>
      <c r="O258" s="29">
        <v>0</v>
      </c>
      <c r="Q258" s="29">
        <v>502</v>
      </c>
      <c r="R258" s="29">
        <v>4</v>
      </c>
      <c r="S258" s="29">
        <v>48</v>
      </c>
      <c r="T258" s="29" t="s">
        <v>392</v>
      </c>
      <c r="U258" s="29" t="s">
        <v>382</v>
      </c>
      <c r="V258" s="29" t="s">
        <v>479</v>
      </c>
      <c r="X258" s="29">
        <v>42</v>
      </c>
      <c r="Y258" s="29" t="s">
        <v>380</v>
      </c>
      <c r="AA258" s="29" t="s">
        <v>380</v>
      </c>
      <c r="AB258" s="29" t="s">
        <v>380</v>
      </c>
      <c r="AC258" s="29" t="s">
        <v>1475</v>
      </c>
      <c r="AD258" s="29">
        <v>38.777777777777779</v>
      </c>
      <c r="AE258" s="29">
        <v>101.8</v>
      </c>
      <c r="AF258" s="29">
        <v>3.5</v>
      </c>
      <c r="AH258" s="29" t="s">
        <v>1488</v>
      </c>
      <c r="AI258" s="29" t="s">
        <v>377</v>
      </c>
      <c r="AJ258" s="29" t="s">
        <v>377</v>
      </c>
      <c r="AK258" s="29" t="s">
        <v>377</v>
      </c>
      <c r="AL258" s="29" t="s">
        <v>383</v>
      </c>
      <c r="AM258" s="29" t="s">
        <v>383</v>
      </c>
      <c r="AN258" s="29" t="s">
        <v>383</v>
      </c>
      <c r="AO258" s="29" t="s">
        <v>383</v>
      </c>
      <c r="AP258" s="29" t="s">
        <v>377</v>
      </c>
      <c r="AQ258" s="29" t="s">
        <v>383</v>
      </c>
      <c r="AR258" s="29" t="s">
        <v>383</v>
      </c>
      <c r="AS258" s="29" t="s">
        <v>383</v>
      </c>
      <c r="AT258" s="29" t="s">
        <v>383</v>
      </c>
      <c r="AU258" s="29" t="s">
        <v>383</v>
      </c>
      <c r="AV258" s="29" t="s">
        <v>377</v>
      </c>
      <c r="AW258" s="29" t="s">
        <v>377</v>
      </c>
      <c r="AX258" s="29" t="s">
        <v>377</v>
      </c>
      <c r="AY258" s="29" t="s">
        <v>377</v>
      </c>
      <c r="AZ258" s="29" t="s">
        <v>377</v>
      </c>
      <c r="BA258" s="29" t="s">
        <v>377</v>
      </c>
      <c r="BB258" s="29" t="s">
        <v>383</v>
      </c>
      <c r="BC258" s="29" t="s">
        <v>383</v>
      </c>
      <c r="BD258" s="29" t="s">
        <v>383</v>
      </c>
      <c r="BE258" s="29" t="s">
        <v>382</v>
      </c>
      <c r="BF258" s="29" t="s">
        <v>383</v>
      </c>
      <c r="BG258" s="29" t="s">
        <v>382</v>
      </c>
      <c r="BH258" s="29" t="s">
        <v>383</v>
      </c>
      <c r="BI258" s="29" t="s">
        <v>383</v>
      </c>
      <c r="BJ258" s="29" t="s">
        <v>383</v>
      </c>
      <c r="BK258" s="29" t="s">
        <v>383</v>
      </c>
      <c r="BL258" s="29" t="s">
        <v>383</v>
      </c>
      <c r="BM258" s="29" t="s">
        <v>383</v>
      </c>
      <c r="BN258" s="29" t="s">
        <v>382</v>
      </c>
      <c r="BO258" s="29" t="s">
        <v>383</v>
      </c>
      <c r="BP258" s="29" t="s">
        <v>383</v>
      </c>
      <c r="BQ258" s="29">
        <v>9.64</v>
      </c>
      <c r="BR258" s="29">
        <v>0.99</v>
      </c>
      <c r="BS258" s="29">
        <v>10.199999999999999</v>
      </c>
      <c r="BT258" s="29">
        <v>0.25</v>
      </c>
      <c r="BU258" s="29">
        <v>2.6</v>
      </c>
      <c r="BV258" s="29">
        <v>8.41</v>
      </c>
      <c r="BW258" s="29">
        <v>87.2</v>
      </c>
      <c r="BX258" s="29">
        <v>5.45</v>
      </c>
      <c r="BY258" s="29">
        <v>11.9</v>
      </c>
      <c r="BZ258" s="29">
        <v>33.32</v>
      </c>
      <c r="CA258" s="29">
        <v>61</v>
      </c>
      <c r="CB258" s="29">
        <v>21.8</v>
      </c>
      <c r="CC258" s="29">
        <v>35.700000000000003</v>
      </c>
      <c r="CD258" s="29">
        <v>16.3</v>
      </c>
      <c r="CE258" s="29">
        <v>12</v>
      </c>
      <c r="CF258" s="29">
        <v>13.4</v>
      </c>
      <c r="CG258" s="29">
        <v>76</v>
      </c>
      <c r="CH258" s="29">
        <v>2</v>
      </c>
      <c r="CI258" s="29">
        <v>12</v>
      </c>
      <c r="CJ258" s="29">
        <v>2</v>
      </c>
      <c r="CK258" s="29">
        <v>8</v>
      </c>
      <c r="CL258" s="29" t="s">
        <v>383</v>
      </c>
      <c r="CM258" s="29" t="s">
        <v>383</v>
      </c>
      <c r="CN258" s="29" t="s">
        <v>206</v>
      </c>
      <c r="CO258" s="29" t="s">
        <v>382</v>
      </c>
      <c r="CQ258" s="29" t="s">
        <v>385</v>
      </c>
      <c r="CR258" s="29">
        <v>0</v>
      </c>
      <c r="CS258" s="29" t="s">
        <v>385</v>
      </c>
      <c r="CT258" s="29" t="s">
        <v>385</v>
      </c>
      <c r="CU258" s="29" t="s">
        <v>385</v>
      </c>
      <c r="CW258" s="29">
        <v>0</v>
      </c>
      <c r="DC258" s="29" t="s">
        <v>385</v>
      </c>
      <c r="DD258" s="29" t="s">
        <v>385</v>
      </c>
      <c r="DE258" s="29" t="s">
        <v>457</v>
      </c>
      <c r="DF258" s="29">
        <v>0</v>
      </c>
      <c r="DG258" s="29" t="s">
        <v>385</v>
      </c>
      <c r="DH258" s="29" t="str">
        <f t="shared" si="3"/>
        <v>SC003</v>
      </c>
    </row>
    <row r="259" spans="1:112" ht="16" x14ac:dyDescent="0.2">
      <c r="A259" s="29" t="s">
        <v>1469</v>
      </c>
      <c r="B259" s="29" t="s">
        <v>1489</v>
      </c>
      <c r="C259" s="29">
        <v>602</v>
      </c>
      <c r="D259" s="29" t="s">
        <v>207</v>
      </c>
      <c r="E259" s="29" t="s">
        <v>1490</v>
      </c>
      <c r="F259" s="29">
        <v>0</v>
      </c>
      <c r="G259" s="29" t="s">
        <v>392</v>
      </c>
      <c r="H259" s="29">
        <v>7</v>
      </c>
      <c r="I259" s="29">
        <v>7</v>
      </c>
      <c r="J259" s="29">
        <v>84</v>
      </c>
      <c r="K259" s="29">
        <v>0</v>
      </c>
      <c r="M259" s="29">
        <v>2</v>
      </c>
      <c r="O259" s="29">
        <v>1</v>
      </c>
      <c r="Q259" s="29">
        <v>602</v>
      </c>
      <c r="R259" s="29">
        <v>7</v>
      </c>
      <c r="S259" s="29">
        <v>84</v>
      </c>
      <c r="T259" s="29" t="s">
        <v>392</v>
      </c>
      <c r="U259" s="29" t="s">
        <v>377</v>
      </c>
      <c r="V259" s="29" t="s">
        <v>1491</v>
      </c>
      <c r="X259" s="29">
        <v>40</v>
      </c>
      <c r="Y259" s="29" t="s">
        <v>380</v>
      </c>
      <c r="Z259" s="29">
        <v>68</v>
      </c>
      <c r="AA259" s="29" t="s">
        <v>380</v>
      </c>
      <c r="AB259" s="29" t="s">
        <v>380</v>
      </c>
      <c r="AC259" s="29" t="s">
        <v>380</v>
      </c>
      <c r="AD259" s="29">
        <v>38.555555555555557</v>
      </c>
      <c r="AE259" s="29">
        <v>101.4</v>
      </c>
      <c r="AF259" s="29">
        <v>3.5</v>
      </c>
      <c r="AH259" s="29" t="s">
        <v>1492</v>
      </c>
      <c r="AI259" s="29" t="s">
        <v>377</v>
      </c>
      <c r="AJ259" s="29" t="s">
        <v>383</v>
      </c>
      <c r="AK259" s="29" t="s">
        <v>383</v>
      </c>
      <c r="AL259" s="29" t="s">
        <v>383</v>
      </c>
      <c r="AM259" s="29" t="s">
        <v>383</v>
      </c>
      <c r="AN259" s="29" t="s">
        <v>383</v>
      </c>
      <c r="AO259" s="29" t="s">
        <v>383</v>
      </c>
      <c r="AP259" s="29" t="s">
        <v>377</v>
      </c>
      <c r="AQ259" s="29" t="s">
        <v>383</v>
      </c>
      <c r="AR259" s="29" t="s">
        <v>383</v>
      </c>
      <c r="AS259" s="29" t="s">
        <v>383</v>
      </c>
      <c r="AT259" s="29" t="s">
        <v>383</v>
      </c>
      <c r="AU259" s="29" t="s">
        <v>383</v>
      </c>
      <c r="AV259" s="29" t="s">
        <v>377</v>
      </c>
      <c r="AW259" s="29" t="s">
        <v>377</v>
      </c>
      <c r="AX259" s="29" t="s">
        <v>377</v>
      </c>
      <c r="AY259" s="29" t="s">
        <v>377</v>
      </c>
      <c r="AZ259" s="29" t="s">
        <v>377</v>
      </c>
      <c r="BA259" s="29" t="s">
        <v>377</v>
      </c>
      <c r="BB259" s="29" t="s">
        <v>383</v>
      </c>
      <c r="BC259" s="29" t="s">
        <v>383</v>
      </c>
      <c r="BD259" s="29" t="s">
        <v>383</v>
      </c>
      <c r="BE259" s="29" t="s">
        <v>382</v>
      </c>
      <c r="BF259" s="29" t="s">
        <v>383</v>
      </c>
      <c r="BG259" s="29" t="s">
        <v>382</v>
      </c>
      <c r="BH259" s="29" t="s">
        <v>383</v>
      </c>
      <c r="BI259" s="29" t="s">
        <v>383</v>
      </c>
      <c r="BJ259" s="29" t="s">
        <v>383</v>
      </c>
      <c r="BK259" s="29" t="s">
        <v>383</v>
      </c>
      <c r="BL259" s="29" t="s">
        <v>383</v>
      </c>
      <c r="BM259" s="29" t="s">
        <v>383</v>
      </c>
      <c r="BN259" s="29" t="s">
        <v>382</v>
      </c>
      <c r="BO259" s="29" t="s">
        <v>383</v>
      </c>
      <c r="BP259" s="29" t="s">
        <v>383</v>
      </c>
      <c r="BQ259" s="29">
        <v>9.92</v>
      </c>
      <c r="BR259" s="29">
        <v>3.86</v>
      </c>
      <c r="BS259" s="29">
        <v>38.9</v>
      </c>
      <c r="BT259" s="29">
        <v>2.36</v>
      </c>
      <c r="BU259" s="29">
        <v>23.8</v>
      </c>
      <c r="BV259" s="29">
        <v>3.7</v>
      </c>
      <c r="BW259" s="29">
        <v>37.299999999999997</v>
      </c>
      <c r="BX259" s="29">
        <v>4.38</v>
      </c>
      <c r="BY259" s="29">
        <v>10.199999999999999</v>
      </c>
      <c r="BZ259" s="29">
        <v>29.19</v>
      </c>
      <c r="CA259" s="29">
        <v>67</v>
      </c>
      <c r="CB259" s="29">
        <v>23.3</v>
      </c>
      <c r="CC259" s="29">
        <v>34.9</v>
      </c>
      <c r="CD259" s="29">
        <v>15.5</v>
      </c>
      <c r="CE259" s="29">
        <v>4</v>
      </c>
      <c r="CF259" s="29">
        <v>9.6999999999999993</v>
      </c>
      <c r="CG259" s="29">
        <v>42</v>
      </c>
      <c r="CH259" s="29">
        <v>0</v>
      </c>
      <c r="CI259" s="29">
        <v>44</v>
      </c>
      <c r="CJ259" s="29">
        <v>10</v>
      </c>
      <c r="CK259" s="29">
        <v>4</v>
      </c>
      <c r="CL259" s="29" t="s">
        <v>383</v>
      </c>
      <c r="CM259" s="29" t="s">
        <v>383</v>
      </c>
      <c r="CN259" s="29" t="s">
        <v>207</v>
      </c>
      <c r="CO259" s="29" t="s">
        <v>382</v>
      </c>
      <c r="CQ259" s="29" t="s">
        <v>385</v>
      </c>
      <c r="CR259" s="29">
        <v>0</v>
      </c>
      <c r="CS259" s="29" t="s">
        <v>385</v>
      </c>
      <c r="CT259" s="29" t="s">
        <v>385</v>
      </c>
      <c r="CU259" s="29" t="s">
        <v>385</v>
      </c>
      <c r="CW259" s="29">
        <v>0</v>
      </c>
      <c r="DC259" s="29" t="s">
        <v>385</v>
      </c>
      <c r="DD259" s="29" t="s">
        <v>385</v>
      </c>
      <c r="DE259" s="29" t="s">
        <v>385</v>
      </c>
      <c r="DF259" s="29">
        <v>0</v>
      </c>
      <c r="DG259" s="29" t="s">
        <v>385</v>
      </c>
      <c r="DH259" s="29" t="str">
        <f t="shared" si="3"/>
        <v>SC004</v>
      </c>
    </row>
    <row r="260" spans="1:112" ht="16" x14ac:dyDescent="0.2">
      <c r="A260" s="29" t="s">
        <v>1469</v>
      </c>
      <c r="B260" s="29" t="s">
        <v>1493</v>
      </c>
      <c r="C260" s="29">
        <v>503</v>
      </c>
      <c r="D260" s="29" t="s">
        <v>208</v>
      </c>
      <c r="E260" s="29" t="s">
        <v>1494</v>
      </c>
      <c r="F260" s="29">
        <v>0</v>
      </c>
      <c r="G260" s="29" t="s">
        <v>392</v>
      </c>
      <c r="H260" s="29">
        <v>10</v>
      </c>
      <c r="I260" s="29">
        <v>10</v>
      </c>
      <c r="J260" s="29">
        <v>120</v>
      </c>
      <c r="K260" s="29">
        <v>1</v>
      </c>
      <c r="M260" s="29">
        <v>1</v>
      </c>
      <c r="O260" s="29">
        <v>0</v>
      </c>
      <c r="Q260" s="29">
        <v>503</v>
      </c>
      <c r="R260" s="29">
        <v>10</v>
      </c>
      <c r="S260" s="29">
        <v>120</v>
      </c>
      <c r="T260" s="29" t="s">
        <v>392</v>
      </c>
      <c r="U260" s="29" t="s">
        <v>377</v>
      </c>
      <c r="V260" s="29" t="s">
        <v>479</v>
      </c>
      <c r="X260" s="29">
        <v>35</v>
      </c>
      <c r="Y260" s="29" t="s">
        <v>380</v>
      </c>
      <c r="Z260" s="29">
        <v>100</v>
      </c>
      <c r="AA260" s="29" t="s">
        <v>380</v>
      </c>
      <c r="AB260" s="29" t="s">
        <v>380</v>
      </c>
      <c r="AC260" s="29" t="s">
        <v>380</v>
      </c>
      <c r="AD260" s="29">
        <v>39.388888888888886</v>
      </c>
      <c r="AE260" s="29">
        <v>102.9</v>
      </c>
      <c r="AF260" s="29">
        <v>6</v>
      </c>
      <c r="AI260" s="29" t="s">
        <v>377</v>
      </c>
      <c r="AJ260" s="29" t="s">
        <v>377</v>
      </c>
      <c r="AK260" s="29" t="s">
        <v>377</v>
      </c>
      <c r="AL260" s="29" t="s">
        <v>383</v>
      </c>
      <c r="AM260" s="29" t="s">
        <v>383</v>
      </c>
      <c r="AN260" s="29" t="s">
        <v>383</v>
      </c>
      <c r="AO260" s="29" t="s">
        <v>383</v>
      </c>
      <c r="AP260" s="29" t="s">
        <v>383</v>
      </c>
      <c r="AQ260" s="29" t="s">
        <v>383</v>
      </c>
      <c r="AR260" s="29" t="s">
        <v>383</v>
      </c>
      <c r="AS260" s="29" t="s">
        <v>383</v>
      </c>
      <c r="AT260" s="29" t="s">
        <v>383</v>
      </c>
      <c r="AU260" s="29" t="s">
        <v>383</v>
      </c>
      <c r="AV260" s="29" t="s">
        <v>377</v>
      </c>
      <c r="AW260" s="29" t="s">
        <v>377</v>
      </c>
      <c r="AX260" s="29" t="s">
        <v>377</v>
      </c>
      <c r="AY260" s="29" t="s">
        <v>377</v>
      </c>
      <c r="AZ260" s="29" t="s">
        <v>377</v>
      </c>
      <c r="BA260" s="29" t="s">
        <v>377</v>
      </c>
      <c r="BB260" s="29" t="s">
        <v>383</v>
      </c>
      <c r="BC260" s="29" t="s">
        <v>383</v>
      </c>
      <c r="BD260" s="29" t="s">
        <v>383</v>
      </c>
      <c r="BE260" s="29" t="s">
        <v>382</v>
      </c>
      <c r="BF260" s="29" t="s">
        <v>383</v>
      </c>
      <c r="BG260" s="29" t="s">
        <v>382</v>
      </c>
      <c r="BH260" s="29" t="s">
        <v>383</v>
      </c>
      <c r="BI260" s="29" t="s">
        <v>383</v>
      </c>
      <c r="BJ260" s="29" t="s">
        <v>383</v>
      </c>
      <c r="BK260" s="29" t="s">
        <v>383</v>
      </c>
      <c r="BL260" s="29" t="s">
        <v>383</v>
      </c>
      <c r="BM260" s="29" t="s">
        <v>383</v>
      </c>
      <c r="BN260" s="29" t="s">
        <v>382</v>
      </c>
      <c r="BO260" s="29" t="s">
        <v>383</v>
      </c>
      <c r="BP260" s="29" t="s">
        <v>383</v>
      </c>
      <c r="BQ260" s="29">
        <v>9.5</v>
      </c>
      <c r="BR260" s="29">
        <v>1.1100000000000001</v>
      </c>
      <c r="BS260" s="29">
        <v>11.7</v>
      </c>
      <c r="BT260" s="29">
        <v>7.31</v>
      </c>
      <c r="BU260" s="29">
        <v>77</v>
      </c>
      <c r="BV260" s="29">
        <v>1.07</v>
      </c>
      <c r="BW260" s="29">
        <v>11.3</v>
      </c>
      <c r="BX260" s="29">
        <v>4.03</v>
      </c>
      <c r="BY260" s="29">
        <v>9.1</v>
      </c>
      <c r="BZ260" s="29">
        <v>24.82</v>
      </c>
      <c r="CA260" s="29">
        <v>62</v>
      </c>
      <c r="CB260" s="29">
        <v>22.6</v>
      </c>
      <c r="CC260" s="29">
        <v>36.6</v>
      </c>
      <c r="CD260" s="29">
        <v>16.5</v>
      </c>
      <c r="CE260" s="29">
        <v>55</v>
      </c>
      <c r="CF260" s="29">
        <v>14</v>
      </c>
      <c r="CG260" s="29">
        <v>73</v>
      </c>
      <c r="CH260" s="29">
        <v>0</v>
      </c>
      <c r="CI260" s="29">
        <v>24</v>
      </c>
      <c r="CJ260" s="29">
        <v>2</v>
      </c>
      <c r="CK260" s="29">
        <v>1</v>
      </c>
      <c r="CL260" s="29" t="s">
        <v>383</v>
      </c>
      <c r="CM260" s="29" t="s">
        <v>383</v>
      </c>
      <c r="CN260" s="29" t="s">
        <v>208</v>
      </c>
      <c r="CO260" s="29" t="s">
        <v>382</v>
      </c>
      <c r="CQ260" s="29" t="s">
        <v>385</v>
      </c>
      <c r="CR260" s="29">
        <v>0</v>
      </c>
      <c r="CS260" s="29" t="s">
        <v>385</v>
      </c>
      <c r="CT260" s="29" t="s">
        <v>385</v>
      </c>
      <c r="CU260" s="29" t="s">
        <v>385</v>
      </c>
      <c r="CW260" s="29">
        <v>0</v>
      </c>
      <c r="DC260" s="29" t="s">
        <v>385</v>
      </c>
      <c r="DD260" s="29" t="s">
        <v>385</v>
      </c>
      <c r="DE260" s="29" t="s">
        <v>417</v>
      </c>
      <c r="DF260" s="29">
        <v>0</v>
      </c>
      <c r="DG260" s="29" t="s">
        <v>385</v>
      </c>
      <c r="DH260" s="29" t="str">
        <f t="shared" ref="DH260:DH323" si="4">B260</f>
        <v>SC005</v>
      </c>
    </row>
    <row r="261" spans="1:112" ht="16" x14ac:dyDescent="0.2">
      <c r="A261" s="29" t="s">
        <v>1469</v>
      </c>
      <c r="B261" s="29" t="s">
        <v>1495</v>
      </c>
      <c r="C261" s="29">
        <v>603</v>
      </c>
      <c r="D261" s="29" t="s">
        <v>209</v>
      </c>
      <c r="E261" s="29" t="s">
        <v>1496</v>
      </c>
      <c r="F261" s="29">
        <v>0</v>
      </c>
      <c r="G261" s="29" t="s">
        <v>392</v>
      </c>
      <c r="H261" s="29">
        <v>3</v>
      </c>
      <c r="I261" s="29">
        <v>4</v>
      </c>
      <c r="J261" s="29">
        <v>48</v>
      </c>
      <c r="K261" s="29">
        <v>0</v>
      </c>
      <c r="M261" s="29">
        <v>2</v>
      </c>
      <c r="O261" s="29">
        <v>0</v>
      </c>
      <c r="Q261" s="29">
        <v>603</v>
      </c>
      <c r="R261" s="29">
        <v>4</v>
      </c>
      <c r="S261" s="29">
        <v>48</v>
      </c>
      <c r="T261" s="29" t="s">
        <v>392</v>
      </c>
      <c r="U261" s="29" t="s">
        <v>382</v>
      </c>
      <c r="V261" s="29" t="s">
        <v>479</v>
      </c>
      <c r="X261" s="29">
        <v>30</v>
      </c>
      <c r="Y261" s="29" t="s">
        <v>380</v>
      </c>
      <c r="Z261" s="29">
        <v>80</v>
      </c>
      <c r="AA261" s="29" t="s">
        <v>380</v>
      </c>
      <c r="AB261" s="29" t="s">
        <v>380</v>
      </c>
      <c r="AC261" s="29" t="s">
        <v>380</v>
      </c>
      <c r="AD261" s="29">
        <v>39.555555555555557</v>
      </c>
      <c r="AE261" s="29">
        <v>103.2</v>
      </c>
      <c r="AF261" s="29">
        <v>4</v>
      </c>
      <c r="AH261" s="29" t="s">
        <v>1497</v>
      </c>
      <c r="AI261" s="29" t="s">
        <v>377</v>
      </c>
      <c r="AJ261" s="29" t="s">
        <v>377</v>
      </c>
      <c r="AK261" s="29" t="s">
        <v>383</v>
      </c>
      <c r="AL261" s="29" t="s">
        <v>383</v>
      </c>
      <c r="AM261" s="29" t="s">
        <v>383</v>
      </c>
      <c r="AN261" s="29" t="s">
        <v>383</v>
      </c>
      <c r="AO261" s="29" t="s">
        <v>383</v>
      </c>
      <c r="AP261" s="29" t="s">
        <v>383</v>
      </c>
      <c r="AQ261" s="29" t="s">
        <v>377</v>
      </c>
      <c r="AR261" s="29" t="s">
        <v>383</v>
      </c>
      <c r="AS261" s="29" t="s">
        <v>383</v>
      </c>
      <c r="AT261" s="29" t="s">
        <v>383</v>
      </c>
      <c r="AU261" s="29" t="s">
        <v>383</v>
      </c>
      <c r="AV261" s="29" t="s">
        <v>377</v>
      </c>
      <c r="AW261" s="29" t="s">
        <v>377</v>
      </c>
      <c r="AX261" s="29" t="s">
        <v>377</v>
      </c>
      <c r="AY261" s="29" t="s">
        <v>377</v>
      </c>
      <c r="AZ261" s="29" t="s">
        <v>377</v>
      </c>
      <c r="BA261" s="29" t="s">
        <v>377</v>
      </c>
      <c r="BB261" s="29" t="s">
        <v>383</v>
      </c>
      <c r="BC261" s="29" t="s">
        <v>383</v>
      </c>
      <c r="BD261" s="29" t="s">
        <v>383</v>
      </c>
      <c r="BE261" s="29" t="s">
        <v>530</v>
      </c>
      <c r="BF261" s="29" t="s">
        <v>383</v>
      </c>
      <c r="BG261" s="29" t="s">
        <v>531</v>
      </c>
      <c r="BH261" s="29" t="s">
        <v>383</v>
      </c>
      <c r="BI261" s="29" t="s">
        <v>383</v>
      </c>
      <c r="BJ261" s="29" t="s">
        <v>383</v>
      </c>
      <c r="BK261" s="29" t="s">
        <v>383</v>
      </c>
      <c r="BL261" s="29" t="s">
        <v>383</v>
      </c>
      <c r="BM261" s="29" t="s">
        <v>383</v>
      </c>
      <c r="BN261" s="29" t="s">
        <v>531</v>
      </c>
      <c r="BO261" s="29" t="s">
        <v>383</v>
      </c>
      <c r="BP261" s="29" t="s">
        <v>383</v>
      </c>
      <c r="BQ261" s="29">
        <v>11.34</v>
      </c>
      <c r="BR261" s="29">
        <v>1.7</v>
      </c>
      <c r="BS261" s="29">
        <v>15</v>
      </c>
      <c r="BT261" s="29">
        <v>1.87</v>
      </c>
      <c r="BU261" s="29">
        <v>16.5</v>
      </c>
      <c r="BV261" s="29">
        <v>7.77</v>
      </c>
      <c r="BW261" s="29">
        <v>68.5</v>
      </c>
      <c r="BX261" s="29">
        <v>5.32</v>
      </c>
      <c r="BY261" s="29">
        <v>11.1</v>
      </c>
      <c r="BZ261" s="29">
        <v>29.97</v>
      </c>
      <c r="CA261" s="29">
        <v>56</v>
      </c>
      <c r="CB261" s="29">
        <v>20.9</v>
      </c>
      <c r="CC261" s="29">
        <v>37.200000000000003</v>
      </c>
      <c r="CD261" s="29">
        <v>18.5</v>
      </c>
      <c r="CE261" s="29">
        <v>95</v>
      </c>
      <c r="CF261" s="29">
        <v>9.1999999999999993</v>
      </c>
      <c r="CG261" s="29">
        <v>32</v>
      </c>
      <c r="CH261" s="29">
        <v>0</v>
      </c>
      <c r="CI261" s="29">
        <v>60</v>
      </c>
      <c r="CJ261" s="29">
        <v>2</v>
      </c>
      <c r="CK261" s="29">
        <v>6</v>
      </c>
      <c r="CL261" s="29" t="s">
        <v>383</v>
      </c>
      <c r="CM261" s="29" t="s">
        <v>383</v>
      </c>
      <c r="CN261" s="29" t="s">
        <v>209</v>
      </c>
      <c r="CO261" s="29" t="s">
        <v>382</v>
      </c>
      <c r="CQ261" s="29" t="s">
        <v>385</v>
      </c>
      <c r="CR261" s="29">
        <v>0</v>
      </c>
      <c r="CS261" s="29" t="s">
        <v>385</v>
      </c>
      <c r="CT261" s="29" t="s">
        <v>385</v>
      </c>
      <c r="CU261" s="29" t="s">
        <v>385</v>
      </c>
      <c r="CW261" s="29">
        <v>0</v>
      </c>
      <c r="DC261" s="29" t="s">
        <v>385</v>
      </c>
      <c r="DD261" s="29" t="s">
        <v>385</v>
      </c>
      <c r="DF261" s="29">
        <v>0</v>
      </c>
      <c r="DG261" s="29" t="s">
        <v>385</v>
      </c>
      <c r="DH261" s="29" t="str">
        <f t="shared" si="4"/>
        <v>SC006</v>
      </c>
    </row>
    <row r="262" spans="1:112" ht="16" x14ac:dyDescent="0.2">
      <c r="A262" s="29" t="s">
        <v>1469</v>
      </c>
      <c r="B262" s="29" t="s">
        <v>1498</v>
      </c>
      <c r="C262" s="29">
        <v>504</v>
      </c>
      <c r="D262" s="29" t="s">
        <v>210</v>
      </c>
      <c r="E262" s="29" t="s">
        <v>1499</v>
      </c>
      <c r="F262" s="29">
        <v>0</v>
      </c>
      <c r="G262" s="29" t="s">
        <v>392</v>
      </c>
      <c r="H262" s="29">
        <v>3</v>
      </c>
      <c r="I262" s="29">
        <v>3</v>
      </c>
      <c r="J262" s="29">
        <v>36</v>
      </c>
      <c r="K262" s="29">
        <v>0</v>
      </c>
      <c r="M262" s="29">
        <v>1</v>
      </c>
      <c r="O262" s="29">
        <v>0</v>
      </c>
      <c r="Q262" s="29">
        <v>504</v>
      </c>
      <c r="R262" s="29">
        <v>3</v>
      </c>
      <c r="S262" s="29">
        <v>36</v>
      </c>
      <c r="T262" s="29" t="s">
        <v>392</v>
      </c>
      <c r="U262" s="29" t="s">
        <v>382</v>
      </c>
      <c r="V262" s="29" t="s">
        <v>479</v>
      </c>
      <c r="X262" s="29">
        <v>25</v>
      </c>
      <c r="Y262" s="29" t="s">
        <v>380</v>
      </c>
      <c r="Z262" s="29">
        <v>104</v>
      </c>
      <c r="AA262" s="29" t="s">
        <v>380</v>
      </c>
      <c r="AB262" s="29" t="s">
        <v>380</v>
      </c>
      <c r="AC262" s="29" t="s">
        <v>380</v>
      </c>
      <c r="AD262" s="29">
        <v>38.833333333333336</v>
      </c>
      <c r="AE262" s="29">
        <v>101.9</v>
      </c>
      <c r="AF262" s="29">
        <v>3</v>
      </c>
      <c r="AH262" s="29" t="s">
        <v>1500</v>
      </c>
      <c r="AI262" s="29" t="s">
        <v>377</v>
      </c>
      <c r="AJ262" s="29" t="s">
        <v>377</v>
      </c>
      <c r="AK262" s="29" t="s">
        <v>377</v>
      </c>
      <c r="AL262" s="29" t="s">
        <v>383</v>
      </c>
      <c r="AM262" s="29" t="s">
        <v>383</v>
      </c>
      <c r="AN262" s="29" t="s">
        <v>383</v>
      </c>
      <c r="AO262" s="29" t="s">
        <v>383</v>
      </c>
      <c r="AP262" s="29" t="s">
        <v>383</v>
      </c>
      <c r="AQ262" s="29" t="s">
        <v>377</v>
      </c>
      <c r="AR262" s="29" t="s">
        <v>383</v>
      </c>
      <c r="AS262" s="29" t="s">
        <v>383</v>
      </c>
      <c r="AT262" s="29" t="s">
        <v>383</v>
      </c>
      <c r="AU262" s="29" t="s">
        <v>383</v>
      </c>
      <c r="AV262" s="29" t="s">
        <v>377</v>
      </c>
      <c r="AW262" s="29" t="s">
        <v>377</v>
      </c>
      <c r="AX262" s="29" t="s">
        <v>377</v>
      </c>
      <c r="AY262" s="29" t="s">
        <v>377</v>
      </c>
      <c r="AZ262" s="29" t="s">
        <v>377</v>
      </c>
      <c r="BA262" s="29" t="s">
        <v>377</v>
      </c>
      <c r="BB262" s="29" t="s">
        <v>383</v>
      </c>
      <c r="BC262" s="29" t="s">
        <v>383</v>
      </c>
      <c r="BD262" s="29" t="s">
        <v>383</v>
      </c>
      <c r="BE262" s="29" t="s">
        <v>382</v>
      </c>
      <c r="BF262" s="29" t="s">
        <v>383</v>
      </c>
      <c r="BG262" s="29" t="s">
        <v>382</v>
      </c>
      <c r="BH262" s="29" t="s">
        <v>383</v>
      </c>
      <c r="BI262" s="29" t="s">
        <v>383</v>
      </c>
      <c r="BJ262" s="29" t="s">
        <v>383</v>
      </c>
      <c r="BK262" s="29" t="s">
        <v>383</v>
      </c>
      <c r="BL262" s="29" t="s">
        <v>383</v>
      </c>
      <c r="BM262" s="29" t="s">
        <v>383</v>
      </c>
      <c r="BN262" s="29" t="s">
        <v>382</v>
      </c>
      <c r="BO262" s="29" t="s">
        <v>383</v>
      </c>
      <c r="BP262" s="29" t="s">
        <v>383</v>
      </c>
      <c r="BQ262" s="29">
        <v>16.75</v>
      </c>
      <c r="BR262" s="29">
        <v>3.31</v>
      </c>
      <c r="BS262" s="29">
        <v>19.7</v>
      </c>
      <c r="BT262" s="29">
        <v>0.99</v>
      </c>
      <c r="BU262" s="29">
        <v>5.9</v>
      </c>
      <c r="BV262" s="29">
        <v>12.45</v>
      </c>
      <c r="BW262" s="29">
        <v>74.3</v>
      </c>
      <c r="BX262" s="29">
        <v>6.19</v>
      </c>
      <c r="BY262" s="29">
        <v>13</v>
      </c>
      <c r="BZ262" s="29">
        <v>36.090000000000003</v>
      </c>
      <c r="CA262" s="29">
        <v>58</v>
      </c>
      <c r="CB262" s="29">
        <v>21</v>
      </c>
      <c r="CC262" s="29">
        <v>36</v>
      </c>
      <c r="CD262" s="29">
        <v>19.899999999999999</v>
      </c>
      <c r="CE262" s="29">
        <v>105</v>
      </c>
      <c r="CF262" s="29">
        <v>14.5</v>
      </c>
      <c r="CG262" s="29">
        <v>68</v>
      </c>
      <c r="CH262" s="29">
        <v>0</v>
      </c>
      <c r="CI262" s="29">
        <v>23</v>
      </c>
      <c r="CJ262" s="29">
        <v>3</v>
      </c>
      <c r="CK262" s="29">
        <v>4</v>
      </c>
      <c r="CL262" s="29" t="s">
        <v>383</v>
      </c>
      <c r="CM262" s="29">
        <v>2</v>
      </c>
      <c r="CN262" s="29" t="s">
        <v>210</v>
      </c>
      <c r="CO262" s="29" t="s">
        <v>382</v>
      </c>
      <c r="CQ262" s="29" t="s">
        <v>385</v>
      </c>
      <c r="CR262" s="29">
        <v>0</v>
      </c>
      <c r="CS262" s="29" t="s">
        <v>385</v>
      </c>
      <c r="CT262" s="29" t="s">
        <v>385</v>
      </c>
      <c r="CU262" s="29" t="s">
        <v>385</v>
      </c>
      <c r="CW262" s="29">
        <v>0</v>
      </c>
      <c r="DC262" s="29" t="s">
        <v>385</v>
      </c>
      <c r="DD262" s="29" t="s">
        <v>385</v>
      </c>
      <c r="DE262" s="29" t="s">
        <v>385</v>
      </c>
      <c r="DF262" s="29">
        <v>0</v>
      </c>
      <c r="DG262" s="29" t="s">
        <v>385</v>
      </c>
      <c r="DH262" s="29" t="str">
        <f t="shared" si="4"/>
        <v>SC007</v>
      </c>
    </row>
    <row r="263" spans="1:112" ht="16" x14ac:dyDescent="0.2">
      <c r="A263" s="29" t="s">
        <v>1469</v>
      </c>
      <c r="B263" s="29" t="s">
        <v>1501</v>
      </c>
      <c r="C263" s="29">
        <v>604</v>
      </c>
      <c r="D263" s="29" t="s">
        <v>211</v>
      </c>
      <c r="E263" s="29" t="s">
        <v>1502</v>
      </c>
      <c r="F263" s="29">
        <v>0</v>
      </c>
      <c r="G263" s="29" t="s">
        <v>392</v>
      </c>
      <c r="H263" s="29">
        <v>8</v>
      </c>
      <c r="I263" s="29">
        <v>7</v>
      </c>
      <c r="J263" s="29">
        <v>84</v>
      </c>
      <c r="K263" s="29">
        <v>0</v>
      </c>
      <c r="M263" s="29">
        <v>1</v>
      </c>
      <c r="O263" s="29">
        <v>1</v>
      </c>
      <c r="Q263" s="29">
        <v>604</v>
      </c>
      <c r="R263" s="29">
        <v>7</v>
      </c>
      <c r="S263" s="29">
        <v>84</v>
      </c>
      <c r="T263" s="29" t="s">
        <v>392</v>
      </c>
      <c r="U263" s="29" t="s">
        <v>382</v>
      </c>
      <c r="V263" s="29" t="s">
        <v>479</v>
      </c>
      <c r="X263" s="29">
        <v>45</v>
      </c>
      <c r="Y263" s="29" t="s">
        <v>380</v>
      </c>
      <c r="Z263" s="29">
        <v>48</v>
      </c>
      <c r="AA263" s="29" t="s">
        <v>380</v>
      </c>
      <c r="AB263" s="29" t="s">
        <v>380</v>
      </c>
      <c r="AC263" s="29" t="s">
        <v>380</v>
      </c>
      <c r="AD263" s="29">
        <v>38.555555555555557</v>
      </c>
      <c r="AE263" s="29">
        <v>101.4</v>
      </c>
      <c r="AF263" s="29">
        <v>1.5</v>
      </c>
      <c r="AH263" s="29" t="s">
        <v>1503</v>
      </c>
      <c r="AI263" s="29" t="s">
        <v>377</v>
      </c>
      <c r="AJ263" s="29" t="s">
        <v>377</v>
      </c>
      <c r="AK263" s="29" t="s">
        <v>377</v>
      </c>
      <c r="AL263" s="29" t="s">
        <v>383</v>
      </c>
      <c r="AM263" s="29" t="s">
        <v>383</v>
      </c>
      <c r="AN263" s="29" t="s">
        <v>383</v>
      </c>
      <c r="AO263" s="29" t="s">
        <v>383</v>
      </c>
      <c r="AP263" s="29" t="s">
        <v>377</v>
      </c>
      <c r="AQ263" s="29" t="s">
        <v>383</v>
      </c>
      <c r="AR263" s="29" t="s">
        <v>383</v>
      </c>
      <c r="AS263" s="29" t="s">
        <v>383</v>
      </c>
      <c r="AT263" s="29" t="s">
        <v>383</v>
      </c>
      <c r="AU263" s="29" t="s">
        <v>383</v>
      </c>
      <c r="AV263" s="29" t="s">
        <v>377</v>
      </c>
      <c r="AW263" s="29" t="s">
        <v>377</v>
      </c>
      <c r="AX263" s="29" t="s">
        <v>377</v>
      </c>
      <c r="AY263" s="29" t="s">
        <v>377</v>
      </c>
      <c r="AZ263" s="29" t="s">
        <v>377</v>
      </c>
      <c r="BA263" s="29" t="s">
        <v>377</v>
      </c>
      <c r="BB263" s="29" t="s">
        <v>383</v>
      </c>
      <c r="BC263" s="29" t="s">
        <v>383</v>
      </c>
      <c r="BD263" s="29" t="s">
        <v>383</v>
      </c>
      <c r="BE263" s="29" t="s">
        <v>383</v>
      </c>
      <c r="BF263" s="29" t="s">
        <v>383</v>
      </c>
      <c r="BG263" s="29" t="s">
        <v>383</v>
      </c>
      <c r="BH263" s="29" t="s">
        <v>383</v>
      </c>
      <c r="BI263" s="29" t="s">
        <v>383</v>
      </c>
      <c r="BJ263" s="29" t="s">
        <v>383</v>
      </c>
      <c r="BK263" s="29" t="s">
        <v>383</v>
      </c>
      <c r="BL263" s="29" t="s">
        <v>383</v>
      </c>
      <c r="BM263" s="29" t="s">
        <v>383</v>
      </c>
      <c r="BN263" s="29" t="s">
        <v>383</v>
      </c>
      <c r="BO263" s="29" t="s">
        <v>383</v>
      </c>
      <c r="BP263" s="29" t="s">
        <v>383</v>
      </c>
      <c r="BQ263" s="29">
        <v>13.76</v>
      </c>
      <c r="BR263" s="29">
        <v>6.17</v>
      </c>
      <c r="BS263" s="29">
        <v>44.9</v>
      </c>
      <c r="BT263" s="29">
        <v>2.81</v>
      </c>
      <c r="BU263" s="29">
        <v>20.399999999999999</v>
      </c>
      <c r="BV263" s="29">
        <v>4.78</v>
      </c>
      <c r="BW263" s="29">
        <v>34.700000000000003</v>
      </c>
      <c r="BX263" s="29">
        <v>4.68</v>
      </c>
      <c r="BY263" s="29">
        <v>10.6</v>
      </c>
      <c r="BZ263" s="29">
        <v>29.77</v>
      </c>
      <c r="CA263" s="29">
        <v>64</v>
      </c>
      <c r="CB263" s="29">
        <v>22.7</v>
      </c>
      <c r="CC263" s="29">
        <v>35.700000000000003</v>
      </c>
      <c r="CD263" s="29">
        <v>16.2</v>
      </c>
      <c r="CE263" s="29">
        <v>75</v>
      </c>
      <c r="CF263" s="29">
        <v>8.8000000000000007</v>
      </c>
      <c r="CG263" s="29">
        <v>52</v>
      </c>
      <c r="CH263" s="29">
        <v>0</v>
      </c>
      <c r="CI263" s="29">
        <v>41</v>
      </c>
      <c r="CJ263" s="29">
        <v>4</v>
      </c>
      <c r="CK263" s="29">
        <v>3</v>
      </c>
      <c r="CL263" s="29" t="s">
        <v>383</v>
      </c>
      <c r="CM263" s="29" t="s">
        <v>383</v>
      </c>
      <c r="CN263" s="29" t="s">
        <v>211</v>
      </c>
      <c r="CO263" s="29" t="s">
        <v>382</v>
      </c>
      <c r="CQ263" s="29" t="s">
        <v>385</v>
      </c>
      <c r="CR263" s="29">
        <v>0</v>
      </c>
      <c r="CS263" s="29" t="s">
        <v>385</v>
      </c>
      <c r="CT263" s="29" t="s">
        <v>385</v>
      </c>
      <c r="CU263" s="29" t="s">
        <v>385</v>
      </c>
      <c r="CW263" s="29">
        <v>0</v>
      </c>
      <c r="DC263" s="29" t="s">
        <v>385</v>
      </c>
      <c r="DD263" s="29" t="s">
        <v>385</v>
      </c>
      <c r="DE263" s="29" t="s">
        <v>417</v>
      </c>
      <c r="DF263" s="29">
        <v>0</v>
      </c>
      <c r="DG263" s="29" t="s">
        <v>385</v>
      </c>
      <c r="DH263" s="29" t="str">
        <f t="shared" si="4"/>
        <v>SC008</v>
      </c>
    </row>
    <row r="264" spans="1:112" ht="16" x14ac:dyDescent="0.2">
      <c r="A264" s="29" t="s">
        <v>1469</v>
      </c>
      <c r="B264" s="29" t="s">
        <v>1504</v>
      </c>
      <c r="C264" s="29">
        <v>505</v>
      </c>
      <c r="D264" s="29" t="s">
        <v>212</v>
      </c>
      <c r="E264" s="29" t="s">
        <v>1505</v>
      </c>
      <c r="F264" s="29">
        <v>0</v>
      </c>
      <c r="G264" s="29" t="s">
        <v>392</v>
      </c>
      <c r="H264" s="29">
        <v>1</v>
      </c>
      <c r="I264" s="29">
        <v>1</v>
      </c>
      <c r="J264" s="29">
        <v>12</v>
      </c>
      <c r="K264" s="29">
        <v>1</v>
      </c>
      <c r="M264" s="29">
        <v>1</v>
      </c>
      <c r="O264" s="29">
        <v>1</v>
      </c>
      <c r="Q264" s="29">
        <v>505</v>
      </c>
      <c r="R264" s="29">
        <v>1</v>
      </c>
      <c r="S264" s="29">
        <v>12</v>
      </c>
      <c r="T264" s="29" t="s">
        <v>392</v>
      </c>
      <c r="U264" s="29" t="s">
        <v>377</v>
      </c>
      <c r="V264" s="29" t="s">
        <v>479</v>
      </c>
      <c r="X264" s="29">
        <v>35</v>
      </c>
      <c r="Y264" s="29" t="s">
        <v>380</v>
      </c>
      <c r="Z264" s="29">
        <v>128</v>
      </c>
      <c r="AA264" s="29" t="s">
        <v>380</v>
      </c>
      <c r="AB264" s="29" t="s">
        <v>502</v>
      </c>
      <c r="AC264" s="29" t="s">
        <v>380</v>
      </c>
      <c r="AD264" s="29">
        <v>38.555555555555557</v>
      </c>
      <c r="AE264" s="29">
        <v>101.4</v>
      </c>
      <c r="AF264" s="29">
        <v>4</v>
      </c>
      <c r="AH264" s="29" t="s">
        <v>1506</v>
      </c>
      <c r="AI264" s="29" t="s">
        <v>377</v>
      </c>
      <c r="AJ264" s="29" t="s">
        <v>382</v>
      </c>
      <c r="AK264" s="29" t="s">
        <v>382</v>
      </c>
      <c r="AL264" s="29" t="s">
        <v>383</v>
      </c>
      <c r="AM264" s="29" t="s">
        <v>382</v>
      </c>
      <c r="AN264" s="29" t="s">
        <v>377</v>
      </c>
      <c r="AO264" s="29" t="s">
        <v>1507</v>
      </c>
      <c r="AP264" s="29" t="s">
        <v>377</v>
      </c>
      <c r="AQ264" s="29">
        <v>5</v>
      </c>
      <c r="AR264" s="29" t="s">
        <v>1508</v>
      </c>
      <c r="AS264" s="29" t="s">
        <v>383</v>
      </c>
      <c r="AT264" s="29" t="s">
        <v>382</v>
      </c>
      <c r="AU264" s="29" t="s">
        <v>383</v>
      </c>
      <c r="AV264" s="29" t="s">
        <v>377</v>
      </c>
      <c r="AW264" s="29" t="s">
        <v>377</v>
      </c>
      <c r="AX264" s="29" t="s">
        <v>377</v>
      </c>
      <c r="AY264" s="29" t="s">
        <v>377</v>
      </c>
      <c r="AZ264" s="29" t="s">
        <v>377</v>
      </c>
      <c r="BA264" s="29" t="s">
        <v>377</v>
      </c>
      <c r="BB264" s="29" t="s">
        <v>383</v>
      </c>
      <c r="BC264" s="29" t="s">
        <v>382</v>
      </c>
      <c r="BD264" s="29" t="s">
        <v>383</v>
      </c>
      <c r="BE264" s="29" t="s">
        <v>382</v>
      </c>
      <c r="BF264" s="29" t="s">
        <v>383</v>
      </c>
      <c r="BG264" s="29" t="s">
        <v>382</v>
      </c>
      <c r="BH264" s="29" t="s">
        <v>383</v>
      </c>
      <c r="BI264" s="29" t="s">
        <v>383</v>
      </c>
      <c r="BJ264" s="29" t="s">
        <v>382</v>
      </c>
      <c r="BK264" s="29" t="s">
        <v>383</v>
      </c>
      <c r="BL264" s="29" t="s">
        <v>383</v>
      </c>
      <c r="BM264" s="29" t="s">
        <v>383</v>
      </c>
      <c r="BN264" s="29" t="s">
        <v>382</v>
      </c>
      <c r="BO264" s="29" t="s">
        <v>383</v>
      </c>
      <c r="BP264" s="29" t="s">
        <v>383</v>
      </c>
      <c r="BQ264" s="29">
        <v>6.86</v>
      </c>
      <c r="BR264" s="29">
        <v>0</v>
      </c>
      <c r="BS264" s="29">
        <v>0.1</v>
      </c>
      <c r="BT264" s="29">
        <v>0.33</v>
      </c>
      <c r="BU264" s="29">
        <v>4.9000000000000004</v>
      </c>
      <c r="BV264" s="29">
        <v>6.52</v>
      </c>
      <c r="BW264" s="29">
        <v>95.1</v>
      </c>
      <c r="BX264" s="29">
        <v>4.08</v>
      </c>
      <c r="BY264" s="29">
        <v>9.1</v>
      </c>
      <c r="BZ264" s="29">
        <v>25.7</v>
      </c>
      <c r="CA264" s="29">
        <v>63</v>
      </c>
      <c r="CB264" s="29">
        <v>22.3</v>
      </c>
      <c r="CC264" s="29">
        <v>35.4</v>
      </c>
      <c r="CD264" s="29">
        <v>18.5</v>
      </c>
      <c r="CE264" s="29">
        <v>65</v>
      </c>
      <c r="CF264" s="29">
        <v>10.6</v>
      </c>
      <c r="CG264" s="29">
        <v>86</v>
      </c>
      <c r="CH264" s="29">
        <v>0</v>
      </c>
      <c r="CI264" s="29">
        <v>14</v>
      </c>
      <c r="CJ264" s="29">
        <v>0</v>
      </c>
      <c r="CK264" s="29">
        <v>0</v>
      </c>
      <c r="CL264" s="29" t="s">
        <v>383</v>
      </c>
      <c r="CM264" s="29" t="s">
        <v>383</v>
      </c>
      <c r="CN264" s="29" t="s">
        <v>212</v>
      </c>
      <c r="CO264" s="29" t="s">
        <v>456</v>
      </c>
      <c r="CQ264" s="29" t="s">
        <v>457</v>
      </c>
      <c r="CR264" s="29">
        <v>1</v>
      </c>
      <c r="CS264" s="29" t="s">
        <v>385</v>
      </c>
      <c r="CT264" s="29" t="s">
        <v>385</v>
      </c>
      <c r="CU264" s="29" t="s">
        <v>385</v>
      </c>
      <c r="CW264" s="29">
        <v>0</v>
      </c>
      <c r="DC264" s="29" t="s">
        <v>385</v>
      </c>
      <c r="DD264" s="29" t="s">
        <v>385</v>
      </c>
      <c r="DE264" s="29" t="s">
        <v>385</v>
      </c>
      <c r="DF264" s="29">
        <v>0</v>
      </c>
      <c r="DG264" s="29" t="s">
        <v>385</v>
      </c>
      <c r="DH264" s="29" t="str">
        <f t="shared" si="4"/>
        <v>SC009</v>
      </c>
    </row>
    <row r="265" spans="1:112" ht="16" x14ac:dyDescent="0.2">
      <c r="A265" s="29" t="s">
        <v>1469</v>
      </c>
      <c r="B265" s="29" t="s">
        <v>1509</v>
      </c>
      <c r="C265" s="29">
        <v>605</v>
      </c>
      <c r="D265" s="29" t="s">
        <v>213</v>
      </c>
      <c r="E265" s="29" t="s">
        <v>1510</v>
      </c>
      <c r="F265" s="29">
        <v>0</v>
      </c>
      <c r="G265" s="29" t="s">
        <v>392</v>
      </c>
      <c r="H265" s="29">
        <v>4</v>
      </c>
      <c r="I265" s="29">
        <v>4</v>
      </c>
      <c r="J265" s="29">
        <v>48</v>
      </c>
      <c r="K265" s="29">
        <v>1</v>
      </c>
      <c r="M265" s="29">
        <v>2</v>
      </c>
      <c r="O265" s="29">
        <v>2</v>
      </c>
      <c r="Q265" s="29">
        <v>605</v>
      </c>
      <c r="R265" s="29">
        <v>4</v>
      </c>
      <c r="S265" s="29">
        <v>48</v>
      </c>
      <c r="T265" s="29" t="s">
        <v>392</v>
      </c>
      <c r="U265" s="29" t="s">
        <v>377</v>
      </c>
      <c r="V265" s="29" t="s">
        <v>479</v>
      </c>
      <c r="X265" s="29">
        <v>30</v>
      </c>
      <c r="Y265" s="29" t="s">
        <v>1511</v>
      </c>
      <c r="Z265" s="29">
        <v>100</v>
      </c>
      <c r="AA265" s="29">
        <v>40</v>
      </c>
      <c r="AB265" s="29" t="s">
        <v>400</v>
      </c>
      <c r="AC265" s="29" t="s">
        <v>380</v>
      </c>
      <c r="AD265" s="29">
        <v>39.555555555555557</v>
      </c>
      <c r="AE265" s="29">
        <v>103.2</v>
      </c>
      <c r="AF265" s="29">
        <v>6</v>
      </c>
      <c r="AH265" s="29" t="s">
        <v>1512</v>
      </c>
      <c r="AI265" s="29" t="s">
        <v>377</v>
      </c>
      <c r="AJ265" s="29" t="s">
        <v>377</v>
      </c>
      <c r="AK265" s="29" t="s">
        <v>377</v>
      </c>
      <c r="AL265" s="29" t="s">
        <v>383</v>
      </c>
      <c r="AM265" s="29" t="s">
        <v>382</v>
      </c>
      <c r="AN265" s="29" t="s">
        <v>382</v>
      </c>
      <c r="AO265" s="29" t="s">
        <v>1513</v>
      </c>
      <c r="AP265" s="29" t="s">
        <v>377</v>
      </c>
      <c r="AQ265" s="29">
        <v>2</v>
      </c>
      <c r="AR265" s="29" t="s">
        <v>1514</v>
      </c>
      <c r="AS265" s="29" t="s">
        <v>383</v>
      </c>
      <c r="AT265" s="29" t="s">
        <v>377</v>
      </c>
      <c r="AU265" s="29" t="s">
        <v>383</v>
      </c>
      <c r="AV265" s="29" t="s">
        <v>377</v>
      </c>
      <c r="AW265" s="29" t="s">
        <v>377</v>
      </c>
      <c r="AX265" s="29" t="s">
        <v>377</v>
      </c>
      <c r="AY265" s="29" t="s">
        <v>377</v>
      </c>
      <c r="AZ265" s="29" t="s">
        <v>377</v>
      </c>
      <c r="BA265" s="29" t="s">
        <v>377</v>
      </c>
      <c r="BB265" s="29" t="s">
        <v>383</v>
      </c>
      <c r="BC265" s="29" t="s">
        <v>382</v>
      </c>
      <c r="BD265" s="29" t="s">
        <v>383</v>
      </c>
      <c r="BE265" s="29" t="s">
        <v>377</v>
      </c>
      <c r="BF265" s="29" t="s">
        <v>1515</v>
      </c>
      <c r="BG265" s="29" t="s">
        <v>382</v>
      </c>
      <c r="BH265" s="29" t="s">
        <v>383</v>
      </c>
      <c r="BI265" s="29" t="s">
        <v>1516</v>
      </c>
      <c r="BJ265" s="29" t="s">
        <v>382</v>
      </c>
      <c r="BK265" s="29" t="s">
        <v>383</v>
      </c>
      <c r="BL265" s="29" t="s">
        <v>383</v>
      </c>
      <c r="BM265" s="29" t="s">
        <v>1515</v>
      </c>
      <c r="BN265" s="29" t="s">
        <v>382</v>
      </c>
      <c r="BO265" s="29" t="s">
        <v>383</v>
      </c>
      <c r="BP265" s="29" t="s">
        <v>383</v>
      </c>
      <c r="BQ265" s="29" t="s">
        <v>383</v>
      </c>
      <c r="BR265" s="29" t="s">
        <v>383</v>
      </c>
      <c r="BS265" s="29" t="s">
        <v>383</v>
      </c>
      <c r="BT265" s="29" t="s">
        <v>383</v>
      </c>
      <c r="BU265" s="29" t="s">
        <v>383</v>
      </c>
      <c r="BV265" s="29" t="s">
        <v>383</v>
      </c>
      <c r="BW265" s="29" t="s">
        <v>383</v>
      </c>
      <c r="BX265" s="29" t="s">
        <v>383</v>
      </c>
      <c r="BY265" s="29" t="s">
        <v>383</v>
      </c>
      <c r="BZ265" s="29" t="s">
        <v>383</v>
      </c>
      <c r="CA265" s="29" t="s">
        <v>383</v>
      </c>
      <c r="CB265" s="29" t="s">
        <v>383</v>
      </c>
      <c r="CC265" s="29" t="s">
        <v>383</v>
      </c>
      <c r="CD265" s="29" t="s">
        <v>383</v>
      </c>
      <c r="CE265" s="29" t="s">
        <v>383</v>
      </c>
      <c r="CF265" s="29" t="s">
        <v>383</v>
      </c>
      <c r="CG265" s="29" t="s">
        <v>383</v>
      </c>
      <c r="CH265" s="29" t="s">
        <v>383</v>
      </c>
      <c r="CI265" s="29" t="s">
        <v>383</v>
      </c>
      <c r="CJ265" s="29" t="s">
        <v>383</v>
      </c>
      <c r="CK265" s="29" t="s">
        <v>383</v>
      </c>
      <c r="CL265" s="29" t="s">
        <v>383</v>
      </c>
      <c r="CM265" s="29" t="s">
        <v>383</v>
      </c>
      <c r="CN265" s="29" t="s">
        <v>213</v>
      </c>
      <c r="CO265" s="29" t="s">
        <v>382</v>
      </c>
      <c r="CQ265" s="29" t="s">
        <v>385</v>
      </c>
      <c r="CR265" s="29">
        <v>0</v>
      </c>
      <c r="CS265" s="29" t="s">
        <v>385</v>
      </c>
      <c r="CT265" s="29" t="s">
        <v>385</v>
      </c>
      <c r="CU265" s="29" t="s">
        <v>385</v>
      </c>
      <c r="CW265" s="29">
        <v>0</v>
      </c>
      <c r="DC265" s="29" t="s">
        <v>385</v>
      </c>
      <c r="DD265" s="29" t="s">
        <v>385</v>
      </c>
      <c r="DE265" s="29" t="s">
        <v>385</v>
      </c>
      <c r="DF265" s="29">
        <v>0</v>
      </c>
      <c r="DG265" s="29" t="s">
        <v>385</v>
      </c>
      <c r="DH265" s="29" t="str">
        <f t="shared" si="4"/>
        <v>SC010</v>
      </c>
    </row>
    <row r="266" spans="1:112" ht="16" x14ac:dyDescent="0.2">
      <c r="A266" s="29" t="s">
        <v>1469</v>
      </c>
      <c r="B266" s="29" t="s">
        <v>1509</v>
      </c>
      <c r="C266" s="29">
        <v>606</v>
      </c>
      <c r="D266" s="29" t="s">
        <v>214</v>
      </c>
      <c r="E266" s="29" t="s">
        <v>1517</v>
      </c>
      <c r="F266" s="29">
        <v>1</v>
      </c>
      <c r="G266" s="29" t="s">
        <v>376</v>
      </c>
      <c r="H266" s="29">
        <v>4</v>
      </c>
      <c r="I266" s="29">
        <v>4</v>
      </c>
      <c r="J266" s="29">
        <v>48</v>
      </c>
      <c r="K266" s="29">
        <v>0</v>
      </c>
      <c r="L266" s="29">
        <v>0</v>
      </c>
      <c r="M266" s="29">
        <v>2</v>
      </c>
      <c r="O266" s="29">
        <v>2</v>
      </c>
      <c r="Q266" s="29">
        <v>606</v>
      </c>
      <c r="R266" s="29">
        <v>4</v>
      </c>
      <c r="S266" s="29">
        <v>48</v>
      </c>
      <c r="T266" s="29" t="s">
        <v>376</v>
      </c>
      <c r="U266" s="29" t="s">
        <v>382</v>
      </c>
      <c r="V266" s="29" t="s">
        <v>479</v>
      </c>
      <c r="X266" s="29">
        <v>25</v>
      </c>
      <c r="Y266" s="29" t="s">
        <v>1511</v>
      </c>
      <c r="Z266" s="29">
        <v>108</v>
      </c>
      <c r="AA266" s="29">
        <v>96</v>
      </c>
      <c r="AB266" s="29" t="s">
        <v>380</v>
      </c>
      <c r="AC266" s="29" t="s">
        <v>380</v>
      </c>
      <c r="AD266" s="29">
        <v>38.555555555555557</v>
      </c>
      <c r="AE266" s="29">
        <v>101.4</v>
      </c>
      <c r="AF266" s="29">
        <v>6</v>
      </c>
      <c r="AH266" s="29" t="s">
        <v>1518</v>
      </c>
      <c r="AI266" s="29" t="s">
        <v>377</v>
      </c>
      <c r="AJ266" s="29" t="s">
        <v>377</v>
      </c>
      <c r="AK266" s="29" t="s">
        <v>377</v>
      </c>
      <c r="AL266" s="29" t="s">
        <v>383</v>
      </c>
      <c r="AM266" s="29" t="s">
        <v>382</v>
      </c>
      <c r="AN266" s="29" t="s">
        <v>382</v>
      </c>
      <c r="AO266" s="29" t="s">
        <v>383</v>
      </c>
      <c r="AP266" s="29" t="s">
        <v>382</v>
      </c>
      <c r="AQ266" s="29" t="s">
        <v>383</v>
      </c>
      <c r="AR266" s="29" t="s">
        <v>383</v>
      </c>
      <c r="AS266" s="29" t="s">
        <v>383</v>
      </c>
      <c r="AT266" s="29" t="s">
        <v>383</v>
      </c>
      <c r="AU266" s="29" t="s">
        <v>383</v>
      </c>
      <c r="AV266" s="29" t="s">
        <v>377</v>
      </c>
      <c r="AW266" s="29" t="s">
        <v>377</v>
      </c>
      <c r="AX266" s="29" t="s">
        <v>377</v>
      </c>
      <c r="AY266" s="29" t="s">
        <v>377</v>
      </c>
      <c r="AZ266" s="29" t="s">
        <v>377</v>
      </c>
      <c r="BA266" s="29" t="s">
        <v>377</v>
      </c>
      <c r="BB266" s="29" t="s">
        <v>383</v>
      </c>
      <c r="BC266" s="29" t="s">
        <v>382</v>
      </c>
      <c r="BD266" s="29" t="s">
        <v>383</v>
      </c>
      <c r="BE266" s="29" t="s">
        <v>377</v>
      </c>
      <c r="BF266" s="29" t="s">
        <v>1515</v>
      </c>
      <c r="BG266" s="29" t="s">
        <v>382</v>
      </c>
      <c r="BH266" s="29" t="s">
        <v>383</v>
      </c>
      <c r="BI266" s="29" t="s">
        <v>1519</v>
      </c>
      <c r="BJ266" s="29" t="s">
        <v>382</v>
      </c>
      <c r="BK266" s="29" t="s">
        <v>383</v>
      </c>
      <c r="BL266" s="29" t="s">
        <v>383</v>
      </c>
      <c r="BM266" s="29" t="s">
        <v>1515</v>
      </c>
      <c r="BN266" s="29" t="s">
        <v>382</v>
      </c>
      <c r="BO266" s="29" t="s">
        <v>383</v>
      </c>
      <c r="BP266" s="29" t="s">
        <v>383</v>
      </c>
      <c r="BQ266" s="29">
        <v>12.68</v>
      </c>
      <c r="BR266" s="29">
        <v>6.75</v>
      </c>
      <c r="BS266" s="29">
        <v>53.2</v>
      </c>
      <c r="BT266" s="29">
        <v>1.47</v>
      </c>
      <c r="BU266" s="29">
        <v>11.6</v>
      </c>
      <c r="BV266" s="29">
        <v>4.46</v>
      </c>
      <c r="BW266" s="29">
        <v>35.200000000000003</v>
      </c>
      <c r="BX266" s="29">
        <v>6.78</v>
      </c>
      <c r="BY266" s="29">
        <v>16.100000000000001</v>
      </c>
      <c r="BZ266" s="29">
        <v>45.17</v>
      </c>
      <c r="CA266" s="29">
        <v>67</v>
      </c>
      <c r="CB266" s="29">
        <v>23.7</v>
      </c>
      <c r="CC266" s="29">
        <v>35.6</v>
      </c>
      <c r="CD266" s="29">
        <v>15</v>
      </c>
      <c r="CE266" s="29">
        <v>66</v>
      </c>
      <c r="CF266" s="29">
        <v>8.8000000000000007</v>
      </c>
      <c r="CG266" s="29">
        <v>56</v>
      </c>
      <c r="CH266" s="29">
        <v>0</v>
      </c>
      <c r="CI266" s="29">
        <v>28</v>
      </c>
      <c r="CJ266" s="29">
        <v>12</v>
      </c>
      <c r="CK266" s="29">
        <v>4</v>
      </c>
      <c r="CL266" s="29" t="s">
        <v>383</v>
      </c>
      <c r="CM266" s="29" t="s">
        <v>383</v>
      </c>
      <c r="CN266" s="29" t="s">
        <v>214</v>
      </c>
      <c r="CO266" s="29" t="s">
        <v>382</v>
      </c>
      <c r="CQ266" s="29" t="s">
        <v>385</v>
      </c>
      <c r="CR266" s="29">
        <v>0</v>
      </c>
      <c r="CS266" s="29" t="s">
        <v>385</v>
      </c>
      <c r="CT266" s="29" t="s">
        <v>385</v>
      </c>
      <c r="CU266" s="29" t="s">
        <v>385</v>
      </c>
      <c r="CW266" s="29">
        <v>0</v>
      </c>
      <c r="DC266" s="29" t="s">
        <v>385</v>
      </c>
      <c r="DD266" s="29" t="s">
        <v>385</v>
      </c>
      <c r="DE266" s="29" t="s">
        <v>385</v>
      </c>
      <c r="DF266" s="29">
        <v>0</v>
      </c>
      <c r="DG266" s="29" t="s">
        <v>385</v>
      </c>
      <c r="DH266" s="29" t="str">
        <f t="shared" si="4"/>
        <v>SC010</v>
      </c>
    </row>
    <row r="267" spans="1:112" ht="16" x14ac:dyDescent="0.2">
      <c r="A267" s="29" t="s">
        <v>1469</v>
      </c>
      <c r="B267" s="29" t="s">
        <v>1509</v>
      </c>
      <c r="E267" s="29" t="s">
        <v>1520</v>
      </c>
      <c r="F267" s="29">
        <v>1</v>
      </c>
      <c r="H267" s="29">
        <v>6</v>
      </c>
      <c r="K267" s="29">
        <v>0</v>
      </c>
      <c r="L267" s="29">
        <v>0</v>
      </c>
      <c r="M267" s="29">
        <v>2</v>
      </c>
      <c r="O267" s="29">
        <v>2</v>
      </c>
      <c r="P267" s="29" t="s">
        <v>1521</v>
      </c>
      <c r="AI267" s="29" t="s">
        <v>383</v>
      </c>
      <c r="AJ267" s="29" t="s">
        <v>383</v>
      </c>
      <c r="AK267" s="29" t="s">
        <v>383</v>
      </c>
      <c r="AL267" s="29" t="s">
        <v>383</v>
      </c>
      <c r="AM267" s="29" t="s">
        <v>383</v>
      </c>
      <c r="AN267" s="29" t="s">
        <v>383</v>
      </c>
      <c r="AO267" s="29" t="s">
        <v>383</v>
      </c>
      <c r="AP267" s="29" t="s">
        <v>383</v>
      </c>
      <c r="AQ267" s="29" t="s">
        <v>383</v>
      </c>
      <c r="AR267" s="29" t="s">
        <v>383</v>
      </c>
      <c r="AS267" s="29" t="s">
        <v>383</v>
      </c>
      <c r="AT267" s="29" t="s">
        <v>383</v>
      </c>
      <c r="AU267" s="29" t="s">
        <v>383</v>
      </c>
      <c r="AV267" s="29" t="s">
        <v>383</v>
      </c>
      <c r="AW267" s="29" t="s">
        <v>383</v>
      </c>
      <c r="AX267" s="29" t="s">
        <v>383</v>
      </c>
      <c r="AY267" s="29" t="s">
        <v>383</v>
      </c>
      <c r="AZ267" s="29" t="s">
        <v>383</v>
      </c>
      <c r="BA267" s="29" t="s">
        <v>383</v>
      </c>
      <c r="BB267" s="29" t="s">
        <v>383</v>
      </c>
      <c r="BC267" s="29" t="s">
        <v>383</v>
      </c>
      <c r="BD267" s="29" t="s">
        <v>383</v>
      </c>
      <c r="BE267" s="29" t="s">
        <v>383</v>
      </c>
      <c r="BF267" s="29" t="s">
        <v>383</v>
      </c>
      <c r="BG267" s="29" t="s">
        <v>383</v>
      </c>
      <c r="BH267" s="29" t="s">
        <v>383</v>
      </c>
      <c r="BI267" s="29" t="s">
        <v>383</v>
      </c>
      <c r="BJ267" s="29" t="s">
        <v>383</v>
      </c>
      <c r="BK267" s="29" t="s">
        <v>383</v>
      </c>
      <c r="BL267" s="29" t="s">
        <v>383</v>
      </c>
      <c r="BM267" s="29" t="s">
        <v>383</v>
      </c>
      <c r="BN267" s="29" t="s">
        <v>383</v>
      </c>
      <c r="BO267" s="29" t="s">
        <v>383</v>
      </c>
      <c r="BP267" s="29" t="s">
        <v>383</v>
      </c>
      <c r="BQ267" s="29" t="s">
        <v>383</v>
      </c>
      <c r="BR267" s="29" t="s">
        <v>383</v>
      </c>
      <c r="BS267" s="29" t="s">
        <v>383</v>
      </c>
      <c r="BT267" s="29" t="s">
        <v>383</v>
      </c>
      <c r="BU267" s="29" t="s">
        <v>383</v>
      </c>
      <c r="BV267" s="29" t="s">
        <v>383</v>
      </c>
      <c r="BW267" s="29" t="s">
        <v>383</v>
      </c>
      <c r="BX267" s="29" t="s">
        <v>383</v>
      </c>
      <c r="BY267" s="29" t="s">
        <v>383</v>
      </c>
      <c r="BZ267" s="29" t="s">
        <v>383</v>
      </c>
      <c r="CA267" s="29" t="s">
        <v>383</v>
      </c>
      <c r="CB267" s="29" t="s">
        <v>383</v>
      </c>
      <c r="CC267" s="29" t="s">
        <v>383</v>
      </c>
      <c r="CD267" s="29" t="s">
        <v>383</v>
      </c>
      <c r="CE267" s="29" t="s">
        <v>383</v>
      </c>
      <c r="CF267" s="29" t="s">
        <v>383</v>
      </c>
      <c r="CG267" s="29" t="s">
        <v>383</v>
      </c>
      <c r="CH267" s="29" t="s">
        <v>383</v>
      </c>
      <c r="CI267" s="29" t="s">
        <v>383</v>
      </c>
      <c r="CJ267" s="29" t="s">
        <v>383</v>
      </c>
      <c r="CK267" s="29" t="s">
        <v>383</v>
      </c>
      <c r="CL267" s="29" t="s">
        <v>383</v>
      </c>
      <c r="CM267" s="29" t="s">
        <v>383</v>
      </c>
      <c r="CW267" s="29" t="s">
        <v>383</v>
      </c>
      <c r="DH267" s="29" t="str">
        <f t="shared" si="4"/>
        <v>SC010</v>
      </c>
    </row>
    <row r="268" spans="1:112" ht="15.75" customHeight="1" x14ac:dyDescent="0.2">
      <c r="A268" s="29" t="s">
        <v>1469</v>
      </c>
      <c r="B268" s="29" t="s">
        <v>1522</v>
      </c>
      <c r="C268" s="29">
        <v>506</v>
      </c>
      <c r="D268" s="29" t="s">
        <v>215</v>
      </c>
      <c r="E268" s="29" t="s">
        <v>1043</v>
      </c>
      <c r="F268" s="29">
        <v>0</v>
      </c>
      <c r="G268" s="29" t="s">
        <v>392</v>
      </c>
      <c r="H268" s="29">
        <v>10</v>
      </c>
      <c r="I268" s="29">
        <f>15/12</f>
        <v>1.25</v>
      </c>
      <c r="J268" s="29">
        <v>15</v>
      </c>
      <c r="K268" s="29">
        <v>0</v>
      </c>
      <c r="M268" s="29">
        <v>1</v>
      </c>
      <c r="O268" s="29">
        <v>0</v>
      </c>
      <c r="Q268" s="29">
        <v>506</v>
      </c>
      <c r="R268" s="29">
        <v>2</v>
      </c>
      <c r="S268" s="29">
        <v>15</v>
      </c>
      <c r="T268" s="29" t="s">
        <v>392</v>
      </c>
      <c r="U268" s="29" t="s">
        <v>382</v>
      </c>
      <c r="V268" s="29" t="s">
        <v>479</v>
      </c>
      <c r="X268" s="29">
        <v>40</v>
      </c>
      <c r="Y268" s="29" t="s">
        <v>1523</v>
      </c>
      <c r="Z268" s="29" t="s">
        <v>383</v>
      </c>
      <c r="AA268" s="29" t="s">
        <v>380</v>
      </c>
      <c r="AB268" s="29" t="s">
        <v>383</v>
      </c>
      <c r="AC268" s="29" t="s">
        <v>383</v>
      </c>
      <c r="AD268" s="29" t="s">
        <v>383</v>
      </c>
      <c r="AE268" s="29" t="s">
        <v>383</v>
      </c>
      <c r="AF268" s="29">
        <v>3.5</v>
      </c>
      <c r="AH268" s="29" t="s">
        <v>1524</v>
      </c>
      <c r="AI268" s="29" t="s">
        <v>377</v>
      </c>
      <c r="AJ268" s="29" t="s">
        <v>377</v>
      </c>
      <c r="AK268" s="29" t="s">
        <v>377</v>
      </c>
      <c r="AL268" s="29" t="s">
        <v>383</v>
      </c>
      <c r="AM268" s="29" t="s">
        <v>382</v>
      </c>
      <c r="AN268" s="29" t="s">
        <v>382</v>
      </c>
      <c r="AO268" s="29" t="s">
        <v>383</v>
      </c>
      <c r="AP268" s="29" t="s">
        <v>382</v>
      </c>
      <c r="AQ268" s="29" t="s">
        <v>383</v>
      </c>
      <c r="AR268" s="29" t="s">
        <v>383</v>
      </c>
      <c r="AS268" s="29" t="s">
        <v>383</v>
      </c>
      <c r="AT268" s="29" t="s">
        <v>383</v>
      </c>
      <c r="AU268" s="29" t="s">
        <v>383</v>
      </c>
      <c r="AV268" s="29" t="s">
        <v>377</v>
      </c>
      <c r="AW268" s="29" t="s">
        <v>377</v>
      </c>
      <c r="AX268" s="29" t="s">
        <v>377</v>
      </c>
      <c r="AY268" s="29" t="s">
        <v>377</v>
      </c>
      <c r="AZ268" s="29" t="s">
        <v>377</v>
      </c>
      <c r="BA268" s="29" t="s">
        <v>382</v>
      </c>
      <c r="BB268" s="29" t="s">
        <v>383</v>
      </c>
      <c r="BC268" s="29" t="s">
        <v>382</v>
      </c>
      <c r="BD268" s="29" t="s">
        <v>383</v>
      </c>
      <c r="BE268" s="29" t="s">
        <v>382</v>
      </c>
      <c r="BF268" s="29" t="s">
        <v>383</v>
      </c>
      <c r="BG268" s="29" t="s">
        <v>382</v>
      </c>
      <c r="BH268" s="29" t="s">
        <v>383</v>
      </c>
      <c r="BI268" s="29" t="s">
        <v>383</v>
      </c>
      <c r="BJ268" s="29" t="s">
        <v>382</v>
      </c>
      <c r="BK268" s="29" t="s">
        <v>383</v>
      </c>
      <c r="BL268" s="29" t="s">
        <v>383</v>
      </c>
      <c r="BM268" s="29" t="s">
        <v>383</v>
      </c>
      <c r="BN268" s="29" t="s">
        <v>382</v>
      </c>
      <c r="BO268" s="29" t="s">
        <v>383</v>
      </c>
      <c r="BP268" s="29" t="s">
        <v>383</v>
      </c>
      <c r="BQ268" s="29">
        <v>21.71</v>
      </c>
      <c r="BR268" s="29">
        <v>10.74</v>
      </c>
      <c r="BS268" s="29">
        <v>49.5</v>
      </c>
      <c r="BT268" s="29">
        <v>1.7</v>
      </c>
      <c r="BU268" s="29">
        <v>7.8</v>
      </c>
      <c r="BV268" s="29">
        <v>9.27</v>
      </c>
      <c r="BW268" s="29">
        <v>42.7</v>
      </c>
      <c r="BX268" s="29">
        <v>4.9000000000000004</v>
      </c>
      <c r="BY268" s="29">
        <v>10.7</v>
      </c>
      <c r="BZ268" s="29">
        <v>30.32</v>
      </c>
      <c r="CA268" s="29">
        <v>62</v>
      </c>
      <c r="CB268" s="29">
        <v>21.9</v>
      </c>
      <c r="CC268" s="29">
        <v>35.299999999999997</v>
      </c>
      <c r="CD268" s="29">
        <v>17.899999999999999</v>
      </c>
      <c r="CE268" s="29">
        <v>61</v>
      </c>
      <c r="CF268" s="29">
        <v>12</v>
      </c>
      <c r="CG268" s="29">
        <v>37</v>
      </c>
      <c r="CH268" s="29">
        <v>0</v>
      </c>
      <c r="CI268" s="29">
        <v>54</v>
      </c>
      <c r="CJ268" s="29">
        <v>5</v>
      </c>
      <c r="CK268" s="29">
        <v>4</v>
      </c>
      <c r="CL268" s="29" t="s">
        <v>383</v>
      </c>
      <c r="CM268" s="29" t="s">
        <v>383</v>
      </c>
      <c r="CN268" s="29" t="s">
        <v>215</v>
      </c>
      <c r="CO268" s="29" t="s">
        <v>1525</v>
      </c>
      <c r="CQ268" s="29" t="s">
        <v>1526</v>
      </c>
      <c r="CR268" s="29">
        <v>1</v>
      </c>
      <c r="CS268" s="29" t="s">
        <v>385</v>
      </c>
      <c r="CT268" s="29" t="s">
        <v>385</v>
      </c>
      <c r="CU268" s="29" t="s">
        <v>385</v>
      </c>
      <c r="CW268" s="29">
        <v>0</v>
      </c>
      <c r="DC268" s="29" t="s">
        <v>385</v>
      </c>
      <c r="DD268" s="29" t="s">
        <v>385</v>
      </c>
      <c r="DE268" s="29" t="s">
        <v>417</v>
      </c>
      <c r="DF268" s="29">
        <v>1</v>
      </c>
      <c r="DG268" s="29" t="s">
        <v>385</v>
      </c>
      <c r="DH268" s="29" t="str">
        <f t="shared" si="4"/>
        <v>SC011</v>
      </c>
    </row>
    <row r="269" spans="1:112" ht="16" x14ac:dyDescent="0.2">
      <c r="A269" s="29" t="s">
        <v>1469</v>
      </c>
      <c r="B269" s="29" t="s">
        <v>1527</v>
      </c>
      <c r="C269" s="29">
        <v>607</v>
      </c>
      <c r="D269" s="29" t="s">
        <v>216</v>
      </c>
      <c r="E269" s="29" t="s">
        <v>1528</v>
      </c>
      <c r="F269" s="29">
        <v>1</v>
      </c>
      <c r="G269" s="29" t="s">
        <v>376</v>
      </c>
      <c r="H269" s="29">
        <v>3</v>
      </c>
      <c r="I269" s="29">
        <v>3</v>
      </c>
      <c r="J269" s="29">
        <v>36</v>
      </c>
      <c r="K269" s="29">
        <v>0</v>
      </c>
      <c r="L269" s="29">
        <v>1</v>
      </c>
      <c r="M269" s="29">
        <v>1</v>
      </c>
      <c r="N269" s="29" t="s">
        <v>1529</v>
      </c>
      <c r="O269" s="29">
        <v>1</v>
      </c>
      <c r="Q269" s="29">
        <v>607</v>
      </c>
      <c r="R269" s="29">
        <v>3</v>
      </c>
      <c r="S269" s="29">
        <v>36</v>
      </c>
      <c r="T269" s="29" t="s">
        <v>376</v>
      </c>
      <c r="U269" s="29" t="s">
        <v>382</v>
      </c>
      <c r="V269" s="29" t="s">
        <v>1530</v>
      </c>
      <c r="X269" s="29">
        <v>35</v>
      </c>
      <c r="Y269" s="29" t="s">
        <v>380</v>
      </c>
      <c r="Z269" s="29">
        <v>80</v>
      </c>
      <c r="AA269" s="29">
        <v>40</v>
      </c>
      <c r="AB269" s="29" t="s">
        <v>400</v>
      </c>
      <c r="AC269" s="29" t="s">
        <v>380</v>
      </c>
      <c r="AD269" s="29">
        <v>38.888888888888886</v>
      </c>
      <c r="AE269" s="29">
        <v>102</v>
      </c>
      <c r="AF269" s="29">
        <v>5.5</v>
      </c>
      <c r="AH269" s="29" t="s">
        <v>1531</v>
      </c>
      <c r="AI269" s="29" t="s">
        <v>377</v>
      </c>
      <c r="AJ269" s="29" t="s">
        <v>377</v>
      </c>
      <c r="AK269" s="29" t="s">
        <v>382</v>
      </c>
      <c r="AL269" s="29" t="s">
        <v>383</v>
      </c>
      <c r="AM269" s="29" t="s">
        <v>382</v>
      </c>
      <c r="AN269" s="29" t="s">
        <v>382</v>
      </c>
      <c r="AO269" s="29" t="s">
        <v>1532</v>
      </c>
      <c r="AP269" s="29" t="s">
        <v>377</v>
      </c>
      <c r="AQ269" s="29">
        <v>3</v>
      </c>
      <c r="AR269" s="29" t="s">
        <v>1533</v>
      </c>
      <c r="AS269" s="29" t="s">
        <v>383</v>
      </c>
      <c r="AT269" s="29" t="s">
        <v>383</v>
      </c>
      <c r="AU269" s="29" t="s">
        <v>383</v>
      </c>
      <c r="AV269" s="29" t="s">
        <v>377</v>
      </c>
      <c r="AW269" s="29" t="s">
        <v>377</v>
      </c>
      <c r="AX269" s="29" t="s">
        <v>377</v>
      </c>
      <c r="AY269" s="29" t="s">
        <v>377</v>
      </c>
      <c r="AZ269" s="29" t="s">
        <v>377</v>
      </c>
      <c r="BA269" s="29" t="s">
        <v>377</v>
      </c>
      <c r="BB269" s="29" t="s">
        <v>383</v>
      </c>
      <c r="BC269" s="29" t="s">
        <v>382</v>
      </c>
      <c r="BD269" s="29" t="s">
        <v>383</v>
      </c>
      <c r="BE269" s="29" t="s">
        <v>382</v>
      </c>
      <c r="BF269" s="29" t="s">
        <v>383</v>
      </c>
      <c r="BG269" s="29" t="s">
        <v>382</v>
      </c>
      <c r="BH269" s="29" t="s">
        <v>383</v>
      </c>
      <c r="BI269" s="29" t="s">
        <v>1534</v>
      </c>
      <c r="BJ269" s="29" t="s">
        <v>382</v>
      </c>
      <c r="BK269" s="29" t="s">
        <v>383</v>
      </c>
      <c r="BL269" s="29" t="s">
        <v>383</v>
      </c>
      <c r="BM269" s="29" t="s">
        <v>383</v>
      </c>
      <c r="BN269" s="29" t="s">
        <v>382</v>
      </c>
      <c r="BO269" s="29" t="s">
        <v>383</v>
      </c>
      <c r="BP269" s="29" t="s">
        <v>383</v>
      </c>
      <c r="BQ269" s="29">
        <v>6.13</v>
      </c>
      <c r="BR269" s="29">
        <v>3.22</v>
      </c>
      <c r="BS269" s="29">
        <v>52.6</v>
      </c>
      <c r="BT269" s="29">
        <v>1.41</v>
      </c>
      <c r="BU269" s="29">
        <v>23</v>
      </c>
      <c r="BV269" s="29">
        <v>1.5</v>
      </c>
      <c r="BW269" s="29">
        <v>24.4</v>
      </c>
      <c r="BX269" s="29">
        <v>4.24</v>
      </c>
      <c r="BY269" s="29">
        <v>8.9</v>
      </c>
      <c r="BZ269" s="29">
        <v>25.47</v>
      </c>
      <c r="CA269" s="29">
        <v>60</v>
      </c>
      <c r="CB269" s="29">
        <v>21</v>
      </c>
      <c r="CC269" s="29">
        <v>34.9</v>
      </c>
      <c r="CD269" s="29">
        <v>17.8</v>
      </c>
      <c r="CE269" s="29">
        <v>47</v>
      </c>
      <c r="CF269" s="29">
        <v>12.5</v>
      </c>
      <c r="CG269" s="29">
        <v>35</v>
      </c>
      <c r="CH269" s="29">
        <v>0</v>
      </c>
      <c r="CI269" s="29">
        <v>60</v>
      </c>
      <c r="CJ269" s="29">
        <v>3</v>
      </c>
      <c r="CK269" s="29">
        <v>2</v>
      </c>
      <c r="CL269" s="29" t="s">
        <v>383</v>
      </c>
      <c r="CM269" s="29" t="s">
        <v>383</v>
      </c>
      <c r="CN269" s="29" t="s">
        <v>216</v>
      </c>
      <c r="CO269" s="29" t="s">
        <v>382</v>
      </c>
      <c r="CQ269" s="29" t="s">
        <v>385</v>
      </c>
      <c r="CR269" s="29">
        <v>0</v>
      </c>
      <c r="CS269" s="29" t="s">
        <v>385</v>
      </c>
      <c r="CT269" s="29" t="s">
        <v>385</v>
      </c>
      <c r="CU269" s="29" t="s">
        <v>385</v>
      </c>
      <c r="CW269" s="29">
        <v>0</v>
      </c>
      <c r="DC269" s="29" t="s">
        <v>385</v>
      </c>
      <c r="DD269" s="29" t="s">
        <v>385</v>
      </c>
      <c r="DE269" s="29" t="s">
        <v>385</v>
      </c>
      <c r="DF269" s="29">
        <v>0</v>
      </c>
      <c r="DG269" s="29" t="s">
        <v>385</v>
      </c>
      <c r="DH269" s="29" t="str">
        <f t="shared" si="4"/>
        <v>SC012</v>
      </c>
    </row>
    <row r="270" spans="1:112" ht="16" x14ac:dyDescent="0.2">
      <c r="A270" s="29" t="s">
        <v>1469</v>
      </c>
      <c r="B270" s="29" t="s">
        <v>1535</v>
      </c>
      <c r="C270" s="29">
        <v>507</v>
      </c>
      <c r="D270" s="29" t="s">
        <v>217</v>
      </c>
      <c r="E270" s="29" t="s">
        <v>1536</v>
      </c>
      <c r="F270" s="29">
        <v>1</v>
      </c>
      <c r="G270" s="29" t="s">
        <v>376</v>
      </c>
      <c r="H270" s="29">
        <v>1</v>
      </c>
      <c r="I270" s="29">
        <v>1</v>
      </c>
      <c r="J270" s="29">
        <v>12</v>
      </c>
      <c r="K270" s="29">
        <v>0</v>
      </c>
      <c r="L270" s="29">
        <v>0</v>
      </c>
      <c r="M270" s="29">
        <v>1</v>
      </c>
      <c r="O270" s="29">
        <v>2</v>
      </c>
      <c r="Q270" s="29">
        <v>507</v>
      </c>
      <c r="R270" s="29">
        <v>1</v>
      </c>
      <c r="S270" s="29">
        <v>12</v>
      </c>
      <c r="T270" s="29" t="s">
        <v>376</v>
      </c>
      <c r="U270" s="29" t="s">
        <v>382</v>
      </c>
      <c r="V270" s="29" t="s">
        <v>479</v>
      </c>
      <c r="X270" s="29">
        <v>25</v>
      </c>
      <c r="Y270" s="29" t="s">
        <v>380</v>
      </c>
      <c r="Z270" s="29">
        <v>76</v>
      </c>
      <c r="AA270" s="29" t="s">
        <v>380</v>
      </c>
      <c r="AB270" s="29" t="s">
        <v>380</v>
      </c>
      <c r="AC270" s="29" t="s">
        <v>380</v>
      </c>
      <c r="AD270" s="29">
        <v>38.277777777777779</v>
      </c>
      <c r="AE270" s="29">
        <v>100.9</v>
      </c>
      <c r="AF270" s="29">
        <v>3</v>
      </c>
      <c r="AH270" s="29" t="s">
        <v>1537</v>
      </c>
      <c r="AI270" s="29" t="s">
        <v>377</v>
      </c>
      <c r="AJ270" s="29" t="s">
        <v>377</v>
      </c>
      <c r="AK270" s="29" t="s">
        <v>382</v>
      </c>
      <c r="AL270" s="29" t="s">
        <v>383</v>
      </c>
      <c r="AM270" s="29" t="s">
        <v>382</v>
      </c>
      <c r="AN270" s="29" t="s">
        <v>382</v>
      </c>
      <c r="AO270" s="29" t="s">
        <v>1538</v>
      </c>
      <c r="AP270" s="29" t="s">
        <v>377</v>
      </c>
      <c r="AQ270" s="29">
        <v>7</v>
      </c>
      <c r="AR270" s="29" t="s">
        <v>1539</v>
      </c>
      <c r="AS270" s="29" t="s">
        <v>383</v>
      </c>
      <c r="AT270" s="29" t="s">
        <v>382</v>
      </c>
      <c r="AU270" s="29" t="s">
        <v>383</v>
      </c>
      <c r="AV270" s="29" t="s">
        <v>377</v>
      </c>
      <c r="AW270" s="29" t="s">
        <v>377</v>
      </c>
      <c r="AX270" s="29" t="s">
        <v>377</v>
      </c>
      <c r="AY270" s="29" t="s">
        <v>377</v>
      </c>
      <c r="AZ270" s="29" t="s">
        <v>377</v>
      </c>
      <c r="BA270" s="29" t="s">
        <v>377</v>
      </c>
      <c r="BB270" s="29" t="s">
        <v>383</v>
      </c>
      <c r="BC270" s="29" t="s">
        <v>382</v>
      </c>
      <c r="BD270" s="29" t="s">
        <v>383</v>
      </c>
      <c r="BE270" s="29" t="s">
        <v>377</v>
      </c>
      <c r="BF270" s="29" t="s">
        <v>1540</v>
      </c>
      <c r="BG270" s="29" t="s">
        <v>382</v>
      </c>
      <c r="BH270" s="29" t="s">
        <v>383</v>
      </c>
      <c r="BI270" s="29" t="s">
        <v>383</v>
      </c>
      <c r="BJ270" s="29" t="s">
        <v>377</v>
      </c>
      <c r="BK270" s="29">
        <v>2</v>
      </c>
      <c r="BL270" s="29">
        <v>0</v>
      </c>
      <c r="BM270" s="29" t="s">
        <v>1540</v>
      </c>
      <c r="BN270" s="29" t="s">
        <v>382</v>
      </c>
      <c r="BO270" s="29" t="s">
        <v>383</v>
      </c>
      <c r="BP270" s="29" t="s">
        <v>383</v>
      </c>
      <c r="BQ270" s="29">
        <v>6.8</v>
      </c>
      <c r="BR270" s="29">
        <v>2.1800000000000002</v>
      </c>
      <c r="BS270" s="29">
        <v>32</v>
      </c>
      <c r="BT270" s="29">
        <v>1.33</v>
      </c>
      <c r="BU270" s="29">
        <v>19.600000000000001</v>
      </c>
      <c r="BV270" s="29">
        <v>3.29</v>
      </c>
      <c r="BW270" s="29">
        <v>48.4</v>
      </c>
      <c r="BX270" s="29">
        <v>5.1100000000000003</v>
      </c>
      <c r="BY270" s="29">
        <v>9.6999999999999993</v>
      </c>
      <c r="BZ270" s="29">
        <v>26.43</v>
      </c>
      <c r="CA270" s="29">
        <v>52</v>
      </c>
      <c r="CB270" s="29">
        <v>19</v>
      </c>
      <c r="CC270" s="29">
        <v>36.6</v>
      </c>
      <c r="CD270" s="29">
        <v>19.7</v>
      </c>
      <c r="CE270" s="29">
        <v>130</v>
      </c>
      <c r="CF270" s="29">
        <v>17.3</v>
      </c>
      <c r="CG270" s="29">
        <v>77</v>
      </c>
      <c r="CH270" s="29">
        <v>0</v>
      </c>
      <c r="CI270" s="29">
        <v>19</v>
      </c>
      <c r="CJ270" s="29">
        <v>3</v>
      </c>
      <c r="CK270" s="29">
        <v>1</v>
      </c>
      <c r="CL270" s="29" t="s">
        <v>383</v>
      </c>
      <c r="CM270" s="29" t="s">
        <v>383</v>
      </c>
      <c r="CN270" s="29" t="s">
        <v>217</v>
      </c>
      <c r="CO270" s="29" t="s">
        <v>382</v>
      </c>
      <c r="CQ270" s="29" t="s">
        <v>385</v>
      </c>
      <c r="CR270" s="29">
        <v>0</v>
      </c>
      <c r="CS270" s="29" t="s">
        <v>385</v>
      </c>
      <c r="CT270" s="29" t="s">
        <v>385</v>
      </c>
      <c r="CU270" s="29" t="s">
        <v>385</v>
      </c>
      <c r="CW270" s="29">
        <v>0</v>
      </c>
      <c r="DC270" s="29" t="s">
        <v>385</v>
      </c>
      <c r="DD270" s="29" t="s">
        <v>385</v>
      </c>
      <c r="DE270" s="29" t="s">
        <v>385</v>
      </c>
      <c r="DF270" s="29">
        <v>0</v>
      </c>
      <c r="DG270" s="29" t="s">
        <v>385</v>
      </c>
      <c r="DH270" s="29" t="str">
        <f t="shared" si="4"/>
        <v>SC013</v>
      </c>
    </row>
    <row r="271" spans="1:112" ht="16" x14ac:dyDescent="0.2">
      <c r="A271" s="29" t="s">
        <v>1469</v>
      </c>
      <c r="B271" s="29" t="s">
        <v>1535</v>
      </c>
      <c r="C271" s="29">
        <v>508</v>
      </c>
      <c r="D271" s="29" t="s">
        <v>218</v>
      </c>
      <c r="E271" s="29" t="s">
        <v>625</v>
      </c>
      <c r="F271" s="29">
        <v>1</v>
      </c>
      <c r="G271" s="29" t="s">
        <v>376</v>
      </c>
      <c r="H271" s="29">
        <v>0.5</v>
      </c>
      <c r="I271" s="29">
        <f>5/12</f>
        <v>0.41666666666666669</v>
      </c>
      <c r="J271" s="29">
        <v>5</v>
      </c>
      <c r="K271" s="29">
        <v>0</v>
      </c>
      <c r="L271" s="29">
        <v>0</v>
      </c>
      <c r="M271" s="29">
        <v>1</v>
      </c>
      <c r="O271" s="29">
        <v>0</v>
      </c>
      <c r="Q271" s="29">
        <v>508</v>
      </c>
      <c r="R271" s="29">
        <v>0</v>
      </c>
      <c r="S271" s="29">
        <v>5</v>
      </c>
      <c r="T271" s="29" t="s">
        <v>376</v>
      </c>
      <c r="U271" s="29" t="s">
        <v>382</v>
      </c>
      <c r="V271" s="29" t="s">
        <v>479</v>
      </c>
      <c r="X271" s="29">
        <v>12</v>
      </c>
      <c r="Y271" s="29" t="s">
        <v>380</v>
      </c>
      <c r="Z271" s="29">
        <v>146</v>
      </c>
      <c r="AA271" s="29" t="s">
        <v>380</v>
      </c>
      <c r="AB271" s="29" t="s">
        <v>380</v>
      </c>
      <c r="AC271" s="29" t="s">
        <v>380</v>
      </c>
      <c r="AD271" s="29">
        <v>39.722222222222221</v>
      </c>
      <c r="AE271" s="29">
        <v>103.5</v>
      </c>
      <c r="AF271" s="29">
        <v>2.5</v>
      </c>
      <c r="AH271" s="29" t="s">
        <v>1541</v>
      </c>
      <c r="AI271" s="29" t="s">
        <v>377</v>
      </c>
      <c r="AJ271" s="29" t="s">
        <v>377</v>
      </c>
      <c r="AK271" s="29" t="s">
        <v>377</v>
      </c>
      <c r="AL271" s="29" t="s">
        <v>383</v>
      </c>
      <c r="AM271" s="29" t="s">
        <v>382</v>
      </c>
      <c r="AN271" s="29" t="s">
        <v>382</v>
      </c>
      <c r="AO271" s="29" t="s">
        <v>383</v>
      </c>
      <c r="AP271" s="29" t="s">
        <v>377</v>
      </c>
      <c r="AQ271" s="29">
        <v>5</v>
      </c>
      <c r="AR271" s="29" t="s">
        <v>1542</v>
      </c>
      <c r="AS271" s="29" t="s">
        <v>383</v>
      </c>
      <c r="AT271" s="29" t="s">
        <v>382</v>
      </c>
      <c r="AU271" s="29" t="s">
        <v>383</v>
      </c>
      <c r="AV271" s="29" t="s">
        <v>377</v>
      </c>
      <c r="AW271" s="29" t="s">
        <v>377</v>
      </c>
      <c r="AX271" s="29" t="s">
        <v>377</v>
      </c>
      <c r="AY271" s="29" t="s">
        <v>377</v>
      </c>
      <c r="AZ271" s="29" t="s">
        <v>377</v>
      </c>
      <c r="BA271" s="29" t="s">
        <v>377</v>
      </c>
      <c r="BB271" s="29" t="s">
        <v>383</v>
      </c>
      <c r="BC271" s="29" t="s">
        <v>382</v>
      </c>
      <c r="BD271" s="29" t="s">
        <v>383</v>
      </c>
      <c r="BE271" s="29" t="s">
        <v>382</v>
      </c>
      <c r="BF271" s="29" t="s">
        <v>383</v>
      </c>
      <c r="BG271" s="29" t="s">
        <v>382</v>
      </c>
      <c r="BH271" s="29" t="s">
        <v>383</v>
      </c>
      <c r="BI271" s="29" t="s">
        <v>383</v>
      </c>
      <c r="BJ271" s="29" t="s">
        <v>382</v>
      </c>
      <c r="BK271" s="29" t="s">
        <v>383</v>
      </c>
      <c r="BL271" s="29" t="s">
        <v>383</v>
      </c>
      <c r="BM271" s="29" t="s">
        <v>383</v>
      </c>
      <c r="BN271" s="29" t="s">
        <v>382</v>
      </c>
      <c r="BO271" s="29" t="s">
        <v>383</v>
      </c>
      <c r="BP271" s="29" t="s">
        <v>383</v>
      </c>
      <c r="BQ271" s="29">
        <v>7.11</v>
      </c>
      <c r="BR271" s="29">
        <v>0.76</v>
      </c>
      <c r="BS271" s="29">
        <v>10.6</v>
      </c>
      <c r="BT271" s="29">
        <v>1.19</v>
      </c>
      <c r="BU271" s="29">
        <v>16.8</v>
      </c>
      <c r="BV271" s="29">
        <v>5.16</v>
      </c>
      <c r="BW271" s="29">
        <v>72.599999999999994</v>
      </c>
      <c r="BX271" s="29">
        <v>2.66</v>
      </c>
      <c r="BY271" s="29">
        <v>5.3</v>
      </c>
      <c r="BZ271" s="29">
        <v>14.42</v>
      </c>
      <c r="CA271" s="29">
        <v>54</v>
      </c>
      <c r="CB271" s="29">
        <v>20</v>
      </c>
      <c r="CC271" s="29">
        <v>36.9</v>
      </c>
      <c r="CD271" s="29">
        <v>19.899999999999999</v>
      </c>
      <c r="CE271" s="29">
        <v>54</v>
      </c>
      <c r="CF271" s="29">
        <v>15.6</v>
      </c>
      <c r="CG271" s="29">
        <v>68</v>
      </c>
      <c r="CH271" s="29">
        <v>0</v>
      </c>
      <c r="CI271" s="29">
        <v>30</v>
      </c>
      <c r="CJ271" s="29">
        <v>2</v>
      </c>
      <c r="CK271" s="29">
        <v>0</v>
      </c>
      <c r="CL271" s="29" t="s">
        <v>383</v>
      </c>
      <c r="CM271" s="29" t="s">
        <v>383</v>
      </c>
      <c r="CN271" s="29" t="s">
        <v>218</v>
      </c>
      <c r="CO271" s="29" t="s">
        <v>382</v>
      </c>
      <c r="CQ271" s="29" t="s">
        <v>385</v>
      </c>
      <c r="CR271" s="29">
        <v>0</v>
      </c>
      <c r="CS271" s="29" t="s">
        <v>385</v>
      </c>
      <c r="CT271" s="29" t="s">
        <v>385</v>
      </c>
      <c r="CU271" s="29" t="s">
        <v>385</v>
      </c>
      <c r="CW271" s="29">
        <v>0</v>
      </c>
      <c r="DC271" s="29" t="s">
        <v>385</v>
      </c>
      <c r="DD271" s="29" t="s">
        <v>385</v>
      </c>
      <c r="DE271" s="29" t="s">
        <v>417</v>
      </c>
      <c r="DF271" s="29">
        <v>1</v>
      </c>
      <c r="DG271" s="29" t="s">
        <v>385</v>
      </c>
      <c r="DH271" s="29" t="str">
        <f t="shared" si="4"/>
        <v>SC013</v>
      </c>
    </row>
    <row r="272" spans="1:112" ht="16" x14ac:dyDescent="0.2">
      <c r="A272" s="29" t="s">
        <v>1469</v>
      </c>
      <c r="B272" s="29" t="s">
        <v>1543</v>
      </c>
      <c r="C272" s="29">
        <v>608</v>
      </c>
      <c r="D272" s="29" t="s">
        <v>219</v>
      </c>
      <c r="E272" s="29" t="s">
        <v>1544</v>
      </c>
      <c r="F272" s="29">
        <v>0</v>
      </c>
      <c r="G272" s="29" t="s">
        <v>392</v>
      </c>
      <c r="H272" s="29">
        <v>1</v>
      </c>
      <c r="I272" s="29">
        <v>1</v>
      </c>
      <c r="J272" s="29">
        <v>12</v>
      </c>
      <c r="K272" s="29">
        <v>0</v>
      </c>
      <c r="M272" s="29">
        <v>3</v>
      </c>
      <c r="N272" s="29" t="s">
        <v>1545</v>
      </c>
      <c r="O272" s="29">
        <v>1</v>
      </c>
      <c r="P272" s="29" t="s">
        <v>1546</v>
      </c>
      <c r="Q272" s="29">
        <v>608</v>
      </c>
      <c r="R272" s="29">
        <v>1</v>
      </c>
      <c r="S272" s="29">
        <v>12</v>
      </c>
      <c r="T272" s="29" t="s">
        <v>392</v>
      </c>
      <c r="U272" s="29" t="s">
        <v>382</v>
      </c>
      <c r="V272" s="29" t="s">
        <v>1547</v>
      </c>
      <c r="X272" s="29">
        <v>20</v>
      </c>
      <c r="Y272" s="29" t="s">
        <v>380</v>
      </c>
      <c r="Z272" s="29">
        <v>92</v>
      </c>
      <c r="AA272" s="29">
        <v>32</v>
      </c>
      <c r="AB272" s="29" t="s">
        <v>380</v>
      </c>
      <c r="AC272" s="29" t="s">
        <v>380</v>
      </c>
      <c r="AD272" s="29">
        <v>39.166666666666664</v>
      </c>
      <c r="AE272" s="29">
        <v>102.5</v>
      </c>
      <c r="AF272" s="29">
        <v>1</v>
      </c>
      <c r="AH272" s="29" t="s">
        <v>1548</v>
      </c>
      <c r="AI272" s="29" t="s">
        <v>377</v>
      </c>
      <c r="AJ272" s="29" t="s">
        <v>377</v>
      </c>
      <c r="AK272" s="29" t="s">
        <v>377</v>
      </c>
      <c r="AL272" s="29" t="s">
        <v>383</v>
      </c>
      <c r="AM272" s="29" t="s">
        <v>382</v>
      </c>
      <c r="AN272" s="29" t="s">
        <v>382</v>
      </c>
      <c r="AO272" s="29" t="s">
        <v>383</v>
      </c>
      <c r="AP272" s="29" t="s">
        <v>377</v>
      </c>
      <c r="AQ272" s="29">
        <v>8</v>
      </c>
      <c r="AR272" s="29" t="s">
        <v>1549</v>
      </c>
      <c r="AS272" s="29" t="s">
        <v>383</v>
      </c>
      <c r="AT272" s="29" t="s">
        <v>382</v>
      </c>
      <c r="AU272" s="29" t="s">
        <v>383</v>
      </c>
      <c r="AV272" s="29" t="s">
        <v>377</v>
      </c>
      <c r="AW272" s="29" t="s">
        <v>377</v>
      </c>
      <c r="AX272" s="29" t="s">
        <v>377</v>
      </c>
      <c r="AY272" s="29" t="s">
        <v>377</v>
      </c>
      <c r="AZ272" s="29" t="s">
        <v>377</v>
      </c>
      <c r="BA272" s="29" t="s">
        <v>377</v>
      </c>
      <c r="BB272" s="29" t="s">
        <v>383</v>
      </c>
      <c r="BC272" s="29" t="s">
        <v>382</v>
      </c>
      <c r="BD272" s="29" t="s">
        <v>383</v>
      </c>
      <c r="BE272" s="29" t="s">
        <v>377</v>
      </c>
      <c r="BF272" s="29" t="s">
        <v>1550</v>
      </c>
      <c r="BG272" s="29" t="s">
        <v>382</v>
      </c>
      <c r="BH272" s="29" t="s">
        <v>383</v>
      </c>
      <c r="BI272" s="29" t="s">
        <v>1551</v>
      </c>
      <c r="BJ272" s="29" t="s">
        <v>382</v>
      </c>
      <c r="BK272" s="29" t="s">
        <v>383</v>
      </c>
      <c r="BL272" s="29" t="s">
        <v>383</v>
      </c>
      <c r="BM272" s="29" t="s">
        <v>1550</v>
      </c>
      <c r="BN272" s="29" t="s">
        <v>382</v>
      </c>
      <c r="BO272" s="29" t="s">
        <v>383</v>
      </c>
      <c r="BP272" s="29" t="s">
        <v>383</v>
      </c>
      <c r="BQ272" s="29">
        <v>8.6</v>
      </c>
      <c r="BR272" s="29">
        <v>0.89</v>
      </c>
      <c r="BS272" s="29">
        <v>10.4</v>
      </c>
      <c r="BT272" s="29">
        <v>0.79</v>
      </c>
      <c r="BU272" s="29">
        <v>9.1999999999999993</v>
      </c>
      <c r="BV272" s="29">
        <v>6.92</v>
      </c>
      <c r="BW272" s="29">
        <v>80.400000000000006</v>
      </c>
      <c r="BX272" s="29">
        <v>3.54</v>
      </c>
      <c r="BY272" s="29">
        <v>7.1</v>
      </c>
      <c r="BZ272" s="29">
        <v>20.28</v>
      </c>
      <c r="CA272" s="29">
        <v>57</v>
      </c>
      <c r="CB272" s="29">
        <v>20.2</v>
      </c>
      <c r="CC272" s="29">
        <v>35.200000000000003</v>
      </c>
      <c r="CD272" s="29">
        <v>18.7</v>
      </c>
      <c r="CE272" s="29">
        <v>62</v>
      </c>
      <c r="CF272" s="29">
        <v>9</v>
      </c>
      <c r="CG272" s="29">
        <v>80</v>
      </c>
      <c r="CH272" s="29">
        <v>0</v>
      </c>
      <c r="CI272" s="29">
        <v>13</v>
      </c>
      <c r="CJ272" s="29">
        <v>4</v>
      </c>
      <c r="CK272" s="29">
        <v>3</v>
      </c>
      <c r="CL272" s="29" t="s">
        <v>383</v>
      </c>
      <c r="CM272" s="29" t="s">
        <v>383</v>
      </c>
      <c r="CN272" s="29" t="s">
        <v>219</v>
      </c>
      <c r="CO272" s="29" t="s">
        <v>382</v>
      </c>
      <c r="CQ272" s="29" t="s">
        <v>385</v>
      </c>
      <c r="CR272" s="29">
        <v>0</v>
      </c>
      <c r="CS272" s="29" t="s">
        <v>385</v>
      </c>
      <c r="CT272" s="29" t="s">
        <v>385</v>
      </c>
      <c r="CU272" s="29" t="s">
        <v>385</v>
      </c>
      <c r="CW272" s="29">
        <v>0</v>
      </c>
      <c r="DC272" s="29" t="s">
        <v>385</v>
      </c>
      <c r="DD272" s="29" t="s">
        <v>385</v>
      </c>
      <c r="DE272" s="29" t="s">
        <v>385</v>
      </c>
      <c r="DF272" s="29">
        <v>1</v>
      </c>
      <c r="DG272" s="29" t="s">
        <v>385</v>
      </c>
      <c r="DH272" s="29" t="str">
        <f t="shared" si="4"/>
        <v>SC014</v>
      </c>
    </row>
    <row r="273" spans="1:112" ht="16" x14ac:dyDescent="0.2">
      <c r="A273" s="29" t="s">
        <v>1469</v>
      </c>
      <c r="B273" s="29" t="s">
        <v>1543</v>
      </c>
      <c r="C273" s="29">
        <v>609</v>
      </c>
      <c r="D273" s="29" t="s">
        <v>220</v>
      </c>
      <c r="E273" s="29" t="s">
        <v>1552</v>
      </c>
      <c r="F273" s="29">
        <v>1</v>
      </c>
      <c r="G273" s="29" t="s">
        <v>376</v>
      </c>
      <c r="H273" s="29">
        <v>3</v>
      </c>
      <c r="I273" s="29">
        <v>3</v>
      </c>
      <c r="J273" s="29">
        <v>36</v>
      </c>
      <c r="K273" s="29">
        <v>0</v>
      </c>
      <c r="L273" s="29">
        <v>0</v>
      </c>
      <c r="M273" s="29">
        <v>3</v>
      </c>
      <c r="N273" s="29" t="s">
        <v>1545</v>
      </c>
      <c r="O273" s="29">
        <v>1</v>
      </c>
      <c r="P273" s="29" t="s">
        <v>1546</v>
      </c>
      <c r="Q273" s="29">
        <v>609</v>
      </c>
      <c r="R273" s="29">
        <v>3</v>
      </c>
      <c r="S273" s="29">
        <v>36</v>
      </c>
      <c r="T273" s="29" t="s">
        <v>376</v>
      </c>
      <c r="U273" s="29" t="s">
        <v>382</v>
      </c>
      <c r="V273" s="29" t="s">
        <v>1553</v>
      </c>
      <c r="X273" s="29">
        <v>25</v>
      </c>
      <c r="Y273" s="29" t="s">
        <v>380</v>
      </c>
      <c r="Z273" s="29">
        <v>80</v>
      </c>
      <c r="AA273" s="29">
        <v>20</v>
      </c>
      <c r="AB273" s="29" t="s">
        <v>380</v>
      </c>
      <c r="AC273" s="29" t="s">
        <v>380</v>
      </c>
      <c r="AD273" s="29">
        <v>38.611111111111114</v>
      </c>
      <c r="AE273" s="29">
        <v>101.5</v>
      </c>
      <c r="AF273" s="29">
        <v>3</v>
      </c>
      <c r="AH273" s="29" t="s">
        <v>1554</v>
      </c>
      <c r="AI273" s="29" t="s">
        <v>377</v>
      </c>
      <c r="AJ273" s="29" t="s">
        <v>377</v>
      </c>
      <c r="AK273" s="29" t="s">
        <v>377</v>
      </c>
      <c r="AL273" s="29" t="s">
        <v>383</v>
      </c>
      <c r="AM273" s="29" t="s">
        <v>382</v>
      </c>
      <c r="AN273" s="29" t="s">
        <v>382</v>
      </c>
      <c r="AO273" s="29" t="s">
        <v>383</v>
      </c>
      <c r="AP273" s="29" t="s">
        <v>377</v>
      </c>
      <c r="AQ273" s="29">
        <v>2</v>
      </c>
      <c r="AR273" s="29" t="s">
        <v>1555</v>
      </c>
      <c r="AS273" s="29" t="s">
        <v>383</v>
      </c>
      <c r="AT273" s="29" t="s">
        <v>382</v>
      </c>
      <c r="AU273" s="29" t="s">
        <v>383</v>
      </c>
      <c r="AV273" s="29" t="s">
        <v>377</v>
      </c>
      <c r="AW273" s="29" t="s">
        <v>377</v>
      </c>
      <c r="AX273" s="29" t="s">
        <v>377</v>
      </c>
      <c r="AY273" s="29" t="s">
        <v>377</v>
      </c>
      <c r="AZ273" s="29" t="s">
        <v>377</v>
      </c>
      <c r="BA273" s="29" t="s">
        <v>377</v>
      </c>
      <c r="BB273" s="29" t="s">
        <v>383</v>
      </c>
      <c r="BC273" s="29" t="s">
        <v>382</v>
      </c>
      <c r="BD273" s="29" t="s">
        <v>383</v>
      </c>
      <c r="BE273" s="29" t="s">
        <v>377</v>
      </c>
      <c r="BF273" s="29" t="s">
        <v>1550</v>
      </c>
      <c r="BG273" s="29" t="s">
        <v>382</v>
      </c>
      <c r="BH273" s="29" t="s">
        <v>383</v>
      </c>
      <c r="BI273" s="29" t="s">
        <v>1556</v>
      </c>
      <c r="BJ273" s="29" t="s">
        <v>377</v>
      </c>
      <c r="BK273" s="29">
        <v>2</v>
      </c>
      <c r="BL273" s="29">
        <v>0</v>
      </c>
      <c r="BM273" s="29" t="s">
        <v>1550</v>
      </c>
      <c r="BN273" s="29" t="s">
        <v>382</v>
      </c>
      <c r="BO273" s="29" t="s">
        <v>383</v>
      </c>
      <c r="BP273" s="29" t="s">
        <v>383</v>
      </c>
      <c r="BQ273" s="29">
        <v>6.74</v>
      </c>
      <c r="BR273" s="29">
        <v>1.31</v>
      </c>
      <c r="BS273" s="29">
        <v>19.399999999999999</v>
      </c>
      <c r="BT273" s="29">
        <v>0.81</v>
      </c>
      <c r="BU273" s="29">
        <v>12.1</v>
      </c>
      <c r="BV273" s="29">
        <v>4.62</v>
      </c>
      <c r="BW273" s="29">
        <v>68.5</v>
      </c>
      <c r="BX273" s="29">
        <v>6.21</v>
      </c>
      <c r="BY273" s="29">
        <v>14.6</v>
      </c>
      <c r="BZ273" s="29">
        <v>41.17</v>
      </c>
      <c r="CA273" s="29">
        <v>66</v>
      </c>
      <c r="CB273" s="29">
        <v>23.5</v>
      </c>
      <c r="CC273" s="29">
        <v>35.5</v>
      </c>
      <c r="CD273" s="29">
        <v>15.7</v>
      </c>
      <c r="CE273" s="29">
        <v>138</v>
      </c>
      <c r="CF273" s="29">
        <v>9.9</v>
      </c>
      <c r="CG273" s="29">
        <v>68</v>
      </c>
      <c r="CH273" s="29">
        <v>28</v>
      </c>
      <c r="CI273" s="29">
        <v>4</v>
      </c>
      <c r="CJ273" s="29">
        <v>0</v>
      </c>
      <c r="CK273" s="29">
        <v>0</v>
      </c>
      <c r="CL273" s="29" t="s">
        <v>383</v>
      </c>
      <c r="CM273" s="29" t="s">
        <v>383</v>
      </c>
      <c r="CN273" s="29" t="s">
        <v>220</v>
      </c>
      <c r="CO273" s="29" t="s">
        <v>382</v>
      </c>
      <c r="CQ273" s="29" t="s">
        <v>385</v>
      </c>
      <c r="CR273" s="29">
        <v>0</v>
      </c>
      <c r="CS273" s="29" t="s">
        <v>385</v>
      </c>
      <c r="CT273" s="29" t="s">
        <v>385</v>
      </c>
      <c r="CU273" s="29" t="s">
        <v>385</v>
      </c>
      <c r="CW273" s="29">
        <v>0</v>
      </c>
      <c r="DC273" s="29" t="s">
        <v>385</v>
      </c>
      <c r="DD273" s="29" t="s">
        <v>385</v>
      </c>
      <c r="DE273" s="29" t="s">
        <v>457</v>
      </c>
      <c r="DF273" s="29">
        <v>1</v>
      </c>
      <c r="DG273" s="29" t="s">
        <v>385</v>
      </c>
      <c r="DH273" s="29" t="str">
        <f t="shared" si="4"/>
        <v>SC014</v>
      </c>
    </row>
    <row r="274" spans="1:112" ht="16" x14ac:dyDescent="0.2">
      <c r="A274" s="29" t="s">
        <v>1469</v>
      </c>
      <c r="B274" s="29" t="s">
        <v>1543</v>
      </c>
      <c r="C274" s="29">
        <v>610</v>
      </c>
      <c r="D274" s="29" t="s">
        <v>221</v>
      </c>
      <c r="E274" s="29" t="s">
        <v>1557</v>
      </c>
      <c r="F274" s="29">
        <v>1</v>
      </c>
      <c r="G274" s="29" t="s">
        <v>376</v>
      </c>
      <c r="H274" s="29">
        <v>3</v>
      </c>
      <c r="I274" s="29">
        <v>3</v>
      </c>
      <c r="J274" s="29">
        <v>36</v>
      </c>
      <c r="K274" s="29">
        <v>0</v>
      </c>
      <c r="L274" s="29">
        <v>0</v>
      </c>
      <c r="M274" s="29">
        <v>3</v>
      </c>
      <c r="N274" s="29" t="s">
        <v>1545</v>
      </c>
      <c r="O274" s="29">
        <v>1</v>
      </c>
      <c r="P274" s="29" t="s">
        <v>1546</v>
      </c>
      <c r="Q274" s="29">
        <v>610</v>
      </c>
      <c r="R274" s="29">
        <v>3</v>
      </c>
      <c r="S274" s="29">
        <v>36</v>
      </c>
      <c r="T274" s="29" t="s">
        <v>376</v>
      </c>
      <c r="U274" s="29" t="s">
        <v>382</v>
      </c>
      <c r="V274" s="29" t="s">
        <v>1558</v>
      </c>
      <c r="X274" s="29">
        <v>25</v>
      </c>
      <c r="Y274" s="29" t="s">
        <v>380</v>
      </c>
      <c r="Z274" s="29">
        <v>60</v>
      </c>
      <c r="AA274" s="29" t="s">
        <v>380</v>
      </c>
      <c r="AB274" s="29" t="s">
        <v>380</v>
      </c>
      <c r="AC274" s="29" t="s">
        <v>380</v>
      </c>
      <c r="AD274" s="29">
        <v>38.944444444444443</v>
      </c>
      <c r="AE274" s="29">
        <v>102.1</v>
      </c>
      <c r="AF274" s="29">
        <v>1</v>
      </c>
      <c r="AH274" s="29" t="s">
        <v>1559</v>
      </c>
      <c r="AI274" s="29" t="s">
        <v>377</v>
      </c>
      <c r="AJ274" s="29" t="s">
        <v>377</v>
      </c>
      <c r="AK274" s="29" t="s">
        <v>377</v>
      </c>
      <c r="AL274" s="29" t="s">
        <v>383</v>
      </c>
      <c r="AM274" s="29" t="s">
        <v>382</v>
      </c>
      <c r="AN274" s="29" t="s">
        <v>382</v>
      </c>
      <c r="AO274" s="29" t="s">
        <v>383</v>
      </c>
      <c r="AP274" s="29" t="s">
        <v>377</v>
      </c>
      <c r="AQ274" s="29">
        <v>2</v>
      </c>
      <c r="AR274" s="29" t="s">
        <v>1560</v>
      </c>
      <c r="AS274" s="29" t="s">
        <v>383</v>
      </c>
      <c r="AT274" s="29" t="s">
        <v>382</v>
      </c>
      <c r="AU274" s="29" t="s">
        <v>383</v>
      </c>
      <c r="AV274" s="29" t="s">
        <v>377</v>
      </c>
      <c r="AW274" s="29" t="s">
        <v>377</v>
      </c>
      <c r="AX274" s="29" t="s">
        <v>377</v>
      </c>
      <c r="AY274" s="29" t="s">
        <v>377</v>
      </c>
      <c r="AZ274" s="29" t="s">
        <v>377</v>
      </c>
      <c r="BA274" s="29" t="s">
        <v>377</v>
      </c>
      <c r="BB274" s="29" t="s">
        <v>383</v>
      </c>
      <c r="BC274" s="29" t="s">
        <v>382</v>
      </c>
      <c r="BD274" s="29" t="s">
        <v>383</v>
      </c>
      <c r="BE274" s="29" t="s">
        <v>377</v>
      </c>
      <c r="BF274" s="29" t="s">
        <v>1550</v>
      </c>
      <c r="BG274" s="29" t="s">
        <v>383</v>
      </c>
      <c r="BH274" s="29" t="s">
        <v>382</v>
      </c>
      <c r="BI274" s="29" t="s">
        <v>1556</v>
      </c>
      <c r="BJ274" s="29" t="s">
        <v>383</v>
      </c>
      <c r="BK274" s="29" t="s">
        <v>383</v>
      </c>
      <c r="BL274" s="29" t="s">
        <v>383</v>
      </c>
      <c r="BM274" s="29" t="s">
        <v>1550</v>
      </c>
      <c r="BN274" s="29" t="s">
        <v>383</v>
      </c>
      <c r="BO274" s="29" t="s">
        <v>382</v>
      </c>
      <c r="BP274" s="29" t="s">
        <v>383</v>
      </c>
      <c r="BQ274" s="29">
        <v>16.97</v>
      </c>
      <c r="BR274" s="29">
        <v>11.2</v>
      </c>
      <c r="BS274" s="29">
        <v>66</v>
      </c>
      <c r="BT274" s="29">
        <v>4.33</v>
      </c>
      <c r="BU274" s="29">
        <v>25.5</v>
      </c>
      <c r="BV274" s="29">
        <v>1.43</v>
      </c>
      <c r="BW274" s="29">
        <v>8.4</v>
      </c>
      <c r="BX274" s="29">
        <v>6.3</v>
      </c>
      <c r="BY274" s="29">
        <v>14</v>
      </c>
      <c r="BZ274" s="29">
        <v>37.94</v>
      </c>
      <c r="CA274" s="29">
        <v>60</v>
      </c>
      <c r="CB274" s="29">
        <v>22.3</v>
      </c>
      <c r="CC274" s="29">
        <v>37</v>
      </c>
      <c r="CD274" s="29">
        <v>16.3</v>
      </c>
      <c r="CE274" s="29">
        <v>334</v>
      </c>
      <c r="CF274" s="29">
        <v>8</v>
      </c>
      <c r="CG274" s="29">
        <v>37</v>
      </c>
      <c r="CH274" s="29">
        <v>0</v>
      </c>
      <c r="CI274" s="29">
        <v>60</v>
      </c>
      <c r="CJ274" s="29">
        <v>2</v>
      </c>
      <c r="CK274" s="29">
        <v>1</v>
      </c>
      <c r="CL274" s="29" t="s">
        <v>383</v>
      </c>
      <c r="CM274" s="29" t="s">
        <v>383</v>
      </c>
      <c r="CN274" s="29" t="s">
        <v>221</v>
      </c>
      <c r="CO274" s="29" t="s">
        <v>382</v>
      </c>
      <c r="CQ274" s="29" t="s">
        <v>385</v>
      </c>
      <c r="CR274" s="29">
        <v>0</v>
      </c>
      <c r="CS274" s="29" t="s">
        <v>385</v>
      </c>
      <c r="CT274" s="29" t="s">
        <v>385</v>
      </c>
      <c r="CU274" s="29" t="s">
        <v>385</v>
      </c>
      <c r="CW274" s="29">
        <v>0</v>
      </c>
      <c r="DC274" s="29" t="s">
        <v>385</v>
      </c>
      <c r="DD274" s="29" t="s">
        <v>385</v>
      </c>
      <c r="DE274" s="29" t="s">
        <v>385</v>
      </c>
      <c r="DF274" s="29">
        <v>0</v>
      </c>
      <c r="DG274" s="29" t="s">
        <v>385</v>
      </c>
      <c r="DH274" s="29" t="str">
        <f t="shared" si="4"/>
        <v>SC014</v>
      </c>
    </row>
    <row r="275" spans="1:112" ht="16" x14ac:dyDescent="0.2">
      <c r="A275" s="29" t="s">
        <v>1469</v>
      </c>
      <c r="B275" s="29" t="s">
        <v>1543</v>
      </c>
      <c r="C275" s="29" t="s">
        <v>383</v>
      </c>
      <c r="D275" s="29" t="s">
        <v>383</v>
      </c>
      <c r="E275" s="29" t="s">
        <v>1027</v>
      </c>
      <c r="F275" s="29">
        <v>0</v>
      </c>
      <c r="G275" s="29" t="s">
        <v>383</v>
      </c>
      <c r="H275" s="29">
        <v>3</v>
      </c>
      <c r="I275" s="29" t="s">
        <v>383</v>
      </c>
      <c r="J275" s="29" t="s">
        <v>383</v>
      </c>
      <c r="K275" s="29">
        <v>0</v>
      </c>
      <c r="M275" s="29">
        <v>3</v>
      </c>
      <c r="N275" s="29" t="s">
        <v>1545</v>
      </c>
      <c r="O275" s="29">
        <v>1</v>
      </c>
      <c r="P275" s="29" t="s">
        <v>1561</v>
      </c>
      <c r="Q275" s="29" t="s">
        <v>383</v>
      </c>
      <c r="R275" s="29" t="s">
        <v>383</v>
      </c>
      <c r="S275" s="29" t="s">
        <v>383</v>
      </c>
      <c r="T275" s="29" t="s">
        <v>383</v>
      </c>
      <c r="U275" s="29" t="s">
        <v>383</v>
      </c>
      <c r="V275" s="29" t="s">
        <v>383</v>
      </c>
      <c r="X275" s="29" t="s">
        <v>383</v>
      </c>
      <c r="Y275" s="29" t="s">
        <v>383</v>
      </c>
      <c r="Z275" s="29" t="s">
        <v>383</v>
      </c>
      <c r="AA275" s="29" t="s">
        <v>383</v>
      </c>
      <c r="AB275" s="29" t="s">
        <v>383</v>
      </c>
      <c r="AC275" s="29" t="s">
        <v>383</v>
      </c>
      <c r="AD275" s="29" t="s">
        <v>383</v>
      </c>
      <c r="AE275" s="29" t="s">
        <v>383</v>
      </c>
      <c r="AF275" s="29" t="s">
        <v>383</v>
      </c>
      <c r="AH275" s="29" t="s">
        <v>383</v>
      </c>
      <c r="AI275" s="29" t="s">
        <v>383</v>
      </c>
      <c r="AJ275" s="29" t="s">
        <v>383</v>
      </c>
      <c r="AK275" s="29" t="s">
        <v>383</v>
      </c>
      <c r="AL275" s="29" t="s">
        <v>383</v>
      </c>
      <c r="AM275" s="29" t="s">
        <v>383</v>
      </c>
      <c r="AN275" s="29" t="s">
        <v>383</v>
      </c>
      <c r="AO275" s="29" t="s">
        <v>383</v>
      </c>
      <c r="AP275" s="29" t="s">
        <v>383</v>
      </c>
      <c r="AQ275" s="29" t="s">
        <v>383</v>
      </c>
      <c r="AR275" s="29" t="s">
        <v>383</v>
      </c>
      <c r="AS275" s="29" t="s">
        <v>383</v>
      </c>
      <c r="AT275" s="29" t="s">
        <v>383</v>
      </c>
      <c r="AU275" s="29" t="s">
        <v>383</v>
      </c>
      <c r="AV275" s="29" t="s">
        <v>383</v>
      </c>
      <c r="AW275" s="29" t="s">
        <v>383</v>
      </c>
      <c r="AX275" s="29" t="s">
        <v>383</v>
      </c>
      <c r="AY275" s="29" t="s">
        <v>383</v>
      </c>
      <c r="AZ275" s="29" t="s">
        <v>383</v>
      </c>
      <c r="BA275" s="29" t="s">
        <v>383</v>
      </c>
      <c r="BB275" s="29" t="s">
        <v>383</v>
      </c>
      <c r="BC275" s="29" t="s">
        <v>383</v>
      </c>
      <c r="BD275" s="29" t="s">
        <v>383</v>
      </c>
      <c r="BE275" s="29" t="s">
        <v>383</v>
      </c>
      <c r="BF275" s="29" t="s">
        <v>383</v>
      </c>
      <c r="BG275" s="29" t="s">
        <v>383</v>
      </c>
      <c r="BH275" s="29" t="s">
        <v>383</v>
      </c>
      <c r="BI275" s="29" t="s">
        <v>383</v>
      </c>
      <c r="BJ275" s="29" t="s">
        <v>383</v>
      </c>
      <c r="BK275" s="29" t="s">
        <v>383</v>
      </c>
      <c r="BL275" s="29" t="s">
        <v>383</v>
      </c>
      <c r="BM275" s="29" t="s">
        <v>383</v>
      </c>
      <c r="BN275" s="29" t="s">
        <v>383</v>
      </c>
      <c r="BO275" s="29" t="s">
        <v>383</v>
      </c>
      <c r="BP275" s="29" t="s">
        <v>383</v>
      </c>
      <c r="BQ275" s="29" t="s">
        <v>383</v>
      </c>
      <c r="BR275" s="29" t="s">
        <v>383</v>
      </c>
      <c r="BS275" s="29" t="s">
        <v>383</v>
      </c>
      <c r="BT275" s="29" t="s">
        <v>383</v>
      </c>
      <c r="BU275" s="29" t="s">
        <v>383</v>
      </c>
      <c r="BV275" s="29" t="s">
        <v>383</v>
      </c>
      <c r="BW275" s="29" t="s">
        <v>383</v>
      </c>
      <c r="BX275" s="29" t="s">
        <v>383</v>
      </c>
      <c r="BY275" s="29" t="s">
        <v>383</v>
      </c>
      <c r="BZ275" s="29" t="s">
        <v>383</v>
      </c>
      <c r="CA275" s="29" t="s">
        <v>383</v>
      </c>
      <c r="CB275" s="29" t="s">
        <v>383</v>
      </c>
      <c r="CC275" s="29" t="s">
        <v>383</v>
      </c>
      <c r="CD275" s="29" t="s">
        <v>383</v>
      </c>
      <c r="CE275" s="29" t="s">
        <v>383</v>
      </c>
      <c r="CF275" s="29" t="s">
        <v>383</v>
      </c>
      <c r="CG275" s="29" t="s">
        <v>383</v>
      </c>
      <c r="CH275" s="29" t="s">
        <v>383</v>
      </c>
      <c r="CI275" s="29" t="s">
        <v>383</v>
      </c>
      <c r="CJ275" s="29" t="s">
        <v>383</v>
      </c>
      <c r="CK275" s="29" t="s">
        <v>383</v>
      </c>
      <c r="CL275" s="29" t="s">
        <v>383</v>
      </c>
      <c r="CM275" s="29" t="s">
        <v>383</v>
      </c>
      <c r="CN275" s="29" t="s">
        <v>383</v>
      </c>
      <c r="CO275" s="29" t="s">
        <v>383</v>
      </c>
      <c r="CP275" s="29" t="s">
        <v>383</v>
      </c>
      <c r="CQ275" s="29" t="s">
        <v>383</v>
      </c>
      <c r="CR275" s="29" t="s">
        <v>383</v>
      </c>
      <c r="CS275" s="29" t="s">
        <v>383</v>
      </c>
      <c r="CT275" s="29" t="s">
        <v>383</v>
      </c>
      <c r="CU275" s="29" t="s">
        <v>383</v>
      </c>
      <c r="CW275" s="29" t="s">
        <v>383</v>
      </c>
      <c r="CX275" s="29" t="s">
        <v>383</v>
      </c>
      <c r="CY275" s="29" t="s">
        <v>383</v>
      </c>
      <c r="CZ275" s="29" t="s">
        <v>383</v>
      </c>
      <c r="DA275" s="29" t="s">
        <v>383</v>
      </c>
      <c r="DC275" s="29" t="s">
        <v>383</v>
      </c>
      <c r="DD275" s="29" t="s">
        <v>383</v>
      </c>
      <c r="DE275" s="29" t="s">
        <v>383</v>
      </c>
      <c r="DF275" s="29" t="s">
        <v>383</v>
      </c>
      <c r="DG275" s="29" t="s">
        <v>383</v>
      </c>
      <c r="DH275" s="29" t="str">
        <f t="shared" si="4"/>
        <v>SC014</v>
      </c>
    </row>
    <row r="276" spans="1:112" ht="16" x14ac:dyDescent="0.2">
      <c r="A276" s="29" t="s">
        <v>1469</v>
      </c>
      <c r="B276" s="29" t="s">
        <v>1543</v>
      </c>
      <c r="C276" s="29" t="s">
        <v>383</v>
      </c>
      <c r="D276" s="29" t="s">
        <v>383</v>
      </c>
      <c r="E276" s="29" t="s">
        <v>1562</v>
      </c>
      <c r="F276" s="29">
        <v>1</v>
      </c>
      <c r="G276" s="29" t="s">
        <v>383</v>
      </c>
      <c r="H276" s="29">
        <v>4</v>
      </c>
      <c r="I276" s="29" t="s">
        <v>383</v>
      </c>
      <c r="J276" s="29" t="s">
        <v>383</v>
      </c>
      <c r="K276" s="29">
        <v>0</v>
      </c>
      <c r="L276" s="29">
        <v>0</v>
      </c>
      <c r="M276" s="29">
        <v>3</v>
      </c>
      <c r="N276" s="29" t="s">
        <v>1545</v>
      </c>
      <c r="O276" s="29">
        <v>1</v>
      </c>
      <c r="P276" s="29" t="s">
        <v>1561</v>
      </c>
      <c r="Q276" s="29" t="s">
        <v>383</v>
      </c>
      <c r="R276" s="29" t="s">
        <v>383</v>
      </c>
      <c r="S276" s="29" t="s">
        <v>383</v>
      </c>
      <c r="T276" s="29" t="s">
        <v>383</v>
      </c>
      <c r="U276" s="29" t="s">
        <v>383</v>
      </c>
      <c r="V276" s="29" t="s">
        <v>383</v>
      </c>
      <c r="X276" s="29" t="s">
        <v>383</v>
      </c>
      <c r="Y276" s="29" t="s">
        <v>383</v>
      </c>
      <c r="Z276" s="29" t="s">
        <v>383</v>
      </c>
      <c r="AA276" s="29" t="s">
        <v>383</v>
      </c>
      <c r="AB276" s="29" t="s">
        <v>383</v>
      </c>
      <c r="AC276" s="29" t="s">
        <v>383</v>
      </c>
      <c r="AD276" s="29" t="s">
        <v>383</v>
      </c>
      <c r="AE276" s="29" t="s">
        <v>383</v>
      </c>
      <c r="AF276" s="29" t="s">
        <v>383</v>
      </c>
      <c r="AH276" s="29" t="s">
        <v>383</v>
      </c>
      <c r="AI276" s="29" t="s">
        <v>383</v>
      </c>
      <c r="AJ276" s="29" t="s">
        <v>383</v>
      </c>
      <c r="AK276" s="29" t="s">
        <v>383</v>
      </c>
      <c r="AL276" s="29" t="s">
        <v>383</v>
      </c>
      <c r="AM276" s="29" t="s">
        <v>383</v>
      </c>
      <c r="AN276" s="29" t="s">
        <v>383</v>
      </c>
      <c r="AO276" s="29" t="s">
        <v>383</v>
      </c>
      <c r="AP276" s="29" t="s">
        <v>383</v>
      </c>
      <c r="AQ276" s="29" t="s">
        <v>383</v>
      </c>
      <c r="AR276" s="29" t="s">
        <v>383</v>
      </c>
      <c r="AS276" s="29" t="s">
        <v>383</v>
      </c>
      <c r="AT276" s="29" t="s">
        <v>383</v>
      </c>
      <c r="AU276" s="29" t="s">
        <v>383</v>
      </c>
      <c r="AV276" s="29" t="s">
        <v>383</v>
      </c>
      <c r="AW276" s="29" t="s">
        <v>383</v>
      </c>
      <c r="AX276" s="29" t="s">
        <v>383</v>
      </c>
      <c r="AY276" s="29" t="s">
        <v>383</v>
      </c>
      <c r="AZ276" s="29" t="s">
        <v>383</v>
      </c>
      <c r="BA276" s="29" t="s">
        <v>383</v>
      </c>
      <c r="BB276" s="29" t="s">
        <v>383</v>
      </c>
      <c r="BC276" s="29" t="s">
        <v>383</v>
      </c>
      <c r="BD276" s="29" t="s">
        <v>383</v>
      </c>
      <c r="BE276" s="29" t="s">
        <v>383</v>
      </c>
      <c r="BF276" s="29" t="s">
        <v>383</v>
      </c>
      <c r="BG276" s="29" t="s">
        <v>383</v>
      </c>
      <c r="BH276" s="29" t="s">
        <v>383</v>
      </c>
      <c r="BI276" s="29" t="s">
        <v>383</v>
      </c>
      <c r="BJ276" s="29" t="s">
        <v>383</v>
      </c>
      <c r="BK276" s="29" t="s">
        <v>383</v>
      </c>
      <c r="BL276" s="29" t="s">
        <v>383</v>
      </c>
      <c r="BM276" s="29" t="s">
        <v>383</v>
      </c>
      <c r="BN276" s="29" t="s">
        <v>383</v>
      </c>
      <c r="BO276" s="29" t="s">
        <v>383</v>
      </c>
      <c r="BP276" s="29" t="s">
        <v>383</v>
      </c>
      <c r="BQ276" s="29" t="s">
        <v>383</v>
      </c>
      <c r="BR276" s="29" t="s">
        <v>383</v>
      </c>
      <c r="BS276" s="29" t="s">
        <v>383</v>
      </c>
      <c r="BT276" s="29" t="s">
        <v>383</v>
      </c>
      <c r="BU276" s="29" t="s">
        <v>383</v>
      </c>
      <c r="BV276" s="29" t="s">
        <v>383</v>
      </c>
      <c r="BW276" s="29" t="s">
        <v>383</v>
      </c>
      <c r="BX276" s="29" t="s">
        <v>383</v>
      </c>
      <c r="BY276" s="29" t="s">
        <v>383</v>
      </c>
      <c r="BZ276" s="29" t="s">
        <v>383</v>
      </c>
      <c r="CA276" s="29" t="s">
        <v>383</v>
      </c>
      <c r="CB276" s="29" t="s">
        <v>383</v>
      </c>
      <c r="CC276" s="29" t="s">
        <v>383</v>
      </c>
      <c r="CD276" s="29" t="s">
        <v>383</v>
      </c>
      <c r="CE276" s="29" t="s">
        <v>383</v>
      </c>
      <c r="CF276" s="29" t="s">
        <v>383</v>
      </c>
      <c r="CG276" s="29" t="s">
        <v>383</v>
      </c>
      <c r="CH276" s="29" t="s">
        <v>383</v>
      </c>
      <c r="CI276" s="29" t="s">
        <v>383</v>
      </c>
      <c r="CJ276" s="29" t="s">
        <v>383</v>
      </c>
      <c r="CK276" s="29" t="s">
        <v>383</v>
      </c>
      <c r="CL276" s="29" t="s">
        <v>383</v>
      </c>
      <c r="CM276" s="29" t="s">
        <v>383</v>
      </c>
      <c r="CN276" s="29" t="s">
        <v>383</v>
      </c>
      <c r="CO276" s="29" t="s">
        <v>383</v>
      </c>
      <c r="CP276" s="29" t="s">
        <v>383</v>
      </c>
      <c r="CQ276" s="29" t="s">
        <v>383</v>
      </c>
      <c r="CR276" s="29" t="s">
        <v>383</v>
      </c>
      <c r="CS276" s="29" t="s">
        <v>383</v>
      </c>
      <c r="CT276" s="29" t="s">
        <v>383</v>
      </c>
      <c r="CU276" s="29" t="s">
        <v>383</v>
      </c>
      <c r="CW276" s="29" t="s">
        <v>383</v>
      </c>
      <c r="CX276" s="29" t="s">
        <v>383</v>
      </c>
      <c r="CY276" s="29" t="s">
        <v>383</v>
      </c>
      <c r="CZ276" s="29" t="s">
        <v>383</v>
      </c>
      <c r="DA276" s="29" t="s">
        <v>383</v>
      </c>
      <c r="DC276" s="29" t="s">
        <v>383</v>
      </c>
      <c r="DD276" s="29" t="s">
        <v>383</v>
      </c>
      <c r="DE276" s="29" t="s">
        <v>383</v>
      </c>
      <c r="DF276" s="29" t="s">
        <v>383</v>
      </c>
      <c r="DG276" s="29" t="s">
        <v>383</v>
      </c>
      <c r="DH276" s="29" t="str">
        <f t="shared" si="4"/>
        <v>SC014</v>
      </c>
    </row>
    <row r="277" spans="1:112" ht="16" x14ac:dyDescent="0.2">
      <c r="A277" s="29" t="s">
        <v>1469</v>
      </c>
      <c r="B277" s="29" t="s">
        <v>1543</v>
      </c>
      <c r="C277" s="29" t="s">
        <v>383</v>
      </c>
      <c r="D277" s="29" t="s">
        <v>383</v>
      </c>
      <c r="E277" s="29" t="s">
        <v>1563</v>
      </c>
      <c r="F277" s="29">
        <v>0</v>
      </c>
      <c r="G277" s="29" t="s">
        <v>383</v>
      </c>
      <c r="H277" s="29">
        <v>4</v>
      </c>
      <c r="I277" s="29" t="s">
        <v>383</v>
      </c>
      <c r="J277" s="29" t="s">
        <v>383</v>
      </c>
      <c r="K277" s="29">
        <v>1</v>
      </c>
      <c r="M277" s="29">
        <v>3</v>
      </c>
      <c r="N277" s="29" t="s">
        <v>1545</v>
      </c>
      <c r="O277" s="29">
        <v>1</v>
      </c>
      <c r="P277" s="29" t="s">
        <v>1561</v>
      </c>
      <c r="Q277" s="29" t="s">
        <v>383</v>
      </c>
      <c r="R277" s="29" t="s">
        <v>383</v>
      </c>
      <c r="S277" s="29" t="s">
        <v>383</v>
      </c>
      <c r="T277" s="29" t="s">
        <v>383</v>
      </c>
      <c r="U277" s="29" t="s">
        <v>383</v>
      </c>
      <c r="V277" s="29" t="s">
        <v>383</v>
      </c>
      <c r="X277" s="29" t="s">
        <v>383</v>
      </c>
      <c r="Y277" s="29" t="s">
        <v>383</v>
      </c>
      <c r="Z277" s="29" t="s">
        <v>383</v>
      </c>
      <c r="AA277" s="29" t="s">
        <v>383</v>
      </c>
      <c r="AB277" s="29" t="s">
        <v>383</v>
      </c>
      <c r="AC277" s="29" t="s">
        <v>383</v>
      </c>
      <c r="AD277" s="29" t="s">
        <v>383</v>
      </c>
      <c r="AE277" s="29" t="s">
        <v>383</v>
      </c>
      <c r="AF277" s="29" t="s">
        <v>383</v>
      </c>
      <c r="AH277" s="29" t="s">
        <v>383</v>
      </c>
      <c r="AI277" s="29" t="s">
        <v>383</v>
      </c>
      <c r="AJ277" s="29" t="s">
        <v>383</v>
      </c>
      <c r="AK277" s="29" t="s">
        <v>383</v>
      </c>
      <c r="AL277" s="29" t="s">
        <v>383</v>
      </c>
      <c r="AM277" s="29" t="s">
        <v>383</v>
      </c>
      <c r="AN277" s="29" t="s">
        <v>383</v>
      </c>
      <c r="AO277" s="29" t="s">
        <v>383</v>
      </c>
      <c r="AP277" s="29" t="s">
        <v>383</v>
      </c>
      <c r="AQ277" s="29" t="s">
        <v>383</v>
      </c>
      <c r="AR277" s="29" t="s">
        <v>383</v>
      </c>
      <c r="AS277" s="29" t="s">
        <v>383</v>
      </c>
      <c r="AT277" s="29" t="s">
        <v>383</v>
      </c>
      <c r="AU277" s="29" t="s">
        <v>383</v>
      </c>
      <c r="AV277" s="29" t="s">
        <v>383</v>
      </c>
      <c r="AW277" s="29" t="s">
        <v>383</v>
      </c>
      <c r="AX277" s="29" t="s">
        <v>383</v>
      </c>
      <c r="AY277" s="29" t="s">
        <v>383</v>
      </c>
      <c r="AZ277" s="29" t="s">
        <v>383</v>
      </c>
      <c r="BA277" s="29" t="s">
        <v>383</v>
      </c>
      <c r="BB277" s="29" t="s">
        <v>383</v>
      </c>
      <c r="BC277" s="29" t="s">
        <v>383</v>
      </c>
      <c r="BD277" s="29" t="s">
        <v>383</v>
      </c>
      <c r="BE277" s="29" t="s">
        <v>383</v>
      </c>
      <c r="BF277" s="29" t="s">
        <v>383</v>
      </c>
      <c r="BG277" s="29" t="s">
        <v>383</v>
      </c>
      <c r="BH277" s="29" t="s">
        <v>383</v>
      </c>
      <c r="BI277" s="29" t="s">
        <v>383</v>
      </c>
      <c r="BJ277" s="29" t="s">
        <v>383</v>
      </c>
      <c r="BK277" s="29" t="s">
        <v>383</v>
      </c>
      <c r="BL277" s="29" t="s">
        <v>383</v>
      </c>
      <c r="BM277" s="29" t="s">
        <v>383</v>
      </c>
      <c r="BN277" s="29" t="s">
        <v>383</v>
      </c>
      <c r="BO277" s="29" t="s">
        <v>383</v>
      </c>
      <c r="BP277" s="29" t="s">
        <v>383</v>
      </c>
      <c r="BQ277" s="29" t="s">
        <v>383</v>
      </c>
      <c r="BR277" s="29" t="s">
        <v>383</v>
      </c>
      <c r="BS277" s="29" t="s">
        <v>383</v>
      </c>
      <c r="BT277" s="29" t="s">
        <v>383</v>
      </c>
      <c r="BU277" s="29" t="s">
        <v>383</v>
      </c>
      <c r="BV277" s="29" t="s">
        <v>383</v>
      </c>
      <c r="BW277" s="29" t="s">
        <v>383</v>
      </c>
      <c r="BX277" s="29" t="s">
        <v>383</v>
      </c>
      <c r="BY277" s="29" t="s">
        <v>383</v>
      </c>
      <c r="BZ277" s="29" t="s">
        <v>383</v>
      </c>
      <c r="CA277" s="29" t="s">
        <v>383</v>
      </c>
      <c r="CB277" s="29" t="s">
        <v>383</v>
      </c>
      <c r="CC277" s="29" t="s">
        <v>383</v>
      </c>
      <c r="CD277" s="29" t="s">
        <v>383</v>
      </c>
      <c r="CE277" s="29" t="s">
        <v>383</v>
      </c>
      <c r="CF277" s="29" t="s">
        <v>383</v>
      </c>
      <c r="CG277" s="29" t="s">
        <v>383</v>
      </c>
      <c r="CH277" s="29" t="s">
        <v>383</v>
      </c>
      <c r="CI277" s="29" t="s">
        <v>383</v>
      </c>
      <c r="CJ277" s="29" t="s">
        <v>383</v>
      </c>
      <c r="CK277" s="29" t="s">
        <v>383</v>
      </c>
      <c r="CL277" s="29" t="s">
        <v>383</v>
      </c>
      <c r="CM277" s="29" t="s">
        <v>383</v>
      </c>
      <c r="CN277" s="29" t="s">
        <v>383</v>
      </c>
      <c r="CO277" s="29" t="s">
        <v>383</v>
      </c>
      <c r="CP277" s="29" t="s">
        <v>383</v>
      </c>
      <c r="CQ277" s="29" t="s">
        <v>383</v>
      </c>
      <c r="CR277" s="29" t="s">
        <v>383</v>
      </c>
      <c r="CS277" s="29" t="s">
        <v>383</v>
      </c>
      <c r="CT277" s="29" t="s">
        <v>383</v>
      </c>
      <c r="CU277" s="29" t="s">
        <v>383</v>
      </c>
      <c r="CW277" s="29" t="s">
        <v>383</v>
      </c>
      <c r="CX277" s="29" t="s">
        <v>383</v>
      </c>
      <c r="CY277" s="29" t="s">
        <v>383</v>
      </c>
      <c r="CZ277" s="29" t="s">
        <v>383</v>
      </c>
      <c r="DA277" s="29" t="s">
        <v>383</v>
      </c>
      <c r="DC277" s="29" t="s">
        <v>383</v>
      </c>
      <c r="DD277" s="29" t="s">
        <v>383</v>
      </c>
      <c r="DE277" s="29" t="s">
        <v>383</v>
      </c>
      <c r="DF277" s="29" t="s">
        <v>383</v>
      </c>
      <c r="DG277" s="29" t="s">
        <v>383</v>
      </c>
      <c r="DH277" s="29" t="str">
        <f t="shared" si="4"/>
        <v>SC014</v>
      </c>
    </row>
    <row r="278" spans="1:112" ht="16" x14ac:dyDescent="0.2">
      <c r="A278" s="29" t="s">
        <v>1469</v>
      </c>
      <c r="B278" s="29" t="s">
        <v>1564</v>
      </c>
      <c r="C278" s="29">
        <v>509</v>
      </c>
      <c r="D278" s="29" t="s">
        <v>222</v>
      </c>
      <c r="E278" s="29" t="s">
        <v>1565</v>
      </c>
      <c r="F278" s="29">
        <v>1</v>
      </c>
      <c r="G278" s="29" t="s">
        <v>376</v>
      </c>
      <c r="H278" s="29">
        <v>6</v>
      </c>
      <c r="I278" s="29">
        <v>6</v>
      </c>
      <c r="J278" s="29">
        <v>72</v>
      </c>
      <c r="K278" s="29">
        <v>1</v>
      </c>
      <c r="L278" s="29">
        <v>0</v>
      </c>
      <c r="M278" s="29">
        <v>3</v>
      </c>
      <c r="N278" s="29" t="s">
        <v>576</v>
      </c>
      <c r="O278" s="29">
        <v>0</v>
      </c>
      <c r="Q278" s="29">
        <v>509</v>
      </c>
      <c r="R278" s="29">
        <v>6</v>
      </c>
      <c r="S278" s="29">
        <v>72</v>
      </c>
      <c r="T278" s="29" t="s">
        <v>376</v>
      </c>
      <c r="U278" s="29" t="s">
        <v>377</v>
      </c>
      <c r="V278" s="29" t="s">
        <v>479</v>
      </c>
      <c r="X278" s="29">
        <v>50</v>
      </c>
      <c r="Y278" s="29" t="s">
        <v>380</v>
      </c>
      <c r="Z278" s="29">
        <v>96</v>
      </c>
      <c r="AA278" s="29" t="s">
        <v>380</v>
      </c>
      <c r="AB278" s="29" t="s">
        <v>380</v>
      </c>
      <c r="AC278" s="29" t="s">
        <v>380</v>
      </c>
      <c r="AD278" s="29">
        <v>38.388888888888886</v>
      </c>
      <c r="AE278" s="29">
        <v>101.1</v>
      </c>
      <c r="AF278" s="29">
        <v>5</v>
      </c>
      <c r="AI278" s="29" t="s">
        <v>377</v>
      </c>
      <c r="AJ278" s="29" t="s">
        <v>382</v>
      </c>
      <c r="AK278" s="29" t="s">
        <v>377</v>
      </c>
      <c r="AL278" s="29" t="s">
        <v>383</v>
      </c>
      <c r="AM278" s="29" t="s">
        <v>382</v>
      </c>
      <c r="AN278" s="29" t="s">
        <v>382</v>
      </c>
      <c r="AO278" s="29" t="s">
        <v>383</v>
      </c>
      <c r="AP278" s="29" t="s">
        <v>377</v>
      </c>
      <c r="AQ278" s="29">
        <v>1</v>
      </c>
      <c r="AR278" s="29" t="s">
        <v>1566</v>
      </c>
      <c r="AS278" s="29" t="s">
        <v>383</v>
      </c>
      <c r="AT278" s="29" t="s">
        <v>382</v>
      </c>
      <c r="AU278" s="29" t="s">
        <v>383</v>
      </c>
      <c r="AV278" s="29" t="s">
        <v>377</v>
      </c>
      <c r="AW278" s="29" t="s">
        <v>377</v>
      </c>
      <c r="AX278" s="29" t="s">
        <v>377</v>
      </c>
      <c r="AY278" s="29" t="s">
        <v>377</v>
      </c>
      <c r="AZ278" s="29" t="s">
        <v>377</v>
      </c>
      <c r="BA278" s="29" t="s">
        <v>377</v>
      </c>
      <c r="BB278" s="29" t="s">
        <v>383</v>
      </c>
      <c r="BC278" s="29" t="s">
        <v>382</v>
      </c>
      <c r="BD278" s="29" t="s">
        <v>383</v>
      </c>
      <c r="BE278" s="29" t="s">
        <v>377</v>
      </c>
      <c r="BF278" s="29" t="s">
        <v>1567</v>
      </c>
      <c r="BG278" s="29" t="s">
        <v>383</v>
      </c>
      <c r="BH278" s="29" t="s">
        <v>383</v>
      </c>
      <c r="BI278" s="29" t="s">
        <v>383</v>
      </c>
      <c r="BJ278" s="29" t="s">
        <v>382</v>
      </c>
      <c r="BK278" s="29" t="s">
        <v>383</v>
      </c>
      <c r="BL278" s="29" t="s">
        <v>383</v>
      </c>
      <c r="BM278" s="29" t="s">
        <v>1567</v>
      </c>
      <c r="BN278" s="29" t="s">
        <v>383</v>
      </c>
      <c r="BO278" s="29" t="s">
        <v>383</v>
      </c>
      <c r="BP278" s="29" t="s">
        <v>383</v>
      </c>
      <c r="BQ278" s="29">
        <v>5.0999999999999996</v>
      </c>
      <c r="BR278" s="29">
        <v>0.53</v>
      </c>
      <c r="BS278" s="29">
        <v>10.4</v>
      </c>
      <c r="BT278" s="29">
        <v>0.8</v>
      </c>
      <c r="BU278" s="29">
        <v>15.6</v>
      </c>
      <c r="BV278" s="29">
        <v>3.77</v>
      </c>
      <c r="BW278" s="29">
        <v>74</v>
      </c>
      <c r="BX278" s="29">
        <v>7.78</v>
      </c>
      <c r="BY278" s="29">
        <v>16.399999999999999</v>
      </c>
      <c r="BZ278" s="29">
        <v>44.77</v>
      </c>
      <c r="CA278" s="29">
        <v>58</v>
      </c>
      <c r="CB278" s="29">
        <v>21.1</v>
      </c>
      <c r="CC278" s="29">
        <v>36.6</v>
      </c>
      <c r="CD278" s="29">
        <v>16.600000000000001</v>
      </c>
      <c r="CE278" s="29">
        <v>91</v>
      </c>
      <c r="CF278" s="29">
        <v>11.8</v>
      </c>
      <c r="CG278" s="29">
        <v>65</v>
      </c>
      <c r="CH278" s="29">
        <v>0</v>
      </c>
      <c r="CI278" s="29">
        <v>22</v>
      </c>
      <c r="CJ278" s="29">
        <v>4</v>
      </c>
      <c r="CK278" s="29">
        <v>9</v>
      </c>
      <c r="CL278" s="29" t="s">
        <v>383</v>
      </c>
      <c r="CM278" s="29" t="s">
        <v>383</v>
      </c>
      <c r="CN278" s="29" t="s">
        <v>222</v>
      </c>
      <c r="CO278" s="29" t="s">
        <v>382</v>
      </c>
      <c r="CQ278" s="29" t="s">
        <v>385</v>
      </c>
      <c r="CR278" s="29">
        <v>0</v>
      </c>
      <c r="CS278" s="29" t="s">
        <v>385</v>
      </c>
      <c r="CT278" s="29" t="s">
        <v>385</v>
      </c>
      <c r="CU278" s="29" t="s">
        <v>385</v>
      </c>
      <c r="CW278" s="29">
        <v>0</v>
      </c>
      <c r="DC278" s="29" t="s">
        <v>385</v>
      </c>
      <c r="DD278" s="29" t="s">
        <v>385</v>
      </c>
      <c r="DE278" s="29" t="s">
        <v>385</v>
      </c>
      <c r="DF278" s="29">
        <v>0</v>
      </c>
      <c r="DG278" s="29" t="s">
        <v>385</v>
      </c>
      <c r="DH278" s="29" t="str">
        <f t="shared" si="4"/>
        <v>SC015</v>
      </c>
    </row>
    <row r="279" spans="1:112" ht="16" x14ac:dyDescent="0.2">
      <c r="A279" s="29" t="s">
        <v>1469</v>
      </c>
      <c r="B279" s="29" t="s">
        <v>1564</v>
      </c>
      <c r="C279" s="29">
        <v>510</v>
      </c>
      <c r="D279" s="29" t="s">
        <v>223</v>
      </c>
      <c r="E279" s="29" t="s">
        <v>1568</v>
      </c>
      <c r="F279" s="29">
        <v>0</v>
      </c>
      <c r="G279" s="29" t="s">
        <v>392</v>
      </c>
      <c r="H279" s="29">
        <v>7</v>
      </c>
      <c r="I279" s="29">
        <v>7</v>
      </c>
      <c r="J279" s="29">
        <v>84</v>
      </c>
      <c r="K279" s="29">
        <v>0</v>
      </c>
      <c r="M279" s="29">
        <v>1</v>
      </c>
      <c r="O279" s="29">
        <v>0</v>
      </c>
      <c r="Q279" s="29">
        <v>510</v>
      </c>
      <c r="R279" s="29">
        <v>7</v>
      </c>
      <c r="S279" s="29">
        <v>84</v>
      </c>
      <c r="T279" s="29" t="s">
        <v>392</v>
      </c>
      <c r="U279" s="29" t="s">
        <v>382</v>
      </c>
      <c r="V279" s="29" t="s">
        <v>1569</v>
      </c>
      <c r="X279" s="29">
        <v>30</v>
      </c>
      <c r="Y279" s="29" t="s">
        <v>380</v>
      </c>
      <c r="Z279" s="29">
        <v>88</v>
      </c>
      <c r="AA279" s="29" t="s">
        <v>380</v>
      </c>
      <c r="AB279" s="29" t="s">
        <v>380</v>
      </c>
      <c r="AC279" s="29" t="s">
        <v>380</v>
      </c>
      <c r="AD279" s="29">
        <v>38.555555555555557</v>
      </c>
      <c r="AE279" s="29">
        <v>101.4</v>
      </c>
      <c r="AF279" s="29">
        <v>5</v>
      </c>
      <c r="AH279" s="29" t="s">
        <v>1570</v>
      </c>
      <c r="AI279" s="29" t="s">
        <v>377</v>
      </c>
      <c r="AJ279" s="29" t="s">
        <v>377</v>
      </c>
      <c r="AK279" s="29" t="s">
        <v>382</v>
      </c>
      <c r="AL279" s="29" t="s">
        <v>383</v>
      </c>
      <c r="AM279" s="29" t="s">
        <v>382</v>
      </c>
      <c r="AN279" s="29" t="s">
        <v>382</v>
      </c>
      <c r="AO279" s="29" t="s">
        <v>383</v>
      </c>
      <c r="AP279" s="29" t="s">
        <v>382</v>
      </c>
      <c r="AQ279" s="29" t="s">
        <v>383</v>
      </c>
      <c r="AR279" s="29" t="s">
        <v>383</v>
      </c>
      <c r="AS279" s="29" t="s">
        <v>383</v>
      </c>
      <c r="AT279" s="29" t="s">
        <v>383</v>
      </c>
      <c r="AU279" s="29" t="s">
        <v>383</v>
      </c>
      <c r="AV279" s="29" t="s">
        <v>377</v>
      </c>
      <c r="AW279" s="29" t="s">
        <v>377</v>
      </c>
      <c r="AX279" s="29" t="s">
        <v>377</v>
      </c>
      <c r="AY279" s="29" t="s">
        <v>377</v>
      </c>
      <c r="AZ279" s="29" t="s">
        <v>377</v>
      </c>
      <c r="BA279" s="29" t="s">
        <v>377</v>
      </c>
      <c r="BB279" s="29" t="s">
        <v>383</v>
      </c>
      <c r="BC279" s="29" t="s">
        <v>382</v>
      </c>
      <c r="BD279" s="29" t="s">
        <v>383</v>
      </c>
      <c r="BE279" s="29" t="s">
        <v>382</v>
      </c>
      <c r="BF279" s="29" t="s">
        <v>383</v>
      </c>
      <c r="BG279" s="29" t="s">
        <v>382</v>
      </c>
      <c r="BH279" s="29" t="s">
        <v>383</v>
      </c>
      <c r="BI279" s="29" t="s">
        <v>383</v>
      </c>
      <c r="BJ279" s="29" t="s">
        <v>382</v>
      </c>
      <c r="BK279" s="29" t="s">
        <v>383</v>
      </c>
      <c r="BL279" s="29" t="s">
        <v>383</v>
      </c>
      <c r="BM279" s="29" t="s">
        <v>383</v>
      </c>
      <c r="BN279" s="29" t="s">
        <v>382</v>
      </c>
      <c r="BO279" s="29" t="s">
        <v>383</v>
      </c>
      <c r="BP279" s="29" t="s">
        <v>383</v>
      </c>
      <c r="BQ279" s="29">
        <v>13.63</v>
      </c>
      <c r="BR279" s="29">
        <v>2.72</v>
      </c>
      <c r="BS279" s="29">
        <v>20</v>
      </c>
      <c r="BT279" s="29">
        <v>1.89</v>
      </c>
      <c r="BU279" s="29">
        <v>13.8</v>
      </c>
      <c r="BV279" s="29">
        <v>9.0299999999999994</v>
      </c>
      <c r="BW279" s="29">
        <v>66.2</v>
      </c>
      <c r="BX279" s="29">
        <v>5.88</v>
      </c>
      <c r="BY279" s="29">
        <v>14.3</v>
      </c>
      <c r="BZ279" s="29">
        <v>39.56</v>
      </c>
      <c r="CA279" s="29">
        <v>67</v>
      </c>
      <c r="CB279" s="29">
        <v>24.3</v>
      </c>
      <c r="CC279" s="29">
        <v>36.200000000000003</v>
      </c>
      <c r="CD279" s="29">
        <v>15.7</v>
      </c>
      <c r="CE279" s="29">
        <v>60</v>
      </c>
      <c r="CF279" s="29">
        <v>11.6</v>
      </c>
      <c r="CG279" s="29">
        <v>58</v>
      </c>
      <c r="CH279" s="29">
        <v>0</v>
      </c>
      <c r="CI279" s="29">
        <v>30</v>
      </c>
      <c r="CJ279" s="29">
        <v>6</v>
      </c>
      <c r="CK279" s="29">
        <v>4</v>
      </c>
      <c r="CL279" s="29" t="s">
        <v>383</v>
      </c>
      <c r="CM279" s="29">
        <v>2</v>
      </c>
      <c r="CN279" s="29" t="s">
        <v>223</v>
      </c>
      <c r="CO279" s="29" t="s">
        <v>1571</v>
      </c>
      <c r="CQ279" s="29" t="s">
        <v>1572</v>
      </c>
      <c r="CR279" s="29">
        <v>1</v>
      </c>
      <c r="CS279" s="29" t="s">
        <v>385</v>
      </c>
      <c r="CT279" s="29" t="s">
        <v>385</v>
      </c>
      <c r="CU279" s="29" t="s">
        <v>385</v>
      </c>
      <c r="CW279" s="29">
        <v>0</v>
      </c>
      <c r="DC279" s="29" t="s">
        <v>385</v>
      </c>
      <c r="DD279" s="29" t="s">
        <v>385</v>
      </c>
      <c r="DE279" s="29" t="s">
        <v>417</v>
      </c>
      <c r="DF279" s="29">
        <v>0</v>
      </c>
      <c r="DG279" s="29" t="s">
        <v>385</v>
      </c>
      <c r="DH279" s="29" t="str">
        <f t="shared" si="4"/>
        <v>SC015</v>
      </c>
    </row>
    <row r="280" spans="1:112" ht="16" x14ac:dyDescent="0.2">
      <c r="A280" s="29" t="s">
        <v>1469</v>
      </c>
      <c r="B280" s="29" t="s">
        <v>1573</v>
      </c>
      <c r="C280" s="29">
        <v>611</v>
      </c>
      <c r="D280" s="29" t="s">
        <v>225</v>
      </c>
      <c r="E280" s="29" t="s">
        <v>1218</v>
      </c>
      <c r="F280" s="29">
        <v>1</v>
      </c>
      <c r="G280" s="29" t="s">
        <v>376</v>
      </c>
      <c r="H280" s="29">
        <v>1</v>
      </c>
      <c r="I280" s="29">
        <v>1</v>
      </c>
      <c r="J280" s="29">
        <v>12</v>
      </c>
      <c r="K280" s="29">
        <v>0</v>
      </c>
      <c r="L280" s="29">
        <v>0</v>
      </c>
      <c r="M280" s="29">
        <v>1</v>
      </c>
      <c r="O280" s="29">
        <v>1</v>
      </c>
      <c r="Q280" s="29">
        <v>611</v>
      </c>
      <c r="R280" s="29">
        <v>1</v>
      </c>
      <c r="S280" s="29">
        <v>12</v>
      </c>
      <c r="T280" s="29" t="s">
        <v>376</v>
      </c>
      <c r="U280" s="29" t="s">
        <v>382</v>
      </c>
      <c r="V280" s="29" t="s">
        <v>479</v>
      </c>
      <c r="X280" s="29">
        <v>40</v>
      </c>
      <c r="Y280" s="29" t="s">
        <v>380</v>
      </c>
      <c r="Z280" s="29">
        <v>96</v>
      </c>
      <c r="AA280" s="29">
        <v>24</v>
      </c>
      <c r="AB280" s="29" t="s">
        <v>380</v>
      </c>
      <c r="AC280" s="29" t="s">
        <v>380</v>
      </c>
      <c r="AD280" s="29">
        <v>38.611111111111114</v>
      </c>
      <c r="AE280" s="29">
        <v>101.5</v>
      </c>
      <c r="AF280" s="29">
        <v>4</v>
      </c>
      <c r="AH280" s="29" t="s">
        <v>1574</v>
      </c>
      <c r="AI280" s="29" t="s">
        <v>377</v>
      </c>
      <c r="AJ280" s="29" t="s">
        <v>377</v>
      </c>
      <c r="AK280" s="29" t="s">
        <v>377</v>
      </c>
      <c r="AL280" s="29" t="s">
        <v>383</v>
      </c>
      <c r="AM280" s="29" t="s">
        <v>382</v>
      </c>
      <c r="AN280" s="29" t="s">
        <v>382</v>
      </c>
      <c r="AO280" s="29" t="s">
        <v>383</v>
      </c>
      <c r="AP280" s="29" t="s">
        <v>382</v>
      </c>
      <c r="AQ280" s="29" t="s">
        <v>383</v>
      </c>
      <c r="AR280" s="29" t="s">
        <v>383</v>
      </c>
      <c r="AS280" s="29" t="s">
        <v>383</v>
      </c>
      <c r="AT280" s="29" t="s">
        <v>383</v>
      </c>
      <c r="AU280" s="29" t="s">
        <v>383</v>
      </c>
      <c r="AV280" s="29" t="s">
        <v>377</v>
      </c>
      <c r="AW280" s="29" t="s">
        <v>377</v>
      </c>
      <c r="AX280" s="29" t="s">
        <v>377</v>
      </c>
      <c r="AY280" s="29" t="s">
        <v>377</v>
      </c>
      <c r="AZ280" s="29" t="s">
        <v>377</v>
      </c>
      <c r="BA280" s="29" t="s">
        <v>377</v>
      </c>
      <c r="BB280" s="29" t="s">
        <v>383</v>
      </c>
      <c r="BC280" s="29" t="s">
        <v>382</v>
      </c>
      <c r="BD280" s="29" t="s">
        <v>383</v>
      </c>
      <c r="BE280" s="29" t="s">
        <v>382</v>
      </c>
      <c r="BF280" s="29" t="s">
        <v>383</v>
      </c>
      <c r="BG280" s="29" t="s">
        <v>382</v>
      </c>
      <c r="BH280" s="29" t="s">
        <v>383</v>
      </c>
      <c r="BI280" s="29" t="s">
        <v>1575</v>
      </c>
      <c r="BJ280" s="29" t="s">
        <v>382</v>
      </c>
      <c r="BK280" s="29" t="s">
        <v>383</v>
      </c>
      <c r="BL280" s="29" t="s">
        <v>383</v>
      </c>
      <c r="BM280" s="29" t="s">
        <v>383</v>
      </c>
      <c r="BN280" s="29" t="s">
        <v>382</v>
      </c>
      <c r="BO280" s="29" t="s">
        <v>383</v>
      </c>
      <c r="BP280" s="29" t="s">
        <v>383</v>
      </c>
      <c r="BQ280" s="29">
        <v>29.76</v>
      </c>
      <c r="BR280" s="29">
        <v>4.55</v>
      </c>
      <c r="BS280" s="29">
        <v>15.3</v>
      </c>
      <c r="BT280" s="29">
        <v>3.41</v>
      </c>
      <c r="BU280" s="29">
        <v>11.5</v>
      </c>
      <c r="BV280" s="29">
        <v>21.8</v>
      </c>
      <c r="BW280" s="29">
        <v>73.3</v>
      </c>
      <c r="BX280" s="29">
        <v>4.9400000000000004</v>
      </c>
      <c r="BY280" s="29">
        <v>11.6</v>
      </c>
      <c r="BZ280" s="29">
        <v>30.45</v>
      </c>
      <c r="CA280" s="29">
        <v>62</v>
      </c>
      <c r="CB280" s="29">
        <v>23.5</v>
      </c>
      <c r="CC280" s="29">
        <v>38.1</v>
      </c>
      <c r="CD280" s="29">
        <v>15.5</v>
      </c>
      <c r="CE280" s="29">
        <v>61</v>
      </c>
      <c r="CF280" s="29">
        <v>8.6</v>
      </c>
      <c r="CG280" s="29">
        <v>48</v>
      </c>
      <c r="CH280" s="29">
        <v>0</v>
      </c>
      <c r="CI280" s="29">
        <v>40</v>
      </c>
      <c r="CJ280" s="29">
        <v>6</v>
      </c>
      <c r="CK280" s="29">
        <v>6</v>
      </c>
      <c r="CL280" s="29" t="s">
        <v>383</v>
      </c>
      <c r="CM280" s="29" t="s">
        <v>383</v>
      </c>
      <c r="CN280" s="29" t="s">
        <v>225</v>
      </c>
      <c r="CO280" s="29" t="s">
        <v>382</v>
      </c>
      <c r="CQ280" s="29" t="s">
        <v>385</v>
      </c>
      <c r="CR280" s="29">
        <v>0</v>
      </c>
      <c r="CS280" s="29" t="s">
        <v>385</v>
      </c>
      <c r="CT280" s="29" t="s">
        <v>385</v>
      </c>
      <c r="CU280" s="29" t="s">
        <v>385</v>
      </c>
      <c r="CW280" s="29">
        <v>0</v>
      </c>
      <c r="DC280" s="29" t="s">
        <v>385</v>
      </c>
      <c r="DD280" s="29" t="s">
        <v>385</v>
      </c>
      <c r="DE280" s="29" t="s">
        <v>385</v>
      </c>
      <c r="DF280" s="29">
        <v>0</v>
      </c>
      <c r="DG280" s="29" t="s">
        <v>385</v>
      </c>
      <c r="DH280" s="29" t="str">
        <f t="shared" si="4"/>
        <v>SC016</v>
      </c>
    </row>
    <row r="281" spans="1:112" ht="16" x14ac:dyDescent="0.2">
      <c r="A281" s="29" t="s">
        <v>1576</v>
      </c>
      <c r="B281" s="29" t="s">
        <v>1577</v>
      </c>
      <c r="C281" s="29">
        <v>334</v>
      </c>
      <c r="D281" s="29" t="s">
        <v>226</v>
      </c>
      <c r="E281" s="29" t="s">
        <v>1578</v>
      </c>
      <c r="F281" s="29">
        <v>1</v>
      </c>
      <c r="G281" s="29" t="s">
        <v>376</v>
      </c>
      <c r="H281" s="29">
        <v>1.5</v>
      </c>
      <c r="I281" s="29">
        <f>20/12</f>
        <v>1.6666666666666667</v>
      </c>
      <c r="J281" s="29">
        <v>20</v>
      </c>
      <c r="K281" s="29">
        <v>0</v>
      </c>
      <c r="L281" s="29">
        <v>2</v>
      </c>
      <c r="M281" s="29">
        <v>1</v>
      </c>
      <c r="O281" s="29">
        <v>2</v>
      </c>
      <c r="Q281" s="29">
        <v>334</v>
      </c>
      <c r="R281" s="29">
        <v>1</v>
      </c>
      <c r="S281" s="29">
        <v>20</v>
      </c>
      <c r="T281" s="29" t="s">
        <v>376</v>
      </c>
      <c r="U281" s="29" t="s">
        <v>377</v>
      </c>
      <c r="V281" s="29" t="s">
        <v>524</v>
      </c>
      <c r="X281" s="29">
        <v>45</v>
      </c>
      <c r="Y281" s="29" t="s">
        <v>413</v>
      </c>
      <c r="Z281" s="29">
        <v>100</v>
      </c>
      <c r="AA281" s="29" t="s">
        <v>380</v>
      </c>
      <c r="AB281" s="29" t="s">
        <v>380</v>
      </c>
      <c r="AC281" s="29" t="s">
        <v>380</v>
      </c>
      <c r="AD281" s="29">
        <v>39</v>
      </c>
      <c r="AE281" s="29">
        <v>102.2</v>
      </c>
      <c r="AF281" s="29">
        <v>4.5</v>
      </c>
      <c r="AH281" s="29" t="s">
        <v>1579</v>
      </c>
      <c r="AI281" s="29" t="s">
        <v>377</v>
      </c>
      <c r="AJ281" s="29" t="s">
        <v>382</v>
      </c>
      <c r="AK281" s="29" t="s">
        <v>377</v>
      </c>
      <c r="AL281" s="29" t="s">
        <v>383</v>
      </c>
      <c r="AM281" s="29" t="s">
        <v>382</v>
      </c>
      <c r="AN281" s="29" t="s">
        <v>382</v>
      </c>
      <c r="AO281" s="29" t="s">
        <v>383</v>
      </c>
      <c r="AP281" s="29" t="s">
        <v>377</v>
      </c>
      <c r="AQ281" s="29">
        <v>1</v>
      </c>
      <c r="AR281" s="29" t="s">
        <v>1580</v>
      </c>
      <c r="AS281" s="29" t="s">
        <v>383</v>
      </c>
      <c r="AT281" s="29" t="s">
        <v>382</v>
      </c>
      <c r="AU281" s="29" t="s">
        <v>383</v>
      </c>
      <c r="AV281" s="29" t="s">
        <v>377</v>
      </c>
      <c r="AW281" s="29" t="s">
        <v>377</v>
      </c>
      <c r="AX281" s="29" t="s">
        <v>377</v>
      </c>
      <c r="AY281" s="29" t="s">
        <v>377</v>
      </c>
      <c r="AZ281" s="29" t="s">
        <v>377</v>
      </c>
      <c r="BA281" s="29" t="s">
        <v>377</v>
      </c>
      <c r="BB281" s="29" t="s">
        <v>383</v>
      </c>
      <c r="BC281" s="29" t="s">
        <v>382</v>
      </c>
      <c r="BD281" s="29" t="s">
        <v>383</v>
      </c>
      <c r="BE281" s="29" t="s">
        <v>377</v>
      </c>
      <c r="BF281" s="29" t="s">
        <v>1581</v>
      </c>
      <c r="BG281" s="29" t="s">
        <v>382</v>
      </c>
      <c r="BH281" s="29" t="s">
        <v>383</v>
      </c>
      <c r="BI281" s="29" t="s">
        <v>383</v>
      </c>
      <c r="BJ281" s="29" t="s">
        <v>377</v>
      </c>
      <c r="BK281" s="29">
        <v>7</v>
      </c>
      <c r="BL281" s="29">
        <v>3</v>
      </c>
      <c r="BM281" s="29" t="s">
        <v>1581</v>
      </c>
      <c r="BN281" s="29" t="s">
        <v>382</v>
      </c>
      <c r="BO281" s="29" t="s">
        <v>383</v>
      </c>
      <c r="BP281" s="29" t="s">
        <v>383</v>
      </c>
      <c r="BQ281" s="29">
        <v>11.56</v>
      </c>
      <c r="BR281" s="29">
        <v>3.22</v>
      </c>
      <c r="BS281" s="29">
        <v>27.9</v>
      </c>
      <c r="BT281" s="29">
        <v>1.74</v>
      </c>
      <c r="BU281" s="29">
        <v>15.1</v>
      </c>
      <c r="BV281" s="29">
        <v>6.6</v>
      </c>
      <c r="BW281" s="29">
        <v>57</v>
      </c>
      <c r="BX281" s="29">
        <v>5.36</v>
      </c>
      <c r="BY281" s="29">
        <v>11.1</v>
      </c>
      <c r="BZ281" s="29">
        <v>31.96</v>
      </c>
      <c r="CA281" s="29">
        <v>60</v>
      </c>
      <c r="CB281" s="29">
        <v>20.7</v>
      </c>
      <c r="CC281" s="29">
        <v>34.700000000000003</v>
      </c>
      <c r="CD281" s="29">
        <v>17.3</v>
      </c>
      <c r="CE281" s="29">
        <v>64</v>
      </c>
      <c r="CF281" s="29">
        <v>8.1</v>
      </c>
      <c r="CG281" s="29">
        <v>60</v>
      </c>
      <c r="CH281" s="29">
        <v>0</v>
      </c>
      <c r="CI281" s="29">
        <v>34</v>
      </c>
      <c r="CJ281" s="29">
        <v>4</v>
      </c>
      <c r="CK281" s="29">
        <v>2</v>
      </c>
      <c r="CL281" s="29" t="s">
        <v>383</v>
      </c>
      <c r="CM281" s="29" t="s">
        <v>383</v>
      </c>
      <c r="CN281" s="29" t="s">
        <v>226</v>
      </c>
      <c r="CO281" s="29" t="s">
        <v>1571</v>
      </c>
      <c r="CQ281" s="29" t="s">
        <v>1572</v>
      </c>
      <c r="CR281" s="29">
        <v>1</v>
      </c>
      <c r="CS281" s="29" t="s">
        <v>385</v>
      </c>
      <c r="CT281" s="29" t="s">
        <v>385</v>
      </c>
      <c r="CU281" s="29" t="s">
        <v>385</v>
      </c>
      <c r="CW281" s="29">
        <v>0</v>
      </c>
      <c r="DC281" s="29" t="s">
        <v>385</v>
      </c>
      <c r="DD281" s="29" t="s">
        <v>385</v>
      </c>
      <c r="DE281" s="29" t="s">
        <v>385</v>
      </c>
      <c r="DF281" s="29" t="s">
        <v>383</v>
      </c>
      <c r="DG281" s="29" t="s">
        <v>385</v>
      </c>
      <c r="DH281" s="29" t="str">
        <f t="shared" si="4"/>
        <v>TP001</v>
      </c>
    </row>
    <row r="282" spans="1:112" ht="18" customHeight="1" x14ac:dyDescent="0.2">
      <c r="A282" s="29" t="s">
        <v>1576</v>
      </c>
      <c r="B282" s="29" t="s">
        <v>1577</v>
      </c>
      <c r="C282" s="29">
        <v>335</v>
      </c>
      <c r="D282" s="29" t="s">
        <v>227</v>
      </c>
      <c r="E282" s="29" t="s">
        <v>1149</v>
      </c>
      <c r="F282" s="29">
        <v>0</v>
      </c>
      <c r="G282" s="29" t="s">
        <v>392</v>
      </c>
      <c r="H282" s="29">
        <v>0.5</v>
      </c>
      <c r="I282" s="29">
        <f>5/12</f>
        <v>0.41666666666666669</v>
      </c>
      <c r="J282" s="29">
        <v>5</v>
      </c>
      <c r="K282" s="29">
        <v>0</v>
      </c>
      <c r="M282" s="29">
        <v>1</v>
      </c>
      <c r="O282" s="29">
        <v>2</v>
      </c>
      <c r="Q282" s="29">
        <v>335</v>
      </c>
      <c r="R282" s="29">
        <v>0</v>
      </c>
      <c r="S282" s="29">
        <v>5</v>
      </c>
      <c r="T282" s="29" t="s">
        <v>392</v>
      </c>
      <c r="U282" s="29" t="s">
        <v>382</v>
      </c>
      <c r="V282" s="29" t="s">
        <v>524</v>
      </c>
      <c r="X282" s="29">
        <v>18</v>
      </c>
      <c r="Y282" s="29" t="s">
        <v>413</v>
      </c>
      <c r="Z282" s="29">
        <v>112</v>
      </c>
      <c r="AA282" s="29" t="s">
        <v>380</v>
      </c>
      <c r="AB282" s="29" t="s">
        <v>502</v>
      </c>
      <c r="AC282" s="29" t="s">
        <v>380</v>
      </c>
      <c r="AD282" s="29">
        <v>39.833333333333336</v>
      </c>
      <c r="AE282" s="29">
        <v>103.7</v>
      </c>
      <c r="AF282" s="29">
        <v>2.5</v>
      </c>
      <c r="AH282" s="29" t="s">
        <v>1582</v>
      </c>
      <c r="AI282" s="29" t="s">
        <v>382</v>
      </c>
      <c r="AJ282" s="29" t="s">
        <v>382</v>
      </c>
      <c r="AK282" s="29" t="s">
        <v>382</v>
      </c>
      <c r="AL282" s="29" t="s">
        <v>383</v>
      </c>
      <c r="AM282" s="29" t="s">
        <v>382</v>
      </c>
      <c r="AN282" s="29" t="s">
        <v>382</v>
      </c>
      <c r="AO282" s="29" t="s">
        <v>383</v>
      </c>
      <c r="AP282" s="29" t="s">
        <v>377</v>
      </c>
      <c r="AQ282" s="29">
        <v>3</v>
      </c>
      <c r="AR282" s="29" t="s">
        <v>1583</v>
      </c>
      <c r="AS282" s="29" t="s">
        <v>383</v>
      </c>
      <c r="AT282" s="29" t="s">
        <v>377</v>
      </c>
      <c r="AU282" s="29" t="s">
        <v>383</v>
      </c>
      <c r="AV282" s="29" t="s">
        <v>377</v>
      </c>
      <c r="AW282" s="29" t="s">
        <v>377</v>
      </c>
      <c r="AX282" s="29" t="s">
        <v>377</v>
      </c>
      <c r="AY282" s="29" t="s">
        <v>377</v>
      </c>
      <c r="AZ282" s="29" t="s">
        <v>377</v>
      </c>
      <c r="BA282" s="29" t="s">
        <v>377</v>
      </c>
      <c r="BB282" s="29" t="s">
        <v>383</v>
      </c>
      <c r="BC282" s="29" t="s">
        <v>382</v>
      </c>
      <c r="BD282" s="29" t="s">
        <v>383</v>
      </c>
      <c r="BE282" s="29" t="s">
        <v>377</v>
      </c>
      <c r="BF282" s="29" t="s">
        <v>1584</v>
      </c>
      <c r="BG282" s="29" t="s">
        <v>382</v>
      </c>
      <c r="BH282" s="29" t="s">
        <v>383</v>
      </c>
      <c r="BI282" s="29" t="s">
        <v>1585</v>
      </c>
      <c r="BJ282" s="29" t="s">
        <v>382</v>
      </c>
      <c r="BK282" s="29" t="s">
        <v>383</v>
      </c>
      <c r="BL282" s="29" t="s">
        <v>383</v>
      </c>
      <c r="BM282" s="29" t="s">
        <v>1584</v>
      </c>
      <c r="BN282" s="29" t="s">
        <v>382</v>
      </c>
      <c r="BO282" s="29" t="s">
        <v>383</v>
      </c>
      <c r="BP282" s="29" t="s">
        <v>383</v>
      </c>
      <c r="BQ282" s="29">
        <v>6.96</v>
      </c>
      <c r="BR282" s="29">
        <v>2.73</v>
      </c>
      <c r="BS282" s="29">
        <v>39.299999999999997</v>
      </c>
      <c r="BT282" s="29">
        <v>3.03</v>
      </c>
      <c r="BU282" s="29">
        <v>43.5</v>
      </c>
      <c r="BV282" s="29">
        <v>1.2</v>
      </c>
      <c r="BW282" s="29">
        <v>17.2</v>
      </c>
      <c r="BX282" s="29">
        <v>3.91</v>
      </c>
      <c r="BY282" s="29">
        <v>8</v>
      </c>
      <c r="BZ282" s="29">
        <v>23.73</v>
      </c>
      <c r="CA282" s="29">
        <v>61</v>
      </c>
      <c r="CB282" s="29">
        <v>20.5</v>
      </c>
      <c r="CC282" s="29">
        <v>33.700000000000003</v>
      </c>
      <c r="CD282" s="29">
        <v>18.2</v>
      </c>
      <c r="CE282" s="29">
        <v>27</v>
      </c>
      <c r="CF282" s="29">
        <v>13.7</v>
      </c>
      <c r="CG282" s="29">
        <v>66</v>
      </c>
      <c r="CH282" s="29">
        <v>0</v>
      </c>
      <c r="CI282" s="29">
        <v>28</v>
      </c>
      <c r="CJ282" s="29">
        <v>6</v>
      </c>
      <c r="CK282" s="29">
        <v>0</v>
      </c>
      <c r="CL282" s="29" t="s">
        <v>383</v>
      </c>
      <c r="CM282" s="29" t="s">
        <v>383</v>
      </c>
      <c r="CN282" s="29" t="s">
        <v>227</v>
      </c>
      <c r="CO282" s="29" t="s">
        <v>1525</v>
      </c>
      <c r="CQ282" s="29" t="s">
        <v>1526</v>
      </c>
      <c r="CR282" s="29">
        <v>1</v>
      </c>
      <c r="CS282" s="29" t="s">
        <v>385</v>
      </c>
      <c r="CT282" s="29" t="s">
        <v>385</v>
      </c>
      <c r="CU282" s="29" t="s">
        <v>385</v>
      </c>
      <c r="CW282" s="29">
        <v>0</v>
      </c>
      <c r="DC282" s="29" t="s">
        <v>385</v>
      </c>
      <c r="DD282" s="29" t="s">
        <v>385</v>
      </c>
      <c r="DE282" s="29" t="s">
        <v>385</v>
      </c>
      <c r="DF282" s="29">
        <v>0</v>
      </c>
      <c r="DG282" s="29" t="s">
        <v>385</v>
      </c>
      <c r="DH282" s="29" t="str">
        <f t="shared" si="4"/>
        <v>TP001</v>
      </c>
    </row>
    <row r="283" spans="1:112" ht="16" x14ac:dyDescent="0.2">
      <c r="A283" s="29" t="s">
        <v>1576</v>
      </c>
      <c r="B283" s="29" t="s">
        <v>1577</v>
      </c>
      <c r="C283" s="29">
        <v>336</v>
      </c>
      <c r="D283" s="29" t="s">
        <v>228</v>
      </c>
      <c r="E283" s="29" t="s">
        <v>1586</v>
      </c>
      <c r="F283" s="29">
        <v>0</v>
      </c>
      <c r="G283" s="29" t="s">
        <v>392</v>
      </c>
      <c r="H283" s="29">
        <v>1</v>
      </c>
      <c r="I283" s="29">
        <f>6/12</f>
        <v>0.5</v>
      </c>
      <c r="J283" s="29">
        <v>6</v>
      </c>
      <c r="K283" s="29">
        <v>0</v>
      </c>
      <c r="M283" s="29">
        <v>1</v>
      </c>
      <c r="O283" s="29">
        <v>2</v>
      </c>
      <c r="Q283" s="29">
        <v>336</v>
      </c>
      <c r="R283" s="29">
        <v>1</v>
      </c>
      <c r="S283" s="29">
        <v>6</v>
      </c>
      <c r="T283" s="29" t="s">
        <v>392</v>
      </c>
      <c r="U283" s="29" t="s">
        <v>382</v>
      </c>
      <c r="V283" s="29" t="s">
        <v>524</v>
      </c>
      <c r="X283" s="29">
        <v>18</v>
      </c>
      <c r="Y283" s="29" t="s">
        <v>413</v>
      </c>
      <c r="Z283" s="29">
        <v>140</v>
      </c>
      <c r="AA283" s="29" t="s">
        <v>380</v>
      </c>
      <c r="AB283" s="29" t="s">
        <v>380</v>
      </c>
      <c r="AC283" s="29" t="s">
        <v>380</v>
      </c>
      <c r="AD283" s="29">
        <v>39.388888888888886</v>
      </c>
      <c r="AE283" s="29">
        <v>102.9</v>
      </c>
      <c r="AF283" s="29">
        <v>2.5</v>
      </c>
      <c r="AH283" s="29" t="s">
        <v>1587</v>
      </c>
      <c r="AI283" s="29" t="s">
        <v>377</v>
      </c>
      <c r="AJ283" s="29" t="s">
        <v>382</v>
      </c>
      <c r="AK283" s="29" t="s">
        <v>377</v>
      </c>
      <c r="AL283" s="29" t="s">
        <v>383</v>
      </c>
      <c r="AM283" s="29" t="s">
        <v>382</v>
      </c>
      <c r="AN283" s="29" t="s">
        <v>382</v>
      </c>
      <c r="AO283" s="29" t="s">
        <v>383</v>
      </c>
      <c r="AP283" s="29" t="s">
        <v>377</v>
      </c>
      <c r="AQ283" s="29">
        <v>1</v>
      </c>
      <c r="AR283" s="29" t="s">
        <v>1588</v>
      </c>
      <c r="AS283" s="29" t="s">
        <v>383</v>
      </c>
      <c r="AT283" s="29" t="s">
        <v>382</v>
      </c>
      <c r="AU283" s="29" t="s">
        <v>383</v>
      </c>
      <c r="AV283" s="29" t="s">
        <v>377</v>
      </c>
      <c r="AW283" s="29" t="s">
        <v>377</v>
      </c>
      <c r="AX283" s="29" t="s">
        <v>377</v>
      </c>
      <c r="AY283" s="29" t="s">
        <v>377</v>
      </c>
      <c r="AZ283" s="29" t="s">
        <v>377</v>
      </c>
      <c r="BA283" s="29" t="s">
        <v>377</v>
      </c>
      <c r="BB283" s="29" t="s">
        <v>383</v>
      </c>
      <c r="BC283" s="29" t="s">
        <v>382</v>
      </c>
      <c r="BD283" s="29" t="s">
        <v>383</v>
      </c>
      <c r="BE283" s="29" t="s">
        <v>377</v>
      </c>
      <c r="BF283" s="29" t="s">
        <v>1589</v>
      </c>
      <c r="BG283" s="29" t="s">
        <v>382</v>
      </c>
      <c r="BH283" s="29" t="s">
        <v>383</v>
      </c>
      <c r="BI283" s="29" t="s">
        <v>1590</v>
      </c>
      <c r="BJ283" s="29" t="s">
        <v>382</v>
      </c>
      <c r="BK283" s="29" t="s">
        <v>383</v>
      </c>
      <c r="BL283" s="29" t="s">
        <v>383</v>
      </c>
      <c r="BM283" s="29" t="s">
        <v>1589</v>
      </c>
      <c r="BN283" s="29" t="s">
        <v>382</v>
      </c>
      <c r="BO283" s="29" t="s">
        <v>383</v>
      </c>
      <c r="BP283" s="29" t="s">
        <v>383</v>
      </c>
      <c r="BQ283" s="29">
        <v>7.93</v>
      </c>
      <c r="BR283" s="29">
        <v>0.55000000000000004</v>
      </c>
      <c r="BS283" s="29">
        <v>6.9</v>
      </c>
      <c r="BT283" s="29">
        <v>0.63</v>
      </c>
      <c r="BU283" s="29">
        <v>8</v>
      </c>
      <c r="BV283" s="29">
        <v>6.75</v>
      </c>
      <c r="BW283" s="29">
        <v>85.1</v>
      </c>
      <c r="BX283" s="29">
        <v>4.28</v>
      </c>
      <c r="BY283" s="29">
        <v>8.5</v>
      </c>
      <c r="BZ283" s="29">
        <v>25.01</v>
      </c>
      <c r="CA283" s="29">
        <v>58</v>
      </c>
      <c r="CB283" s="29">
        <v>19.8</v>
      </c>
      <c r="CC283" s="29">
        <v>33.799999999999997</v>
      </c>
      <c r="CD283" s="29">
        <v>16.600000000000001</v>
      </c>
      <c r="CE283" s="29">
        <v>17</v>
      </c>
      <c r="CF283" s="29">
        <v>13.8</v>
      </c>
      <c r="CG283" s="29">
        <v>76</v>
      </c>
      <c r="CH283" s="29">
        <v>0</v>
      </c>
      <c r="CI283" s="29">
        <v>20</v>
      </c>
      <c r="CJ283" s="29">
        <v>4</v>
      </c>
      <c r="CK283" s="29">
        <v>0</v>
      </c>
      <c r="CL283" s="29" t="s">
        <v>383</v>
      </c>
      <c r="CM283" s="29" t="s">
        <v>383</v>
      </c>
      <c r="CN283" s="29" t="s">
        <v>228</v>
      </c>
      <c r="CO283" s="29" t="s">
        <v>456</v>
      </c>
      <c r="CQ283" s="29" t="s">
        <v>457</v>
      </c>
      <c r="CR283" s="29">
        <v>1</v>
      </c>
      <c r="CS283" s="29" t="s">
        <v>385</v>
      </c>
      <c r="CT283" s="29" t="s">
        <v>385</v>
      </c>
      <c r="CU283" s="29" t="s">
        <v>385</v>
      </c>
      <c r="CW283" s="29">
        <v>0</v>
      </c>
      <c r="DC283" s="29" t="s">
        <v>385</v>
      </c>
      <c r="DD283" s="29" t="s">
        <v>385</v>
      </c>
      <c r="DE283" s="29" t="s">
        <v>385</v>
      </c>
      <c r="DF283" s="29">
        <v>0</v>
      </c>
      <c r="DG283" s="29" t="s">
        <v>385</v>
      </c>
      <c r="DH283" s="29" t="str">
        <f t="shared" si="4"/>
        <v>TP001</v>
      </c>
    </row>
    <row r="284" spans="1:112" ht="16" x14ac:dyDescent="0.2">
      <c r="A284" s="29" t="s">
        <v>1576</v>
      </c>
      <c r="B284" s="29" t="s">
        <v>1577</v>
      </c>
      <c r="C284" s="29">
        <v>337</v>
      </c>
      <c r="D284" s="29" t="s">
        <v>229</v>
      </c>
      <c r="E284" s="29" t="s">
        <v>1591</v>
      </c>
      <c r="F284" s="29">
        <v>1</v>
      </c>
      <c r="G284" s="29" t="s">
        <v>376</v>
      </c>
      <c r="H284" s="29">
        <v>0.75</v>
      </c>
      <c r="I284" s="29">
        <v>0.75</v>
      </c>
      <c r="J284" s="29">
        <v>9.6</v>
      </c>
      <c r="K284" s="29">
        <v>0</v>
      </c>
      <c r="L284" s="29">
        <v>0</v>
      </c>
      <c r="M284" s="29">
        <v>1</v>
      </c>
      <c r="O284" s="29">
        <v>2</v>
      </c>
      <c r="Q284" s="29">
        <v>337</v>
      </c>
      <c r="R284" s="29">
        <v>0.75</v>
      </c>
      <c r="S284" s="29">
        <v>84</v>
      </c>
      <c r="T284" s="29" t="s">
        <v>376</v>
      </c>
      <c r="U284" s="29" t="s">
        <v>382</v>
      </c>
      <c r="V284" s="29" t="s">
        <v>378</v>
      </c>
      <c r="X284" s="29">
        <v>25</v>
      </c>
      <c r="Y284" s="29" t="s">
        <v>380</v>
      </c>
      <c r="Z284" s="29">
        <v>96</v>
      </c>
      <c r="AA284" s="29" t="s">
        <v>380</v>
      </c>
      <c r="AB284" s="29" t="s">
        <v>502</v>
      </c>
      <c r="AC284" s="29" t="s">
        <v>380</v>
      </c>
      <c r="AD284" s="29">
        <v>38.833333333333336</v>
      </c>
      <c r="AE284" s="29">
        <v>101.9</v>
      </c>
      <c r="AF284" s="29">
        <v>2.5</v>
      </c>
      <c r="AH284" s="29" t="s">
        <v>1592</v>
      </c>
      <c r="AI284" s="29" t="s">
        <v>377</v>
      </c>
      <c r="AJ284" s="29" t="s">
        <v>382</v>
      </c>
      <c r="AK284" s="29" t="s">
        <v>377</v>
      </c>
      <c r="AL284" s="29" t="s">
        <v>383</v>
      </c>
      <c r="AM284" s="29" t="s">
        <v>382</v>
      </c>
      <c r="AN284" s="29" t="s">
        <v>382</v>
      </c>
      <c r="AO284" s="29" t="s">
        <v>1593</v>
      </c>
      <c r="AP284" s="29" t="s">
        <v>377</v>
      </c>
      <c r="AQ284" s="29">
        <v>1</v>
      </c>
      <c r="AR284" s="29" t="s">
        <v>1594</v>
      </c>
      <c r="AS284" s="29" t="s">
        <v>383</v>
      </c>
      <c r="AT284" s="29" t="s">
        <v>382</v>
      </c>
      <c r="AU284" s="29" t="s">
        <v>383</v>
      </c>
      <c r="AV284" s="29" t="s">
        <v>377</v>
      </c>
      <c r="AW284" s="29" t="s">
        <v>377</v>
      </c>
      <c r="AX284" s="29" t="s">
        <v>377</v>
      </c>
      <c r="AY284" s="29" t="s">
        <v>377</v>
      </c>
      <c r="AZ284" s="29" t="s">
        <v>377</v>
      </c>
      <c r="BA284" s="29" t="s">
        <v>377</v>
      </c>
      <c r="BB284" s="29" t="s">
        <v>383</v>
      </c>
      <c r="BC284" s="29" t="s">
        <v>382</v>
      </c>
      <c r="BD284" s="29" t="s">
        <v>383</v>
      </c>
      <c r="BE284" s="29" t="s">
        <v>377</v>
      </c>
      <c r="BF284" s="29" t="s">
        <v>383</v>
      </c>
      <c r="BG284" s="29" t="s">
        <v>382</v>
      </c>
      <c r="BH284" s="29" t="s">
        <v>383</v>
      </c>
      <c r="BI284" s="29" t="s">
        <v>383</v>
      </c>
      <c r="BJ284" s="29" t="s">
        <v>382</v>
      </c>
      <c r="BK284" s="29" t="s">
        <v>383</v>
      </c>
      <c r="BL284" s="29" t="s">
        <v>383</v>
      </c>
      <c r="BM284" s="29" t="s">
        <v>383</v>
      </c>
      <c r="BN284" s="29" t="s">
        <v>382</v>
      </c>
      <c r="BO284" s="29" t="s">
        <v>383</v>
      </c>
      <c r="BP284" s="29" t="s">
        <v>383</v>
      </c>
      <c r="BQ284" s="29">
        <v>10.09</v>
      </c>
      <c r="BR284" s="29">
        <v>3.78</v>
      </c>
      <c r="BS284" s="29">
        <v>37.5</v>
      </c>
      <c r="BT284" s="29">
        <v>2.17</v>
      </c>
      <c r="BU284" s="29">
        <v>21.5</v>
      </c>
      <c r="BV284" s="29">
        <v>4.1399999999999997</v>
      </c>
      <c r="BW284" s="29">
        <v>41.1</v>
      </c>
      <c r="BX284" s="29">
        <v>4.8499999999999996</v>
      </c>
      <c r="BY284" s="29">
        <v>9.9</v>
      </c>
      <c r="BZ284" s="29">
        <v>31.98</v>
      </c>
      <c r="CA284" s="29">
        <v>66</v>
      </c>
      <c r="CB284" s="29">
        <v>20.399999999999999</v>
      </c>
      <c r="CC284" s="29">
        <v>31</v>
      </c>
      <c r="CD284" s="29">
        <v>17.100000000000001</v>
      </c>
      <c r="CE284" s="29">
        <v>11</v>
      </c>
      <c r="CF284" s="29">
        <v>11.3</v>
      </c>
      <c r="CG284" s="29">
        <v>45</v>
      </c>
      <c r="CH284" s="29">
        <v>0</v>
      </c>
      <c r="CI284" s="29">
        <v>49</v>
      </c>
      <c r="CJ284" s="29">
        <v>4</v>
      </c>
      <c r="CK284" s="29">
        <v>2</v>
      </c>
      <c r="CL284" s="29" t="s">
        <v>383</v>
      </c>
      <c r="CM284" s="29" t="s">
        <v>383</v>
      </c>
      <c r="CN284" s="29" t="s">
        <v>229</v>
      </c>
      <c r="CO284" s="29" t="s">
        <v>382</v>
      </c>
      <c r="CQ284" s="29" t="s">
        <v>385</v>
      </c>
      <c r="CR284" s="29">
        <v>0</v>
      </c>
      <c r="CS284" s="29" t="s">
        <v>385</v>
      </c>
      <c r="CT284" s="29" t="s">
        <v>385</v>
      </c>
      <c r="CU284" s="29" t="s">
        <v>385</v>
      </c>
      <c r="CW284" s="29">
        <v>0</v>
      </c>
      <c r="DC284" s="29" t="s">
        <v>385</v>
      </c>
      <c r="DD284" s="29" t="s">
        <v>385</v>
      </c>
      <c r="DE284" s="29" t="s">
        <v>417</v>
      </c>
      <c r="DF284" s="29">
        <v>0</v>
      </c>
      <c r="DG284" s="29" t="s">
        <v>385</v>
      </c>
      <c r="DH284" s="29" t="str">
        <f t="shared" si="4"/>
        <v>TP001</v>
      </c>
    </row>
    <row r="285" spans="1:112" ht="16" x14ac:dyDescent="0.2">
      <c r="A285" s="29" t="s">
        <v>1576</v>
      </c>
      <c r="B285" s="29" t="s">
        <v>1595</v>
      </c>
      <c r="C285" s="29">
        <v>338</v>
      </c>
      <c r="D285" s="29" t="s">
        <v>230</v>
      </c>
      <c r="E285" s="29" t="s">
        <v>1596</v>
      </c>
      <c r="F285" s="29">
        <v>1</v>
      </c>
      <c r="G285" s="29" t="s">
        <v>376</v>
      </c>
      <c r="H285" s="29">
        <v>1.5</v>
      </c>
      <c r="I285" s="29">
        <v>1.5</v>
      </c>
      <c r="J285" s="29">
        <v>18</v>
      </c>
      <c r="K285" s="29">
        <v>9</v>
      </c>
      <c r="L285" s="29">
        <v>1</v>
      </c>
      <c r="M285" s="29">
        <v>1</v>
      </c>
      <c r="O285" s="29">
        <v>1</v>
      </c>
      <c r="Q285" s="29">
        <v>338</v>
      </c>
      <c r="R285" s="29">
        <v>1.5</v>
      </c>
      <c r="S285" s="29">
        <v>18</v>
      </c>
      <c r="T285" s="29" t="s">
        <v>376</v>
      </c>
      <c r="U285" s="29" t="s">
        <v>382</v>
      </c>
      <c r="V285" s="29" t="s">
        <v>479</v>
      </c>
      <c r="X285" s="29">
        <v>25</v>
      </c>
      <c r="Y285" s="29" t="s">
        <v>380</v>
      </c>
      <c r="Z285" s="29">
        <v>88</v>
      </c>
      <c r="AA285" s="29">
        <v>24</v>
      </c>
      <c r="AB285" s="29" t="s">
        <v>380</v>
      </c>
      <c r="AC285" s="29" t="s">
        <v>380</v>
      </c>
      <c r="AD285" s="29">
        <v>38.055555555555557</v>
      </c>
      <c r="AE285" s="29">
        <v>100.5</v>
      </c>
      <c r="AF285" s="29">
        <v>4</v>
      </c>
      <c r="AH285" s="29" t="s">
        <v>1597</v>
      </c>
      <c r="AI285" s="29" t="s">
        <v>382</v>
      </c>
      <c r="AJ285" s="29" t="s">
        <v>382</v>
      </c>
      <c r="AK285" s="29" t="s">
        <v>382</v>
      </c>
      <c r="AL285" s="29" t="s">
        <v>383</v>
      </c>
      <c r="AM285" s="29" t="s">
        <v>382</v>
      </c>
      <c r="AN285" s="29" t="s">
        <v>382</v>
      </c>
      <c r="AO285" s="29" t="s">
        <v>383</v>
      </c>
      <c r="AP285" s="29" t="s">
        <v>377</v>
      </c>
      <c r="AQ285" s="29">
        <v>2</v>
      </c>
      <c r="AR285" s="29" t="s">
        <v>1598</v>
      </c>
      <c r="AS285" s="29" t="s">
        <v>383</v>
      </c>
      <c r="AT285" s="29" t="s">
        <v>382</v>
      </c>
      <c r="AU285" s="29" t="s">
        <v>383</v>
      </c>
      <c r="AV285" s="29" t="s">
        <v>377</v>
      </c>
      <c r="AW285" s="29" t="s">
        <v>377</v>
      </c>
      <c r="AX285" s="29" t="s">
        <v>377</v>
      </c>
      <c r="AY285" s="29" t="s">
        <v>377</v>
      </c>
      <c r="AZ285" s="29" t="s">
        <v>377</v>
      </c>
      <c r="BA285" s="29" t="s">
        <v>377</v>
      </c>
      <c r="BB285" s="29" t="s">
        <v>383</v>
      </c>
      <c r="BC285" s="29" t="s">
        <v>382</v>
      </c>
      <c r="BD285" s="29" t="s">
        <v>383</v>
      </c>
      <c r="BE285" s="29" t="s">
        <v>382</v>
      </c>
      <c r="BF285" s="29" t="s">
        <v>383</v>
      </c>
      <c r="BG285" s="29" t="s">
        <v>382</v>
      </c>
      <c r="BH285" s="29" t="s">
        <v>383</v>
      </c>
      <c r="BI285" s="29" t="s">
        <v>1599</v>
      </c>
      <c r="BJ285" s="29" t="s">
        <v>377</v>
      </c>
      <c r="BK285" s="29">
        <v>7</v>
      </c>
      <c r="BL285" s="29">
        <v>1</v>
      </c>
      <c r="BM285" s="29" t="s">
        <v>383</v>
      </c>
      <c r="BN285" s="29" t="s">
        <v>382</v>
      </c>
      <c r="BO285" s="29" t="s">
        <v>383</v>
      </c>
      <c r="BP285" s="29" t="s">
        <v>383</v>
      </c>
      <c r="BQ285" s="29">
        <v>14.46</v>
      </c>
      <c r="BR285" s="29">
        <v>5.2</v>
      </c>
      <c r="BS285" s="29">
        <v>36</v>
      </c>
      <c r="BT285" s="29">
        <v>1.1100000000000001</v>
      </c>
      <c r="BU285" s="29">
        <v>7.7</v>
      </c>
      <c r="BV285" s="29">
        <v>8.15</v>
      </c>
      <c r="BW285" s="29">
        <v>56.3</v>
      </c>
      <c r="BX285" s="29">
        <v>6.52</v>
      </c>
      <c r="BY285" s="29">
        <v>12.5</v>
      </c>
      <c r="BZ285" s="29">
        <v>34.78</v>
      </c>
      <c r="CA285" s="29">
        <v>53</v>
      </c>
      <c r="CB285" s="29">
        <v>19.100000000000001</v>
      </c>
      <c r="CC285" s="29">
        <v>35.799999999999997</v>
      </c>
      <c r="CD285" s="29">
        <v>18.399999999999999</v>
      </c>
      <c r="CE285" s="29">
        <v>78</v>
      </c>
      <c r="CF285" s="29">
        <v>8.8000000000000007</v>
      </c>
      <c r="CG285" s="29">
        <v>54</v>
      </c>
      <c r="CH285" s="29">
        <v>0</v>
      </c>
      <c r="CI285" s="29">
        <v>40</v>
      </c>
      <c r="CJ285" s="29">
        <v>6</v>
      </c>
      <c r="CK285" s="29">
        <v>0</v>
      </c>
      <c r="CL285" s="29" t="s">
        <v>383</v>
      </c>
      <c r="CM285" s="29" t="s">
        <v>383</v>
      </c>
      <c r="CN285" s="29" t="s">
        <v>230</v>
      </c>
      <c r="CO285" s="29" t="s">
        <v>382</v>
      </c>
      <c r="CQ285" s="29" t="s">
        <v>385</v>
      </c>
      <c r="CR285" s="29">
        <v>0</v>
      </c>
      <c r="CS285" s="29" t="s">
        <v>385</v>
      </c>
      <c r="CT285" s="29" t="s">
        <v>385</v>
      </c>
      <c r="CU285" s="29" t="s">
        <v>385</v>
      </c>
      <c r="CW285" s="29">
        <v>0</v>
      </c>
      <c r="DC285" s="29" t="s">
        <v>385</v>
      </c>
      <c r="DD285" s="29" t="s">
        <v>385</v>
      </c>
      <c r="DE285" s="29" t="s">
        <v>385</v>
      </c>
      <c r="DF285" s="29">
        <v>1</v>
      </c>
      <c r="DG285" s="29" t="s">
        <v>385</v>
      </c>
      <c r="DH285" s="29" t="str">
        <f t="shared" si="4"/>
        <v>TP002</v>
      </c>
    </row>
    <row r="286" spans="1:112" ht="16" x14ac:dyDescent="0.2">
      <c r="A286" s="29" t="s">
        <v>1576</v>
      </c>
      <c r="B286" s="29" t="s">
        <v>1600</v>
      </c>
      <c r="C286" s="29">
        <v>339</v>
      </c>
      <c r="D286" s="29" t="s">
        <v>231</v>
      </c>
      <c r="E286" s="29" t="s">
        <v>1601</v>
      </c>
      <c r="F286" s="29">
        <v>0</v>
      </c>
      <c r="G286" s="29" t="s">
        <v>392</v>
      </c>
      <c r="H286" s="29">
        <v>1</v>
      </c>
      <c r="I286" s="29">
        <v>1.1000000000000001</v>
      </c>
      <c r="J286" s="29">
        <v>13</v>
      </c>
      <c r="K286" s="29">
        <v>0</v>
      </c>
      <c r="M286" s="29">
        <v>1</v>
      </c>
      <c r="O286" s="29">
        <v>2</v>
      </c>
      <c r="Q286" s="29">
        <v>339</v>
      </c>
      <c r="R286" s="29">
        <v>1.1000000000000001</v>
      </c>
      <c r="S286" s="29">
        <v>13</v>
      </c>
      <c r="T286" s="29" t="s">
        <v>392</v>
      </c>
      <c r="U286" s="29" t="s">
        <v>382</v>
      </c>
      <c r="V286" s="29" t="s">
        <v>378</v>
      </c>
      <c r="X286" s="29">
        <v>35</v>
      </c>
      <c r="Y286" s="29" t="s">
        <v>413</v>
      </c>
      <c r="Z286" s="29">
        <v>104</v>
      </c>
      <c r="AA286" s="29" t="s">
        <v>380</v>
      </c>
      <c r="AB286" s="29" t="s">
        <v>380</v>
      </c>
      <c r="AC286" s="29" t="s">
        <v>380</v>
      </c>
      <c r="AD286" s="29">
        <v>39.166666666666664</v>
      </c>
      <c r="AE286" s="29">
        <v>102.5</v>
      </c>
      <c r="AF286" s="29">
        <v>2</v>
      </c>
      <c r="AH286" s="29" t="s">
        <v>1602</v>
      </c>
      <c r="AI286" s="29" t="s">
        <v>377</v>
      </c>
      <c r="AJ286" s="29" t="s">
        <v>377</v>
      </c>
      <c r="AK286" s="29" t="s">
        <v>377</v>
      </c>
      <c r="AL286" s="29" t="s">
        <v>383</v>
      </c>
      <c r="AM286" s="29" t="s">
        <v>382</v>
      </c>
      <c r="AN286" s="29" t="s">
        <v>382</v>
      </c>
      <c r="AO286" s="29" t="s">
        <v>1603</v>
      </c>
      <c r="AP286" s="29" t="s">
        <v>377</v>
      </c>
      <c r="AQ286" s="29">
        <v>2</v>
      </c>
      <c r="AR286" s="29" t="s">
        <v>1604</v>
      </c>
      <c r="AS286" s="29" t="s">
        <v>383</v>
      </c>
      <c r="AT286" s="29" t="s">
        <v>383</v>
      </c>
      <c r="AU286" s="29" t="s">
        <v>383</v>
      </c>
      <c r="AV286" s="29" t="s">
        <v>377</v>
      </c>
      <c r="AW286" s="29" t="s">
        <v>377</v>
      </c>
      <c r="AX286" s="29" t="s">
        <v>377</v>
      </c>
      <c r="AY286" s="29" t="s">
        <v>377</v>
      </c>
      <c r="AZ286" s="29" t="s">
        <v>377</v>
      </c>
      <c r="BA286" s="29" t="s">
        <v>377</v>
      </c>
      <c r="BB286" s="29" t="s">
        <v>383</v>
      </c>
      <c r="BC286" s="29" t="s">
        <v>382</v>
      </c>
      <c r="BD286" s="29" t="s">
        <v>383</v>
      </c>
      <c r="BE286" s="29" t="s">
        <v>377</v>
      </c>
      <c r="BF286" s="29" t="s">
        <v>1605</v>
      </c>
      <c r="BG286" s="29" t="s">
        <v>382</v>
      </c>
      <c r="BH286" s="29" t="s">
        <v>1606</v>
      </c>
      <c r="BI286" s="29" t="s">
        <v>383</v>
      </c>
      <c r="BJ286" s="29" t="s">
        <v>382</v>
      </c>
      <c r="BK286" s="29" t="s">
        <v>383</v>
      </c>
      <c r="BL286" s="29" t="s">
        <v>383</v>
      </c>
      <c r="BM286" s="29" t="s">
        <v>1605</v>
      </c>
      <c r="BN286" s="29" t="s">
        <v>382</v>
      </c>
      <c r="BO286" s="29" t="s">
        <v>1606</v>
      </c>
      <c r="BP286" s="29" t="s">
        <v>383</v>
      </c>
      <c r="BQ286" s="29">
        <v>10.27</v>
      </c>
      <c r="BR286" s="29">
        <v>3.2</v>
      </c>
      <c r="BS286" s="29">
        <v>31.2</v>
      </c>
      <c r="BT286" s="29">
        <v>0.73</v>
      </c>
      <c r="BU286" s="29">
        <v>7.1</v>
      </c>
      <c r="BV286" s="29">
        <v>6.34</v>
      </c>
      <c r="BW286" s="29">
        <v>61.7</v>
      </c>
      <c r="BX286" s="29">
        <v>5.04</v>
      </c>
      <c r="BY286" s="29">
        <v>10.8</v>
      </c>
      <c r="BZ286" s="29">
        <v>30.15</v>
      </c>
      <c r="CA286" s="29">
        <v>60</v>
      </c>
      <c r="CB286" s="29">
        <v>21.4</v>
      </c>
      <c r="CC286" s="29">
        <v>35.799999999999997</v>
      </c>
      <c r="CD286" s="29">
        <v>19.100000000000001</v>
      </c>
      <c r="CE286" s="29">
        <v>83</v>
      </c>
      <c r="CF286" s="29">
        <v>13.9</v>
      </c>
      <c r="CG286" s="29">
        <v>72</v>
      </c>
      <c r="CH286" s="29">
        <v>0</v>
      </c>
      <c r="CI286" s="29">
        <v>20</v>
      </c>
      <c r="CJ286" s="29">
        <v>6</v>
      </c>
      <c r="CK286" s="29">
        <v>2</v>
      </c>
      <c r="CL286" s="29" t="s">
        <v>383</v>
      </c>
      <c r="CM286" s="29" t="s">
        <v>383</v>
      </c>
      <c r="CN286" s="29" t="s">
        <v>231</v>
      </c>
      <c r="CO286" s="29" t="s">
        <v>382</v>
      </c>
      <c r="CQ286" s="29" t="s">
        <v>385</v>
      </c>
      <c r="CR286" s="29">
        <v>0</v>
      </c>
      <c r="CS286" s="29" t="s">
        <v>385</v>
      </c>
      <c r="CT286" s="29" t="s">
        <v>385</v>
      </c>
      <c r="CU286" s="29" t="s">
        <v>385</v>
      </c>
      <c r="CW286" s="29">
        <v>0</v>
      </c>
      <c r="DC286" s="29" t="s">
        <v>385</v>
      </c>
      <c r="DD286" s="29" t="s">
        <v>385</v>
      </c>
      <c r="DE286" s="29" t="s">
        <v>432</v>
      </c>
      <c r="DF286" s="29">
        <v>0</v>
      </c>
      <c r="DG286" s="29" t="s">
        <v>385</v>
      </c>
      <c r="DH286" s="29" t="str">
        <f t="shared" si="4"/>
        <v>TP003</v>
      </c>
    </row>
    <row r="287" spans="1:112" ht="16" x14ac:dyDescent="0.2">
      <c r="A287" s="29" t="s">
        <v>1576</v>
      </c>
      <c r="B287" s="29" t="s">
        <v>1600</v>
      </c>
      <c r="C287" s="29">
        <v>340</v>
      </c>
      <c r="D287" s="29" t="s">
        <v>232</v>
      </c>
      <c r="E287" s="29" t="s">
        <v>689</v>
      </c>
      <c r="F287" s="29">
        <v>0</v>
      </c>
      <c r="G287" s="29" t="s">
        <v>392</v>
      </c>
      <c r="H287" s="29">
        <v>0.5</v>
      </c>
      <c r="I287" s="29">
        <f>4/12</f>
        <v>0.33333333333333331</v>
      </c>
      <c r="J287" s="29">
        <v>4</v>
      </c>
      <c r="K287" s="29">
        <v>0</v>
      </c>
      <c r="M287" s="29">
        <v>1</v>
      </c>
      <c r="O287" s="29">
        <v>2</v>
      </c>
      <c r="Q287" s="29">
        <v>340</v>
      </c>
      <c r="R287" s="29">
        <v>0</v>
      </c>
      <c r="S287" s="29">
        <v>4</v>
      </c>
      <c r="T287" s="29" t="s">
        <v>392</v>
      </c>
      <c r="U287" s="29" t="s">
        <v>382</v>
      </c>
      <c r="V287" s="29" t="s">
        <v>378</v>
      </c>
      <c r="X287" s="29">
        <v>15</v>
      </c>
      <c r="Y287" s="29" t="s">
        <v>380</v>
      </c>
      <c r="Z287" s="29">
        <v>120</v>
      </c>
      <c r="AA287" s="29" t="s">
        <v>380</v>
      </c>
      <c r="AB287" s="29" t="s">
        <v>1607</v>
      </c>
      <c r="AC287" s="29" t="s">
        <v>380</v>
      </c>
      <c r="AD287" s="29">
        <v>39.222222222222221</v>
      </c>
      <c r="AE287" s="29">
        <v>102.6</v>
      </c>
      <c r="AF287" s="29">
        <v>2.5</v>
      </c>
      <c r="AH287" s="29" t="s">
        <v>1608</v>
      </c>
      <c r="AI287" s="29" t="s">
        <v>377</v>
      </c>
      <c r="AJ287" s="29" t="s">
        <v>377</v>
      </c>
      <c r="AK287" s="29" t="s">
        <v>377</v>
      </c>
      <c r="AL287" s="29" t="s">
        <v>383</v>
      </c>
      <c r="AM287" s="29" t="s">
        <v>382</v>
      </c>
      <c r="AN287" s="29" t="s">
        <v>382</v>
      </c>
      <c r="AO287" s="29" t="s">
        <v>1609</v>
      </c>
      <c r="AP287" s="29" t="s">
        <v>377</v>
      </c>
      <c r="AQ287" s="29">
        <v>3</v>
      </c>
      <c r="AR287" s="29" t="s">
        <v>1610</v>
      </c>
      <c r="AS287" s="29" t="s">
        <v>383</v>
      </c>
      <c r="AT287" s="29" t="s">
        <v>382</v>
      </c>
      <c r="AU287" s="29" t="s">
        <v>383</v>
      </c>
      <c r="AV287" s="29" t="s">
        <v>377</v>
      </c>
      <c r="AW287" s="29" t="s">
        <v>377</v>
      </c>
      <c r="AX287" s="29" t="s">
        <v>377</v>
      </c>
      <c r="AY287" s="29" t="s">
        <v>377</v>
      </c>
      <c r="AZ287" s="29" t="s">
        <v>377</v>
      </c>
      <c r="BA287" s="29" t="s">
        <v>377</v>
      </c>
      <c r="BB287" s="29" t="s">
        <v>383</v>
      </c>
      <c r="BC287" s="29" t="s">
        <v>382</v>
      </c>
      <c r="BD287" s="29" t="s">
        <v>383</v>
      </c>
      <c r="BE287" s="29" t="s">
        <v>377</v>
      </c>
      <c r="BF287" s="29" t="s">
        <v>1589</v>
      </c>
      <c r="BG287" s="29" t="s">
        <v>382</v>
      </c>
      <c r="BH287" s="29" t="s">
        <v>383</v>
      </c>
      <c r="BI287" s="29" t="s">
        <v>383</v>
      </c>
      <c r="BJ287" s="29" t="s">
        <v>382</v>
      </c>
      <c r="BK287" s="29" t="s">
        <v>383</v>
      </c>
      <c r="BL287" s="29" t="s">
        <v>383</v>
      </c>
      <c r="BM287" s="29" t="s">
        <v>1589</v>
      </c>
      <c r="BN287" s="29" t="s">
        <v>382</v>
      </c>
      <c r="BO287" s="29" t="s">
        <v>383</v>
      </c>
      <c r="BP287" s="29" t="s">
        <v>383</v>
      </c>
      <c r="BQ287" s="29">
        <v>8.6999999999999993</v>
      </c>
      <c r="BR287" s="29">
        <v>0.83</v>
      </c>
      <c r="BS287" s="29">
        <v>9.5</v>
      </c>
      <c r="BT287" s="29">
        <v>0.52</v>
      </c>
      <c r="BU287" s="29">
        <v>6</v>
      </c>
      <c r="BV287" s="29">
        <v>7.35</v>
      </c>
      <c r="BW287" s="29">
        <v>84.5</v>
      </c>
      <c r="BX287" s="29">
        <v>3.6</v>
      </c>
      <c r="BY287" s="29">
        <v>7.4</v>
      </c>
      <c r="BZ287" s="29">
        <v>20.79</v>
      </c>
      <c r="CA287" s="29">
        <v>58</v>
      </c>
      <c r="CB287" s="29">
        <v>20.399999999999999</v>
      </c>
      <c r="CC287" s="29">
        <v>35.4</v>
      </c>
      <c r="CD287" s="29">
        <v>18.600000000000001</v>
      </c>
      <c r="CE287" s="29">
        <v>20</v>
      </c>
      <c r="CF287" s="29">
        <v>15.5</v>
      </c>
      <c r="CG287" s="29">
        <v>70</v>
      </c>
      <c r="CH287" s="29">
        <v>0</v>
      </c>
      <c r="CI287" s="29">
        <v>28</v>
      </c>
      <c r="CJ287" s="29">
        <v>2</v>
      </c>
      <c r="CK287" s="29">
        <v>0</v>
      </c>
      <c r="CL287" s="29" t="s">
        <v>383</v>
      </c>
      <c r="CM287" s="29" t="s">
        <v>383</v>
      </c>
      <c r="CN287" s="29" t="s">
        <v>232</v>
      </c>
      <c r="CO287" s="29" t="s">
        <v>382</v>
      </c>
      <c r="CQ287" s="29" t="s">
        <v>385</v>
      </c>
      <c r="CR287" s="29">
        <v>0</v>
      </c>
      <c r="CS287" s="29" t="s">
        <v>385</v>
      </c>
      <c r="CT287" s="29" t="s">
        <v>385</v>
      </c>
      <c r="CU287" s="29" t="s">
        <v>385</v>
      </c>
      <c r="CW287" s="29">
        <v>0</v>
      </c>
      <c r="DC287" s="29" t="s">
        <v>385</v>
      </c>
      <c r="DD287" s="29" t="s">
        <v>385</v>
      </c>
      <c r="DE287" s="29" t="s">
        <v>385</v>
      </c>
      <c r="DF287" s="29">
        <v>0</v>
      </c>
      <c r="DG287" s="29" t="s">
        <v>385</v>
      </c>
      <c r="DH287" s="29" t="str">
        <f t="shared" si="4"/>
        <v>TP003</v>
      </c>
    </row>
    <row r="288" spans="1:112" ht="16" x14ac:dyDescent="0.2">
      <c r="A288" s="29" t="s">
        <v>1576</v>
      </c>
      <c r="B288" s="29" t="s">
        <v>1600</v>
      </c>
      <c r="C288" s="29">
        <v>341</v>
      </c>
      <c r="D288" s="29" t="s">
        <v>233</v>
      </c>
      <c r="E288" s="29" t="s">
        <v>1611</v>
      </c>
      <c r="F288" s="29">
        <v>0</v>
      </c>
      <c r="G288" s="29" t="s">
        <v>392</v>
      </c>
      <c r="H288" s="29">
        <v>4</v>
      </c>
      <c r="I288" s="29">
        <v>4</v>
      </c>
      <c r="J288" s="29">
        <v>48</v>
      </c>
      <c r="K288" s="29">
        <v>0</v>
      </c>
      <c r="M288" s="29">
        <v>1</v>
      </c>
      <c r="O288" s="29">
        <v>0</v>
      </c>
      <c r="Q288" s="29">
        <v>341</v>
      </c>
      <c r="R288" s="29">
        <v>4</v>
      </c>
      <c r="S288" s="29">
        <v>48</v>
      </c>
      <c r="T288" s="29" t="s">
        <v>392</v>
      </c>
      <c r="U288" s="29" t="s">
        <v>382</v>
      </c>
      <c r="V288" s="29" t="s">
        <v>378</v>
      </c>
      <c r="X288" s="29">
        <v>50</v>
      </c>
      <c r="Y288" s="29" t="s">
        <v>380</v>
      </c>
      <c r="Z288" s="29">
        <v>104</v>
      </c>
      <c r="AA288" s="29" t="s">
        <v>380</v>
      </c>
      <c r="AB288" s="29" t="s">
        <v>380</v>
      </c>
      <c r="AC288" s="29" t="s">
        <v>380</v>
      </c>
      <c r="AD288" s="29">
        <v>38.055555555555557</v>
      </c>
      <c r="AE288" s="29">
        <v>100.5</v>
      </c>
      <c r="AF288" s="29">
        <v>3.5</v>
      </c>
      <c r="AH288" s="29" t="s">
        <v>1612</v>
      </c>
      <c r="AI288" s="29" t="s">
        <v>377</v>
      </c>
      <c r="AJ288" s="29" t="s">
        <v>377</v>
      </c>
      <c r="AK288" s="29" t="s">
        <v>377</v>
      </c>
      <c r="AL288" s="29" t="s">
        <v>383</v>
      </c>
      <c r="AM288" s="29" t="s">
        <v>382</v>
      </c>
      <c r="AN288" s="29" t="s">
        <v>382</v>
      </c>
      <c r="AO288" s="29" t="s">
        <v>1613</v>
      </c>
      <c r="AP288" s="29" t="s">
        <v>377</v>
      </c>
      <c r="AQ288" s="29">
        <v>1</v>
      </c>
      <c r="AR288" s="29" t="s">
        <v>1614</v>
      </c>
      <c r="AS288" s="29" t="s">
        <v>383</v>
      </c>
      <c r="AT288" s="29" t="s">
        <v>382</v>
      </c>
      <c r="AU288" s="29" t="s">
        <v>383</v>
      </c>
      <c r="AV288" s="29" t="s">
        <v>377</v>
      </c>
      <c r="AW288" s="29" t="s">
        <v>377</v>
      </c>
      <c r="AX288" s="29" t="s">
        <v>377</v>
      </c>
      <c r="AY288" s="29" t="s">
        <v>377</v>
      </c>
      <c r="AZ288" s="29" t="s">
        <v>377</v>
      </c>
      <c r="BA288" s="29" t="s">
        <v>377</v>
      </c>
      <c r="BB288" s="29" t="s">
        <v>383</v>
      </c>
      <c r="BC288" s="29" t="s">
        <v>382</v>
      </c>
      <c r="BD288" s="29" t="s">
        <v>383</v>
      </c>
      <c r="BE288" s="29" t="s">
        <v>382</v>
      </c>
      <c r="BF288" s="29" t="s">
        <v>383</v>
      </c>
      <c r="BG288" s="29" t="s">
        <v>382</v>
      </c>
      <c r="BH288" s="29" t="s">
        <v>383</v>
      </c>
      <c r="BI288" s="29" t="s">
        <v>1615</v>
      </c>
      <c r="BJ288" s="29" t="s">
        <v>382</v>
      </c>
      <c r="BK288" s="29" t="s">
        <v>383</v>
      </c>
      <c r="BL288" s="29" t="s">
        <v>383</v>
      </c>
      <c r="BM288" s="29" t="s">
        <v>383</v>
      </c>
      <c r="BN288" s="29" t="s">
        <v>382</v>
      </c>
      <c r="BO288" s="29" t="s">
        <v>383</v>
      </c>
      <c r="BP288" s="29" t="s">
        <v>383</v>
      </c>
      <c r="BQ288" s="29">
        <v>13.58</v>
      </c>
      <c r="BR288" s="29">
        <v>6.08</v>
      </c>
      <c r="BS288" s="29">
        <v>44.8</v>
      </c>
      <c r="BT288" s="29">
        <v>2.2799999999999998</v>
      </c>
      <c r="BU288" s="29">
        <v>16.8</v>
      </c>
      <c r="BV288" s="29">
        <v>5.22</v>
      </c>
      <c r="BW288" s="29">
        <v>38.4</v>
      </c>
      <c r="BX288" s="29">
        <v>5.05</v>
      </c>
      <c r="BY288" s="29">
        <v>11.8</v>
      </c>
      <c r="BZ288" s="29">
        <v>35.19</v>
      </c>
      <c r="CA288" s="29">
        <v>70</v>
      </c>
      <c r="CB288" s="29">
        <v>23.4</v>
      </c>
      <c r="CC288" s="29">
        <v>33.6</v>
      </c>
      <c r="CD288" s="29">
        <v>15.9</v>
      </c>
      <c r="CE288" s="29">
        <v>126</v>
      </c>
      <c r="CF288" s="29">
        <v>11.7</v>
      </c>
      <c r="CG288" s="29">
        <v>76</v>
      </c>
      <c r="CH288" s="29">
        <v>0</v>
      </c>
      <c r="CI288" s="29">
        <v>16</v>
      </c>
      <c r="CJ288" s="29">
        <v>2</v>
      </c>
      <c r="CK288" s="29">
        <v>6</v>
      </c>
      <c r="CL288" s="29" t="s">
        <v>383</v>
      </c>
      <c r="CM288" s="29" t="s">
        <v>383</v>
      </c>
      <c r="CN288" s="29" t="s">
        <v>233</v>
      </c>
      <c r="CO288" s="29" t="s">
        <v>382</v>
      </c>
      <c r="CQ288" s="29" t="s">
        <v>385</v>
      </c>
      <c r="CR288" s="29">
        <v>0</v>
      </c>
      <c r="CS288" s="29" t="s">
        <v>385</v>
      </c>
      <c r="CT288" s="29" t="s">
        <v>385</v>
      </c>
      <c r="CU288" s="29" t="s">
        <v>385</v>
      </c>
      <c r="CW288" s="29">
        <v>0</v>
      </c>
      <c r="DC288" s="29" t="s">
        <v>385</v>
      </c>
      <c r="DD288" s="29" t="s">
        <v>385</v>
      </c>
      <c r="DE288" s="29" t="s">
        <v>385</v>
      </c>
      <c r="DF288" s="29">
        <v>1</v>
      </c>
      <c r="DG288" s="29" t="s">
        <v>385</v>
      </c>
      <c r="DH288" s="29" t="str">
        <f t="shared" si="4"/>
        <v>TP003</v>
      </c>
    </row>
    <row r="289" spans="1:112" ht="16" x14ac:dyDescent="0.2">
      <c r="A289" s="29" t="s">
        <v>1576</v>
      </c>
      <c r="B289" s="29" t="s">
        <v>1600</v>
      </c>
      <c r="C289" s="29">
        <v>342</v>
      </c>
      <c r="D289" s="29" t="s">
        <v>1616</v>
      </c>
      <c r="E289" s="29" t="s">
        <v>1617</v>
      </c>
      <c r="F289" s="29">
        <v>1</v>
      </c>
      <c r="G289" s="29" t="s">
        <v>376</v>
      </c>
      <c r="H289" s="29">
        <v>3</v>
      </c>
      <c r="I289" s="29">
        <v>3</v>
      </c>
      <c r="J289" s="29">
        <v>36</v>
      </c>
      <c r="K289" s="29">
        <v>0</v>
      </c>
      <c r="L289" s="29">
        <v>0</v>
      </c>
      <c r="M289" s="29">
        <v>1</v>
      </c>
      <c r="O289" s="29">
        <v>1</v>
      </c>
      <c r="P289" s="29" t="s">
        <v>1618</v>
      </c>
      <c r="Q289" s="29">
        <v>342</v>
      </c>
      <c r="R289" s="29">
        <v>3</v>
      </c>
      <c r="S289" s="29">
        <v>36</v>
      </c>
      <c r="T289" s="29" t="s">
        <v>376</v>
      </c>
      <c r="U289" s="29" t="s">
        <v>382</v>
      </c>
      <c r="V289" s="29" t="s">
        <v>378</v>
      </c>
      <c r="X289" s="29">
        <v>18</v>
      </c>
      <c r="Y289" s="29" t="s">
        <v>380</v>
      </c>
      <c r="Z289" s="29">
        <v>72</v>
      </c>
      <c r="AA289" s="29" t="s">
        <v>380</v>
      </c>
      <c r="AB289" s="29" t="s">
        <v>380</v>
      </c>
      <c r="AC289" s="29" t="s">
        <v>380</v>
      </c>
      <c r="AD289" s="29">
        <v>39.555555555555557</v>
      </c>
      <c r="AE289" s="29">
        <v>103.2</v>
      </c>
      <c r="AF289" s="29">
        <v>3.5</v>
      </c>
      <c r="AH289" s="29" t="s">
        <v>383</v>
      </c>
      <c r="AI289" s="29" t="s">
        <v>377</v>
      </c>
      <c r="AJ289" s="29" t="s">
        <v>377</v>
      </c>
      <c r="AK289" s="29" t="s">
        <v>382</v>
      </c>
      <c r="AL289" s="29" t="s">
        <v>383</v>
      </c>
      <c r="AM289" s="29" t="s">
        <v>382</v>
      </c>
      <c r="AN289" s="29" t="s">
        <v>382</v>
      </c>
      <c r="AO289" s="29" t="s">
        <v>1619</v>
      </c>
      <c r="AP289" s="29" t="s">
        <v>382</v>
      </c>
      <c r="AQ289" s="29">
        <v>0</v>
      </c>
      <c r="AR289" s="29" t="s">
        <v>383</v>
      </c>
      <c r="AS289" s="29" t="s">
        <v>383</v>
      </c>
      <c r="AT289" s="29" t="s">
        <v>383</v>
      </c>
      <c r="AU289" s="29" t="s">
        <v>383</v>
      </c>
      <c r="AV289" s="29" t="s">
        <v>377</v>
      </c>
      <c r="AW289" s="29" t="s">
        <v>377</v>
      </c>
      <c r="AX289" s="29" t="s">
        <v>377</v>
      </c>
      <c r="AY289" s="29" t="s">
        <v>377</v>
      </c>
      <c r="AZ289" s="29" t="s">
        <v>377</v>
      </c>
      <c r="BA289" s="29" t="s">
        <v>377</v>
      </c>
      <c r="BB289" s="29" t="s">
        <v>383</v>
      </c>
      <c r="BC289" s="29" t="s">
        <v>382</v>
      </c>
      <c r="BD289" s="29" t="s">
        <v>383</v>
      </c>
      <c r="BE289" s="29" t="s">
        <v>377</v>
      </c>
      <c r="BF289" s="29" t="s">
        <v>383</v>
      </c>
      <c r="BG289" s="29" t="s">
        <v>382</v>
      </c>
      <c r="BH289" s="29" t="s">
        <v>383</v>
      </c>
      <c r="BI289" s="29" t="s">
        <v>383</v>
      </c>
      <c r="BJ289" s="29" t="s">
        <v>382</v>
      </c>
      <c r="BK289" s="29" t="s">
        <v>383</v>
      </c>
      <c r="BL289" s="29" t="s">
        <v>383</v>
      </c>
      <c r="BM289" s="29" t="s">
        <v>383</v>
      </c>
      <c r="BN289" s="29" t="s">
        <v>382</v>
      </c>
      <c r="BO289" s="29" t="s">
        <v>383</v>
      </c>
      <c r="BP289" s="29" t="s">
        <v>383</v>
      </c>
      <c r="BQ289" s="29">
        <v>15.23</v>
      </c>
      <c r="BR289" s="29">
        <v>2.93</v>
      </c>
      <c r="BS289" s="29">
        <v>19.2</v>
      </c>
      <c r="BT289" s="29">
        <v>1.89</v>
      </c>
      <c r="BU289" s="29">
        <v>12.4</v>
      </c>
      <c r="BV289" s="29">
        <v>10.41</v>
      </c>
      <c r="BW289" s="29">
        <v>68.3</v>
      </c>
      <c r="BX289" s="29">
        <v>6.31</v>
      </c>
      <c r="BY289" s="29">
        <v>14.8</v>
      </c>
      <c r="BZ289" s="29">
        <v>39.83</v>
      </c>
      <c r="CA289" s="29">
        <v>63</v>
      </c>
      <c r="CB289" s="29">
        <v>23.4</v>
      </c>
      <c r="CC289" s="29">
        <v>37.200000000000003</v>
      </c>
      <c r="CD289" s="29">
        <v>15.3</v>
      </c>
      <c r="CE289" s="29">
        <v>126</v>
      </c>
      <c r="CF289" s="29">
        <v>9.6999999999999993</v>
      </c>
      <c r="CG289" s="29">
        <v>69</v>
      </c>
      <c r="CH289" s="29">
        <v>0</v>
      </c>
      <c r="CI289" s="29">
        <v>20</v>
      </c>
      <c r="CJ289" s="29">
        <v>2</v>
      </c>
      <c r="CK289" s="29">
        <v>9</v>
      </c>
      <c r="CL289" s="29" t="s">
        <v>383</v>
      </c>
      <c r="CM289" s="29" t="s">
        <v>383</v>
      </c>
      <c r="CN289" s="29" t="s">
        <v>234</v>
      </c>
      <c r="CO289" s="29" t="s">
        <v>382</v>
      </c>
      <c r="CQ289" s="29" t="s">
        <v>385</v>
      </c>
      <c r="CR289" s="29">
        <v>0</v>
      </c>
      <c r="CS289" s="29" t="s">
        <v>385</v>
      </c>
      <c r="CT289" s="29" t="s">
        <v>385</v>
      </c>
      <c r="CU289" s="29" t="s">
        <v>385</v>
      </c>
      <c r="CW289" s="29">
        <v>0</v>
      </c>
      <c r="DC289" s="29" t="s">
        <v>385</v>
      </c>
      <c r="DD289" s="29" t="s">
        <v>385</v>
      </c>
      <c r="DE289" s="29" t="s">
        <v>385</v>
      </c>
      <c r="DF289" s="29">
        <v>1</v>
      </c>
      <c r="DG289" s="29" t="s">
        <v>385</v>
      </c>
      <c r="DH289" s="29" t="str">
        <f t="shared" si="4"/>
        <v>TP003</v>
      </c>
    </row>
    <row r="290" spans="1:112" ht="16" x14ac:dyDescent="0.2">
      <c r="A290" s="29" t="s">
        <v>1576</v>
      </c>
      <c r="B290" s="29" t="s">
        <v>1620</v>
      </c>
      <c r="C290" s="29">
        <v>400</v>
      </c>
      <c r="D290" s="29" t="s">
        <v>235</v>
      </c>
      <c r="E290" s="29" t="s">
        <v>1621</v>
      </c>
      <c r="F290" s="29">
        <v>1</v>
      </c>
      <c r="G290" s="29" t="s">
        <v>376</v>
      </c>
      <c r="H290" s="29">
        <v>7</v>
      </c>
      <c r="I290" s="29">
        <v>8</v>
      </c>
      <c r="J290" s="29">
        <v>96</v>
      </c>
      <c r="K290" s="29">
        <v>0</v>
      </c>
      <c r="L290" s="29">
        <v>2</v>
      </c>
      <c r="M290" s="29">
        <v>1</v>
      </c>
      <c r="O290" s="29">
        <v>1</v>
      </c>
      <c r="Q290" s="29">
        <v>400</v>
      </c>
      <c r="R290" s="29">
        <v>8</v>
      </c>
      <c r="S290" s="29">
        <v>96</v>
      </c>
      <c r="T290" s="29" t="s">
        <v>376</v>
      </c>
      <c r="U290" s="29" t="s">
        <v>382</v>
      </c>
      <c r="V290" s="29" t="s">
        <v>479</v>
      </c>
      <c r="X290" s="29">
        <v>40</v>
      </c>
      <c r="Y290" s="29" t="s">
        <v>380</v>
      </c>
      <c r="Z290" s="29">
        <v>108</v>
      </c>
      <c r="AA290" s="29">
        <v>32</v>
      </c>
      <c r="AB290" s="29" t="s">
        <v>380</v>
      </c>
      <c r="AC290" s="29" t="s">
        <v>380</v>
      </c>
      <c r="AD290" s="29">
        <v>39.555555555555557</v>
      </c>
      <c r="AE290" s="29">
        <v>103.2</v>
      </c>
      <c r="AF290" s="29">
        <v>3.5</v>
      </c>
      <c r="AI290" s="29" t="s">
        <v>382</v>
      </c>
      <c r="AJ290" s="29" t="s">
        <v>382</v>
      </c>
      <c r="AK290" s="29" t="s">
        <v>382</v>
      </c>
      <c r="AL290" s="29" t="s">
        <v>383</v>
      </c>
      <c r="AM290" s="29" t="s">
        <v>382</v>
      </c>
      <c r="AN290" s="29" t="s">
        <v>382</v>
      </c>
      <c r="AO290" s="29" t="s">
        <v>1622</v>
      </c>
      <c r="AP290" s="29" t="s">
        <v>377</v>
      </c>
      <c r="AQ290" s="29" t="s">
        <v>1623</v>
      </c>
      <c r="AR290" s="29" t="s">
        <v>383</v>
      </c>
      <c r="AS290" s="29" t="s">
        <v>383</v>
      </c>
      <c r="AT290" s="29" t="s">
        <v>383</v>
      </c>
      <c r="AU290" s="29" t="s">
        <v>383</v>
      </c>
      <c r="AV290" s="29" t="s">
        <v>377</v>
      </c>
      <c r="AW290" s="29" t="s">
        <v>377</v>
      </c>
      <c r="AX290" s="29" t="s">
        <v>377</v>
      </c>
      <c r="AY290" s="29" t="s">
        <v>377</v>
      </c>
      <c r="AZ290" s="29" t="s">
        <v>377</v>
      </c>
      <c r="BA290" s="29" t="s">
        <v>377</v>
      </c>
      <c r="BB290" s="29" t="s">
        <v>383</v>
      </c>
      <c r="BC290" s="29" t="s">
        <v>382</v>
      </c>
      <c r="BD290" s="29" t="s">
        <v>383</v>
      </c>
      <c r="BE290" s="29" t="s">
        <v>382</v>
      </c>
      <c r="BF290" s="29" t="s">
        <v>383</v>
      </c>
      <c r="BG290" s="29" t="s">
        <v>377</v>
      </c>
      <c r="BH290" s="29" t="s">
        <v>1624</v>
      </c>
      <c r="BI290" s="29" t="s">
        <v>1625</v>
      </c>
      <c r="BJ290" s="29" t="s">
        <v>1626</v>
      </c>
      <c r="BK290" s="29">
        <v>39265</v>
      </c>
      <c r="BL290" s="29" t="s">
        <v>1627</v>
      </c>
      <c r="BM290" s="29" t="s">
        <v>383</v>
      </c>
      <c r="BN290" s="29" t="s">
        <v>377</v>
      </c>
      <c r="BO290" s="29" t="s">
        <v>1624</v>
      </c>
      <c r="BP290" s="29" t="s">
        <v>383</v>
      </c>
      <c r="BQ290" s="29">
        <v>20.13</v>
      </c>
      <c r="BR290" s="29">
        <v>5.49</v>
      </c>
      <c r="BS290" s="29">
        <v>27.3</v>
      </c>
      <c r="BT290" s="29">
        <v>2.7</v>
      </c>
      <c r="BU290" s="29">
        <v>13.4</v>
      </c>
      <c r="BV290" s="29">
        <v>11.94</v>
      </c>
      <c r="BW290" s="29">
        <v>59.3</v>
      </c>
      <c r="BX290" s="29">
        <v>4.3099999999999996</v>
      </c>
      <c r="BY290" s="29">
        <v>10.4</v>
      </c>
      <c r="BZ290" s="29">
        <v>26.76</v>
      </c>
      <c r="CA290" s="29">
        <v>62</v>
      </c>
      <c r="CB290" s="29">
        <v>24.1</v>
      </c>
      <c r="CC290" s="29">
        <v>38.799999999999997</v>
      </c>
      <c r="CD290" s="29">
        <v>14.5</v>
      </c>
      <c r="CE290" s="29">
        <v>306</v>
      </c>
      <c r="CF290" s="29">
        <v>8.1</v>
      </c>
      <c r="CG290" s="29">
        <v>70</v>
      </c>
      <c r="CH290" s="29">
        <v>0</v>
      </c>
      <c r="CI290" s="29">
        <v>26</v>
      </c>
      <c r="CJ290" s="29">
        <v>4</v>
      </c>
      <c r="CK290" s="29">
        <v>0</v>
      </c>
      <c r="CL290" s="29" t="s">
        <v>383</v>
      </c>
      <c r="CM290" s="29" t="s">
        <v>383</v>
      </c>
      <c r="CN290" s="29" t="s">
        <v>235</v>
      </c>
      <c r="CO290" s="29" t="s">
        <v>382</v>
      </c>
      <c r="CQ290" s="29" t="s">
        <v>385</v>
      </c>
      <c r="CR290" s="29">
        <v>0</v>
      </c>
      <c r="CS290" s="29" t="s">
        <v>385</v>
      </c>
      <c r="CT290" s="29" t="s">
        <v>385</v>
      </c>
      <c r="CU290" s="29" t="s">
        <v>385</v>
      </c>
      <c r="CW290" s="29">
        <v>0</v>
      </c>
      <c r="DC290" s="29" t="s">
        <v>385</v>
      </c>
      <c r="DD290" s="29" t="s">
        <v>385</v>
      </c>
      <c r="DE290" s="29" t="s">
        <v>385</v>
      </c>
      <c r="DF290" s="29">
        <v>1</v>
      </c>
      <c r="DG290" s="29" t="s">
        <v>385</v>
      </c>
      <c r="DH290" s="29" t="str">
        <f t="shared" si="4"/>
        <v>TP004</v>
      </c>
    </row>
    <row r="291" spans="1:112" ht="16" x14ac:dyDescent="0.2">
      <c r="A291" s="29" t="s">
        <v>1576</v>
      </c>
      <c r="B291" s="29" t="s">
        <v>1628</v>
      </c>
      <c r="C291" s="29">
        <v>343</v>
      </c>
      <c r="D291" s="29" t="s">
        <v>236</v>
      </c>
      <c r="E291" s="29" t="s">
        <v>1629</v>
      </c>
      <c r="F291" s="29">
        <v>0</v>
      </c>
      <c r="G291" s="29" t="s">
        <v>392</v>
      </c>
      <c r="H291" s="29">
        <v>13</v>
      </c>
      <c r="I291" s="29">
        <v>13</v>
      </c>
      <c r="J291" s="29">
        <v>156</v>
      </c>
      <c r="K291" s="29">
        <v>0</v>
      </c>
      <c r="M291" s="29">
        <v>1</v>
      </c>
      <c r="O291" s="29">
        <v>2</v>
      </c>
      <c r="Q291" s="29">
        <v>343</v>
      </c>
      <c r="R291" s="29">
        <v>13</v>
      </c>
      <c r="S291" s="29">
        <v>156</v>
      </c>
      <c r="T291" s="29" t="s">
        <v>392</v>
      </c>
      <c r="U291" s="29" t="s">
        <v>382</v>
      </c>
      <c r="V291" s="29" t="s">
        <v>378</v>
      </c>
      <c r="X291" s="29">
        <v>75</v>
      </c>
      <c r="Y291" s="29" t="s">
        <v>380</v>
      </c>
      <c r="Z291" s="29">
        <v>126</v>
      </c>
      <c r="AA291" s="29" t="s">
        <v>380</v>
      </c>
      <c r="AB291" s="29" t="s">
        <v>380</v>
      </c>
      <c r="AC291" s="29" t="s">
        <v>380</v>
      </c>
      <c r="AD291" s="29">
        <v>38.444444444444443</v>
      </c>
      <c r="AE291" s="29">
        <v>101.2</v>
      </c>
      <c r="AF291" s="29">
        <v>3.5</v>
      </c>
      <c r="AH291" s="29" t="s">
        <v>1630</v>
      </c>
      <c r="AI291" s="29" t="s">
        <v>382</v>
      </c>
      <c r="AJ291" s="29" t="s">
        <v>382</v>
      </c>
      <c r="AK291" s="29" t="s">
        <v>382</v>
      </c>
      <c r="AL291" s="29" t="s">
        <v>383</v>
      </c>
      <c r="AM291" s="29" t="s">
        <v>382</v>
      </c>
      <c r="AN291" s="29" t="s">
        <v>382</v>
      </c>
      <c r="AO291" s="29" t="s">
        <v>383</v>
      </c>
      <c r="AP291" s="29" t="s">
        <v>377</v>
      </c>
      <c r="AQ291" s="29">
        <v>5</v>
      </c>
      <c r="AR291" s="29" t="s">
        <v>1631</v>
      </c>
      <c r="AS291" s="29" t="s">
        <v>383</v>
      </c>
      <c r="AT291" s="29" t="s">
        <v>383</v>
      </c>
      <c r="AU291" s="29" t="s">
        <v>383</v>
      </c>
      <c r="AV291" s="29" t="s">
        <v>382</v>
      </c>
      <c r="AW291" s="29" t="s">
        <v>382</v>
      </c>
      <c r="AX291" s="29" t="s">
        <v>382</v>
      </c>
      <c r="AY291" s="29" t="s">
        <v>382</v>
      </c>
      <c r="AZ291" s="29" t="s">
        <v>382</v>
      </c>
      <c r="BA291" s="29" t="s">
        <v>377</v>
      </c>
      <c r="BB291" s="29" t="s">
        <v>383</v>
      </c>
      <c r="BC291" s="29" t="s">
        <v>382</v>
      </c>
      <c r="BD291" s="29" t="s">
        <v>383</v>
      </c>
      <c r="BE291" s="29" t="s">
        <v>382</v>
      </c>
      <c r="BF291" s="29" t="s">
        <v>383</v>
      </c>
      <c r="BG291" s="29" t="s">
        <v>382</v>
      </c>
      <c r="BH291" s="29" t="s">
        <v>383</v>
      </c>
      <c r="BI291" s="29" t="s">
        <v>383</v>
      </c>
      <c r="BJ291" s="29" t="s">
        <v>382</v>
      </c>
      <c r="BK291" s="29" t="s">
        <v>383</v>
      </c>
      <c r="BL291" s="29" t="s">
        <v>383</v>
      </c>
      <c r="BM291" s="29" t="s">
        <v>383</v>
      </c>
      <c r="BN291" s="29" t="s">
        <v>382</v>
      </c>
      <c r="BO291" s="29" t="s">
        <v>383</v>
      </c>
      <c r="BP291" s="29" t="s">
        <v>383</v>
      </c>
      <c r="BQ291" s="29" t="s">
        <v>383</v>
      </c>
      <c r="BR291" s="29" t="s">
        <v>383</v>
      </c>
      <c r="BS291" s="29" t="s">
        <v>383</v>
      </c>
      <c r="BT291" s="29" t="s">
        <v>383</v>
      </c>
      <c r="BU291" s="29" t="s">
        <v>383</v>
      </c>
      <c r="BV291" s="29" t="s">
        <v>383</v>
      </c>
      <c r="BW291" s="29" t="s">
        <v>383</v>
      </c>
      <c r="BX291" s="29" t="s">
        <v>383</v>
      </c>
      <c r="BY291" s="29" t="s">
        <v>383</v>
      </c>
      <c r="BZ291" s="29" t="s">
        <v>383</v>
      </c>
      <c r="CA291" s="29" t="s">
        <v>383</v>
      </c>
      <c r="CB291" s="29" t="s">
        <v>383</v>
      </c>
      <c r="CC291" s="29" t="s">
        <v>383</v>
      </c>
      <c r="CD291" s="29" t="s">
        <v>383</v>
      </c>
      <c r="CE291" s="29" t="s">
        <v>383</v>
      </c>
      <c r="CF291" s="29" t="s">
        <v>383</v>
      </c>
      <c r="CG291" s="29" t="s">
        <v>383</v>
      </c>
      <c r="CH291" s="29" t="s">
        <v>383</v>
      </c>
      <c r="CI291" s="29" t="s">
        <v>383</v>
      </c>
      <c r="CJ291" s="29" t="s">
        <v>383</v>
      </c>
      <c r="CK291" s="29" t="s">
        <v>383</v>
      </c>
      <c r="CL291" s="29" t="s">
        <v>383</v>
      </c>
      <c r="CM291" s="29" t="s">
        <v>383</v>
      </c>
      <c r="CN291" s="29" t="s">
        <v>236</v>
      </c>
      <c r="CO291" s="29" t="s">
        <v>383</v>
      </c>
      <c r="CQ291" s="29" t="s">
        <v>383</v>
      </c>
      <c r="CR291" s="29" t="s">
        <v>383</v>
      </c>
      <c r="CS291" s="29" t="s">
        <v>385</v>
      </c>
      <c r="CT291" s="29" t="s">
        <v>385</v>
      </c>
      <c r="CU291" s="29" t="s">
        <v>385</v>
      </c>
      <c r="CW291" s="29">
        <v>0</v>
      </c>
      <c r="DC291" s="29" t="s">
        <v>385</v>
      </c>
      <c r="DD291" s="29" t="s">
        <v>385</v>
      </c>
      <c r="DE291" s="29" t="s">
        <v>417</v>
      </c>
      <c r="DF291" s="29" t="s">
        <v>383</v>
      </c>
      <c r="DG291" s="29" t="s">
        <v>385</v>
      </c>
      <c r="DH291" s="29" t="str">
        <f t="shared" si="4"/>
        <v>TP005</v>
      </c>
    </row>
    <row r="292" spans="1:112" ht="16" x14ac:dyDescent="0.2">
      <c r="A292" s="29" t="s">
        <v>1576</v>
      </c>
      <c r="B292" s="29" t="s">
        <v>1628</v>
      </c>
      <c r="C292" s="29">
        <v>344</v>
      </c>
      <c r="D292" s="29" t="s">
        <v>237</v>
      </c>
      <c r="E292" s="29" t="s">
        <v>1632</v>
      </c>
      <c r="F292" s="29">
        <v>0</v>
      </c>
      <c r="G292" s="29" t="s">
        <v>392</v>
      </c>
      <c r="H292" s="29">
        <v>2</v>
      </c>
      <c r="I292" s="29">
        <v>2</v>
      </c>
      <c r="J292" s="29">
        <v>24</v>
      </c>
      <c r="K292" s="29">
        <v>0</v>
      </c>
      <c r="M292" s="29">
        <v>1</v>
      </c>
      <c r="O292" s="29">
        <v>2</v>
      </c>
      <c r="Q292" s="29">
        <v>344</v>
      </c>
      <c r="R292" s="29">
        <v>2</v>
      </c>
      <c r="S292" s="29">
        <v>24</v>
      </c>
      <c r="T292" s="29" t="s">
        <v>392</v>
      </c>
      <c r="U292" s="29" t="s">
        <v>382</v>
      </c>
      <c r="V292" s="29" t="s">
        <v>378</v>
      </c>
      <c r="X292" s="29">
        <v>52</v>
      </c>
      <c r="Y292" s="29" t="s">
        <v>380</v>
      </c>
      <c r="Z292" s="29">
        <v>100</v>
      </c>
      <c r="AA292" s="29" t="s">
        <v>380</v>
      </c>
      <c r="AB292" s="29" t="s">
        <v>380</v>
      </c>
      <c r="AC292" s="29" t="s">
        <v>380</v>
      </c>
      <c r="AD292" s="29">
        <v>38.277777777777779</v>
      </c>
      <c r="AE292" s="29">
        <v>100.9</v>
      </c>
      <c r="AF292" s="29">
        <v>3</v>
      </c>
      <c r="AH292" s="29" t="s">
        <v>383</v>
      </c>
      <c r="AI292" s="29" t="s">
        <v>382</v>
      </c>
      <c r="AJ292" s="29" t="s">
        <v>382</v>
      </c>
      <c r="AK292" s="29" t="s">
        <v>382</v>
      </c>
      <c r="AL292" s="29" t="s">
        <v>383</v>
      </c>
      <c r="AM292" s="29" t="s">
        <v>382</v>
      </c>
      <c r="AN292" s="29" t="s">
        <v>382</v>
      </c>
      <c r="AO292" s="29" t="s">
        <v>383</v>
      </c>
      <c r="AP292" s="29" t="s">
        <v>382</v>
      </c>
      <c r="AQ292" s="29">
        <v>0</v>
      </c>
      <c r="AR292" s="29" t="s">
        <v>383</v>
      </c>
      <c r="AS292" s="29" t="s">
        <v>383</v>
      </c>
      <c r="AT292" s="29" t="s">
        <v>383</v>
      </c>
      <c r="AU292" s="29" t="s">
        <v>383</v>
      </c>
      <c r="AV292" s="29" t="s">
        <v>377</v>
      </c>
      <c r="AW292" s="29" t="s">
        <v>377</v>
      </c>
      <c r="AX292" s="29" t="s">
        <v>377</v>
      </c>
      <c r="AY292" s="29" t="s">
        <v>377</v>
      </c>
      <c r="AZ292" s="29" t="s">
        <v>377</v>
      </c>
      <c r="BA292" s="29" t="s">
        <v>377</v>
      </c>
      <c r="BB292" s="29" t="s">
        <v>383</v>
      </c>
      <c r="BC292" s="29" t="s">
        <v>382</v>
      </c>
      <c r="BD292" s="29" t="s">
        <v>383</v>
      </c>
      <c r="BE292" s="29" t="s">
        <v>382</v>
      </c>
      <c r="BF292" s="29" t="s">
        <v>383</v>
      </c>
      <c r="BG292" s="29" t="s">
        <v>382</v>
      </c>
      <c r="BH292" s="29" t="s">
        <v>383</v>
      </c>
      <c r="BI292" s="29" t="s">
        <v>1633</v>
      </c>
      <c r="BJ292" s="29" t="s">
        <v>382</v>
      </c>
      <c r="BK292" s="29" t="s">
        <v>383</v>
      </c>
      <c r="BL292" s="29" t="s">
        <v>383</v>
      </c>
      <c r="BM292" s="29" t="s">
        <v>383</v>
      </c>
      <c r="BN292" s="29" t="s">
        <v>382</v>
      </c>
      <c r="BO292" s="29" t="s">
        <v>383</v>
      </c>
      <c r="BP292" s="29" t="s">
        <v>383</v>
      </c>
      <c r="BQ292" s="29">
        <v>9.74</v>
      </c>
      <c r="BR292" s="29">
        <v>1.54</v>
      </c>
      <c r="BS292" s="29">
        <v>15.8</v>
      </c>
      <c r="BT292" s="29">
        <v>1.21</v>
      </c>
      <c r="BU292" s="29">
        <v>12.4</v>
      </c>
      <c r="BV292" s="29">
        <v>7</v>
      </c>
      <c r="BW292" s="29">
        <v>71.8</v>
      </c>
      <c r="BX292" s="29">
        <v>7.24</v>
      </c>
      <c r="BY292" s="29">
        <v>15.3</v>
      </c>
      <c r="BZ292" s="29">
        <v>41.82</v>
      </c>
      <c r="CA292" s="29">
        <v>58</v>
      </c>
      <c r="CB292" s="29">
        <v>21.1</v>
      </c>
      <c r="CC292" s="29">
        <v>36.5</v>
      </c>
      <c r="CD292" s="29">
        <v>17.899999999999999</v>
      </c>
      <c r="CE292" s="29">
        <v>90</v>
      </c>
      <c r="CF292" s="29">
        <v>14.6</v>
      </c>
      <c r="CG292" s="29">
        <v>60</v>
      </c>
      <c r="CH292" s="29">
        <v>0</v>
      </c>
      <c r="CI292" s="29">
        <v>30</v>
      </c>
      <c r="CJ292" s="29">
        <v>2</v>
      </c>
      <c r="CK292" s="29">
        <v>8</v>
      </c>
      <c r="CL292" s="29" t="s">
        <v>383</v>
      </c>
      <c r="CM292" s="29" t="s">
        <v>383</v>
      </c>
      <c r="CN292" s="29" t="s">
        <v>237</v>
      </c>
      <c r="CO292" s="29" t="s">
        <v>382</v>
      </c>
      <c r="CQ292" s="29" t="s">
        <v>385</v>
      </c>
      <c r="CR292" s="29">
        <v>0</v>
      </c>
      <c r="CS292" s="29" t="s">
        <v>385</v>
      </c>
      <c r="CT292" s="29" t="s">
        <v>385</v>
      </c>
      <c r="CU292" s="29" t="s">
        <v>385</v>
      </c>
      <c r="CW292" s="29">
        <v>0</v>
      </c>
      <c r="DC292" s="29" t="s">
        <v>385</v>
      </c>
      <c r="DD292" s="29" t="s">
        <v>385</v>
      </c>
      <c r="DE292" s="29" t="s">
        <v>385</v>
      </c>
      <c r="DF292" s="29">
        <v>1</v>
      </c>
      <c r="DG292" s="29" t="s">
        <v>385</v>
      </c>
      <c r="DH292" s="29" t="str">
        <f t="shared" si="4"/>
        <v>TP005</v>
      </c>
    </row>
    <row r="293" spans="1:112" ht="16" x14ac:dyDescent="0.2">
      <c r="A293" s="29" t="s">
        <v>1576</v>
      </c>
      <c r="B293" s="29" t="s">
        <v>1628</v>
      </c>
      <c r="C293" s="29">
        <v>345</v>
      </c>
      <c r="D293" s="29" t="s">
        <v>238</v>
      </c>
      <c r="E293" s="29" t="s">
        <v>541</v>
      </c>
      <c r="F293" s="29">
        <v>0</v>
      </c>
      <c r="G293" s="29" t="s">
        <v>392</v>
      </c>
      <c r="H293" s="29">
        <v>2</v>
      </c>
      <c r="I293" s="29">
        <v>2</v>
      </c>
      <c r="J293" s="29">
        <v>24</v>
      </c>
      <c r="K293" s="29">
        <v>0</v>
      </c>
      <c r="M293" s="29">
        <v>1</v>
      </c>
      <c r="O293" s="29">
        <v>2</v>
      </c>
      <c r="Q293" s="29">
        <v>345</v>
      </c>
      <c r="R293" s="29">
        <v>2</v>
      </c>
      <c r="S293" s="29">
        <v>24</v>
      </c>
      <c r="T293" s="29" t="s">
        <v>392</v>
      </c>
      <c r="U293" s="29" t="s">
        <v>382</v>
      </c>
      <c r="V293" s="29" t="s">
        <v>378</v>
      </c>
      <c r="X293" s="29">
        <v>45</v>
      </c>
      <c r="Y293" s="29" t="s">
        <v>380</v>
      </c>
      <c r="Z293" s="29">
        <v>118</v>
      </c>
      <c r="AA293" s="29" t="s">
        <v>380</v>
      </c>
      <c r="AB293" s="29" t="s">
        <v>380</v>
      </c>
      <c r="AC293" s="29" t="s">
        <v>380</v>
      </c>
      <c r="AD293" s="29">
        <v>38.388888888888886</v>
      </c>
      <c r="AE293" s="29">
        <v>101.1</v>
      </c>
      <c r="AF293" s="29">
        <v>5</v>
      </c>
      <c r="AH293" s="29" t="s">
        <v>1634</v>
      </c>
      <c r="AI293" s="29" t="s">
        <v>377</v>
      </c>
      <c r="AJ293" s="29" t="s">
        <v>382</v>
      </c>
      <c r="AK293" s="29" t="s">
        <v>377</v>
      </c>
      <c r="AL293" s="29" t="s">
        <v>383</v>
      </c>
      <c r="AM293" s="29" t="s">
        <v>382</v>
      </c>
      <c r="AN293" s="29" t="s">
        <v>382</v>
      </c>
      <c r="AO293" s="29" t="s">
        <v>1635</v>
      </c>
      <c r="AP293" s="29" t="s">
        <v>377</v>
      </c>
      <c r="AQ293" s="29">
        <v>1</v>
      </c>
      <c r="AR293" s="29" t="s">
        <v>1636</v>
      </c>
      <c r="AS293" s="29" t="s">
        <v>383</v>
      </c>
      <c r="AT293" s="29" t="s">
        <v>383</v>
      </c>
      <c r="AU293" s="29" t="s">
        <v>383</v>
      </c>
      <c r="AV293" s="29" t="s">
        <v>377</v>
      </c>
      <c r="AW293" s="29" t="s">
        <v>377</v>
      </c>
      <c r="AX293" s="29" t="s">
        <v>377</v>
      </c>
      <c r="AY293" s="29" t="s">
        <v>377</v>
      </c>
      <c r="AZ293" s="29" t="s">
        <v>377</v>
      </c>
      <c r="BA293" s="29" t="s">
        <v>377</v>
      </c>
      <c r="BB293" s="29" t="s">
        <v>383</v>
      </c>
      <c r="BC293" s="29" t="s">
        <v>382</v>
      </c>
      <c r="BD293" s="29" t="s">
        <v>383</v>
      </c>
      <c r="BE293" s="29" t="s">
        <v>382</v>
      </c>
      <c r="BF293" s="29" t="s">
        <v>383</v>
      </c>
      <c r="BG293" s="29" t="s">
        <v>382</v>
      </c>
      <c r="BH293" s="29" t="s">
        <v>383</v>
      </c>
      <c r="BI293" s="29" t="s">
        <v>1637</v>
      </c>
      <c r="BJ293" s="29" t="s">
        <v>382</v>
      </c>
      <c r="BK293" s="29" t="s">
        <v>383</v>
      </c>
      <c r="BL293" s="29" t="s">
        <v>383</v>
      </c>
      <c r="BM293" s="29" t="s">
        <v>383</v>
      </c>
      <c r="BN293" s="29" t="s">
        <v>382</v>
      </c>
      <c r="BO293" s="29" t="s">
        <v>383</v>
      </c>
      <c r="BP293" s="29" t="s">
        <v>383</v>
      </c>
      <c r="BQ293" s="29">
        <v>11.49</v>
      </c>
      <c r="BR293" s="29">
        <v>3.69</v>
      </c>
      <c r="BS293" s="29">
        <v>32.1</v>
      </c>
      <c r="BT293" s="29">
        <v>1.54</v>
      </c>
      <c r="BU293" s="29">
        <v>13.4</v>
      </c>
      <c r="BV293" s="29">
        <v>6.26</v>
      </c>
      <c r="BW293" s="29">
        <v>54.5</v>
      </c>
      <c r="BX293" s="29">
        <v>5.39</v>
      </c>
      <c r="BY293" s="29">
        <v>11.8</v>
      </c>
      <c r="BZ293" s="29">
        <v>32.06</v>
      </c>
      <c r="CA293" s="29">
        <v>60</v>
      </c>
      <c r="CB293" s="29">
        <v>21.9</v>
      </c>
      <c r="CC293" s="29">
        <v>36.700000000000003</v>
      </c>
      <c r="CD293" s="29">
        <v>17.3</v>
      </c>
      <c r="CE293" s="29">
        <v>49</v>
      </c>
      <c r="CF293" s="29">
        <v>13.9</v>
      </c>
      <c r="CG293" s="29">
        <v>69</v>
      </c>
      <c r="CH293" s="29">
        <v>0</v>
      </c>
      <c r="CI293" s="29">
        <v>22</v>
      </c>
      <c r="CJ293" s="29">
        <v>6</v>
      </c>
      <c r="CK293" s="29">
        <v>3</v>
      </c>
      <c r="CL293" s="29" t="s">
        <v>383</v>
      </c>
      <c r="CM293" s="29" t="s">
        <v>383</v>
      </c>
      <c r="CN293" s="29" t="s">
        <v>238</v>
      </c>
      <c r="CO293" s="29" t="s">
        <v>382</v>
      </c>
      <c r="CQ293" s="29" t="s">
        <v>385</v>
      </c>
      <c r="CR293" s="29">
        <v>0</v>
      </c>
      <c r="CS293" s="29" t="s">
        <v>385</v>
      </c>
      <c r="CT293" s="29" t="s">
        <v>385</v>
      </c>
      <c r="CU293" s="29" t="s">
        <v>385</v>
      </c>
      <c r="CW293" s="29">
        <v>0</v>
      </c>
      <c r="DC293" s="29" t="s">
        <v>385</v>
      </c>
      <c r="DD293" s="29" t="s">
        <v>385</v>
      </c>
      <c r="DE293" s="29" t="s">
        <v>385</v>
      </c>
      <c r="DF293" s="29">
        <v>0</v>
      </c>
      <c r="DG293" s="29" t="s">
        <v>385</v>
      </c>
      <c r="DH293" s="29" t="str">
        <f t="shared" si="4"/>
        <v>TP005</v>
      </c>
    </row>
    <row r="294" spans="1:112" ht="16" x14ac:dyDescent="0.2">
      <c r="A294" s="29" t="s">
        <v>1576</v>
      </c>
      <c r="B294" s="29" t="s">
        <v>1638</v>
      </c>
      <c r="C294" s="29">
        <v>401</v>
      </c>
      <c r="D294" s="29" t="s">
        <v>1639</v>
      </c>
      <c r="E294" s="29" t="s">
        <v>880</v>
      </c>
      <c r="F294" s="29">
        <v>1</v>
      </c>
      <c r="G294" s="29" t="s">
        <v>376</v>
      </c>
      <c r="H294" s="29">
        <v>2</v>
      </c>
      <c r="I294" s="29">
        <v>2</v>
      </c>
      <c r="J294" s="29">
        <v>24</v>
      </c>
      <c r="K294" s="29">
        <v>0</v>
      </c>
      <c r="L294" s="29">
        <v>0</v>
      </c>
      <c r="M294" s="29">
        <v>1</v>
      </c>
      <c r="O294" s="29">
        <v>1</v>
      </c>
      <c r="Q294" s="29">
        <v>401</v>
      </c>
      <c r="R294" s="29">
        <v>2</v>
      </c>
      <c r="S294" s="29">
        <v>24</v>
      </c>
      <c r="T294" s="29" t="s">
        <v>376</v>
      </c>
      <c r="U294" s="29" t="s">
        <v>382</v>
      </c>
      <c r="V294" s="29" t="s">
        <v>1640</v>
      </c>
      <c r="X294" s="29">
        <v>55</v>
      </c>
      <c r="Y294" s="29" t="s">
        <v>380</v>
      </c>
      <c r="Z294" s="29">
        <v>88</v>
      </c>
      <c r="AA294" s="29">
        <v>92</v>
      </c>
      <c r="AB294" s="29" t="s">
        <v>380</v>
      </c>
      <c r="AC294" s="29" t="s">
        <v>380</v>
      </c>
      <c r="AD294" s="29">
        <v>39.333333333333336</v>
      </c>
      <c r="AE294" s="29">
        <v>102.8</v>
      </c>
      <c r="AF294" s="29">
        <v>5</v>
      </c>
      <c r="AH294" s="29" t="s">
        <v>1641</v>
      </c>
      <c r="AI294" s="29" t="s">
        <v>377</v>
      </c>
      <c r="AJ294" s="29" t="s">
        <v>377</v>
      </c>
      <c r="AK294" s="29" t="s">
        <v>377</v>
      </c>
      <c r="AL294" s="29" t="s">
        <v>383</v>
      </c>
      <c r="AM294" s="29" t="s">
        <v>382</v>
      </c>
      <c r="AN294" s="29" t="s">
        <v>382</v>
      </c>
      <c r="AO294" s="29" t="s">
        <v>383</v>
      </c>
      <c r="AP294" s="29" t="s">
        <v>377</v>
      </c>
      <c r="AQ294" s="29">
        <v>3</v>
      </c>
      <c r="AR294" s="29" t="s">
        <v>1642</v>
      </c>
      <c r="AS294" s="29" t="s">
        <v>383</v>
      </c>
      <c r="AT294" s="29" t="s">
        <v>383</v>
      </c>
      <c r="AU294" s="29" t="s">
        <v>383</v>
      </c>
      <c r="AV294" s="29" t="s">
        <v>377</v>
      </c>
      <c r="AW294" s="29" t="s">
        <v>377</v>
      </c>
      <c r="AX294" s="29" t="s">
        <v>377</v>
      </c>
      <c r="AY294" s="29" t="s">
        <v>377</v>
      </c>
      <c r="AZ294" s="29" t="s">
        <v>377</v>
      </c>
      <c r="BA294" s="29" t="s">
        <v>377</v>
      </c>
      <c r="BB294" s="29" t="s">
        <v>383</v>
      </c>
      <c r="BC294" s="29" t="s">
        <v>382</v>
      </c>
      <c r="BD294" s="29" t="s">
        <v>383</v>
      </c>
      <c r="BE294" s="29" t="s">
        <v>377</v>
      </c>
      <c r="BF294" s="29" t="s">
        <v>383</v>
      </c>
      <c r="BG294" s="29" t="s">
        <v>382</v>
      </c>
      <c r="BH294" s="29" t="s">
        <v>383</v>
      </c>
      <c r="BI294" s="29" t="s">
        <v>1643</v>
      </c>
      <c r="BJ294" s="29" t="s">
        <v>377</v>
      </c>
      <c r="BK294" s="29">
        <v>8</v>
      </c>
      <c r="BL294" s="29">
        <v>0</v>
      </c>
      <c r="BM294" s="29" t="s">
        <v>383</v>
      </c>
      <c r="BN294" s="29" t="s">
        <v>382</v>
      </c>
      <c r="BO294" s="29" t="s">
        <v>383</v>
      </c>
      <c r="BP294" s="29" t="s">
        <v>383</v>
      </c>
      <c r="BQ294" s="29">
        <v>8.39</v>
      </c>
      <c r="BR294" s="29">
        <v>1.78</v>
      </c>
      <c r="BS294" s="29">
        <v>21.2</v>
      </c>
      <c r="BT294" s="29">
        <v>0.68</v>
      </c>
      <c r="BU294" s="29">
        <v>8.1</v>
      </c>
      <c r="BV294" s="29">
        <v>5.94</v>
      </c>
      <c r="BW294" s="29">
        <v>70.8</v>
      </c>
      <c r="BX294" s="29">
        <v>5.04</v>
      </c>
      <c r="BY294" s="29">
        <v>10.199999999999999</v>
      </c>
      <c r="BZ294" s="29">
        <v>27.26</v>
      </c>
      <c r="CA294" s="29">
        <v>54</v>
      </c>
      <c r="CB294" s="29">
        <v>20.3</v>
      </c>
      <c r="CC294" s="29">
        <v>37.5</v>
      </c>
      <c r="CD294" s="29">
        <v>18.600000000000001</v>
      </c>
      <c r="CE294" s="29">
        <v>51</v>
      </c>
      <c r="CF294" s="29">
        <v>17.899999999999999</v>
      </c>
      <c r="CG294" s="29">
        <v>70</v>
      </c>
      <c r="CH294" s="29">
        <v>0</v>
      </c>
      <c r="CI294" s="29">
        <v>28</v>
      </c>
      <c r="CJ294" s="29">
        <v>2</v>
      </c>
      <c r="CK294" s="29">
        <v>0</v>
      </c>
      <c r="CL294" s="29" t="s">
        <v>383</v>
      </c>
      <c r="CM294" s="29" t="s">
        <v>383</v>
      </c>
      <c r="CN294" s="29" t="s">
        <v>1639</v>
      </c>
      <c r="CO294" s="29" t="s">
        <v>382</v>
      </c>
      <c r="CQ294" s="29" t="s">
        <v>385</v>
      </c>
      <c r="CR294" s="29">
        <v>0</v>
      </c>
      <c r="CS294" s="29" t="s">
        <v>385</v>
      </c>
      <c r="CT294" s="29" t="s">
        <v>385</v>
      </c>
      <c r="CU294" s="29" t="s">
        <v>385</v>
      </c>
      <c r="CW294" s="29">
        <v>0</v>
      </c>
      <c r="DC294" s="29" t="s">
        <v>385</v>
      </c>
      <c r="DD294" s="29" t="s">
        <v>385</v>
      </c>
      <c r="DE294" s="29" t="s">
        <v>385</v>
      </c>
      <c r="DF294" s="29">
        <v>0</v>
      </c>
      <c r="DG294" s="29" t="s">
        <v>385</v>
      </c>
      <c r="DH294" s="29" t="str">
        <f t="shared" si="4"/>
        <v>TP006</v>
      </c>
    </row>
    <row r="295" spans="1:112" ht="16" x14ac:dyDescent="0.2">
      <c r="A295" s="29" t="s">
        <v>1576</v>
      </c>
      <c r="B295" s="29" t="s">
        <v>1644</v>
      </c>
      <c r="C295" s="29">
        <v>346</v>
      </c>
      <c r="D295" s="29" t="s">
        <v>239</v>
      </c>
      <c r="E295" s="29" t="s">
        <v>1645</v>
      </c>
      <c r="F295" s="29">
        <v>1</v>
      </c>
      <c r="G295" s="29" t="s">
        <v>376</v>
      </c>
      <c r="H295" s="29">
        <v>0.5</v>
      </c>
      <c r="I295" s="29">
        <f>5/12</f>
        <v>0.41666666666666669</v>
      </c>
      <c r="J295" s="29">
        <v>5</v>
      </c>
      <c r="K295" s="29">
        <v>0</v>
      </c>
      <c r="L295" s="29">
        <v>0</v>
      </c>
      <c r="M295" s="29">
        <v>1</v>
      </c>
      <c r="O295" s="29">
        <v>2</v>
      </c>
      <c r="P295" s="29" t="s">
        <v>1646</v>
      </c>
      <c r="Q295" s="29">
        <v>346</v>
      </c>
      <c r="R295" s="29">
        <v>0</v>
      </c>
      <c r="S295" s="29">
        <v>5</v>
      </c>
      <c r="T295" s="29" t="s">
        <v>376</v>
      </c>
      <c r="U295" s="29" t="s">
        <v>382</v>
      </c>
      <c r="V295" s="29" t="s">
        <v>479</v>
      </c>
      <c r="X295" s="29">
        <v>15</v>
      </c>
      <c r="Y295" s="29" t="s">
        <v>380</v>
      </c>
      <c r="Z295" s="29">
        <v>125</v>
      </c>
      <c r="AA295" s="29" t="s">
        <v>380</v>
      </c>
      <c r="AB295" s="29" t="s">
        <v>380</v>
      </c>
      <c r="AC295" s="29" t="s">
        <v>380</v>
      </c>
      <c r="AD295" s="29">
        <v>39</v>
      </c>
      <c r="AE295" s="29">
        <v>102.2</v>
      </c>
      <c r="AF295" s="29">
        <v>4</v>
      </c>
      <c r="AI295" s="29" t="s">
        <v>377</v>
      </c>
      <c r="AJ295" s="29" t="s">
        <v>382</v>
      </c>
      <c r="AK295" s="29" t="s">
        <v>377</v>
      </c>
      <c r="AL295" s="29" t="s">
        <v>383</v>
      </c>
      <c r="AM295" s="29" t="s">
        <v>382</v>
      </c>
      <c r="AN295" s="29" t="s">
        <v>382</v>
      </c>
      <c r="AO295" s="29" t="s">
        <v>383</v>
      </c>
      <c r="AP295" s="29" t="s">
        <v>377</v>
      </c>
      <c r="AQ295" s="29">
        <v>3</v>
      </c>
      <c r="AR295" s="29" t="s">
        <v>383</v>
      </c>
      <c r="AS295" s="29" t="s">
        <v>383</v>
      </c>
      <c r="AT295" s="29" t="s">
        <v>382</v>
      </c>
      <c r="AU295" s="29" t="s">
        <v>383</v>
      </c>
      <c r="AV295" s="29" t="s">
        <v>377</v>
      </c>
      <c r="AW295" s="29" t="s">
        <v>377</v>
      </c>
      <c r="AX295" s="29" t="s">
        <v>377</v>
      </c>
      <c r="AY295" s="29" t="s">
        <v>377</v>
      </c>
      <c r="AZ295" s="29" t="s">
        <v>377</v>
      </c>
      <c r="BA295" s="29" t="s">
        <v>377</v>
      </c>
      <c r="BB295" s="29" t="s">
        <v>383</v>
      </c>
      <c r="BC295" s="29" t="s">
        <v>382</v>
      </c>
      <c r="BD295" s="29" t="s">
        <v>383</v>
      </c>
      <c r="BE295" s="29" t="s">
        <v>377</v>
      </c>
      <c r="BF295" s="29" t="s">
        <v>1647</v>
      </c>
      <c r="BG295" s="29" t="s">
        <v>382</v>
      </c>
      <c r="BH295" s="29" t="s">
        <v>383</v>
      </c>
      <c r="BI295" s="29" t="s">
        <v>383</v>
      </c>
      <c r="BJ295" s="29" t="s">
        <v>382</v>
      </c>
      <c r="BK295" s="29" t="s">
        <v>383</v>
      </c>
      <c r="BL295" s="29" t="s">
        <v>383</v>
      </c>
      <c r="BM295" s="29" t="s">
        <v>1647</v>
      </c>
      <c r="BN295" s="29" t="s">
        <v>382</v>
      </c>
      <c r="BO295" s="29" t="s">
        <v>383</v>
      </c>
      <c r="BP295" s="29" t="s">
        <v>383</v>
      </c>
      <c r="BQ295" s="29">
        <v>14.76</v>
      </c>
      <c r="BR295" s="29">
        <v>2.84</v>
      </c>
      <c r="BS295" s="29">
        <v>19.3</v>
      </c>
      <c r="BT295" s="29">
        <v>1.1100000000000001</v>
      </c>
      <c r="BU295" s="29">
        <v>7.5</v>
      </c>
      <c r="BV295" s="29">
        <v>10.81</v>
      </c>
      <c r="BW295" s="29">
        <v>73.2</v>
      </c>
      <c r="BX295" s="29">
        <v>5.39</v>
      </c>
      <c r="BY295" s="29">
        <v>11.6</v>
      </c>
      <c r="BZ295" s="29">
        <v>34.35</v>
      </c>
      <c r="CA295" s="29">
        <v>64</v>
      </c>
      <c r="CB295" s="29">
        <v>21.5</v>
      </c>
      <c r="CC295" s="29">
        <v>33.799999999999997</v>
      </c>
      <c r="CD295" s="29">
        <v>15.3</v>
      </c>
      <c r="CE295" s="29">
        <v>356</v>
      </c>
      <c r="CF295" s="29">
        <v>7.7</v>
      </c>
      <c r="CG295" s="29">
        <v>74</v>
      </c>
      <c r="CH295" s="29">
        <v>0</v>
      </c>
      <c r="CI295" s="29">
        <v>17</v>
      </c>
      <c r="CJ295" s="29">
        <v>7</v>
      </c>
      <c r="CK295" s="29">
        <v>2</v>
      </c>
      <c r="CL295" s="29" t="s">
        <v>383</v>
      </c>
      <c r="CM295" s="29" t="s">
        <v>383</v>
      </c>
      <c r="CN295" s="29" t="s">
        <v>239</v>
      </c>
      <c r="CO295" s="29" t="s">
        <v>382</v>
      </c>
      <c r="CQ295" s="29" t="s">
        <v>385</v>
      </c>
      <c r="CR295" s="29">
        <v>0</v>
      </c>
      <c r="CS295" s="29" t="s">
        <v>385</v>
      </c>
      <c r="CT295" s="29" t="s">
        <v>385</v>
      </c>
      <c r="CU295" s="29" t="s">
        <v>385</v>
      </c>
      <c r="CW295" s="29">
        <v>0</v>
      </c>
      <c r="DC295" s="29" t="s">
        <v>385</v>
      </c>
      <c r="DD295" s="29" t="s">
        <v>385</v>
      </c>
      <c r="DE295" s="29" t="s">
        <v>385</v>
      </c>
      <c r="DF295" s="29">
        <v>0</v>
      </c>
      <c r="DG295" s="29" t="s">
        <v>385</v>
      </c>
      <c r="DH295" s="29" t="str">
        <f t="shared" si="4"/>
        <v>TP007</v>
      </c>
    </row>
    <row r="296" spans="1:112" ht="16" x14ac:dyDescent="0.2">
      <c r="A296" s="29" t="s">
        <v>1576</v>
      </c>
      <c r="B296" s="29" t="s">
        <v>1644</v>
      </c>
      <c r="C296" s="29">
        <v>347</v>
      </c>
      <c r="D296" s="29" t="s">
        <v>240</v>
      </c>
      <c r="E296" s="29" t="s">
        <v>1648</v>
      </c>
      <c r="F296" s="29">
        <v>1</v>
      </c>
      <c r="G296" s="29" t="s">
        <v>376</v>
      </c>
      <c r="H296" s="29">
        <v>12</v>
      </c>
      <c r="I296" s="29">
        <v>12</v>
      </c>
      <c r="J296" s="29">
        <v>144</v>
      </c>
      <c r="K296" s="29">
        <v>0</v>
      </c>
      <c r="L296" s="29">
        <v>2</v>
      </c>
      <c r="M296" s="29">
        <v>1</v>
      </c>
      <c r="O296" s="29">
        <v>2</v>
      </c>
      <c r="Q296" s="29">
        <v>347</v>
      </c>
      <c r="R296" s="29">
        <v>12</v>
      </c>
      <c r="S296" s="29">
        <v>144</v>
      </c>
      <c r="T296" s="29" t="s">
        <v>376</v>
      </c>
      <c r="U296" s="29" t="s">
        <v>382</v>
      </c>
      <c r="V296" s="29" t="s">
        <v>1649</v>
      </c>
      <c r="X296" s="29">
        <v>27</v>
      </c>
      <c r="Y296" s="29" t="s">
        <v>380</v>
      </c>
      <c r="Z296" s="29">
        <v>88</v>
      </c>
      <c r="AA296" s="29" t="s">
        <v>380</v>
      </c>
      <c r="AB296" s="29" t="s">
        <v>380</v>
      </c>
      <c r="AC296" s="29" t="s">
        <v>380</v>
      </c>
      <c r="AD296" s="29">
        <v>38.944444444444443</v>
      </c>
      <c r="AE296" s="29">
        <v>102.1</v>
      </c>
      <c r="AF296" s="29">
        <v>2.5</v>
      </c>
      <c r="AI296" s="29" t="s">
        <v>377</v>
      </c>
      <c r="AJ296" s="29" t="s">
        <v>382</v>
      </c>
      <c r="AK296" s="29" t="s">
        <v>377</v>
      </c>
      <c r="AL296" s="29" t="s">
        <v>383</v>
      </c>
      <c r="AM296" s="29" t="s">
        <v>382</v>
      </c>
      <c r="AN296" s="29" t="s">
        <v>382</v>
      </c>
      <c r="AO296" s="29" t="s">
        <v>383</v>
      </c>
      <c r="AP296" s="29" t="s">
        <v>377</v>
      </c>
      <c r="AQ296" s="29" t="s">
        <v>383</v>
      </c>
      <c r="AR296" s="29" t="s">
        <v>383</v>
      </c>
      <c r="AS296" s="29" t="s">
        <v>383</v>
      </c>
      <c r="AT296" s="29" t="s">
        <v>382</v>
      </c>
      <c r="AU296" s="29" t="s">
        <v>383</v>
      </c>
      <c r="AV296" s="29" t="s">
        <v>377</v>
      </c>
      <c r="AW296" s="29" t="s">
        <v>377</v>
      </c>
      <c r="AX296" s="29" t="s">
        <v>377</v>
      </c>
      <c r="AY296" s="29" t="s">
        <v>377</v>
      </c>
      <c r="AZ296" s="29" t="s">
        <v>377</v>
      </c>
      <c r="BA296" s="29" t="s">
        <v>377</v>
      </c>
      <c r="BB296" s="29" t="s">
        <v>383</v>
      </c>
      <c r="BC296" s="29" t="s">
        <v>382</v>
      </c>
      <c r="BD296" s="29" t="s">
        <v>383</v>
      </c>
      <c r="BE296" s="29" t="s">
        <v>382</v>
      </c>
      <c r="BF296" s="29" t="s">
        <v>383</v>
      </c>
      <c r="BG296" s="29" t="s">
        <v>382</v>
      </c>
      <c r="BH296" s="29" t="s">
        <v>383</v>
      </c>
      <c r="BI296" s="29" t="s">
        <v>1650</v>
      </c>
      <c r="BJ296" s="29" t="s">
        <v>377</v>
      </c>
      <c r="BK296" s="29">
        <v>9</v>
      </c>
      <c r="BL296" s="29">
        <v>2</v>
      </c>
      <c r="BM296" s="29" t="s">
        <v>383</v>
      </c>
      <c r="BN296" s="29" t="s">
        <v>382</v>
      </c>
      <c r="BO296" s="29" t="s">
        <v>383</v>
      </c>
      <c r="BP296" s="29" t="s">
        <v>1651</v>
      </c>
      <c r="BQ296" s="29">
        <v>13.11</v>
      </c>
      <c r="BR296" s="29">
        <v>4.54</v>
      </c>
      <c r="BS296" s="29">
        <v>34.700000000000003</v>
      </c>
      <c r="BT296" s="29">
        <v>1.3</v>
      </c>
      <c r="BU296" s="29">
        <v>9.9</v>
      </c>
      <c r="BV296" s="29">
        <v>7.27</v>
      </c>
      <c r="BW296" s="29">
        <v>55.4</v>
      </c>
      <c r="BX296" s="29">
        <v>3.4</v>
      </c>
      <c r="BY296" s="29">
        <v>7.4</v>
      </c>
      <c r="BZ296" s="29">
        <v>21.72</v>
      </c>
      <c r="CA296" s="29">
        <v>64</v>
      </c>
      <c r="CB296" s="29">
        <v>21.6</v>
      </c>
      <c r="CC296" s="29">
        <v>33.9</v>
      </c>
      <c r="CD296" s="29">
        <v>16.899999999999999</v>
      </c>
      <c r="CE296" s="29">
        <v>133</v>
      </c>
      <c r="CF296" s="29">
        <v>10.1</v>
      </c>
      <c r="CG296" s="29">
        <v>57</v>
      </c>
      <c r="CH296" s="29">
        <v>0</v>
      </c>
      <c r="CI296" s="29">
        <v>41</v>
      </c>
      <c r="CJ296" s="29">
        <v>2</v>
      </c>
      <c r="CK296" s="29">
        <v>0</v>
      </c>
      <c r="CL296" s="29" t="s">
        <v>383</v>
      </c>
      <c r="CM296" s="29" t="s">
        <v>383</v>
      </c>
      <c r="CN296" s="29" t="s">
        <v>240</v>
      </c>
      <c r="CO296" s="29" t="s">
        <v>382</v>
      </c>
      <c r="CQ296" s="29" t="s">
        <v>385</v>
      </c>
      <c r="CR296" s="29">
        <v>0</v>
      </c>
      <c r="CS296" s="29" t="s">
        <v>385</v>
      </c>
      <c r="CT296" s="29" t="s">
        <v>385</v>
      </c>
      <c r="CU296" s="29" t="s">
        <v>385</v>
      </c>
      <c r="CW296" s="29">
        <v>0</v>
      </c>
      <c r="DC296" s="29" t="s">
        <v>385</v>
      </c>
      <c r="DD296" s="29" t="s">
        <v>385</v>
      </c>
      <c r="DE296" s="29" t="s">
        <v>432</v>
      </c>
      <c r="DF296" s="29">
        <v>0</v>
      </c>
      <c r="DG296" s="29" t="s">
        <v>385</v>
      </c>
      <c r="DH296" s="29" t="str">
        <f t="shared" si="4"/>
        <v>TP007</v>
      </c>
    </row>
    <row r="297" spans="1:112" ht="16" x14ac:dyDescent="0.2">
      <c r="A297" s="29" t="s">
        <v>1576</v>
      </c>
      <c r="B297" s="29" t="s">
        <v>1644</v>
      </c>
      <c r="C297" s="29">
        <v>348</v>
      </c>
      <c r="D297" s="29" t="s">
        <v>241</v>
      </c>
      <c r="E297" s="29" t="s">
        <v>625</v>
      </c>
      <c r="F297" s="29">
        <v>1</v>
      </c>
      <c r="G297" s="29" t="s">
        <v>376</v>
      </c>
      <c r="H297" s="29">
        <v>5</v>
      </c>
      <c r="I297" s="29">
        <v>5</v>
      </c>
      <c r="J297" s="29">
        <v>60</v>
      </c>
      <c r="K297" s="29">
        <v>0</v>
      </c>
      <c r="L297" s="29">
        <v>0</v>
      </c>
      <c r="M297" s="29">
        <v>1</v>
      </c>
      <c r="O297" s="29">
        <v>2</v>
      </c>
      <c r="Q297" s="29">
        <v>348</v>
      </c>
      <c r="R297" s="29">
        <v>5</v>
      </c>
      <c r="S297" s="29">
        <v>60</v>
      </c>
      <c r="T297" s="29" t="s">
        <v>376</v>
      </c>
      <c r="U297" s="29" t="s">
        <v>382</v>
      </c>
      <c r="V297" s="29" t="s">
        <v>1649</v>
      </c>
      <c r="X297" s="29">
        <v>30</v>
      </c>
      <c r="Y297" s="29" t="s">
        <v>399</v>
      </c>
      <c r="Z297" s="29">
        <v>80</v>
      </c>
      <c r="AA297" s="29" t="s">
        <v>380</v>
      </c>
      <c r="AB297" s="29" t="s">
        <v>502</v>
      </c>
      <c r="AC297" s="29" t="s">
        <v>380</v>
      </c>
      <c r="AD297" s="29">
        <v>38.611111111111114</v>
      </c>
      <c r="AE297" s="29">
        <v>101.5</v>
      </c>
      <c r="AF297" s="29">
        <v>2.5</v>
      </c>
      <c r="AI297" s="29" t="s">
        <v>377</v>
      </c>
      <c r="AJ297" s="29" t="s">
        <v>382</v>
      </c>
      <c r="AK297" s="29" t="s">
        <v>377</v>
      </c>
      <c r="AL297" s="29" t="s">
        <v>383</v>
      </c>
      <c r="AM297" s="29" t="s">
        <v>382</v>
      </c>
      <c r="AN297" s="29" t="s">
        <v>382</v>
      </c>
      <c r="AO297" s="29" t="s">
        <v>528</v>
      </c>
      <c r="AP297" s="29" t="s">
        <v>377</v>
      </c>
      <c r="AQ297" s="29">
        <v>3</v>
      </c>
      <c r="AR297" s="29" t="s">
        <v>383</v>
      </c>
      <c r="AS297" s="29" t="s">
        <v>383</v>
      </c>
      <c r="AT297" s="29" t="s">
        <v>382</v>
      </c>
      <c r="AU297" s="29" t="s">
        <v>383</v>
      </c>
      <c r="AV297" s="29" t="s">
        <v>377</v>
      </c>
      <c r="AW297" s="29" t="s">
        <v>377</v>
      </c>
      <c r="AX297" s="29" t="s">
        <v>377</v>
      </c>
      <c r="AY297" s="29" t="s">
        <v>377</v>
      </c>
      <c r="AZ297" s="29" t="s">
        <v>377</v>
      </c>
      <c r="BA297" s="29" t="s">
        <v>377</v>
      </c>
      <c r="BB297" s="29" t="s">
        <v>383</v>
      </c>
      <c r="BC297" s="29" t="s">
        <v>382</v>
      </c>
      <c r="BD297" s="29" t="s">
        <v>383</v>
      </c>
      <c r="BE297" s="29" t="s">
        <v>382</v>
      </c>
      <c r="BF297" s="29" t="s">
        <v>383</v>
      </c>
      <c r="BG297" s="29" t="s">
        <v>382</v>
      </c>
      <c r="BH297" s="29" t="s">
        <v>383</v>
      </c>
      <c r="BI297" s="29" t="s">
        <v>383</v>
      </c>
      <c r="BJ297" s="29" t="s">
        <v>377</v>
      </c>
      <c r="BK297" s="29" t="s">
        <v>1652</v>
      </c>
      <c r="BL297" s="29" t="s">
        <v>1653</v>
      </c>
      <c r="BM297" s="29" t="s">
        <v>383</v>
      </c>
      <c r="BN297" s="29" t="s">
        <v>382</v>
      </c>
      <c r="BO297" s="29" t="s">
        <v>383</v>
      </c>
      <c r="BP297" s="29" t="s">
        <v>383</v>
      </c>
      <c r="BQ297" s="29">
        <v>14.86</v>
      </c>
      <c r="BR297" s="29">
        <v>3.27</v>
      </c>
      <c r="BS297" s="29">
        <v>22</v>
      </c>
      <c r="BT297" s="29">
        <v>1.29</v>
      </c>
      <c r="BU297" s="29">
        <v>8.6999999999999993</v>
      </c>
      <c r="BV297" s="29">
        <v>10.3</v>
      </c>
      <c r="BW297" s="29">
        <v>69.3</v>
      </c>
      <c r="BX297" s="29">
        <v>4.82</v>
      </c>
      <c r="BY297" s="29">
        <v>11.4</v>
      </c>
      <c r="BZ297" s="29">
        <v>32.270000000000003</v>
      </c>
      <c r="CA297" s="29">
        <v>67</v>
      </c>
      <c r="CB297" s="29">
        <v>23.7</v>
      </c>
      <c r="CC297" s="29">
        <v>35.4</v>
      </c>
      <c r="CD297" s="29">
        <v>15</v>
      </c>
      <c r="CE297" s="29">
        <v>43</v>
      </c>
      <c r="CF297" s="29">
        <v>11.2</v>
      </c>
      <c r="CG297" s="29">
        <v>69</v>
      </c>
      <c r="CH297" s="29">
        <v>0</v>
      </c>
      <c r="CI297" s="29">
        <v>25</v>
      </c>
      <c r="CJ297" s="29">
        <v>4</v>
      </c>
      <c r="CK297" s="29">
        <v>2</v>
      </c>
      <c r="CL297" s="29" t="s">
        <v>383</v>
      </c>
      <c r="CM297" s="29" t="s">
        <v>383</v>
      </c>
      <c r="CN297" s="29" t="s">
        <v>241</v>
      </c>
      <c r="CO297" s="29" t="s">
        <v>382</v>
      </c>
      <c r="CQ297" s="29" t="s">
        <v>385</v>
      </c>
      <c r="CR297" s="29">
        <v>0</v>
      </c>
      <c r="CS297" s="29" t="s">
        <v>385</v>
      </c>
      <c r="CT297" s="29" t="s">
        <v>385</v>
      </c>
      <c r="CU297" s="29" t="s">
        <v>385</v>
      </c>
      <c r="CW297" s="29">
        <v>0</v>
      </c>
      <c r="DC297" s="29" t="s">
        <v>385</v>
      </c>
      <c r="DD297" s="29" t="s">
        <v>385</v>
      </c>
      <c r="DE297" s="29" t="s">
        <v>417</v>
      </c>
      <c r="DF297" s="29">
        <v>0</v>
      </c>
      <c r="DG297" s="29" t="s">
        <v>385</v>
      </c>
      <c r="DH297" s="29" t="str">
        <f t="shared" si="4"/>
        <v>TP007</v>
      </c>
    </row>
    <row r="298" spans="1:112" ht="16" x14ac:dyDescent="0.2">
      <c r="A298" s="29" t="s">
        <v>1576</v>
      </c>
      <c r="B298" s="29" t="s">
        <v>1644</v>
      </c>
      <c r="C298" s="29">
        <v>349</v>
      </c>
      <c r="D298" s="29" t="s">
        <v>242</v>
      </c>
      <c r="E298" s="29" t="s">
        <v>478</v>
      </c>
      <c r="F298" s="29">
        <v>0</v>
      </c>
      <c r="G298" s="29" t="s">
        <v>392</v>
      </c>
      <c r="H298" s="29">
        <v>1</v>
      </c>
      <c r="I298" s="29">
        <v>1.5</v>
      </c>
      <c r="J298" s="29">
        <v>18</v>
      </c>
      <c r="K298" s="29">
        <v>0</v>
      </c>
      <c r="M298" s="29">
        <v>1</v>
      </c>
      <c r="O298" s="29">
        <v>1</v>
      </c>
      <c r="Q298" s="29">
        <v>349</v>
      </c>
      <c r="R298" s="29">
        <v>1.5</v>
      </c>
      <c r="S298" s="29">
        <v>18</v>
      </c>
      <c r="T298" s="29" t="s">
        <v>392</v>
      </c>
      <c r="U298" s="29" t="s">
        <v>382</v>
      </c>
      <c r="V298" s="29" t="s">
        <v>479</v>
      </c>
      <c r="X298" s="29">
        <v>32</v>
      </c>
      <c r="Y298" s="29" t="s">
        <v>380</v>
      </c>
      <c r="Z298" s="29">
        <v>88</v>
      </c>
      <c r="AA298" s="29" t="s">
        <v>380</v>
      </c>
      <c r="AB298" s="29" t="s">
        <v>380</v>
      </c>
      <c r="AC298" s="29" t="s">
        <v>380</v>
      </c>
      <c r="AD298" s="29">
        <v>38.944444444444443</v>
      </c>
      <c r="AE298" s="29">
        <v>102.1</v>
      </c>
      <c r="AF298" s="29">
        <v>3</v>
      </c>
      <c r="AH298" s="29" t="s">
        <v>383</v>
      </c>
      <c r="AI298" s="29" t="s">
        <v>377</v>
      </c>
      <c r="AJ298" s="29" t="s">
        <v>382</v>
      </c>
      <c r="AK298" s="29" t="s">
        <v>377</v>
      </c>
      <c r="AL298" s="29" t="s">
        <v>383</v>
      </c>
      <c r="AM298" s="29" t="s">
        <v>382</v>
      </c>
      <c r="AN298" s="29" t="s">
        <v>382</v>
      </c>
      <c r="AO298" s="29" t="s">
        <v>528</v>
      </c>
      <c r="AP298" s="29" t="s">
        <v>382</v>
      </c>
      <c r="AQ298" s="29">
        <v>0</v>
      </c>
      <c r="AR298" s="29" t="s">
        <v>383</v>
      </c>
      <c r="AS298" s="29" t="s">
        <v>383</v>
      </c>
      <c r="AT298" s="29" t="s">
        <v>383</v>
      </c>
      <c r="AU298" s="29" t="s">
        <v>383</v>
      </c>
      <c r="AV298" s="29" t="s">
        <v>377</v>
      </c>
      <c r="AW298" s="29" t="s">
        <v>377</v>
      </c>
      <c r="AX298" s="29" t="s">
        <v>377</v>
      </c>
      <c r="AY298" s="29" t="s">
        <v>377</v>
      </c>
      <c r="AZ298" s="29" t="s">
        <v>377</v>
      </c>
      <c r="BA298" s="29" t="s">
        <v>377</v>
      </c>
      <c r="BB298" s="29" t="s">
        <v>383</v>
      </c>
      <c r="BC298" s="29" t="s">
        <v>382</v>
      </c>
      <c r="BD298" s="29" t="s">
        <v>383</v>
      </c>
      <c r="BE298" s="29" t="s">
        <v>382</v>
      </c>
      <c r="BF298" s="29" t="s">
        <v>383</v>
      </c>
      <c r="BG298" s="29" t="s">
        <v>382</v>
      </c>
      <c r="BH298" s="29" t="s">
        <v>383</v>
      </c>
      <c r="BI298" s="29" t="s">
        <v>1654</v>
      </c>
      <c r="BJ298" s="29" t="s">
        <v>382</v>
      </c>
      <c r="BK298" s="29" t="s">
        <v>383</v>
      </c>
      <c r="BL298" s="29" t="s">
        <v>383</v>
      </c>
      <c r="BM298" s="29" t="s">
        <v>383</v>
      </c>
      <c r="BN298" s="29" t="s">
        <v>382</v>
      </c>
      <c r="BO298" s="29" t="s">
        <v>383</v>
      </c>
      <c r="BP298" s="29" t="s">
        <v>383</v>
      </c>
      <c r="BQ298" s="29">
        <v>19.73</v>
      </c>
      <c r="BR298" s="29">
        <v>5.6</v>
      </c>
      <c r="BS298" s="29">
        <v>28.4</v>
      </c>
      <c r="BT298" s="29">
        <v>1.43</v>
      </c>
      <c r="BU298" s="29">
        <v>7.3</v>
      </c>
      <c r="BV298" s="29">
        <v>12.7</v>
      </c>
      <c r="BW298" s="29">
        <v>64.400000000000006</v>
      </c>
      <c r="BX298" s="29">
        <v>6.11</v>
      </c>
      <c r="BY298" s="29">
        <v>13.4</v>
      </c>
      <c r="BZ298" s="29">
        <v>38.1</v>
      </c>
      <c r="CA298" s="29">
        <v>62</v>
      </c>
      <c r="CB298" s="29">
        <v>22</v>
      </c>
      <c r="CC298" s="29">
        <v>35.299999999999997</v>
      </c>
      <c r="CD298" s="29">
        <v>17</v>
      </c>
      <c r="CE298" s="29">
        <v>74</v>
      </c>
      <c r="CF298" s="29">
        <v>11.5</v>
      </c>
      <c r="CG298" s="29">
        <v>60</v>
      </c>
      <c r="CH298" s="29">
        <v>0</v>
      </c>
      <c r="CI298" s="29">
        <v>30</v>
      </c>
      <c r="CJ298" s="29">
        <v>10</v>
      </c>
      <c r="CK298" s="29">
        <v>0</v>
      </c>
      <c r="CL298" s="29" t="s">
        <v>383</v>
      </c>
      <c r="CM298" s="29" t="s">
        <v>383</v>
      </c>
      <c r="CN298" s="29" t="s">
        <v>242</v>
      </c>
      <c r="CO298" s="29" t="s">
        <v>382</v>
      </c>
      <c r="CQ298" s="29" t="s">
        <v>385</v>
      </c>
      <c r="CR298" s="29">
        <v>0</v>
      </c>
      <c r="CS298" s="29" t="s">
        <v>385</v>
      </c>
      <c r="CT298" s="29" t="s">
        <v>385</v>
      </c>
      <c r="CU298" s="29" t="s">
        <v>385</v>
      </c>
      <c r="CW298" s="29">
        <v>0</v>
      </c>
      <c r="DC298" s="29" t="s">
        <v>385</v>
      </c>
      <c r="DD298" s="29" t="s">
        <v>385</v>
      </c>
      <c r="DE298" s="29" t="s">
        <v>385</v>
      </c>
      <c r="DF298" s="29">
        <v>0</v>
      </c>
      <c r="DG298" s="29" t="s">
        <v>385</v>
      </c>
      <c r="DH298" s="29" t="str">
        <f t="shared" si="4"/>
        <v>TP007</v>
      </c>
    </row>
    <row r="299" spans="1:112" ht="16" x14ac:dyDescent="0.2">
      <c r="A299" s="29" t="s">
        <v>1576</v>
      </c>
      <c r="B299" s="29" t="s">
        <v>1644</v>
      </c>
      <c r="C299" s="29">
        <v>350</v>
      </c>
      <c r="D299" s="29" t="s">
        <v>243</v>
      </c>
      <c r="E299" s="29" t="s">
        <v>1021</v>
      </c>
      <c r="F299" s="29">
        <v>1</v>
      </c>
      <c r="G299" s="29" t="s">
        <v>376</v>
      </c>
      <c r="H299" s="29">
        <v>2</v>
      </c>
      <c r="I299" s="29">
        <v>2</v>
      </c>
      <c r="J299" s="29">
        <v>24</v>
      </c>
      <c r="K299" s="29">
        <v>0</v>
      </c>
      <c r="L299" s="29">
        <v>0</v>
      </c>
      <c r="M299" s="29">
        <v>1</v>
      </c>
      <c r="O299" s="29">
        <v>0</v>
      </c>
      <c r="Q299" s="29">
        <v>350</v>
      </c>
      <c r="R299" s="29">
        <v>2</v>
      </c>
      <c r="S299" s="29">
        <v>24</v>
      </c>
      <c r="T299" s="29" t="s">
        <v>376</v>
      </c>
      <c r="U299" s="29" t="s">
        <v>382</v>
      </c>
      <c r="V299" s="29" t="s">
        <v>479</v>
      </c>
      <c r="X299" s="29">
        <v>25</v>
      </c>
      <c r="Y299" s="29" t="s">
        <v>380</v>
      </c>
      <c r="Z299" s="29">
        <v>72</v>
      </c>
      <c r="AA299" s="29" t="s">
        <v>380</v>
      </c>
      <c r="AB299" s="29" t="s">
        <v>380</v>
      </c>
      <c r="AC299" s="29" t="s">
        <v>380</v>
      </c>
      <c r="AD299" s="29">
        <v>39.222222222222221</v>
      </c>
      <c r="AE299" s="29">
        <v>102.6</v>
      </c>
      <c r="AF299" s="29">
        <v>2.5</v>
      </c>
      <c r="AH299" s="29" t="s">
        <v>383</v>
      </c>
      <c r="AI299" s="29" t="s">
        <v>377</v>
      </c>
      <c r="AJ299" s="29" t="s">
        <v>382</v>
      </c>
      <c r="AK299" s="29" t="s">
        <v>377</v>
      </c>
      <c r="AL299" s="29" t="s">
        <v>383</v>
      </c>
      <c r="AM299" s="29" t="s">
        <v>382</v>
      </c>
      <c r="AN299" s="29" t="s">
        <v>382</v>
      </c>
      <c r="AO299" s="29" t="s">
        <v>528</v>
      </c>
      <c r="AP299" s="29" t="s">
        <v>382</v>
      </c>
      <c r="AQ299" s="29">
        <v>0</v>
      </c>
      <c r="AR299" s="29" t="s">
        <v>383</v>
      </c>
      <c r="AS299" s="29" t="s">
        <v>383</v>
      </c>
      <c r="AT299" s="29" t="s">
        <v>383</v>
      </c>
      <c r="AU299" s="29" t="s">
        <v>383</v>
      </c>
      <c r="AV299" s="29" t="s">
        <v>377</v>
      </c>
      <c r="AW299" s="29" t="s">
        <v>377</v>
      </c>
      <c r="AX299" s="29" t="s">
        <v>377</v>
      </c>
      <c r="AY299" s="29" t="s">
        <v>377</v>
      </c>
      <c r="AZ299" s="29" t="s">
        <v>377</v>
      </c>
      <c r="BA299" s="29" t="s">
        <v>377</v>
      </c>
      <c r="BB299" s="29" t="s">
        <v>383</v>
      </c>
      <c r="BC299" s="29" t="s">
        <v>382</v>
      </c>
      <c r="BD299" s="29" t="s">
        <v>383</v>
      </c>
      <c r="BE299" s="29" t="s">
        <v>382</v>
      </c>
      <c r="BF299" s="29" t="s">
        <v>383</v>
      </c>
      <c r="BG299" s="29" t="s">
        <v>382</v>
      </c>
      <c r="BH299" s="29" t="s">
        <v>383</v>
      </c>
      <c r="BI299" s="29" t="s">
        <v>383</v>
      </c>
      <c r="BJ299" s="29" t="s">
        <v>377</v>
      </c>
      <c r="BK299" s="29">
        <v>5</v>
      </c>
      <c r="BL299" s="29">
        <v>4</v>
      </c>
      <c r="BM299" s="29" t="s">
        <v>383</v>
      </c>
      <c r="BN299" s="29" t="s">
        <v>382</v>
      </c>
      <c r="BO299" s="29" t="s">
        <v>383</v>
      </c>
      <c r="BP299" s="29" t="s">
        <v>1655</v>
      </c>
      <c r="BQ299" s="29">
        <v>8.83</v>
      </c>
      <c r="BR299" s="29">
        <v>2.0499999999999998</v>
      </c>
      <c r="BS299" s="29">
        <v>23.2</v>
      </c>
      <c r="BT299" s="29">
        <v>1.51</v>
      </c>
      <c r="BU299" s="29">
        <v>17.100000000000001</v>
      </c>
      <c r="BV299" s="29">
        <v>5.27</v>
      </c>
      <c r="BW299" s="29">
        <v>59.7</v>
      </c>
      <c r="BX299" s="29">
        <v>5.7</v>
      </c>
      <c r="BY299" s="29">
        <v>12.4</v>
      </c>
      <c r="BZ299" s="29">
        <v>35.270000000000003</v>
      </c>
      <c r="CA299" s="29">
        <v>62</v>
      </c>
      <c r="CB299" s="29">
        <v>21.7</v>
      </c>
      <c r="CC299" s="29">
        <v>35.1</v>
      </c>
      <c r="CD299" s="29">
        <v>16.7</v>
      </c>
      <c r="CE299" s="29">
        <v>243</v>
      </c>
      <c r="CF299" s="29">
        <v>9.6</v>
      </c>
      <c r="CG299" s="29">
        <v>63</v>
      </c>
      <c r="CH299" s="29">
        <v>0</v>
      </c>
      <c r="CI299" s="29">
        <v>23</v>
      </c>
      <c r="CJ299" s="29">
        <v>8</v>
      </c>
      <c r="CK299" s="29">
        <v>6</v>
      </c>
      <c r="CL299" s="29" t="s">
        <v>383</v>
      </c>
      <c r="CM299" s="29" t="s">
        <v>383</v>
      </c>
      <c r="CN299" s="29" t="s">
        <v>243</v>
      </c>
      <c r="CO299" s="29" t="s">
        <v>382</v>
      </c>
      <c r="CQ299" s="29" t="s">
        <v>385</v>
      </c>
      <c r="CR299" s="29">
        <v>0</v>
      </c>
      <c r="CS299" s="29" t="s">
        <v>385</v>
      </c>
      <c r="CT299" s="29" t="s">
        <v>385</v>
      </c>
      <c r="CU299" s="29" t="s">
        <v>385</v>
      </c>
      <c r="CW299" s="29">
        <v>0</v>
      </c>
      <c r="DC299" s="29" t="s">
        <v>385</v>
      </c>
      <c r="DD299" s="29" t="s">
        <v>385</v>
      </c>
      <c r="DE299" s="29" t="s">
        <v>385</v>
      </c>
      <c r="DF299" s="29">
        <v>0</v>
      </c>
      <c r="DG299" s="29" t="s">
        <v>385</v>
      </c>
      <c r="DH299" s="29" t="str">
        <f t="shared" si="4"/>
        <v>TP007</v>
      </c>
    </row>
    <row r="300" spans="1:112" ht="17.25" customHeight="1" x14ac:dyDescent="0.2">
      <c r="A300" s="29" t="s">
        <v>1576</v>
      </c>
      <c r="B300" s="29" t="s">
        <v>1644</v>
      </c>
      <c r="C300" s="29" t="s">
        <v>383</v>
      </c>
      <c r="D300" s="29" t="s">
        <v>383</v>
      </c>
      <c r="E300" s="29" t="s">
        <v>1656</v>
      </c>
      <c r="F300" s="29">
        <v>0</v>
      </c>
      <c r="G300" s="29" t="s">
        <v>383</v>
      </c>
      <c r="H300" s="29">
        <v>0.18</v>
      </c>
      <c r="K300" s="29">
        <v>0</v>
      </c>
      <c r="M300" s="29">
        <v>1</v>
      </c>
      <c r="O300" s="29">
        <v>0</v>
      </c>
      <c r="Q300" s="29" t="s">
        <v>383</v>
      </c>
      <c r="T300" s="29" t="s">
        <v>383</v>
      </c>
      <c r="U300" s="29" t="s">
        <v>383</v>
      </c>
      <c r="V300" s="29" t="s">
        <v>383</v>
      </c>
      <c r="X300" s="29" t="s">
        <v>383</v>
      </c>
      <c r="Y300" s="29" t="s">
        <v>383</v>
      </c>
      <c r="Z300" s="29" t="s">
        <v>383</v>
      </c>
      <c r="AA300" s="29" t="s">
        <v>383</v>
      </c>
      <c r="AB300" s="29" t="s">
        <v>383</v>
      </c>
      <c r="AC300" s="29" t="s">
        <v>383</v>
      </c>
      <c r="AD300" s="29" t="s">
        <v>383</v>
      </c>
      <c r="AE300" s="29" t="s">
        <v>383</v>
      </c>
      <c r="AF300" s="29" t="s">
        <v>383</v>
      </c>
      <c r="AG300" s="29" t="s">
        <v>383</v>
      </c>
      <c r="AH300" s="29" t="s">
        <v>383</v>
      </c>
      <c r="AI300" s="29" t="s">
        <v>383</v>
      </c>
      <c r="AJ300" s="29" t="s">
        <v>383</v>
      </c>
      <c r="AK300" s="29" t="s">
        <v>383</v>
      </c>
      <c r="AL300" s="29" t="s">
        <v>383</v>
      </c>
      <c r="AM300" s="29" t="s">
        <v>383</v>
      </c>
      <c r="AN300" s="29" t="s">
        <v>383</v>
      </c>
      <c r="AO300" s="29" t="s">
        <v>383</v>
      </c>
      <c r="AP300" s="29" t="s">
        <v>383</v>
      </c>
      <c r="AQ300" s="29" t="s">
        <v>383</v>
      </c>
      <c r="AR300" s="29" t="s">
        <v>383</v>
      </c>
      <c r="AS300" s="29" t="s">
        <v>383</v>
      </c>
      <c r="AT300" s="29" t="s">
        <v>383</v>
      </c>
      <c r="AU300" s="29" t="s">
        <v>383</v>
      </c>
      <c r="AV300" s="29" t="s">
        <v>383</v>
      </c>
      <c r="AW300" s="29" t="s">
        <v>383</v>
      </c>
      <c r="AX300" s="29" t="s">
        <v>383</v>
      </c>
      <c r="AY300" s="29" t="s">
        <v>383</v>
      </c>
      <c r="AZ300" s="29" t="s">
        <v>383</v>
      </c>
      <c r="BA300" s="29" t="s">
        <v>383</v>
      </c>
      <c r="BB300" s="29" t="s">
        <v>383</v>
      </c>
      <c r="BC300" s="29" t="s">
        <v>383</v>
      </c>
      <c r="BD300" s="29" t="s">
        <v>383</v>
      </c>
      <c r="BE300" s="29" t="s">
        <v>383</v>
      </c>
      <c r="BF300" s="29" t="s">
        <v>383</v>
      </c>
      <c r="BG300" s="29" t="s">
        <v>383</v>
      </c>
      <c r="BH300" s="29" t="s">
        <v>383</v>
      </c>
      <c r="BI300" s="29" t="s">
        <v>383</v>
      </c>
      <c r="BJ300" s="29" t="s">
        <v>383</v>
      </c>
      <c r="BK300" s="29" t="s">
        <v>383</v>
      </c>
      <c r="BL300" s="29" t="s">
        <v>383</v>
      </c>
      <c r="BM300" s="29" t="s">
        <v>383</v>
      </c>
      <c r="BN300" s="29" t="s">
        <v>383</v>
      </c>
      <c r="BO300" s="29" t="s">
        <v>383</v>
      </c>
      <c r="BP300" s="29" t="s">
        <v>383</v>
      </c>
      <c r="BQ300" s="29" t="s">
        <v>383</v>
      </c>
      <c r="BR300" s="29" t="s">
        <v>383</v>
      </c>
      <c r="BS300" s="29" t="s">
        <v>383</v>
      </c>
      <c r="BT300" s="29" t="s">
        <v>383</v>
      </c>
      <c r="BU300" s="29" t="s">
        <v>383</v>
      </c>
      <c r="BV300" s="29" t="s">
        <v>383</v>
      </c>
      <c r="BW300" s="29" t="s">
        <v>383</v>
      </c>
      <c r="BX300" s="29" t="s">
        <v>383</v>
      </c>
      <c r="BY300" s="29" t="s">
        <v>383</v>
      </c>
      <c r="BZ300" s="29" t="s">
        <v>383</v>
      </c>
      <c r="CA300" s="29" t="s">
        <v>383</v>
      </c>
      <c r="CB300" s="29" t="s">
        <v>383</v>
      </c>
      <c r="CC300" s="29" t="s">
        <v>383</v>
      </c>
      <c r="CD300" s="29" t="s">
        <v>383</v>
      </c>
      <c r="CE300" s="29" t="s">
        <v>383</v>
      </c>
      <c r="CF300" s="29" t="s">
        <v>383</v>
      </c>
      <c r="CG300" s="29" t="s">
        <v>383</v>
      </c>
      <c r="CH300" s="29" t="s">
        <v>383</v>
      </c>
      <c r="CI300" s="29" t="s">
        <v>383</v>
      </c>
      <c r="CJ300" s="29" t="s">
        <v>383</v>
      </c>
      <c r="CK300" s="29" t="s">
        <v>383</v>
      </c>
      <c r="CL300" s="29" t="s">
        <v>383</v>
      </c>
      <c r="CM300" s="29" t="s">
        <v>383</v>
      </c>
      <c r="CN300" s="29" t="s">
        <v>383</v>
      </c>
      <c r="CO300" s="29" t="s">
        <v>383</v>
      </c>
      <c r="CP300" s="29" t="s">
        <v>383</v>
      </c>
      <c r="CQ300" s="29" t="s">
        <v>383</v>
      </c>
      <c r="CR300" s="29" t="s">
        <v>383</v>
      </c>
      <c r="CS300" s="29" t="s">
        <v>383</v>
      </c>
      <c r="CT300" s="29" t="s">
        <v>383</v>
      </c>
      <c r="CU300" s="29" t="s">
        <v>383</v>
      </c>
      <c r="CW300" s="29" t="s">
        <v>383</v>
      </c>
      <c r="CX300" s="29" t="s">
        <v>383</v>
      </c>
      <c r="CY300" s="29" t="s">
        <v>383</v>
      </c>
      <c r="CZ300" s="29" t="s">
        <v>383</v>
      </c>
      <c r="DA300" s="29" t="s">
        <v>383</v>
      </c>
      <c r="DC300" s="29" t="s">
        <v>383</v>
      </c>
      <c r="DD300" s="29" t="s">
        <v>383</v>
      </c>
      <c r="DE300" s="29" t="s">
        <v>383</v>
      </c>
      <c r="DG300" s="29" t="s">
        <v>383</v>
      </c>
      <c r="DH300" s="29" t="str">
        <f t="shared" si="4"/>
        <v>TP007</v>
      </c>
    </row>
    <row r="301" spans="1:112" ht="16" x14ac:dyDescent="0.2">
      <c r="A301" s="29" t="s">
        <v>1576</v>
      </c>
      <c r="B301" s="29" t="s">
        <v>1644</v>
      </c>
      <c r="C301" s="29" t="s">
        <v>383</v>
      </c>
      <c r="D301" s="29" t="s">
        <v>383</v>
      </c>
      <c r="E301" s="29" t="s">
        <v>1657</v>
      </c>
      <c r="F301" s="29">
        <v>1</v>
      </c>
      <c r="G301" s="29" t="s">
        <v>383</v>
      </c>
      <c r="H301" s="29">
        <v>0.18</v>
      </c>
      <c r="K301" s="29">
        <v>0</v>
      </c>
      <c r="L301" s="29">
        <v>0</v>
      </c>
      <c r="M301" s="29">
        <v>1</v>
      </c>
      <c r="O301" s="29">
        <v>0</v>
      </c>
      <c r="Q301" s="29" t="s">
        <v>383</v>
      </c>
      <c r="T301" s="29" t="s">
        <v>383</v>
      </c>
      <c r="U301" s="29" t="s">
        <v>383</v>
      </c>
      <c r="V301" s="29" t="s">
        <v>383</v>
      </c>
      <c r="X301" s="29" t="s">
        <v>383</v>
      </c>
      <c r="Y301" s="29" t="s">
        <v>383</v>
      </c>
      <c r="Z301" s="29" t="s">
        <v>383</v>
      </c>
      <c r="AA301" s="29" t="s">
        <v>383</v>
      </c>
      <c r="AB301" s="29" t="s">
        <v>383</v>
      </c>
      <c r="AC301" s="29" t="s">
        <v>383</v>
      </c>
      <c r="AD301" s="29" t="s">
        <v>383</v>
      </c>
      <c r="AE301" s="29" t="s">
        <v>383</v>
      </c>
      <c r="AF301" s="29" t="s">
        <v>383</v>
      </c>
      <c r="AG301" s="29" t="s">
        <v>383</v>
      </c>
      <c r="AH301" s="29" t="s">
        <v>383</v>
      </c>
      <c r="AI301" s="29" t="s">
        <v>383</v>
      </c>
      <c r="AJ301" s="29" t="s">
        <v>383</v>
      </c>
      <c r="AK301" s="29" t="s">
        <v>383</v>
      </c>
      <c r="AL301" s="29" t="s">
        <v>383</v>
      </c>
      <c r="AM301" s="29" t="s">
        <v>383</v>
      </c>
      <c r="AN301" s="29" t="s">
        <v>383</v>
      </c>
      <c r="AO301" s="29" t="s">
        <v>383</v>
      </c>
      <c r="AP301" s="29" t="s">
        <v>383</v>
      </c>
      <c r="AQ301" s="29" t="s">
        <v>383</v>
      </c>
      <c r="AR301" s="29" t="s">
        <v>383</v>
      </c>
      <c r="AS301" s="29" t="s">
        <v>383</v>
      </c>
      <c r="AT301" s="29" t="s">
        <v>383</v>
      </c>
      <c r="AU301" s="29" t="s">
        <v>383</v>
      </c>
      <c r="AV301" s="29" t="s">
        <v>383</v>
      </c>
      <c r="AW301" s="29" t="s">
        <v>383</v>
      </c>
      <c r="AX301" s="29" t="s">
        <v>383</v>
      </c>
      <c r="AY301" s="29" t="s">
        <v>383</v>
      </c>
      <c r="AZ301" s="29" t="s">
        <v>383</v>
      </c>
      <c r="BA301" s="29" t="s">
        <v>383</v>
      </c>
      <c r="BB301" s="29" t="s">
        <v>383</v>
      </c>
      <c r="BC301" s="29" t="s">
        <v>383</v>
      </c>
      <c r="BD301" s="29" t="s">
        <v>383</v>
      </c>
      <c r="BE301" s="29" t="s">
        <v>383</v>
      </c>
      <c r="BF301" s="29" t="s">
        <v>383</v>
      </c>
      <c r="BG301" s="29" t="s">
        <v>383</v>
      </c>
      <c r="BH301" s="29" t="s">
        <v>383</v>
      </c>
      <c r="BI301" s="29" t="s">
        <v>383</v>
      </c>
      <c r="BJ301" s="29" t="s">
        <v>383</v>
      </c>
      <c r="BK301" s="29" t="s">
        <v>383</v>
      </c>
      <c r="BL301" s="29" t="s">
        <v>383</v>
      </c>
      <c r="BM301" s="29" t="s">
        <v>383</v>
      </c>
      <c r="BN301" s="29" t="s">
        <v>383</v>
      </c>
      <c r="BO301" s="29" t="s">
        <v>383</v>
      </c>
      <c r="BP301" s="29" t="s">
        <v>383</v>
      </c>
      <c r="BQ301" s="29" t="s">
        <v>383</v>
      </c>
      <c r="BR301" s="29" t="s">
        <v>383</v>
      </c>
      <c r="BS301" s="29" t="s">
        <v>383</v>
      </c>
      <c r="BT301" s="29" t="s">
        <v>383</v>
      </c>
      <c r="BU301" s="29" t="s">
        <v>383</v>
      </c>
      <c r="BV301" s="29" t="s">
        <v>383</v>
      </c>
      <c r="BW301" s="29" t="s">
        <v>383</v>
      </c>
      <c r="BX301" s="29" t="s">
        <v>383</v>
      </c>
      <c r="BY301" s="29" t="s">
        <v>383</v>
      </c>
      <c r="BZ301" s="29" t="s">
        <v>383</v>
      </c>
      <c r="CA301" s="29" t="s">
        <v>383</v>
      </c>
      <c r="CB301" s="29" t="s">
        <v>383</v>
      </c>
      <c r="CC301" s="29" t="s">
        <v>383</v>
      </c>
      <c r="CD301" s="29" t="s">
        <v>383</v>
      </c>
      <c r="CE301" s="29" t="s">
        <v>383</v>
      </c>
      <c r="CF301" s="29" t="s">
        <v>383</v>
      </c>
      <c r="CG301" s="29" t="s">
        <v>383</v>
      </c>
      <c r="CH301" s="29" t="s">
        <v>383</v>
      </c>
      <c r="CI301" s="29" t="s">
        <v>383</v>
      </c>
      <c r="CJ301" s="29" t="s">
        <v>383</v>
      </c>
      <c r="CK301" s="29" t="s">
        <v>383</v>
      </c>
      <c r="CL301" s="29" t="s">
        <v>383</v>
      </c>
      <c r="CM301" s="29" t="s">
        <v>383</v>
      </c>
      <c r="CN301" s="29" t="s">
        <v>383</v>
      </c>
      <c r="CO301" s="29" t="s">
        <v>383</v>
      </c>
      <c r="CP301" s="29" t="s">
        <v>383</v>
      </c>
      <c r="CQ301" s="29" t="s">
        <v>383</v>
      </c>
      <c r="CR301" s="29" t="s">
        <v>383</v>
      </c>
      <c r="CS301" s="29" t="s">
        <v>383</v>
      </c>
      <c r="CT301" s="29" t="s">
        <v>383</v>
      </c>
      <c r="CU301" s="29" t="s">
        <v>383</v>
      </c>
      <c r="CW301" s="29" t="s">
        <v>383</v>
      </c>
      <c r="CX301" s="29" t="s">
        <v>383</v>
      </c>
      <c r="CY301" s="29" t="s">
        <v>383</v>
      </c>
      <c r="CZ301" s="29" t="s">
        <v>383</v>
      </c>
      <c r="DA301" s="29" t="s">
        <v>383</v>
      </c>
      <c r="DC301" s="29" t="s">
        <v>383</v>
      </c>
      <c r="DD301" s="29" t="s">
        <v>383</v>
      </c>
      <c r="DE301" s="29" t="s">
        <v>383</v>
      </c>
      <c r="DG301" s="29" t="s">
        <v>383</v>
      </c>
      <c r="DH301" s="29" t="str">
        <f t="shared" si="4"/>
        <v>TP007</v>
      </c>
    </row>
    <row r="302" spans="1:112" ht="16" x14ac:dyDescent="0.2">
      <c r="A302" s="29" t="s">
        <v>1576</v>
      </c>
      <c r="B302" s="29" t="s">
        <v>1658</v>
      </c>
      <c r="C302" s="29">
        <v>402</v>
      </c>
      <c r="D302" s="29" t="s">
        <v>244</v>
      </c>
      <c r="E302" s="29" t="s">
        <v>1659</v>
      </c>
      <c r="F302" s="29">
        <v>0</v>
      </c>
      <c r="G302" s="29" t="s">
        <v>392</v>
      </c>
      <c r="H302" s="29">
        <v>6</v>
      </c>
      <c r="I302" s="29">
        <v>6</v>
      </c>
      <c r="J302" s="29">
        <v>72</v>
      </c>
      <c r="K302" s="29">
        <v>1</v>
      </c>
      <c r="M302" s="29">
        <v>1</v>
      </c>
      <c r="O302" s="29">
        <v>1</v>
      </c>
      <c r="Q302" s="29">
        <v>402</v>
      </c>
      <c r="R302" s="29">
        <v>6</v>
      </c>
      <c r="S302" s="29">
        <v>72</v>
      </c>
      <c r="T302" s="29" t="s">
        <v>392</v>
      </c>
      <c r="U302" s="29" t="s">
        <v>382</v>
      </c>
      <c r="V302" s="29" t="s">
        <v>479</v>
      </c>
      <c r="X302" s="29">
        <v>23</v>
      </c>
      <c r="Y302" s="29" t="s">
        <v>380</v>
      </c>
      <c r="Z302" s="29">
        <v>76</v>
      </c>
      <c r="AA302" s="29">
        <v>20</v>
      </c>
      <c r="AB302" s="29" t="s">
        <v>380</v>
      </c>
      <c r="AC302" s="29" t="s">
        <v>380</v>
      </c>
      <c r="AD302" s="29">
        <v>38.444444444444443</v>
      </c>
      <c r="AE302" s="29">
        <v>101.2</v>
      </c>
      <c r="AF302" s="29">
        <v>3</v>
      </c>
      <c r="AH302" s="29" t="s">
        <v>1660</v>
      </c>
      <c r="AI302" s="29" t="s">
        <v>377</v>
      </c>
      <c r="AJ302" s="29" t="s">
        <v>377</v>
      </c>
      <c r="AK302" s="29" t="s">
        <v>377</v>
      </c>
      <c r="AL302" s="29" t="s">
        <v>383</v>
      </c>
      <c r="AM302" s="29" t="s">
        <v>382</v>
      </c>
      <c r="AN302" s="29" t="s">
        <v>382</v>
      </c>
      <c r="AO302" s="29" t="s">
        <v>1661</v>
      </c>
      <c r="AP302" s="29" t="s">
        <v>377</v>
      </c>
      <c r="AQ302" s="29">
        <v>5</v>
      </c>
      <c r="AR302" s="29" t="s">
        <v>383</v>
      </c>
      <c r="AS302" s="29" t="s">
        <v>383</v>
      </c>
      <c r="AT302" s="29" t="s">
        <v>383</v>
      </c>
      <c r="AU302" s="29" t="s">
        <v>383</v>
      </c>
      <c r="AV302" s="29" t="s">
        <v>377</v>
      </c>
      <c r="AW302" s="29" t="s">
        <v>377</v>
      </c>
      <c r="AX302" s="29" t="s">
        <v>377</v>
      </c>
      <c r="AY302" s="29" t="s">
        <v>377</v>
      </c>
      <c r="AZ302" s="29" t="s">
        <v>377</v>
      </c>
      <c r="BA302" s="29" t="s">
        <v>377</v>
      </c>
      <c r="BB302" s="29" t="s">
        <v>383</v>
      </c>
      <c r="BC302" s="29" t="s">
        <v>382</v>
      </c>
      <c r="BD302" s="29" t="s">
        <v>383</v>
      </c>
      <c r="BE302" s="29" t="s">
        <v>377</v>
      </c>
      <c r="BF302" s="29" t="s">
        <v>1662</v>
      </c>
      <c r="BG302" s="29" t="s">
        <v>382</v>
      </c>
      <c r="BH302" s="29" t="s">
        <v>383</v>
      </c>
      <c r="BI302" s="29" t="s">
        <v>383</v>
      </c>
      <c r="BJ302" s="29" t="s">
        <v>382</v>
      </c>
      <c r="BK302" s="29" t="s">
        <v>383</v>
      </c>
      <c r="BL302" s="29" t="s">
        <v>383</v>
      </c>
      <c r="BM302" s="29" t="s">
        <v>1662</v>
      </c>
      <c r="BN302" s="29" t="s">
        <v>382</v>
      </c>
      <c r="BO302" s="29" t="s">
        <v>383</v>
      </c>
      <c r="BP302" s="29" t="s">
        <v>383</v>
      </c>
      <c r="BQ302" s="29">
        <v>12.68</v>
      </c>
      <c r="BR302" s="29">
        <v>2.4900000000000002</v>
      </c>
      <c r="BS302" s="29">
        <v>19.600000000000001</v>
      </c>
      <c r="BT302" s="29">
        <v>2.52</v>
      </c>
      <c r="BU302" s="29">
        <v>19.899999999999999</v>
      </c>
      <c r="BV302" s="29">
        <v>7.67</v>
      </c>
      <c r="BW302" s="29">
        <v>60.5</v>
      </c>
      <c r="BX302" s="29">
        <v>4.8099999999999996</v>
      </c>
      <c r="BY302" s="29">
        <v>11</v>
      </c>
      <c r="BZ302" s="29">
        <v>31.22</v>
      </c>
      <c r="CA302" s="29">
        <v>65</v>
      </c>
      <c r="CB302" s="29">
        <v>22.8</v>
      </c>
      <c r="CC302" s="29">
        <v>35.1</v>
      </c>
      <c r="CD302" s="29">
        <v>16</v>
      </c>
      <c r="CE302" s="29">
        <v>48</v>
      </c>
      <c r="CF302" s="29">
        <v>12.3</v>
      </c>
      <c r="CG302" s="29">
        <v>61</v>
      </c>
      <c r="CH302" s="29">
        <v>0</v>
      </c>
      <c r="CI302" s="29">
        <v>32</v>
      </c>
      <c r="CJ302" s="29">
        <v>6</v>
      </c>
      <c r="CK302" s="29">
        <v>1</v>
      </c>
      <c r="CL302" s="29" t="s">
        <v>383</v>
      </c>
      <c r="CM302" s="29" t="s">
        <v>383</v>
      </c>
      <c r="CN302" s="29" t="s">
        <v>244</v>
      </c>
      <c r="CO302" s="29" t="s">
        <v>382</v>
      </c>
      <c r="CQ302" s="29" t="s">
        <v>385</v>
      </c>
      <c r="CR302" s="29">
        <v>0</v>
      </c>
      <c r="CS302" s="29" t="s">
        <v>385</v>
      </c>
      <c r="CT302" s="29" t="s">
        <v>385</v>
      </c>
      <c r="CU302" s="29" t="s">
        <v>385</v>
      </c>
      <c r="CW302" s="29">
        <v>0</v>
      </c>
      <c r="DC302" s="29" t="s">
        <v>385</v>
      </c>
      <c r="DD302" s="29" t="s">
        <v>385</v>
      </c>
      <c r="DE302" s="29" t="s">
        <v>385</v>
      </c>
      <c r="DF302" s="29">
        <v>0</v>
      </c>
      <c r="DG302" s="29" t="s">
        <v>385</v>
      </c>
      <c r="DH302" s="29" t="str">
        <f t="shared" si="4"/>
        <v>TP008</v>
      </c>
    </row>
    <row r="303" spans="1:112" ht="16" x14ac:dyDescent="0.2">
      <c r="A303" s="29" t="s">
        <v>1576</v>
      </c>
      <c r="B303" s="29" t="s">
        <v>1663</v>
      </c>
      <c r="C303" s="29">
        <v>351</v>
      </c>
      <c r="D303" s="29" t="s">
        <v>245</v>
      </c>
      <c r="E303" s="29" t="s">
        <v>1664</v>
      </c>
      <c r="F303" s="29">
        <v>0</v>
      </c>
      <c r="G303" s="29" t="s">
        <v>392</v>
      </c>
      <c r="H303" s="29">
        <v>9</v>
      </c>
      <c r="I303" s="29">
        <v>9</v>
      </c>
      <c r="J303" s="29">
        <v>108</v>
      </c>
      <c r="K303" s="29">
        <v>1</v>
      </c>
      <c r="M303" s="29">
        <v>1</v>
      </c>
      <c r="O303" s="29">
        <v>1</v>
      </c>
      <c r="Q303" s="29">
        <v>351</v>
      </c>
      <c r="R303" s="29">
        <v>9</v>
      </c>
      <c r="S303" s="29">
        <v>108</v>
      </c>
      <c r="T303" s="29" t="s">
        <v>392</v>
      </c>
      <c r="U303" s="29" t="s">
        <v>377</v>
      </c>
      <c r="V303" s="29" t="s">
        <v>479</v>
      </c>
      <c r="X303" s="29">
        <v>22</v>
      </c>
      <c r="Y303" s="29" t="s">
        <v>554</v>
      </c>
      <c r="Z303" s="29">
        <v>121</v>
      </c>
      <c r="AA303" s="29" t="s">
        <v>380</v>
      </c>
      <c r="AB303" s="29" t="s">
        <v>380</v>
      </c>
      <c r="AC303" s="29" t="s">
        <v>380</v>
      </c>
      <c r="AD303" s="29">
        <v>38.888888888888886</v>
      </c>
      <c r="AE303" s="29">
        <v>102</v>
      </c>
      <c r="AF303" s="29">
        <v>2</v>
      </c>
      <c r="AI303" s="29" t="s">
        <v>377</v>
      </c>
      <c r="AJ303" s="29" t="s">
        <v>382</v>
      </c>
      <c r="AK303" s="29" t="s">
        <v>377</v>
      </c>
      <c r="AL303" s="29" t="s">
        <v>383</v>
      </c>
      <c r="AM303" s="29" t="s">
        <v>382</v>
      </c>
      <c r="AN303" s="29" t="s">
        <v>377</v>
      </c>
      <c r="AO303" s="29" t="s">
        <v>1665</v>
      </c>
      <c r="AP303" s="29" t="s">
        <v>377</v>
      </c>
      <c r="AQ303" s="29">
        <v>6</v>
      </c>
      <c r="AR303" s="29" t="s">
        <v>383</v>
      </c>
      <c r="AS303" s="29" t="s">
        <v>383</v>
      </c>
      <c r="AT303" s="29" t="s">
        <v>382</v>
      </c>
      <c r="AU303" s="29" t="s">
        <v>383</v>
      </c>
      <c r="AV303" s="29" t="s">
        <v>377</v>
      </c>
      <c r="AW303" s="29" t="s">
        <v>377</v>
      </c>
      <c r="AX303" s="29" t="s">
        <v>377</v>
      </c>
      <c r="AY303" s="29" t="s">
        <v>377</v>
      </c>
      <c r="AZ303" s="29" t="s">
        <v>377</v>
      </c>
      <c r="BA303" s="29" t="s">
        <v>377</v>
      </c>
      <c r="BB303" s="29" t="s">
        <v>383</v>
      </c>
      <c r="BC303" s="29" t="s">
        <v>382</v>
      </c>
      <c r="BD303" s="29" t="s">
        <v>383</v>
      </c>
      <c r="BE303" s="29" t="s">
        <v>382</v>
      </c>
      <c r="BF303" s="29" t="s">
        <v>383</v>
      </c>
      <c r="BG303" s="29" t="s">
        <v>382</v>
      </c>
      <c r="BH303" s="29" t="s">
        <v>383</v>
      </c>
      <c r="BI303" s="29" t="s">
        <v>1666</v>
      </c>
      <c r="BJ303" s="29" t="s">
        <v>382</v>
      </c>
      <c r="BK303" s="29" t="s">
        <v>383</v>
      </c>
      <c r="BL303" s="29" t="s">
        <v>383</v>
      </c>
      <c r="BM303" s="29" t="s">
        <v>383</v>
      </c>
      <c r="BN303" s="29" t="s">
        <v>382</v>
      </c>
      <c r="BO303" s="29" t="s">
        <v>383</v>
      </c>
      <c r="BP303" s="29" t="s">
        <v>383</v>
      </c>
      <c r="BQ303" s="29">
        <v>12.17</v>
      </c>
      <c r="BR303" s="29">
        <v>2.63</v>
      </c>
      <c r="BS303" s="29">
        <v>21.6</v>
      </c>
      <c r="BT303" s="29">
        <v>1.44</v>
      </c>
      <c r="BU303" s="29">
        <v>11.8</v>
      </c>
      <c r="BV303" s="29">
        <v>8.1</v>
      </c>
      <c r="BW303" s="29">
        <v>66.5</v>
      </c>
      <c r="BX303" s="29">
        <v>4.9800000000000004</v>
      </c>
      <c r="BY303" s="29">
        <v>10.6</v>
      </c>
      <c r="BZ303" s="29">
        <v>30.77</v>
      </c>
      <c r="CA303" s="29">
        <v>62</v>
      </c>
      <c r="CB303" s="29">
        <v>21.2</v>
      </c>
      <c r="CC303" s="29">
        <v>34.4</v>
      </c>
      <c r="CD303" s="29">
        <v>4.9800000000000004</v>
      </c>
      <c r="CE303" s="29">
        <v>109</v>
      </c>
      <c r="CF303" s="29">
        <v>62</v>
      </c>
      <c r="CG303" s="29">
        <v>68</v>
      </c>
      <c r="CH303" s="29">
        <v>0</v>
      </c>
      <c r="CI303" s="29">
        <v>26</v>
      </c>
      <c r="CJ303" s="29">
        <v>6</v>
      </c>
      <c r="CK303" s="29">
        <v>0</v>
      </c>
      <c r="CL303" s="29" t="s">
        <v>383</v>
      </c>
      <c r="CM303" s="29" t="s">
        <v>383</v>
      </c>
      <c r="CN303" s="29" t="s">
        <v>245</v>
      </c>
      <c r="CO303" s="29" t="s">
        <v>382</v>
      </c>
      <c r="CQ303" s="29" t="s">
        <v>385</v>
      </c>
      <c r="CR303" s="29">
        <v>0</v>
      </c>
      <c r="CS303" s="29" t="s">
        <v>385</v>
      </c>
      <c r="CT303" s="29" t="s">
        <v>385</v>
      </c>
      <c r="CU303" s="29" t="s">
        <v>385</v>
      </c>
      <c r="CW303" s="29">
        <v>0</v>
      </c>
      <c r="DC303" s="29" t="s">
        <v>385</v>
      </c>
      <c r="DD303" s="29" t="s">
        <v>385</v>
      </c>
      <c r="DE303" s="29" t="s">
        <v>385</v>
      </c>
      <c r="DF303" s="29">
        <v>0</v>
      </c>
      <c r="DG303" s="29" t="s">
        <v>385</v>
      </c>
      <c r="DH303" s="29" t="str">
        <f t="shared" si="4"/>
        <v>TP009</v>
      </c>
    </row>
    <row r="304" spans="1:112" ht="16" x14ac:dyDescent="0.2">
      <c r="A304" s="29" t="s">
        <v>1576</v>
      </c>
      <c r="B304" s="29" t="s">
        <v>1667</v>
      </c>
      <c r="C304" s="29">
        <v>403</v>
      </c>
      <c r="D304" s="29" t="s">
        <v>246</v>
      </c>
      <c r="E304" s="29" t="s">
        <v>1668</v>
      </c>
      <c r="F304" s="29">
        <v>1</v>
      </c>
      <c r="G304" s="29" t="s">
        <v>376</v>
      </c>
      <c r="H304" s="29">
        <v>6</v>
      </c>
      <c r="I304" s="29">
        <v>4</v>
      </c>
      <c r="J304" s="29">
        <v>48</v>
      </c>
      <c r="K304" s="29">
        <v>0</v>
      </c>
      <c r="L304" s="29">
        <v>0</v>
      </c>
      <c r="M304" s="29">
        <v>1</v>
      </c>
      <c r="O304" s="29">
        <v>2</v>
      </c>
      <c r="Q304" s="29">
        <v>403</v>
      </c>
      <c r="R304" s="29">
        <v>4</v>
      </c>
      <c r="S304" s="29">
        <v>48</v>
      </c>
      <c r="T304" s="29" t="s">
        <v>376</v>
      </c>
      <c r="U304" s="29" t="s">
        <v>382</v>
      </c>
      <c r="V304" s="29" t="s">
        <v>1669</v>
      </c>
      <c r="X304" s="29">
        <v>45</v>
      </c>
      <c r="Y304" s="29" t="s">
        <v>380</v>
      </c>
      <c r="Z304" s="29">
        <v>72</v>
      </c>
      <c r="AA304" s="29">
        <v>80</v>
      </c>
      <c r="AB304" s="29" t="s">
        <v>380</v>
      </c>
      <c r="AC304" s="29" t="s">
        <v>380</v>
      </c>
      <c r="AD304" s="29">
        <v>38.444444444444443</v>
      </c>
      <c r="AE304" s="29">
        <v>101.2</v>
      </c>
      <c r="AF304" s="29">
        <v>4.5</v>
      </c>
      <c r="AH304" s="29" t="s">
        <v>1670</v>
      </c>
      <c r="AI304" s="29" t="s">
        <v>377</v>
      </c>
      <c r="AJ304" s="29" t="s">
        <v>377</v>
      </c>
      <c r="AK304" s="29" t="s">
        <v>377</v>
      </c>
      <c r="AL304" s="29" t="s">
        <v>383</v>
      </c>
      <c r="AM304" s="29" t="s">
        <v>382</v>
      </c>
      <c r="AN304" s="29" t="s">
        <v>382</v>
      </c>
      <c r="AO304" s="29" t="s">
        <v>1661</v>
      </c>
      <c r="AP304" s="29" t="s">
        <v>377</v>
      </c>
      <c r="AQ304" s="29">
        <v>4</v>
      </c>
      <c r="AR304" s="29" t="s">
        <v>383</v>
      </c>
      <c r="AS304" s="29" t="s">
        <v>383</v>
      </c>
      <c r="AT304" s="29" t="s">
        <v>382</v>
      </c>
      <c r="AU304" s="29" t="s">
        <v>383</v>
      </c>
      <c r="AV304" s="29" t="s">
        <v>377</v>
      </c>
      <c r="AW304" s="29" t="s">
        <v>377</v>
      </c>
      <c r="AX304" s="29" t="s">
        <v>377</v>
      </c>
      <c r="AY304" s="29" t="s">
        <v>377</v>
      </c>
      <c r="AZ304" s="29" t="s">
        <v>377</v>
      </c>
      <c r="BA304" s="29" t="s">
        <v>377</v>
      </c>
      <c r="BB304" s="29" t="s">
        <v>383</v>
      </c>
      <c r="BC304" s="29" t="s">
        <v>382</v>
      </c>
      <c r="BD304" s="29" t="s">
        <v>383</v>
      </c>
      <c r="BE304" s="29" t="s">
        <v>382</v>
      </c>
      <c r="BF304" s="29" t="s">
        <v>383</v>
      </c>
      <c r="BG304" s="29" t="s">
        <v>382</v>
      </c>
      <c r="BH304" s="29" t="s">
        <v>383</v>
      </c>
      <c r="BI304" s="29" t="s">
        <v>1671</v>
      </c>
      <c r="BJ304" s="29" t="s">
        <v>377</v>
      </c>
      <c r="BK304" s="29">
        <v>4</v>
      </c>
      <c r="BL304" s="29">
        <v>0</v>
      </c>
      <c r="BM304" s="29" t="s">
        <v>383</v>
      </c>
      <c r="BN304" s="29" t="s">
        <v>382</v>
      </c>
      <c r="BO304" s="29" t="s">
        <v>383</v>
      </c>
      <c r="BP304" s="29" t="s">
        <v>383</v>
      </c>
      <c r="BQ304" s="29">
        <v>5.58</v>
      </c>
      <c r="BR304" s="29">
        <v>2.25</v>
      </c>
      <c r="BS304" s="29">
        <v>40.299999999999997</v>
      </c>
      <c r="BT304" s="29">
        <v>0.92</v>
      </c>
      <c r="BU304" s="29">
        <v>16.5</v>
      </c>
      <c r="BV304" s="29">
        <v>2.41</v>
      </c>
      <c r="BW304" s="29">
        <v>43.2</v>
      </c>
      <c r="BX304" s="29">
        <v>6.12</v>
      </c>
      <c r="BY304" s="29">
        <v>13.1</v>
      </c>
      <c r="BZ304" s="29">
        <v>37.950000000000003</v>
      </c>
      <c r="CA304" s="29">
        <v>62</v>
      </c>
      <c r="CB304" s="29">
        <v>21.3</v>
      </c>
      <c r="CC304" s="29">
        <v>34.4</v>
      </c>
      <c r="CD304" s="29">
        <v>16.5</v>
      </c>
      <c r="CE304" s="29">
        <v>114</v>
      </c>
      <c r="CF304" s="29">
        <v>8.9</v>
      </c>
      <c r="CG304" s="29">
        <v>67</v>
      </c>
      <c r="CH304" s="29">
        <v>0</v>
      </c>
      <c r="CI304" s="29">
        <v>25</v>
      </c>
      <c r="CJ304" s="29">
        <v>4</v>
      </c>
      <c r="CK304" s="29">
        <v>4</v>
      </c>
      <c r="CL304" s="29" t="s">
        <v>383</v>
      </c>
      <c r="CM304" s="29" t="s">
        <v>383</v>
      </c>
      <c r="CN304" s="29" t="s">
        <v>246</v>
      </c>
      <c r="CO304" s="29" t="s">
        <v>382</v>
      </c>
      <c r="CQ304" s="29" t="s">
        <v>385</v>
      </c>
      <c r="CR304" s="29">
        <v>0</v>
      </c>
      <c r="CS304" s="29" t="s">
        <v>385</v>
      </c>
      <c r="CT304" s="29" t="s">
        <v>385</v>
      </c>
      <c r="CU304" s="29" t="s">
        <v>385</v>
      </c>
      <c r="CW304" s="29">
        <v>0</v>
      </c>
      <c r="DC304" s="29" t="s">
        <v>385</v>
      </c>
      <c r="DD304" s="29" t="s">
        <v>385</v>
      </c>
      <c r="DE304" s="29" t="s">
        <v>385</v>
      </c>
      <c r="DF304" s="29">
        <v>0</v>
      </c>
      <c r="DG304" s="29" t="s">
        <v>385</v>
      </c>
      <c r="DH304" s="29" t="str">
        <f t="shared" si="4"/>
        <v>TP010</v>
      </c>
    </row>
    <row r="305" spans="1:112" ht="16" x14ac:dyDescent="0.2">
      <c r="A305" s="29" t="s">
        <v>1576</v>
      </c>
      <c r="B305" s="29" t="s">
        <v>1672</v>
      </c>
      <c r="C305" s="29">
        <v>352</v>
      </c>
      <c r="D305" s="29" t="s">
        <v>247</v>
      </c>
      <c r="E305" s="29" t="s">
        <v>1673</v>
      </c>
      <c r="F305" s="29">
        <v>1</v>
      </c>
      <c r="G305" s="29" t="s">
        <v>376</v>
      </c>
      <c r="H305" s="29">
        <v>7</v>
      </c>
      <c r="I305" s="29">
        <v>7</v>
      </c>
      <c r="J305" s="29">
        <v>84</v>
      </c>
      <c r="K305" s="29">
        <v>0</v>
      </c>
      <c r="L305" s="29">
        <v>0</v>
      </c>
      <c r="M305" s="29">
        <v>1</v>
      </c>
      <c r="O305" s="29">
        <v>2</v>
      </c>
      <c r="Q305" s="29">
        <v>352</v>
      </c>
      <c r="R305" s="29">
        <v>7</v>
      </c>
      <c r="S305" s="29">
        <v>84</v>
      </c>
      <c r="T305" s="29" t="s">
        <v>376</v>
      </c>
      <c r="U305" s="29" t="s">
        <v>382</v>
      </c>
      <c r="V305" s="29" t="s">
        <v>1649</v>
      </c>
      <c r="X305" s="29">
        <v>12</v>
      </c>
      <c r="Y305" s="29" t="s">
        <v>380</v>
      </c>
      <c r="Z305" s="29">
        <v>88</v>
      </c>
      <c r="AA305" s="29" t="s">
        <v>380</v>
      </c>
      <c r="AB305" s="29" t="s">
        <v>380</v>
      </c>
      <c r="AC305" s="29" t="s">
        <v>380</v>
      </c>
      <c r="AD305" s="29">
        <v>37.888888888888886</v>
      </c>
      <c r="AE305" s="29">
        <v>100.2</v>
      </c>
      <c r="AF305" s="29">
        <v>4</v>
      </c>
      <c r="AH305" s="29" t="s">
        <v>1674</v>
      </c>
      <c r="AI305" s="29" t="s">
        <v>377</v>
      </c>
      <c r="AJ305" s="29" t="s">
        <v>382</v>
      </c>
      <c r="AK305" s="29" t="s">
        <v>377</v>
      </c>
      <c r="AL305" s="29" t="s">
        <v>383</v>
      </c>
      <c r="AM305" s="29" t="s">
        <v>382</v>
      </c>
      <c r="AN305" s="29" t="s">
        <v>377</v>
      </c>
      <c r="AO305" s="29" t="s">
        <v>1675</v>
      </c>
      <c r="AP305" s="29" t="s">
        <v>377</v>
      </c>
      <c r="AQ305" s="29">
        <v>2</v>
      </c>
      <c r="AR305" s="29" t="s">
        <v>1676</v>
      </c>
      <c r="AS305" s="29" t="s">
        <v>383</v>
      </c>
      <c r="AT305" s="29" t="s">
        <v>383</v>
      </c>
      <c r="AU305" s="29" t="s">
        <v>383</v>
      </c>
      <c r="AV305" s="29" t="s">
        <v>377</v>
      </c>
      <c r="AW305" s="29" t="s">
        <v>377</v>
      </c>
      <c r="AX305" s="29" t="s">
        <v>377</v>
      </c>
      <c r="AY305" s="29" t="s">
        <v>377</v>
      </c>
      <c r="AZ305" s="29" t="s">
        <v>377</v>
      </c>
      <c r="BA305" s="29" t="s">
        <v>377</v>
      </c>
      <c r="BB305" s="29" t="s">
        <v>383</v>
      </c>
      <c r="BC305" s="29" t="s">
        <v>382</v>
      </c>
      <c r="BD305" s="29" t="s">
        <v>383</v>
      </c>
      <c r="BE305" s="29" t="s">
        <v>382</v>
      </c>
      <c r="BF305" s="29" t="s">
        <v>383</v>
      </c>
      <c r="BG305" s="29" t="s">
        <v>382</v>
      </c>
      <c r="BH305" s="29" t="s">
        <v>383</v>
      </c>
      <c r="BI305" s="29" t="s">
        <v>1677</v>
      </c>
      <c r="BJ305" s="29" t="s">
        <v>377</v>
      </c>
      <c r="BK305" s="29" t="s">
        <v>1678</v>
      </c>
      <c r="BL305" s="29">
        <v>11</v>
      </c>
      <c r="BM305" s="29" t="s">
        <v>383</v>
      </c>
      <c r="BN305" s="29" t="s">
        <v>382</v>
      </c>
      <c r="BO305" s="29" t="s">
        <v>383</v>
      </c>
      <c r="BP305" s="29" t="s">
        <v>383</v>
      </c>
      <c r="BQ305" s="29">
        <v>10.9</v>
      </c>
      <c r="BR305" s="29">
        <v>2.77</v>
      </c>
      <c r="BS305" s="29">
        <v>25.4</v>
      </c>
      <c r="BT305" s="29">
        <v>1.6</v>
      </c>
      <c r="BU305" s="29">
        <v>14.7</v>
      </c>
      <c r="BV305" s="29">
        <v>6.53</v>
      </c>
      <c r="BW305" s="29">
        <v>59.9</v>
      </c>
      <c r="BX305" s="29">
        <v>7.21</v>
      </c>
      <c r="BY305" s="29">
        <v>14.2</v>
      </c>
      <c r="BZ305" s="29">
        <v>41.25</v>
      </c>
      <c r="CA305" s="29">
        <v>57</v>
      </c>
      <c r="CB305" s="29">
        <v>19.7</v>
      </c>
      <c r="CC305" s="29">
        <v>34.4</v>
      </c>
      <c r="CD305" s="29">
        <v>17.7</v>
      </c>
      <c r="CE305" s="29">
        <v>94</v>
      </c>
      <c r="CF305" s="29">
        <v>14.7</v>
      </c>
      <c r="CG305" s="29">
        <v>63</v>
      </c>
      <c r="CH305" s="29">
        <v>0</v>
      </c>
      <c r="CI305" s="29">
        <v>29</v>
      </c>
      <c r="CJ305" s="29">
        <v>8</v>
      </c>
      <c r="CK305" s="29">
        <v>0</v>
      </c>
      <c r="CL305" s="29" t="s">
        <v>383</v>
      </c>
      <c r="CM305" s="29" t="s">
        <v>383</v>
      </c>
      <c r="CN305" s="29" t="s">
        <v>247</v>
      </c>
      <c r="CO305" s="29" t="s">
        <v>382</v>
      </c>
      <c r="CQ305" s="29" t="s">
        <v>385</v>
      </c>
      <c r="CR305" s="29">
        <v>0</v>
      </c>
      <c r="CS305" s="29" t="s">
        <v>385</v>
      </c>
      <c r="CT305" s="29" t="s">
        <v>385</v>
      </c>
      <c r="CU305" s="29" t="s">
        <v>385</v>
      </c>
      <c r="CW305" s="29">
        <v>0</v>
      </c>
      <c r="DC305" s="29" t="s">
        <v>385</v>
      </c>
      <c r="DD305" s="29" t="s">
        <v>385</v>
      </c>
      <c r="DE305" s="29" t="s">
        <v>385</v>
      </c>
      <c r="DF305" s="29">
        <v>0</v>
      </c>
      <c r="DG305" s="29" t="s">
        <v>385</v>
      </c>
      <c r="DH305" s="29" t="str">
        <f t="shared" si="4"/>
        <v>TP011</v>
      </c>
    </row>
    <row r="306" spans="1:112" ht="16" x14ac:dyDescent="0.2">
      <c r="A306" s="29" t="s">
        <v>1576</v>
      </c>
      <c r="B306" s="29" t="s">
        <v>1672</v>
      </c>
      <c r="C306" s="29">
        <v>353</v>
      </c>
      <c r="D306" s="29" t="s">
        <v>248</v>
      </c>
      <c r="E306" s="29" t="s">
        <v>1679</v>
      </c>
      <c r="F306" s="29">
        <v>0</v>
      </c>
      <c r="G306" s="29" t="s">
        <v>392</v>
      </c>
      <c r="H306" s="29">
        <v>1.5</v>
      </c>
      <c r="I306" s="29">
        <v>1.6</v>
      </c>
      <c r="J306" s="29">
        <v>19</v>
      </c>
      <c r="K306" s="29">
        <v>0</v>
      </c>
      <c r="M306" s="29">
        <v>1</v>
      </c>
      <c r="O306" s="29">
        <v>2</v>
      </c>
      <c r="P306" s="29" t="s">
        <v>1680</v>
      </c>
      <c r="Q306" s="29">
        <v>353</v>
      </c>
      <c r="R306" s="29">
        <v>1.6</v>
      </c>
      <c r="S306" s="29">
        <v>19</v>
      </c>
      <c r="T306" s="29" t="s">
        <v>392</v>
      </c>
      <c r="U306" s="29" t="s">
        <v>382</v>
      </c>
      <c r="V306" s="29" t="s">
        <v>1681</v>
      </c>
      <c r="X306" s="29">
        <v>4</v>
      </c>
      <c r="Y306" s="29" t="s">
        <v>380</v>
      </c>
      <c r="Z306" s="29">
        <v>120</v>
      </c>
      <c r="AA306" s="29" t="s">
        <v>380</v>
      </c>
      <c r="AC306" s="29" t="s">
        <v>380</v>
      </c>
      <c r="AD306" s="29">
        <v>39.222222222222221</v>
      </c>
      <c r="AE306" s="29">
        <v>102.6</v>
      </c>
      <c r="AF306" s="29">
        <v>4</v>
      </c>
      <c r="AH306" s="29" t="s">
        <v>1682</v>
      </c>
      <c r="AI306" s="29" t="s">
        <v>377</v>
      </c>
      <c r="AJ306" s="29" t="s">
        <v>382</v>
      </c>
      <c r="AK306" s="29" t="s">
        <v>377</v>
      </c>
      <c r="AL306" s="29" t="s">
        <v>383</v>
      </c>
      <c r="AM306" s="29" t="s">
        <v>382</v>
      </c>
      <c r="AN306" s="29" t="s">
        <v>382</v>
      </c>
      <c r="AO306" s="29" t="s">
        <v>528</v>
      </c>
      <c r="AP306" s="29" t="s">
        <v>377</v>
      </c>
      <c r="AQ306" s="29">
        <v>3</v>
      </c>
      <c r="AR306" s="29" t="s">
        <v>1683</v>
      </c>
      <c r="AS306" s="29" t="s">
        <v>383</v>
      </c>
      <c r="AT306" s="29" t="s">
        <v>382</v>
      </c>
      <c r="AU306" s="29" t="s">
        <v>383</v>
      </c>
      <c r="AV306" s="29" t="s">
        <v>377</v>
      </c>
      <c r="AW306" s="29" t="s">
        <v>377</v>
      </c>
      <c r="AX306" s="29" t="s">
        <v>377</v>
      </c>
      <c r="AY306" s="29" t="s">
        <v>377</v>
      </c>
      <c r="AZ306" s="29" t="s">
        <v>377</v>
      </c>
      <c r="BA306" s="29" t="s">
        <v>377</v>
      </c>
      <c r="BB306" s="29" t="s">
        <v>383</v>
      </c>
      <c r="BC306" s="29" t="s">
        <v>382</v>
      </c>
      <c r="BD306" s="29" t="s">
        <v>383</v>
      </c>
      <c r="BE306" s="29" t="s">
        <v>377</v>
      </c>
      <c r="BF306" s="29" t="s">
        <v>1684</v>
      </c>
      <c r="BG306" s="29" t="s">
        <v>382</v>
      </c>
      <c r="BH306" s="29" t="s">
        <v>383</v>
      </c>
      <c r="BI306" s="29" t="s">
        <v>1685</v>
      </c>
      <c r="BJ306" s="29" t="s">
        <v>382</v>
      </c>
      <c r="BK306" s="29" t="s">
        <v>383</v>
      </c>
      <c r="BL306" s="29" t="s">
        <v>383</v>
      </c>
      <c r="BM306" s="29" t="s">
        <v>1684</v>
      </c>
      <c r="BN306" s="29" t="s">
        <v>382</v>
      </c>
      <c r="BO306" s="29" t="s">
        <v>383</v>
      </c>
      <c r="BP306" s="29" t="s">
        <v>383</v>
      </c>
      <c r="BQ306" s="29" t="s">
        <v>1686</v>
      </c>
      <c r="BR306" s="29" t="s">
        <v>383</v>
      </c>
      <c r="BS306" s="29" t="s">
        <v>383</v>
      </c>
      <c r="BT306" s="29" t="s">
        <v>383</v>
      </c>
      <c r="BU306" s="29" t="s">
        <v>383</v>
      </c>
      <c r="BV306" s="29" t="s">
        <v>383</v>
      </c>
      <c r="BW306" s="29" t="s">
        <v>383</v>
      </c>
      <c r="BX306" s="29" t="s">
        <v>383</v>
      </c>
      <c r="BY306" s="29" t="s">
        <v>383</v>
      </c>
      <c r="BZ306" s="29" t="s">
        <v>383</v>
      </c>
      <c r="CA306" s="29" t="s">
        <v>383</v>
      </c>
      <c r="CB306" s="29" t="s">
        <v>383</v>
      </c>
      <c r="CC306" s="29" t="s">
        <v>383</v>
      </c>
      <c r="CD306" s="29" t="s">
        <v>383</v>
      </c>
      <c r="CE306" s="29" t="s">
        <v>383</v>
      </c>
      <c r="CF306" s="29" t="s">
        <v>383</v>
      </c>
      <c r="CG306" s="29" t="s">
        <v>383</v>
      </c>
      <c r="CH306" s="29" t="s">
        <v>383</v>
      </c>
      <c r="CI306" s="29" t="s">
        <v>383</v>
      </c>
      <c r="CJ306" s="29" t="s">
        <v>383</v>
      </c>
      <c r="CK306" s="29" t="s">
        <v>383</v>
      </c>
      <c r="CL306" s="29" t="s">
        <v>383</v>
      </c>
      <c r="CM306" s="29" t="s">
        <v>383</v>
      </c>
      <c r="CN306" s="29" t="s">
        <v>248</v>
      </c>
      <c r="CO306" s="29" t="s">
        <v>383</v>
      </c>
      <c r="CQ306" s="29" t="s">
        <v>383</v>
      </c>
      <c r="CR306" s="29" t="s">
        <v>383</v>
      </c>
      <c r="CS306" s="29" t="s">
        <v>385</v>
      </c>
      <c r="CT306" s="29" t="s">
        <v>385</v>
      </c>
      <c r="CU306" s="29" t="s">
        <v>385</v>
      </c>
      <c r="CW306" s="29">
        <v>0</v>
      </c>
      <c r="DC306" s="29" t="s">
        <v>385</v>
      </c>
      <c r="DD306" s="29" t="s">
        <v>385</v>
      </c>
      <c r="DE306" s="29" t="s">
        <v>417</v>
      </c>
      <c r="DF306" s="29" t="s">
        <v>383</v>
      </c>
      <c r="DG306" s="29" t="s">
        <v>385</v>
      </c>
      <c r="DH306" s="29" t="str">
        <f t="shared" si="4"/>
        <v>TP011</v>
      </c>
    </row>
    <row r="307" spans="1:112" ht="16" x14ac:dyDescent="0.2">
      <c r="A307" s="29" t="s">
        <v>1576</v>
      </c>
      <c r="B307" s="29" t="s">
        <v>1672</v>
      </c>
      <c r="C307" s="29">
        <v>354</v>
      </c>
      <c r="D307" s="29" t="s">
        <v>249</v>
      </c>
      <c r="E307" s="29" t="s">
        <v>1687</v>
      </c>
      <c r="F307" s="29">
        <v>0</v>
      </c>
      <c r="G307" s="29" t="s">
        <v>392</v>
      </c>
      <c r="H307" s="29">
        <v>1.5</v>
      </c>
      <c r="I307" s="29">
        <v>1.5</v>
      </c>
      <c r="J307" s="29">
        <v>18</v>
      </c>
      <c r="K307" s="29">
        <v>0</v>
      </c>
      <c r="M307" s="29">
        <v>1</v>
      </c>
      <c r="O307" s="29">
        <v>0</v>
      </c>
      <c r="Q307" s="29">
        <v>354</v>
      </c>
      <c r="R307" s="29">
        <v>1.5</v>
      </c>
      <c r="S307" s="29">
        <v>18</v>
      </c>
      <c r="T307" s="29" t="s">
        <v>392</v>
      </c>
      <c r="U307" s="29" t="s">
        <v>382</v>
      </c>
      <c r="V307" s="29" t="s">
        <v>1649</v>
      </c>
      <c r="X307" s="29">
        <v>32</v>
      </c>
      <c r="Y307" s="29" t="s">
        <v>380</v>
      </c>
      <c r="Z307" s="29">
        <v>120</v>
      </c>
      <c r="AA307" s="29" t="s">
        <v>380</v>
      </c>
      <c r="AB307" s="29" t="s">
        <v>502</v>
      </c>
      <c r="AC307" s="29" t="s">
        <v>380</v>
      </c>
      <c r="AD307" s="29">
        <v>39.111111111111114</v>
      </c>
      <c r="AE307" s="29">
        <v>102.4</v>
      </c>
      <c r="AF307" s="29">
        <v>6</v>
      </c>
      <c r="AH307" s="29" t="s">
        <v>383</v>
      </c>
      <c r="AI307" s="29" t="s">
        <v>377</v>
      </c>
      <c r="AJ307" s="29" t="s">
        <v>377</v>
      </c>
      <c r="AK307" s="29" t="s">
        <v>377</v>
      </c>
      <c r="AL307" s="29" t="s">
        <v>383</v>
      </c>
      <c r="AM307" s="29" t="s">
        <v>382</v>
      </c>
      <c r="AN307" s="29" t="s">
        <v>382</v>
      </c>
      <c r="AO307" s="29" t="s">
        <v>1688</v>
      </c>
      <c r="AP307" s="29" t="s">
        <v>382</v>
      </c>
      <c r="AQ307" s="29" t="s">
        <v>383</v>
      </c>
      <c r="AR307" s="29" t="s">
        <v>383</v>
      </c>
      <c r="AS307" s="29" t="s">
        <v>383</v>
      </c>
      <c r="AT307" s="29" t="s">
        <v>383</v>
      </c>
      <c r="AU307" s="29" t="s">
        <v>383</v>
      </c>
      <c r="AV307" s="29" t="s">
        <v>377</v>
      </c>
      <c r="AW307" s="29" t="s">
        <v>377</v>
      </c>
      <c r="AX307" s="29" t="s">
        <v>377</v>
      </c>
      <c r="AY307" s="29" t="s">
        <v>377</v>
      </c>
      <c r="AZ307" s="29" t="s">
        <v>377</v>
      </c>
      <c r="BA307" s="29" t="s">
        <v>377</v>
      </c>
      <c r="BB307" s="29" t="s">
        <v>383</v>
      </c>
      <c r="BC307" s="29" t="s">
        <v>382</v>
      </c>
      <c r="BD307" s="29" t="s">
        <v>383</v>
      </c>
      <c r="BE307" s="29" t="s">
        <v>382</v>
      </c>
      <c r="BF307" s="29" t="s">
        <v>383</v>
      </c>
      <c r="BG307" s="29" t="s">
        <v>382</v>
      </c>
      <c r="BH307" s="29" t="s">
        <v>383</v>
      </c>
      <c r="BI307" s="29" t="s">
        <v>1677</v>
      </c>
      <c r="BJ307" s="29" t="s">
        <v>382</v>
      </c>
      <c r="BK307" s="29" t="s">
        <v>383</v>
      </c>
      <c r="BL307" s="29" t="s">
        <v>383</v>
      </c>
      <c r="BM307" s="29" t="s">
        <v>383</v>
      </c>
      <c r="BN307" s="29" t="s">
        <v>382</v>
      </c>
      <c r="BO307" s="29" t="s">
        <v>383</v>
      </c>
      <c r="BP307" s="29" t="s">
        <v>383</v>
      </c>
      <c r="BQ307" s="29">
        <v>5.41</v>
      </c>
      <c r="BR307" s="29">
        <v>1.1599999999999999</v>
      </c>
      <c r="BS307" s="29">
        <v>21.5</v>
      </c>
      <c r="BT307" s="29">
        <v>0.45</v>
      </c>
      <c r="BU307" s="29">
        <v>8.3000000000000007</v>
      </c>
      <c r="BV307" s="29">
        <v>3.8</v>
      </c>
      <c r="BW307" s="29">
        <v>70.3</v>
      </c>
      <c r="BX307" s="29">
        <v>6.83</v>
      </c>
      <c r="BY307" s="29">
        <v>13.5</v>
      </c>
      <c r="BZ307" s="29">
        <v>39.85</v>
      </c>
      <c r="CA307" s="29">
        <v>58</v>
      </c>
      <c r="CB307" s="29">
        <v>19.8</v>
      </c>
      <c r="CC307" s="29">
        <v>33.9</v>
      </c>
      <c r="CD307" s="29">
        <v>17.600000000000001</v>
      </c>
      <c r="CE307" s="29">
        <v>59</v>
      </c>
      <c r="CF307" s="29">
        <v>14.6</v>
      </c>
      <c r="CG307" s="29">
        <v>69</v>
      </c>
      <c r="CH307" s="29">
        <v>0</v>
      </c>
      <c r="CI307" s="29">
        <v>23</v>
      </c>
      <c r="CJ307" s="29">
        <v>4</v>
      </c>
      <c r="CK307" s="29">
        <v>4</v>
      </c>
      <c r="CL307" s="29" t="s">
        <v>383</v>
      </c>
      <c r="CM307" s="29" t="s">
        <v>383</v>
      </c>
      <c r="CN307" s="29" t="s">
        <v>249</v>
      </c>
      <c r="CO307" s="29" t="s">
        <v>382</v>
      </c>
      <c r="CQ307" s="29" t="s">
        <v>385</v>
      </c>
      <c r="CR307" s="29">
        <v>0</v>
      </c>
      <c r="CS307" s="29" t="s">
        <v>385</v>
      </c>
      <c r="CT307" s="29" t="s">
        <v>385</v>
      </c>
      <c r="CU307" s="29" t="s">
        <v>385</v>
      </c>
      <c r="CW307" s="29">
        <v>0</v>
      </c>
      <c r="DC307" s="29" t="s">
        <v>385</v>
      </c>
      <c r="DD307" s="29" t="s">
        <v>385</v>
      </c>
      <c r="DE307" s="29" t="s">
        <v>432</v>
      </c>
      <c r="DF307" s="29">
        <v>1</v>
      </c>
      <c r="DG307" s="29" t="s">
        <v>385</v>
      </c>
      <c r="DH307" s="29" t="str">
        <f t="shared" si="4"/>
        <v>TP011</v>
      </c>
    </row>
    <row r="308" spans="1:112" ht="16" x14ac:dyDescent="0.2">
      <c r="A308" s="29" t="s">
        <v>1576</v>
      </c>
      <c r="B308" s="29" t="s">
        <v>1689</v>
      </c>
      <c r="C308" s="29">
        <v>404</v>
      </c>
      <c r="D308" s="29" t="s">
        <v>250</v>
      </c>
      <c r="E308" s="29" t="s">
        <v>1690</v>
      </c>
      <c r="F308" s="29">
        <v>0</v>
      </c>
      <c r="G308" s="29" t="s">
        <v>392</v>
      </c>
      <c r="H308" s="29">
        <v>4</v>
      </c>
      <c r="I308" s="29">
        <v>5</v>
      </c>
      <c r="J308" s="29">
        <v>60</v>
      </c>
      <c r="K308" s="29">
        <v>0</v>
      </c>
      <c r="M308" s="29">
        <v>1</v>
      </c>
      <c r="O308" s="29">
        <v>1</v>
      </c>
      <c r="Q308" s="29">
        <v>404</v>
      </c>
      <c r="R308" s="29">
        <v>5</v>
      </c>
      <c r="S308" s="29">
        <v>60</v>
      </c>
      <c r="T308" s="29" t="s">
        <v>392</v>
      </c>
      <c r="U308" s="29" t="s">
        <v>382</v>
      </c>
      <c r="V308" s="29" t="s">
        <v>1691</v>
      </c>
      <c r="X308" s="29">
        <v>60</v>
      </c>
      <c r="Y308" s="29" t="s">
        <v>380</v>
      </c>
      <c r="Z308" s="29">
        <v>72</v>
      </c>
      <c r="AA308" s="29">
        <v>100</v>
      </c>
      <c r="AB308" s="29" t="s">
        <v>380</v>
      </c>
      <c r="AC308" s="29" t="s">
        <v>380</v>
      </c>
      <c r="AD308" s="29">
        <v>38</v>
      </c>
      <c r="AE308" s="29">
        <v>100.4</v>
      </c>
      <c r="AF308" s="29">
        <v>6</v>
      </c>
      <c r="AH308" s="29" t="s">
        <v>1692</v>
      </c>
      <c r="AI308" s="29" t="s">
        <v>377</v>
      </c>
      <c r="AJ308" s="29" t="s">
        <v>377</v>
      </c>
      <c r="AK308" s="29" t="s">
        <v>382</v>
      </c>
      <c r="AL308" s="29" t="s">
        <v>383</v>
      </c>
      <c r="AM308" s="29" t="s">
        <v>382</v>
      </c>
      <c r="AN308" s="29" t="s">
        <v>382</v>
      </c>
      <c r="AO308" s="29" t="s">
        <v>383</v>
      </c>
      <c r="AP308" s="29" t="s">
        <v>377</v>
      </c>
      <c r="AQ308" s="29">
        <v>6</v>
      </c>
      <c r="AR308" s="29" t="s">
        <v>1693</v>
      </c>
      <c r="AS308" s="29" t="s">
        <v>383</v>
      </c>
      <c r="AT308" s="29" t="s">
        <v>383</v>
      </c>
      <c r="AU308" s="29" t="s">
        <v>383</v>
      </c>
      <c r="AV308" s="29" t="s">
        <v>377</v>
      </c>
      <c r="AW308" s="29" t="s">
        <v>377</v>
      </c>
      <c r="AX308" s="29" t="s">
        <v>377</v>
      </c>
      <c r="AY308" s="29" t="s">
        <v>377</v>
      </c>
      <c r="AZ308" s="29" t="s">
        <v>377</v>
      </c>
      <c r="BA308" s="29" t="s">
        <v>377</v>
      </c>
      <c r="BB308" s="29" t="s">
        <v>383</v>
      </c>
      <c r="BC308" s="29" t="s">
        <v>382</v>
      </c>
      <c r="BD308" s="29" t="s">
        <v>383</v>
      </c>
      <c r="BE308" s="29" t="s">
        <v>382</v>
      </c>
      <c r="BF308" s="29" t="s">
        <v>383</v>
      </c>
      <c r="BG308" s="29" t="s">
        <v>382</v>
      </c>
      <c r="BH308" s="29" t="s">
        <v>383</v>
      </c>
      <c r="BI308" s="29" t="s">
        <v>1694</v>
      </c>
      <c r="BJ308" s="29" t="s">
        <v>382</v>
      </c>
      <c r="BK308" s="29" t="s">
        <v>383</v>
      </c>
      <c r="BL308" s="29" t="s">
        <v>383</v>
      </c>
      <c r="BM308" s="29" t="s">
        <v>383</v>
      </c>
      <c r="BN308" s="29" t="s">
        <v>382</v>
      </c>
      <c r="BO308" s="29" t="s">
        <v>383</v>
      </c>
      <c r="BP308" s="29" t="s">
        <v>383</v>
      </c>
      <c r="BQ308" s="29">
        <v>12.32</v>
      </c>
      <c r="BR308" s="29">
        <v>4.46</v>
      </c>
      <c r="BS308" s="29">
        <v>36.200000000000003</v>
      </c>
      <c r="BT308" s="29">
        <v>1.26</v>
      </c>
      <c r="BU308" s="29">
        <v>10.3</v>
      </c>
      <c r="BV308" s="29">
        <v>6.6</v>
      </c>
      <c r="BW308" s="29">
        <v>53.5</v>
      </c>
      <c r="BX308" s="29">
        <v>3.89</v>
      </c>
      <c r="BY308" s="29">
        <v>8.6</v>
      </c>
      <c r="BZ308" s="29">
        <v>24.41</v>
      </c>
      <c r="CA308" s="29">
        <v>63</v>
      </c>
      <c r="CB308" s="29">
        <v>22.2</v>
      </c>
      <c r="CC308" s="29">
        <v>35.299999999999997</v>
      </c>
      <c r="CD308" s="29">
        <v>15</v>
      </c>
      <c r="CE308" s="29">
        <v>72</v>
      </c>
      <c r="CF308" s="29">
        <v>10.1</v>
      </c>
      <c r="CG308" s="29">
        <v>44</v>
      </c>
      <c r="CH308" s="29">
        <v>0</v>
      </c>
      <c r="CI308" s="29">
        <v>48</v>
      </c>
      <c r="CJ308" s="29">
        <v>8</v>
      </c>
      <c r="CK308" s="29">
        <v>0</v>
      </c>
      <c r="CL308" s="29" t="s">
        <v>383</v>
      </c>
      <c r="CM308" s="29" t="s">
        <v>383</v>
      </c>
      <c r="CN308" s="29" t="s">
        <v>250</v>
      </c>
      <c r="CO308" s="29" t="s">
        <v>382</v>
      </c>
      <c r="CQ308" s="29" t="s">
        <v>385</v>
      </c>
      <c r="CR308" s="29">
        <v>0</v>
      </c>
      <c r="CS308" s="29" t="s">
        <v>385</v>
      </c>
      <c r="CT308" s="29" t="s">
        <v>385</v>
      </c>
      <c r="CU308" s="29" t="s">
        <v>385</v>
      </c>
      <c r="CW308" s="29">
        <v>0</v>
      </c>
      <c r="DC308" s="29" t="s">
        <v>385</v>
      </c>
      <c r="DD308" s="29" t="s">
        <v>385</v>
      </c>
      <c r="DE308" s="29" t="s">
        <v>385</v>
      </c>
      <c r="DF308" s="29">
        <v>1</v>
      </c>
      <c r="DG308" s="29" t="s">
        <v>385</v>
      </c>
      <c r="DH308" s="29" t="str">
        <f t="shared" si="4"/>
        <v>TP012</v>
      </c>
    </row>
    <row r="309" spans="1:112" ht="16" x14ac:dyDescent="0.2">
      <c r="A309" s="29" t="s">
        <v>1576</v>
      </c>
      <c r="B309" s="29" t="s">
        <v>1689</v>
      </c>
      <c r="C309" s="29">
        <v>405</v>
      </c>
      <c r="D309" s="29" t="s">
        <v>251</v>
      </c>
      <c r="E309" s="29" t="s">
        <v>1695</v>
      </c>
      <c r="F309" s="29">
        <v>0</v>
      </c>
      <c r="G309" s="29" t="s">
        <v>392</v>
      </c>
      <c r="H309" s="29">
        <v>7</v>
      </c>
      <c r="I309" s="29">
        <v>7</v>
      </c>
      <c r="J309" s="29">
        <v>84</v>
      </c>
      <c r="K309" s="29">
        <v>1</v>
      </c>
      <c r="M309" s="29">
        <v>1</v>
      </c>
      <c r="O309" s="29">
        <v>1</v>
      </c>
      <c r="Q309" s="29">
        <v>405</v>
      </c>
      <c r="R309" s="29">
        <v>99</v>
      </c>
      <c r="S309" s="29">
        <v>999</v>
      </c>
      <c r="T309" s="29" t="s">
        <v>392</v>
      </c>
      <c r="U309" s="29" t="s">
        <v>377</v>
      </c>
      <c r="V309" s="29" t="s">
        <v>479</v>
      </c>
      <c r="X309" s="29">
        <v>60</v>
      </c>
      <c r="Y309" s="29" t="s">
        <v>380</v>
      </c>
      <c r="Z309" s="29">
        <v>96</v>
      </c>
      <c r="AA309" s="29" t="s">
        <v>380</v>
      </c>
      <c r="AB309" s="29" t="s">
        <v>380</v>
      </c>
      <c r="AC309" s="29" t="s">
        <v>380</v>
      </c>
      <c r="AD309" s="29">
        <v>38.888888888888886</v>
      </c>
      <c r="AE309" s="29">
        <v>102</v>
      </c>
      <c r="AF309" s="29">
        <v>7</v>
      </c>
      <c r="AH309" s="29" t="s">
        <v>1696</v>
      </c>
      <c r="AI309" s="29" t="s">
        <v>383</v>
      </c>
      <c r="AJ309" s="29" t="s">
        <v>383</v>
      </c>
      <c r="AK309" s="29" t="s">
        <v>383</v>
      </c>
      <c r="AL309" s="29" t="s">
        <v>383</v>
      </c>
      <c r="AM309" s="29" t="s">
        <v>383</v>
      </c>
      <c r="AN309" s="29" t="s">
        <v>383</v>
      </c>
      <c r="AO309" s="29" t="s">
        <v>383</v>
      </c>
      <c r="AP309" s="29" t="s">
        <v>383</v>
      </c>
      <c r="AQ309" s="29" t="s">
        <v>383</v>
      </c>
      <c r="AR309" s="29" t="s">
        <v>383</v>
      </c>
      <c r="AS309" s="29" t="s">
        <v>383</v>
      </c>
      <c r="AT309" s="29" t="s">
        <v>383</v>
      </c>
      <c r="AU309" s="29" t="s">
        <v>383</v>
      </c>
      <c r="AV309" s="29" t="s">
        <v>383</v>
      </c>
      <c r="AW309" s="29" t="s">
        <v>383</v>
      </c>
      <c r="AX309" s="29" t="s">
        <v>383</v>
      </c>
      <c r="AY309" s="29" t="s">
        <v>383</v>
      </c>
      <c r="AZ309" s="29" t="s">
        <v>383</v>
      </c>
      <c r="BA309" s="29" t="s">
        <v>383</v>
      </c>
      <c r="BB309" s="29" t="s">
        <v>383</v>
      </c>
      <c r="BC309" s="29" t="s">
        <v>383</v>
      </c>
      <c r="BD309" s="29" t="s">
        <v>383</v>
      </c>
      <c r="BE309" s="29" t="s">
        <v>383</v>
      </c>
      <c r="BF309" s="29" t="s">
        <v>383</v>
      </c>
      <c r="BG309" s="29" t="s">
        <v>383</v>
      </c>
      <c r="BH309" s="29" t="s">
        <v>383</v>
      </c>
      <c r="BI309" s="29" t="s">
        <v>383</v>
      </c>
      <c r="BJ309" s="29" t="s">
        <v>382</v>
      </c>
      <c r="BK309" s="29" t="s">
        <v>383</v>
      </c>
      <c r="BL309" s="29" t="s">
        <v>383</v>
      </c>
      <c r="BM309" s="29" t="s">
        <v>383</v>
      </c>
      <c r="BN309" s="29" t="s">
        <v>383</v>
      </c>
      <c r="BO309" s="29" t="s">
        <v>383</v>
      </c>
      <c r="BP309" s="29" t="s">
        <v>383</v>
      </c>
      <c r="BQ309" s="29">
        <v>8.69</v>
      </c>
      <c r="BR309" s="29">
        <v>2.94</v>
      </c>
      <c r="BS309" s="29">
        <v>33.9</v>
      </c>
      <c r="BT309" s="29">
        <v>1.78</v>
      </c>
      <c r="BU309" s="29">
        <v>20.399999999999999</v>
      </c>
      <c r="BV309" s="29">
        <v>3.97</v>
      </c>
      <c r="BW309" s="29">
        <v>45.7</v>
      </c>
      <c r="BX309" s="29">
        <v>6.33</v>
      </c>
      <c r="BY309" s="29">
        <v>14.2</v>
      </c>
      <c r="BZ309" s="29">
        <v>41.77</v>
      </c>
      <c r="CA309" s="29">
        <v>66</v>
      </c>
      <c r="CB309" s="29">
        <v>22.4</v>
      </c>
      <c r="CC309" s="29">
        <v>34</v>
      </c>
      <c r="CD309" s="29">
        <v>15.2</v>
      </c>
      <c r="CE309" s="29">
        <v>10</v>
      </c>
      <c r="CF309" s="29">
        <v>12.9</v>
      </c>
      <c r="CG309" s="29">
        <v>54</v>
      </c>
      <c r="CH309" s="29">
        <v>0</v>
      </c>
      <c r="CI309" s="29">
        <v>40</v>
      </c>
      <c r="CJ309" s="29">
        <v>6</v>
      </c>
      <c r="CK309" s="29">
        <v>0</v>
      </c>
      <c r="CL309" s="29" t="s">
        <v>383</v>
      </c>
      <c r="CM309" s="29" t="s">
        <v>383</v>
      </c>
      <c r="CN309" s="29" t="s">
        <v>251</v>
      </c>
      <c r="CO309" s="29" t="s">
        <v>382</v>
      </c>
      <c r="CQ309" s="29" t="s">
        <v>385</v>
      </c>
      <c r="CR309" s="29">
        <v>0</v>
      </c>
      <c r="CS309" s="29" t="s">
        <v>385</v>
      </c>
      <c r="CT309" s="29" t="s">
        <v>385</v>
      </c>
      <c r="CU309" s="29" t="s">
        <v>385</v>
      </c>
      <c r="CW309" s="29">
        <v>0</v>
      </c>
      <c r="DC309" s="29" t="s">
        <v>385</v>
      </c>
      <c r="DD309" s="29" t="s">
        <v>385</v>
      </c>
      <c r="DE309" s="29" t="s">
        <v>385</v>
      </c>
      <c r="DF309" s="29">
        <v>0</v>
      </c>
      <c r="DG309" s="29" t="s">
        <v>385</v>
      </c>
      <c r="DH309" s="29" t="str">
        <f t="shared" si="4"/>
        <v>TP012</v>
      </c>
    </row>
    <row r="310" spans="1:112" ht="16" x14ac:dyDescent="0.2">
      <c r="A310" s="29" t="s">
        <v>1576</v>
      </c>
      <c r="B310" s="29" t="s">
        <v>1697</v>
      </c>
      <c r="C310" s="29">
        <v>355</v>
      </c>
      <c r="D310" s="29" t="s">
        <v>252</v>
      </c>
      <c r="E310" s="29" t="s">
        <v>1426</v>
      </c>
      <c r="F310" s="29">
        <v>0</v>
      </c>
      <c r="G310" s="29" t="s">
        <v>392</v>
      </c>
      <c r="H310" s="29">
        <v>1</v>
      </c>
      <c r="I310" s="29">
        <v>1</v>
      </c>
      <c r="J310" s="29">
        <v>12</v>
      </c>
      <c r="K310" s="29">
        <v>0</v>
      </c>
      <c r="M310" s="29">
        <v>1</v>
      </c>
      <c r="O310" s="29">
        <v>1</v>
      </c>
      <c r="P310" s="29" t="s">
        <v>1698</v>
      </c>
      <c r="Q310" s="29">
        <v>355</v>
      </c>
      <c r="R310" s="29">
        <v>1</v>
      </c>
      <c r="S310" s="29">
        <v>12</v>
      </c>
      <c r="T310" s="29" t="s">
        <v>392</v>
      </c>
      <c r="U310" s="29" t="s">
        <v>382</v>
      </c>
      <c r="V310" s="29" t="s">
        <v>1649</v>
      </c>
      <c r="X310" s="29">
        <v>30</v>
      </c>
      <c r="Y310" s="29" t="s">
        <v>554</v>
      </c>
      <c r="Z310" s="29">
        <v>78</v>
      </c>
      <c r="AA310" s="29" t="s">
        <v>380</v>
      </c>
      <c r="AB310" s="29" t="s">
        <v>380</v>
      </c>
      <c r="AC310" s="29" t="s">
        <v>380</v>
      </c>
      <c r="AD310" s="29">
        <v>38.388888888888886</v>
      </c>
      <c r="AE310" s="29">
        <v>101.1</v>
      </c>
      <c r="AF310" s="29">
        <v>3.5</v>
      </c>
      <c r="AH310" s="29" t="s">
        <v>1699</v>
      </c>
      <c r="AI310" s="29" t="s">
        <v>377</v>
      </c>
      <c r="AJ310" s="29" t="s">
        <v>382</v>
      </c>
      <c r="AK310" s="29" t="s">
        <v>377</v>
      </c>
      <c r="AL310" s="29" t="s">
        <v>383</v>
      </c>
      <c r="AM310" s="29" t="s">
        <v>382</v>
      </c>
      <c r="AN310" s="29" t="s">
        <v>382</v>
      </c>
      <c r="AO310" s="29" t="s">
        <v>1700</v>
      </c>
      <c r="AP310" s="29" t="s">
        <v>377</v>
      </c>
      <c r="AQ310" s="29">
        <v>1</v>
      </c>
      <c r="AR310" s="29" t="s">
        <v>383</v>
      </c>
      <c r="AS310" s="29" t="s">
        <v>383</v>
      </c>
      <c r="AT310" s="29" t="s">
        <v>382</v>
      </c>
      <c r="AU310" s="29" t="s">
        <v>383</v>
      </c>
      <c r="AV310" s="29" t="s">
        <v>377</v>
      </c>
      <c r="AW310" s="29" t="s">
        <v>377</v>
      </c>
      <c r="AX310" s="29" t="s">
        <v>377</v>
      </c>
      <c r="AY310" s="29" t="s">
        <v>377</v>
      </c>
      <c r="AZ310" s="29" t="s">
        <v>377</v>
      </c>
      <c r="BA310" s="29" t="s">
        <v>377</v>
      </c>
      <c r="BB310" s="29" t="s">
        <v>383</v>
      </c>
      <c r="BC310" s="29" t="s">
        <v>382</v>
      </c>
      <c r="BD310" s="29" t="s">
        <v>383</v>
      </c>
      <c r="BE310" s="29" t="s">
        <v>382</v>
      </c>
      <c r="BF310" s="29" t="s">
        <v>383</v>
      </c>
      <c r="BG310" s="29" t="s">
        <v>382</v>
      </c>
      <c r="BH310" s="29" t="s">
        <v>383</v>
      </c>
      <c r="BI310" s="29" t="s">
        <v>1701</v>
      </c>
      <c r="BJ310" s="29" t="s">
        <v>382</v>
      </c>
      <c r="BK310" s="29" t="s">
        <v>383</v>
      </c>
      <c r="BL310" s="29" t="s">
        <v>383</v>
      </c>
      <c r="BM310" s="29" t="s">
        <v>383</v>
      </c>
      <c r="BN310" s="29" t="s">
        <v>382</v>
      </c>
      <c r="BO310" s="29" t="s">
        <v>383</v>
      </c>
      <c r="BP310" s="29" t="s">
        <v>383</v>
      </c>
      <c r="BQ310" s="29">
        <v>12</v>
      </c>
      <c r="BR310" s="29">
        <v>1.57</v>
      </c>
      <c r="BS310" s="29">
        <v>13</v>
      </c>
      <c r="BT310" s="29">
        <v>1.04</v>
      </c>
      <c r="BU310" s="29">
        <v>8.6999999999999993</v>
      </c>
      <c r="BV310" s="29">
        <v>9.39</v>
      </c>
      <c r="BW310" s="29">
        <v>78.3</v>
      </c>
      <c r="BX310" s="29">
        <v>6</v>
      </c>
      <c r="BY310" s="29">
        <v>12.8</v>
      </c>
      <c r="BZ310" s="29">
        <v>35.72</v>
      </c>
      <c r="CA310" s="29">
        <v>60</v>
      </c>
      <c r="CB310" s="29">
        <v>21.3</v>
      </c>
      <c r="CC310" s="29">
        <v>35.799999999999997</v>
      </c>
      <c r="CD310" s="29">
        <v>16</v>
      </c>
      <c r="CE310" s="29">
        <v>57</v>
      </c>
      <c r="CF310" s="29">
        <v>11.8</v>
      </c>
      <c r="CG310" s="29">
        <v>64</v>
      </c>
      <c r="CH310" s="29">
        <v>0</v>
      </c>
      <c r="CI310" s="29">
        <v>32</v>
      </c>
      <c r="CJ310" s="29">
        <v>4</v>
      </c>
      <c r="CK310" s="29">
        <v>0</v>
      </c>
      <c r="CL310" s="29" t="s">
        <v>383</v>
      </c>
      <c r="CM310" s="29" t="s">
        <v>383</v>
      </c>
      <c r="CN310" s="29" t="s">
        <v>252</v>
      </c>
      <c r="CO310" s="29" t="s">
        <v>382</v>
      </c>
      <c r="CQ310" s="29" t="s">
        <v>385</v>
      </c>
      <c r="CR310" s="29">
        <v>0</v>
      </c>
      <c r="CS310" s="29" t="s">
        <v>385</v>
      </c>
      <c r="CT310" s="29" t="s">
        <v>385</v>
      </c>
      <c r="CU310" s="29" t="s">
        <v>385</v>
      </c>
      <c r="CW310" s="29">
        <v>0</v>
      </c>
      <c r="DC310" s="29" t="s">
        <v>385</v>
      </c>
      <c r="DD310" s="29" t="s">
        <v>385</v>
      </c>
      <c r="DE310" s="29" t="s">
        <v>432</v>
      </c>
      <c r="DF310" s="29">
        <v>0</v>
      </c>
      <c r="DG310" s="29" t="s">
        <v>385</v>
      </c>
      <c r="DH310" s="29" t="str">
        <f t="shared" si="4"/>
        <v>TP013</v>
      </c>
    </row>
    <row r="311" spans="1:112" ht="16" x14ac:dyDescent="0.2">
      <c r="A311" s="29" t="s">
        <v>1576</v>
      </c>
      <c r="B311" s="29" t="s">
        <v>1697</v>
      </c>
      <c r="C311" s="29">
        <v>356</v>
      </c>
      <c r="D311" s="29" t="s">
        <v>253</v>
      </c>
      <c r="E311" s="29" t="s">
        <v>1702</v>
      </c>
      <c r="F311" s="29">
        <v>0</v>
      </c>
      <c r="G311" s="29" t="s">
        <v>392</v>
      </c>
      <c r="H311" s="29">
        <v>2</v>
      </c>
      <c r="I311" s="29">
        <v>2</v>
      </c>
      <c r="J311" s="29">
        <v>24</v>
      </c>
      <c r="K311" s="29">
        <v>0</v>
      </c>
      <c r="M311" s="29">
        <v>1</v>
      </c>
      <c r="O311" s="29">
        <v>1</v>
      </c>
      <c r="P311" s="29" t="s">
        <v>1703</v>
      </c>
      <c r="Q311" s="29">
        <v>356</v>
      </c>
      <c r="R311" s="29">
        <v>2</v>
      </c>
      <c r="S311" s="29">
        <v>24</v>
      </c>
      <c r="T311" s="29" t="s">
        <v>392</v>
      </c>
      <c r="U311" s="29" t="s">
        <v>382</v>
      </c>
      <c r="V311" s="29" t="s">
        <v>1704</v>
      </c>
      <c r="X311" s="29">
        <v>35</v>
      </c>
      <c r="Y311" s="29" t="s">
        <v>554</v>
      </c>
      <c r="Z311" s="29">
        <v>84</v>
      </c>
      <c r="AA311" s="29" t="s">
        <v>380</v>
      </c>
      <c r="AB311" s="29" t="s">
        <v>380</v>
      </c>
      <c r="AC311" s="29" t="s">
        <v>380</v>
      </c>
      <c r="AD311" s="29">
        <v>38.277777777777779</v>
      </c>
      <c r="AE311" s="29">
        <v>100.9</v>
      </c>
      <c r="AF311" s="29">
        <v>3.5</v>
      </c>
      <c r="AH311" s="29" t="s">
        <v>1705</v>
      </c>
      <c r="AI311" s="29" t="s">
        <v>377</v>
      </c>
      <c r="AJ311" s="29" t="s">
        <v>377</v>
      </c>
      <c r="AK311" s="29" t="s">
        <v>377</v>
      </c>
      <c r="AL311" s="29" t="s">
        <v>383</v>
      </c>
      <c r="AM311" s="29" t="s">
        <v>382</v>
      </c>
      <c r="AN311" s="29" t="s">
        <v>382</v>
      </c>
      <c r="AO311" s="29" t="s">
        <v>1706</v>
      </c>
      <c r="AP311" s="29" t="s">
        <v>377</v>
      </c>
      <c r="AQ311" s="29">
        <v>2</v>
      </c>
      <c r="AR311" s="29" t="s">
        <v>1707</v>
      </c>
      <c r="AS311" s="29" t="s">
        <v>383</v>
      </c>
      <c r="AT311" s="29" t="s">
        <v>382</v>
      </c>
      <c r="AU311" s="29" t="s">
        <v>383</v>
      </c>
      <c r="AV311" s="29" t="s">
        <v>377</v>
      </c>
      <c r="AW311" s="29" t="s">
        <v>377</v>
      </c>
      <c r="AX311" s="29" t="s">
        <v>377</v>
      </c>
      <c r="AY311" s="29" t="s">
        <v>377</v>
      </c>
      <c r="AZ311" s="29" t="s">
        <v>377</v>
      </c>
      <c r="BA311" s="29" t="s">
        <v>377</v>
      </c>
      <c r="BB311" s="29" t="s">
        <v>383</v>
      </c>
      <c r="BC311" s="29" t="s">
        <v>382</v>
      </c>
      <c r="BD311" s="29" t="s">
        <v>383</v>
      </c>
      <c r="BE311" s="29" t="s">
        <v>382</v>
      </c>
      <c r="BF311" s="29" t="s">
        <v>383</v>
      </c>
      <c r="BG311" s="29" t="s">
        <v>382</v>
      </c>
      <c r="BH311" s="29" t="s">
        <v>383</v>
      </c>
      <c r="BI311" s="29" t="s">
        <v>1708</v>
      </c>
      <c r="BJ311" s="29" t="s">
        <v>382</v>
      </c>
      <c r="BK311" s="29" t="s">
        <v>383</v>
      </c>
      <c r="BL311" s="29" t="s">
        <v>383</v>
      </c>
      <c r="BM311" s="29" t="s">
        <v>383</v>
      </c>
      <c r="BN311" s="29" t="s">
        <v>382</v>
      </c>
      <c r="BO311" s="29" t="s">
        <v>383</v>
      </c>
      <c r="BP311" s="29" t="s">
        <v>383</v>
      </c>
      <c r="BQ311" s="29">
        <v>10.81</v>
      </c>
      <c r="BR311" s="29">
        <v>1.37</v>
      </c>
      <c r="BS311" s="29">
        <v>12.6</v>
      </c>
      <c r="BT311" s="29">
        <v>0.89</v>
      </c>
      <c r="BU311" s="29">
        <v>8.3000000000000007</v>
      </c>
      <c r="BV311" s="29">
        <v>8.5500000000000007</v>
      </c>
      <c r="BW311" s="29">
        <v>79.099999999999994</v>
      </c>
      <c r="BX311" s="29">
        <v>4.43</v>
      </c>
      <c r="BY311" s="29">
        <v>10.1</v>
      </c>
      <c r="BZ311" s="29">
        <v>28.31</v>
      </c>
      <c r="CA311" s="29">
        <v>64</v>
      </c>
      <c r="CB311" s="29">
        <v>22.8</v>
      </c>
      <c r="CC311" s="29">
        <v>35.700000000000003</v>
      </c>
      <c r="CD311" s="29">
        <v>17.399999999999999</v>
      </c>
      <c r="CE311" s="29">
        <v>32</v>
      </c>
      <c r="CF311" s="29">
        <v>13</v>
      </c>
      <c r="CG311" s="29">
        <v>80</v>
      </c>
      <c r="CH311" s="29">
        <v>0</v>
      </c>
      <c r="CI311" s="29">
        <v>18</v>
      </c>
      <c r="CJ311" s="29">
        <v>2</v>
      </c>
      <c r="CK311" s="29">
        <v>0</v>
      </c>
      <c r="CL311" s="29" t="s">
        <v>383</v>
      </c>
      <c r="CM311" s="29" t="s">
        <v>383</v>
      </c>
      <c r="CN311" s="29" t="s">
        <v>253</v>
      </c>
      <c r="CO311" s="29" t="s">
        <v>382</v>
      </c>
      <c r="CQ311" s="29" t="s">
        <v>385</v>
      </c>
      <c r="CR311" s="29">
        <v>0</v>
      </c>
      <c r="CS311" s="29" t="s">
        <v>385</v>
      </c>
      <c r="CT311" s="29" t="s">
        <v>385</v>
      </c>
      <c r="CU311" s="29" t="s">
        <v>385</v>
      </c>
      <c r="CW311" s="29">
        <v>0</v>
      </c>
      <c r="DC311" s="29" t="s">
        <v>385</v>
      </c>
      <c r="DD311" s="29" t="s">
        <v>385</v>
      </c>
      <c r="DE311" s="29" t="s">
        <v>385</v>
      </c>
      <c r="DF311" s="29">
        <v>0</v>
      </c>
      <c r="DG311" s="29" t="s">
        <v>385</v>
      </c>
      <c r="DH311" s="29" t="str">
        <f t="shared" si="4"/>
        <v>TP013</v>
      </c>
    </row>
    <row r="312" spans="1:112" ht="16" x14ac:dyDescent="0.2">
      <c r="A312" s="29" t="s">
        <v>1576</v>
      </c>
      <c r="B312" s="29" t="s">
        <v>1697</v>
      </c>
      <c r="C312" s="29">
        <v>357</v>
      </c>
      <c r="D312" s="29" t="s">
        <v>254</v>
      </c>
      <c r="E312" s="29" t="s">
        <v>1709</v>
      </c>
      <c r="F312" s="29">
        <v>0</v>
      </c>
      <c r="G312" s="29" t="s">
        <v>392</v>
      </c>
      <c r="H312" s="29">
        <v>1.25</v>
      </c>
      <c r="I312" s="29">
        <v>1.3</v>
      </c>
      <c r="J312" s="29">
        <v>15</v>
      </c>
      <c r="K312" s="29">
        <v>0</v>
      </c>
      <c r="M312" s="29">
        <v>1</v>
      </c>
      <c r="O312" s="29">
        <v>1</v>
      </c>
      <c r="P312" s="29" t="s">
        <v>1698</v>
      </c>
      <c r="Q312" s="29">
        <v>357</v>
      </c>
      <c r="R312" s="29">
        <v>1.3</v>
      </c>
      <c r="S312" s="29">
        <v>15</v>
      </c>
      <c r="T312" s="29" t="s">
        <v>392</v>
      </c>
      <c r="U312" s="29" t="s">
        <v>382</v>
      </c>
      <c r="V312" s="29" t="s">
        <v>1649</v>
      </c>
      <c r="X312" s="29">
        <v>32</v>
      </c>
      <c r="Y312" s="29" t="s">
        <v>380</v>
      </c>
      <c r="Z312" s="29">
        <v>74</v>
      </c>
      <c r="AA312" s="29" t="s">
        <v>380</v>
      </c>
      <c r="AB312" s="29" t="s">
        <v>380</v>
      </c>
      <c r="AC312" s="29" t="s">
        <v>380</v>
      </c>
      <c r="AD312" s="29">
        <v>38.333333333333336</v>
      </c>
      <c r="AE312" s="29">
        <v>101</v>
      </c>
      <c r="AF312" s="29">
        <v>4</v>
      </c>
      <c r="AH312" s="29" t="s">
        <v>1710</v>
      </c>
      <c r="AI312" s="29" t="s">
        <v>377</v>
      </c>
      <c r="AJ312" s="29" t="s">
        <v>382</v>
      </c>
      <c r="AK312" s="29" t="s">
        <v>377</v>
      </c>
      <c r="AL312" s="29" t="s">
        <v>383</v>
      </c>
      <c r="AM312" s="29" t="s">
        <v>382</v>
      </c>
      <c r="AN312" s="29" t="s">
        <v>382</v>
      </c>
      <c r="AO312" s="29" t="s">
        <v>1700</v>
      </c>
      <c r="AP312" s="29" t="s">
        <v>377</v>
      </c>
      <c r="AQ312" s="29">
        <v>2</v>
      </c>
      <c r="AR312" s="29" t="s">
        <v>1711</v>
      </c>
      <c r="AS312" s="29" t="s">
        <v>383</v>
      </c>
      <c r="AT312" s="29" t="s">
        <v>382</v>
      </c>
      <c r="AU312" s="29" t="s">
        <v>383</v>
      </c>
      <c r="AV312" s="29" t="s">
        <v>377</v>
      </c>
      <c r="AW312" s="29" t="s">
        <v>377</v>
      </c>
      <c r="AX312" s="29" t="s">
        <v>377</v>
      </c>
      <c r="AY312" s="29" t="s">
        <v>377</v>
      </c>
      <c r="AZ312" s="29" t="s">
        <v>377</v>
      </c>
      <c r="BA312" s="29" t="s">
        <v>377</v>
      </c>
      <c r="BB312" s="29" t="s">
        <v>383</v>
      </c>
      <c r="BC312" s="29" t="s">
        <v>382</v>
      </c>
      <c r="BD312" s="29" t="s">
        <v>383</v>
      </c>
      <c r="BE312" s="29" t="s">
        <v>382</v>
      </c>
      <c r="BF312" s="29" t="s">
        <v>383</v>
      </c>
      <c r="BG312" s="29" t="s">
        <v>382</v>
      </c>
      <c r="BH312" s="29" t="s">
        <v>383</v>
      </c>
      <c r="BI312" s="29" t="s">
        <v>383</v>
      </c>
      <c r="BJ312" s="29" t="s">
        <v>382</v>
      </c>
      <c r="BK312" s="29" t="s">
        <v>383</v>
      </c>
      <c r="BL312" s="29" t="s">
        <v>383</v>
      </c>
      <c r="BM312" s="29" t="s">
        <v>383</v>
      </c>
      <c r="BN312" s="29" t="s">
        <v>382</v>
      </c>
      <c r="BO312" s="29" t="s">
        <v>383</v>
      </c>
      <c r="BP312" s="29" t="s">
        <v>383</v>
      </c>
      <c r="BQ312" s="29">
        <v>13.26</v>
      </c>
      <c r="BR312" s="29">
        <v>5.19</v>
      </c>
      <c r="BS312" s="29">
        <v>39.200000000000003</v>
      </c>
      <c r="BT312" s="29">
        <v>1.52</v>
      </c>
      <c r="BU312" s="29">
        <v>11.5</v>
      </c>
      <c r="BV312" s="29">
        <v>6.54</v>
      </c>
      <c r="BW312" s="29">
        <v>49.3</v>
      </c>
      <c r="BX312" s="29">
        <v>6.04</v>
      </c>
      <c r="BY312" s="29">
        <v>12.8</v>
      </c>
      <c r="BZ312" s="29">
        <v>37.479999999999997</v>
      </c>
      <c r="CA312" s="29">
        <v>62</v>
      </c>
      <c r="CB312" s="29">
        <v>21.1</v>
      </c>
      <c r="CC312" s="29">
        <v>34.1</v>
      </c>
      <c r="CD312" s="29">
        <v>15.8</v>
      </c>
      <c r="CE312" s="29">
        <v>24</v>
      </c>
      <c r="CF312" s="29">
        <v>14</v>
      </c>
      <c r="CG312" s="29">
        <v>54</v>
      </c>
      <c r="CH312" s="29">
        <v>0</v>
      </c>
      <c r="CI312" s="29">
        <v>40</v>
      </c>
      <c r="CJ312" s="29">
        <v>2</v>
      </c>
      <c r="CK312" s="29">
        <v>4</v>
      </c>
      <c r="CL312" s="29" t="s">
        <v>383</v>
      </c>
      <c r="CM312" s="29" t="s">
        <v>383</v>
      </c>
      <c r="CN312" s="29" t="s">
        <v>254</v>
      </c>
      <c r="CO312" s="29" t="s">
        <v>382</v>
      </c>
      <c r="CQ312" s="29" t="s">
        <v>385</v>
      </c>
      <c r="CR312" s="29">
        <v>0</v>
      </c>
      <c r="CS312" s="29" t="s">
        <v>385</v>
      </c>
      <c r="CT312" s="29" t="s">
        <v>385</v>
      </c>
      <c r="CU312" s="29" t="s">
        <v>385</v>
      </c>
      <c r="CW312" s="29">
        <v>0</v>
      </c>
      <c r="DC312" s="29" t="s">
        <v>385</v>
      </c>
      <c r="DD312" s="29" t="s">
        <v>385</v>
      </c>
      <c r="DE312" s="29" t="s">
        <v>385</v>
      </c>
      <c r="DF312" s="29">
        <v>0</v>
      </c>
      <c r="DG312" s="29" t="s">
        <v>385</v>
      </c>
      <c r="DH312" s="29" t="str">
        <f t="shared" si="4"/>
        <v>TP013</v>
      </c>
    </row>
    <row r="313" spans="1:112" ht="16" x14ac:dyDescent="0.2">
      <c r="A313" s="29" t="s">
        <v>1576</v>
      </c>
      <c r="B313" s="29" t="s">
        <v>1697</v>
      </c>
      <c r="D313" s="29" t="s">
        <v>1712</v>
      </c>
      <c r="E313" s="29" t="s">
        <v>405</v>
      </c>
      <c r="F313" s="29">
        <v>0</v>
      </c>
      <c r="H313" s="29">
        <v>1</v>
      </c>
      <c r="K313" s="29">
        <v>0</v>
      </c>
      <c r="M313" s="29">
        <v>1</v>
      </c>
      <c r="O313" s="29">
        <v>1</v>
      </c>
      <c r="P313" s="29" t="s">
        <v>1713</v>
      </c>
      <c r="AI313" s="29" t="s">
        <v>383</v>
      </c>
      <c r="AJ313" s="29" t="s">
        <v>383</v>
      </c>
      <c r="AK313" s="29" t="s">
        <v>383</v>
      </c>
      <c r="AL313" s="29" t="s">
        <v>383</v>
      </c>
      <c r="AM313" s="29" t="s">
        <v>383</v>
      </c>
      <c r="AN313" s="29" t="s">
        <v>383</v>
      </c>
      <c r="AO313" s="29" t="s">
        <v>383</v>
      </c>
      <c r="AP313" s="29" t="s">
        <v>383</v>
      </c>
      <c r="AQ313" s="29" t="s">
        <v>383</v>
      </c>
      <c r="AR313" s="29" t="s">
        <v>383</v>
      </c>
      <c r="AS313" s="29" t="s">
        <v>383</v>
      </c>
      <c r="AT313" s="29" t="s">
        <v>383</v>
      </c>
      <c r="AU313" s="29" t="s">
        <v>383</v>
      </c>
      <c r="AV313" s="29" t="s">
        <v>383</v>
      </c>
      <c r="AW313" s="29" t="s">
        <v>383</v>
      </c>
      <c r="AX313" s="29" t="s">
        <v>383</v>
      </c>
      <c r="AY313" s="29" t="s">
        <v>383</v>
      </c>
      <c r="AZ313" s="29" t="s">
        <v>383</v>
      </c>
      <c r="BA313" s="29" t="s">
        <v>383</v>
      </c>
      <c r="BB313" s="29" t="s">
        <v>383</v>
      </c>
      <c r="BC313" s="29" t="s">
        <v>383</v>
      </c>
      <c r="BD313" s="29" t="s">
        <v>383</v>
      </c>
      <c r="BE313" s="29" t="s">
        <v>383</v>
      </c>
      <c r="BF313" s="29" t="s">
        <v>383</v>
      </c>
      <c r="BG313" s="29" t="s">
        <v>383</v>
      </c>
      <c r="BH313" s="29" t="s">
        <v>383</v>
      </c>
      <c r="BI313" s="29" t="s">
        <v>383</v>
      </c>
      <c r="BJ313" s="29" t="s">
        <v>383</v>
      </c>
      <c r="BK313" s="29" t="s">
        <v>383</v>
      </c>
      <c r="BL313" s="29" t="s">
        <v>383</v>
      </c>
      <c r="BM313" s="29" t="s">
        <v>383</v>
      </c>
      <c r="BN313" s="29" t="s">
        <v>383</v>
      </c>
      <c r="BO313" s="29" t="s">
        <v>383</v>
      </c>
      <c r="BP313" s="29" t="s">
        <v>383</v>
      </c>
      <c r="BQ313" s="29" t="s">
        <v>383</v>
      </c>
      <c r="BR313" s="29" t="s">
        <v>383</v>
      </c>
      <c r="BS313" s="29" t="s">
        <v>383</v>
      </c>
      <c r="BT313" s="29" t="s">
        <v>383</v>
      </c>
      <c r="BU313" s="29" t="s">
        <v>383</v>
      </c>
      <c r="BV313" s="29" t="s">
        <v>383</v>
      </c>
      <c r="BW313" s="29" t="s">
        <v>383</v>
      </c>
      <c r="BX313" s="29" t="s">
        <v>383</v>
      </c>
      <c r="BY313" s="29" t="s">
        <v>383</v>
      </c>
      <c r="BZ313" s="29" t="s">
        <v>383</v>
      </c>
      <c r="CA313" s="29" t="s">
        <v>383</v>
      </c>
      <c r="CB313" s="29" t="s">
        <v>383</v>
      </c>
      <c r="CC313" s="29" t="s">
        <v>383</v>
      </c>
      <c r="CD313" s="29" t="s">
        <v>383</v>
      </c>
      <c r="CE313" s="29" t="s">
        <v>383</v>
      </c>
      <c r="CF313" s="29" t="s">
        <v>383</v>
      </c>
      <c r="CG313" s="29" t="s">
        <v>383</v>
      </c>
      <c r="CH313" s="29" t="s">
        <v>383</v>
      </c>
      <c r="CI313" s="29" t="s">
        <v>383</v>
      </c>
      <c r="CJ313" s="29" t="s">
        <v>383</v>
      </c>
      <c r="CK313" s="29" t="s">
        <v>383</v>
      </c>
      <c r="CL313" s="29" t="s">
        <v>383</v>
      </c>
      <c r="CM313" s="29" t="s">
        <v>383</v>
      </c>
      <c r="CW313" s="29" t="s">
        <v>383</v>
      </c>
      <c r="DH313" s="29" t="str">
        <f t="shared" si="4"/>
        <v>TP013</v>
      </c>
    </row>
    <row r="314" spans="1:112" ht="16" x14ac:dyDescent="0.2">
      <c r="A314" s="29" t="s">
        <v>1576</v>
      </c>
      <c r="B314" s="29" t="s">
        <v>1714</v>
      </c>
      <c r="C314" s="29">
        <v>406</v>
      </c>
      <c r="D314" s="29" t="s">
        <v>255</v>
      </c>
      <c r="E314" s="29" t="s">
        <v>1715</v>
      </c>
      <c r="F314" s="29">
        <v>1</v>
      </c>
      <c r="G314" s="29" t="s">
        <v>376</v>
      </c>
      <c r="H314" s="29">
        <v>0.7</v>
      </c>
      <c r="I314" s="29">
        <v>0.7</v>
      </c>
      <c r="J314" s="29">
        <v>8</v>
      </c>
      <c r="K314" s="29">
        <v>0</v>
      </c>
      <c r="L314" s="29">
        <v>0</v>
      </c>
      <c r="M314" s="29">
        <v>1</v>
      </c>
      <c r="O314" s="29">
        <v>9</v>
      </c>
      <c r="Q314" s="29">
        <v>406</v>
      </c>
      <c r="R314" s="29">
        <v>0.7</v>
      </c>
      <c r="S314" s="29">
        <v>8</v>
      </c>
      <c r="T314" s="29" t="s">
        <v>376</v>
      </c>
      <c r="U314" s="29" t="s">
        <v>382</v>
      </c>
      <c r="V314" s="29" t="s">
        <v>479</v>
      </c>
      <c r="X314" s="29">
        <v>20</v>
      </c>
      <c r="Y314" s="29" t="s">
        <v>380</v>
      </c>
      <c r="Z314" s="29">
        <v>88</v>
      </c>
      <c r="AA314" s="29">
        <v>24</v>
      </c>
      <c r="AB314" s="29" t="s">
        <v>610</v>
      </c>
      <c r="AC314" s="29" t="s">
        <v>380</v>
      </c>
      <c r="AD314" s="29">
        <v>38.722222222222221</v>
      </c>
      <c r="AE314" s="29">
        <v>101.7</v>
      </c>
      <c r="AF314" s="29">
        <v>1</v>
      </c>
      <c r="AH314" s="29" t="s">
        <v>1716</v>
      </c>
      <c r="AI314" s="29" t="s">
        <v>377</v>
      </c>
      <c r="AJ314" s="29" t="s">
        <v>377</v>
      </c>
      <c r="AK314" s="29" t="s">
        <v>377</v>
      </c>
      <c r="AL314" s="29" t="s">
        <v>383</v>
      </c>
      <c r="AM314" s="29" t="s">
        <v>382</v>
      </c>
      <c r="AN314" s="29" t="s">
        <v>382</v>
      </c>
      <c r="AO314" s="29" t="s">
        <v>1717</v>
      </c>
      <c r="AP314" s="29" t="s">
        <v>377</v>
      </c>
      <c r="AQ314" s="29">
        <v>3</v>
      </c>
      <c r="AR314" s="29" t="s">
        <v>1718</v>
      </c>
      <c r="AS314" s="29" t="s">
        <v>383</v>
      </c>
      <c r="AT314" s="29" t="s">
        <v>377</v>
      </c>
      <c r="AU314" s="29" t="s">
        <v>383</v>
      </c>
      <c r="AV314" s="29" t="s">
        <v>377</v>
      </c>
      <c r="AW314" s="29" t="s">
        <v>377</v>
      </c>
      <c r="AX314" s="29" t="s">
        <v>377</v>
      </c>
      <c r="AY314" s="29" t="s">
        <v>377</v>
      </c>
      <c r="AZ314" s="29" t="s">
        <v>377</v>
      </c>
      <c r="BA314" s="29" t="s">
        <v>377</v>
      </c>
      <c r="BB314" s="29" t="s">
        <v>383</v>
      </c>
      <c r="BC314" s="29" t="s">
        <v>382</v>
      </c>
      <c r="BD314" s="29" t="s">
        <v>383</v>
      </c>
      <c r="BE314" s="29" t="s">
        <v>382</v>
      </c>
      <c r="BF314" s="29" t="s">
        <v>383</v>
      </c>
      <c r="BG314" s="29" t="s">
        <v>382</v>
      </c>
      <c r="BH314" s="29" t="s">
        <v>383</v>
      </c>
      <c r="BI314" s="29" t="s">
        <v>383</v>
      </c>
      <c r="BJ314" s="29" t="s">
        <v>382</v>
      </c>
      <c r="BK314" s="29" t="s">
        <v>383</v>
      </c>
      <c r="BL314" s="29" t="s">
        <v>383</v>
      </c>
      <c r="BM314" s="29" t="s">
        <v>383</v>
      </c>
      <c r="BN314" s="29" t="s">
        <v>382</v>
      </c>
      <c r="BO314" s="29" t="s">
        <v>383</v>
      </c>
      <c r="BP314" s="29" t="s">
        <v>383</v>
      </c>
      <c r="BQ314" s="29">
        <v>10.029999999999999</v>
      </c>
      <c r="BR314" s="29">
        <v>1.1100000000000001</v>
      </c>
      <c r="BS314" s="29">
        <v>11</v>
      </c>
      <c r="BT314" s="29">
        <v>0.76</v>
      </c>
      <c r="BU314" s="29">
        <v>7.6</v>
      </c>
      <c r="BV314" s="29">
        <v>8.17</v>
      </c>
      <c r="BW314" s="29">
        <v>81.400000000000006</v>
      </c>
      <c r="BX314" s="29">
        <v>4.3</v>
      </c>
      <c r="BY314" s="29">
        <v>8.9</v>
      </c>
      <c r="BZ314" s="29">
        <v>25.94</v>
      </c>
      <c r="CA314" s="29">
        <v>60</v>
      </c>
      <c r="CB314" s="29">
        <v>20.7</v>
      </c>
      <c r="CC314" s="29">
        <v>34.299999999999997</v>
      </c>
      <c r="CD314" s="29">
        <v>17.3</v>
      </c>
      <c r="CE314" s="29">
        <v>22</v>
      </c>
      <c r="CF314" s="29">
        <v>14.8</v>
      </c>
      <c r="CG314" s="29">
        <v>66</v>
      </c>
      <c r="CH314" s="29">
        <v>0</v>
      </c>
      <c r="CI314" s="29">
        <v>28</v>
      </c>
      <c r="CJ314" s="29">
        <v>2</v>
      </c>
      <c r="CK314" s="29">
        <v>4</v>
      </c>
      <c r="CL314" s="29" t="s">
        <v>383</v>
      </c>
      <c r="CM314" s="29" t="s">
        <v>383</v>
      </c>
      <c r="CN314" s="29" t="s">
        <v>255</v>
      </c>
      <c r="CO314" s="29" t="s">
        <v>382</v>
      </c>
      <c r="CQ314" s="29" t="s">
        <v>385</v>
      </c>
      <c r="CR314" s="29">
        <v>0</v>
      </c>
      <c r="CS314" s="29" t="s">
        <v>385</v>
      </c>
      <c r="CT314" s="29" t="s">
        <v>385</v>
      </c>
      <c r="CU314" s="29" t="s">
        <v>385</v>
      </c>
      <c r="CW314" s="29">
        <v>0</v>
      </c>
      <c r="DC314" s="29" t="s">
        <v>385</v>
      </c>
      <c r="DD314" s="29" t="s">
        <v>385</v>
      </c>
      <c r="DE314" s="29" t="s">
        <v>385</v>
      </c>
      <c r="DF314" s="29">
        <v>0</v>
      </c>
      <c r="DG314" s="29" t="s">
        <v>385</v>
      </c>
      <c r="DH314" s="29" t="str">
        <f t="shared" si="4"/>
        <v>TP014</v>
      </c>
    </row>
    <row r="315" spans="1:112" ht="16" x14ac:dyDescent="0.2">
      <c r="A315" s="29" t="s">
        <v>1576</v>
      </c>
      <c r="B315" s="29" t="s">
        <v>1714</v>
      </c>
      <c r="C315" s="29">
        <v>407</v>
      </c>
      <c r="D315" s="29" t="s">
        <v>256</v>
      </c>
      <c r="E315" s="29" t="s">
        <v>1719</v>
      </c>
      <c r="F315" s="29">
        <v>1</v>
      </c>
      <c r="G315" s="29" t="s">
        <v>376</v>
      </c>
      <c r="H315" s="29">
        <v>0.7</v>
      </c>
      <c r="I315" s="29">
        <v>0.7</v>
      </c>
      <c r="J315" s="29">
        <v>8</v>
      </c>
      <c r="K315" s="29">
        <v>0</v>
      </c>
      <c r="L315" s="29">
        <v>0</v>
      </c>
      <c r="M315" s="29">
        <v>1</v>
      </c>
      <c r="O315" s="29">
        <v>9</v>
      </c>
      <c r="Q315" s="29">
        <v>407</v>
      </c>
      <c r="R315" s="29">
        <v>0.7</v>
      </c>
      <c r="S315" s="29">
        <v>8</v>
      </c>
      <c r="T315" s="29" t="s">
        <v>376</v>
      </c>
      <c r="U315" s="29" t="s">
        <v>382</v>
      </c>
      <c r="V315" s="29" t="s">
        <v>479</v>
      </c>
      <c r="X315" s="29">
        <v>20</v>
      </c>
      <c r="Y315" s="29" t="s">
        <v>380</v>
      </c>
      <c r="Z315" s="29">
        <v>95</v>
      </c>
      <c r="AA315" s="29">
        <v>88</v>
      </c>
      <c r="AB315" s="29" t="s">
        <v>455</v>
      </c>
      <c r="AC315" s="29" t="s">
        <v>380</v>
      </c>
      <c r="AD315" s="29">
        <v>39.277777777777779</v>
      </c>
      <c r="AE315" s="29">
        <v>102.7</v>
      </c>
      <c r="AF315" s="29">
        <v>1</v>
      </c>
      <c r="AH315" s="29" t="s">
        <v>1720</v>
      </c>
      <c r="AI315" s="29" t="s">
        <v>377</v>
      </c>
      <c r="AJ315" s="29" t="s">
        <v>377</v>
      </c>
      <c r="AK315" s="29" t="s">
        <v>377</v>
      </c>
      <c r="AL315" s="29" t="s">
        <v>383</v>
      </c>
      <c r="AM315" s="29" t="s">
        <v>382</v>
      </c>
      <c r="AN315" s="29" t="s">
        <v>382</v>
      </c>
      <c r="AO315" s="29" t="s">
        <v>383</v>
      </c>
      <c r="AP315" s="29" t="s">
        <v>377</v>
      </c>
      <c r="AQ315" s="29">
        <v>5</v>
      </c>
      <c r="AR315" s="29" t="s">
        <v>383</v>
      </c>
      <c r="AS315" s="29" t="s">
        <v>383</v>
      </c>
      <c r="AT315" s="29" t="s">
        <v>382</v>
      </c>
      <c r="AU315" s="29" t="s">
        <v>383</v>
      </c>
      <c r="AV315" s="29" t="s">
        <v>377</v>
      </c>
      <c r="AW315" s="29" t="s">
        <v>377</v>
      </c>
      <c r="AX315" s="29" t="s">
        <v>377</v>
      </c>
      <c r="AY315" s="29" t="s">
        <v>377</v>
      </c>
      <c r="AZ315" s="29" t="s">
        <v>377</v>
      </c>
      <c r="BA315" s="29" t="s">
        <v>377</v>
      </c>
      <c r="BB315" s="29" t="s">
        <v>383</v>
      </c>
      <c r="BC315" s="29" t="s">
        <v>382</v>
      </c>
      <c r="BD315" s="29" t="s">
        <v>383</v>
      </c>
      <c r="BE315" s="29" t="s">
        <v>382</v>
      </c>
      <c r="BF315" s="29" t="s">
        <v>383</v>
      </c>
      <c r="BG315" s="29" t="s">
        <v>382</v>
      </c>
      <c r="BH315" s="29" t="s">
        <v>383</v>
      </c>
      <c r="BI315" s="29" t="s">
        <v>383</v>
      </c>
      <c r="BJ315" s="29" t="s">
        <v>382</v>
      </c>
      <c r="BK315" s="29" t="s">
        <v>383</v>
      </c>
      <c r="BL315" s="29" t="s">
        <v>383</v>
      </c>
      <c r="BM315" s="29" t="s">
        <v>383</v>
      </c>
      <c r="BN315" s="29" t="s">
        <v>382</v>
      </c>
      <c r="BO315" s="29" t="s">
        <v>383</v>
      </c>
      <c r="BP315" s="29" t="s">
        <v>383</v>
      </c>
      <c r="BQ315" s="29">
        <v>9.15</v>
      </c>
      <c r="BR315" s="29">
        <v>1.1399999999999999</v>
      </c>
      <c r="BS315" s="29">
        <v>12.5</v>
      </c>
      <c r="BT315" s="29">
        <v>0.77</v>
      </c>
      <c r="BU315" s="29">
        <v>8.4</v>
      </c>
      <c r="BV315" s="29">
        <v>7.24</v>
      </c>
      <c r="BW315" s="29">
        <v>79.2</v>
      </c>
      <c r="BX315" s="29">
        <v>4.58</v>
      </c>
      <c r="BY315" s="29">
        <v>9.4</v>
      </c>
      <c r="BZ315" s="29">
        <v>26.46</v>
      </c>
      <c r="CA315" s="29">
        <v>58</v>
      </c>
      <c r="CB315" s="29">
        <v>20.399999999999999</v>
      </c>
      <c r="CC315" s="29">
        <v>35.4</v>
      </c>
      <c r="CD315" s="29">
        <v>17.399999999999999</v>
      </c>
      <c r="CE315" s="29">
        <v>12</v>
      </c>
      <c r="CF315" s="29">
        <v>16</v>
      </c>
      <c r="CG315" s="29">
        <v>68</v>
      </c>
      <c r="CH315" s="29">
        <v>0</v>
      </c>
      <c r="CI315" s="29">
        <v>24</v>
      </c>
      <c r="CJ315" s="29">
        <v>2</v>
      </c>
      <c r="CK315" s="29">
        <v>6</v>
      </c>
      <c r="CL315" s="29" t="s">
        <v>383</v>
      </c>
      <c r="CM315" s="29" t="s">
        <v>383</v>
      </c>
      <c r="CN315" s="29" t="s">
        <v>256</v>
      </c>
      <c r="CO315" s="29" t="s">
        <v>382</v>
      </c>
      <c r="CQ315" s="29" t="s">
        <v>385</v>
      </c>
      <c r="CR315" s="29">
        <v>0</v>
      </c>
      <c r="CS315" s="29" t="s">
        <v>385</v>
      </c>
      <c r="CT315" s="29" t="s">
        <v>385</v>
      </c>
      <c r="CU315" s="29" t="s">
        <v>385</v>
      </c>
      <c r="CW315" s="29">
        <v>0</v>
      </c>
      <c r="DC315" s="29" t="s">
        <v>385</v>
      </c>
      <c r="DD315" s="29" t="s">
        <v>385</v>
      </c>
      <c r="DE315" s="29" t="s">
        <v>385</v>
      </c>
      <c r="DF315" s="29">
        <v>1</v>
      </c>
      <c r="DG315" s="29" t="s">
        <v>385</v>
      </c>
      <c r="DH315" s="29" t="str">
        <f t="shared" si="4"/>
        <v>TP014</v>
      </c>
    </row>
    <row r="316" spans="1:112" ht="16" x14ac:dyDescent="0.2">
      <c r="A316" s="29" t="s">
        <v>1576</v>
      </c>
      <c r="B316" s="29" t="s">
        <v>1721</v>
      </c>
      <c r="C316" s="29">
        <v>358</v>
      </c>
      <c r="D316" s="29" t="s">
        <v>257</v>
      </c>
      <c r="E316" s="29" t="s">
        <v>1722</v>
      </c>
      <c r="F316" s="29">
        <v>0</v>
      </c>
      <c r="G316" s="29" t="s">
        <v>392</v>
      </c>
      <c r="H316" s="29">
        <v>4</v>
      </c>
      <c r="I316" s="29">
        <v>4</v>
      </c>
      <c r="J316" s="29">
        <v>48</v>
      </c>
      <c r="K316" s="29">
        <v>0</v>
      </c>
      <c r="M316" s="29">
        <v>1</v>
      </c>
      <c r="O316" s="29">
        <v>0</v>
      </c>
      <c r="Q316" s="29">
        <v>358</v>
      </c>
      <c r="R316" s="29">
        <v>4</v>
      </c>
      <c r="S316" s="29">
        <v>48</v>
      </c>
      <c r="T316" s="29" t="s">
        <v>392</v>
      </c>
      <c r="U316" s="29" t="s">
        <v>382</v>
      </c>
      <c r="V316" s="29" t="s">
        <v>479</v>
      </c>
      <c r="X316" s="29">
        <v>32</v>
      </c>
      <c r="Y316" s="29" t="s">
        <v>380</v>
      </c>
      <c r="Z316" s="29">
        <v>80</v>
      </c>
      <c r="AA316" s="29" t="s">
        <v>380</v>
      </c>
      <c r="AB316" s="29" t="s">
        <v>380</v>
      </c>
      <c r="AC316" s="29" t="s">
        <v>380</v>
      </c>
      <c r="AD316" s="29">
        <v>38.833333333333336</v>
      </c>
      <c r="AE316" s="29">
        <v>101.9</v>
      </c>
      <c r="AF316" s="29">
        <v>2</v>
      </c>
      <c r="AH316" s="29" t="s">
        <v>1723</v>
      </c>
      <c r="AI316" s="29" t="s">
        <v>377</v>
      </c>
      <c r="AJ316" s="29" t="s">
        <v>382</v>
      </c>
      <c r="AK316" s="29" t="s">
        <v>377</v>
      </c>
      <c r="AL316" s="29" t="s">
        <v>383</v>
      </c>
      <c r="AM316" s="29" t="s">
        <v>382</v>
      </c>
      <c r="AN316" s="29" t="s">
        <v>382</v>
      </c>
      <c r="AO316" s="29" t="s">
        <v>1700</v>
      </c>
      <c r="AP316" s="29" t="s">
        <v>377</v>
      </c>
      <c r="AQ316" s="29" t="s">
        <v>1623</v>
      </c>
      <c r="AR316" s="29" t="s">
        <v>383</v>
      </c>
      <c r="AS316" s="29" t="s">
        <v>383</v>
      </c>
      <c r="AT316" s="29" t="s">
        <v>382</v>
      </c>
      <c r="AU316" s="29" t="s">
        <v>383</v>
      </c>
      <c r="AV316" s="29" t="s">
        <v>377</v>
      </c>
      <c r="AW316" s="29" t="s">
        <v>377</v>
      </c>
      <c r="AX316" s="29" t="s">
        <v>377</v>
      </c>
      <c r="AY316" s="29" t="s">
        <v>377</v>
      </c>
      <c r="AZ316" s="29" t="s">
        <v>377</v>
      </c>
      <c r="BA316" s="29" t="s">
        <v>377</v>
      </c>
      <c r="BB316" s="29" t="s">
        <v>383</v>
      </c>
      <c r="BC316" s="29" t="s">
        <v>382</v>
      </c>
      <c r="BD316" s="29" t="s">
        <v>383</v>
      </c>
      <c r="BE316" s="29" t="s">
        <v>382</v>
      </c>
      <c r="BF316" s="29" t="s">
        <v>383</v>
      </c>
      <c r="BG316" s="29" t="s">
        <v>382</v>
      </c>
      <c r="BH316" s="29" t="s">
        <v>383</v>
      </c>
      <c r="BI316" s="29" t="s">
        <v>383</v>
      </c>
      <c r="BJ316" s="29" t="s">
        <v>382</v>
      </c>
      <c r="BK316" s="29" t="s">
        <v>383</v>
      </c>
      <c r="BL316" s="29" t="s">
        <v>383</v>
      </c>
      <c r="BM316" s="29" t="s">
        <v>383</v>
      </c>
      <c r="BN316" s="29" t="s">
        <v>382</v>
      </c>
      <c r="BO316" s="29" t="s">
        <v>383</v>
      </c>
      <c r="BP316" s="29" t="s">
        <v>383</v>
      </c>
      <c r="BQ316" s="29">
        <v>12.93</v>
      </c>
      <c r="BR316" s="29">
        <v>3.29</v>
      </c>
      <c r="BS316" s="29">
        <v>25.5</v>
      </c>
      <c r="BT316" s="29">
        <v>7.76</v>
      </c>
      <c r="BU316" s="29">
        <v>60</v>
      </c>
      <c r="BV316" s="29">
        <v>1.88</v>
      </c>
      <c r="BW316" s="29">
        <v>14.5</v>
      </c>
      <c r="BX316" s="29">
        <v>6.56</v>
      </c>
      <c r="BY316" s="29">
        <v>13.3</v>
      </c>
      <c r="BZ316" s="29">
        <v>38.03</v>
      </c>
      <c r="CA316" s="29">
        <v>58</v>
      </c>
      <c r="CB316" s="29">
        <v>20.3</v>
      </c>
      <c r="CC316" s="29">
        <v>35.1</v>
      </c>
      <c r="CD316" s="29">
        <v>26.4</v>
      </c>
      <c r="CE316" s="29">
        <v>41</v>
      </c>
      <c r="CF316" s="29">
        <v>15.8</v>
      </c>
      <c r="CG316" s="29">
        <v>81</v>
      </c>
      <c r="CH316" s="29">
        <v>0</v>
      </c>
      <c r="CI316" s="29">
        <v>14</v>
      </c>
      <c r="CJ316" s="29">
        <v>2</v>
      </c>
      <c r="CK316" s="29">
        <v>2</v>
      </c>
      <c r="CL316" s="29" t="s">
        <v>383</v>
      </c>
      <c r="CM316" s="29" t="s">
        <v>383</v>
      </c>
      <c r="CN316" s="29" t="s">
        <v>257</v>
      </c>
      <c r="CO316" s="29" t="s">
        <v>382</v>
      </c>
      <c r="CQ316" s="29" t="s">
        <v>385</v>
      </c>
      <c r="CR316" s="29">
        <v>0</v>
      </c>
      <c r="CS316" s="29" t="s">
        <v>385</v>
      </c>
      <c r="CT316" s="29" t="s">
        <v>385</v>
      </c>
      <c r="CU316" s="29" t="s">
        <v>385</v>
      </c>
      <c r="CW316" s="29">
        <v>0</v>
      </c>
      <c r="DC316" s="29" t="s">
        <v>385</v>
      </c>
      <c r="DD316" s="29" t="s">
        <v>385</v>
      </c>
      <c r="DE316" s="29" t="s">
        <v>432</v>
      </c>
      <c r="DF316" s="29">
        <v>0</v>
      </c>
      <c r="DG316" s="29" t="s">
        <v>385</v>
      </c>
      <c r="DH316" s="29" t="str">
        <f t="shared" si="4"/>
        <v>TP015</v>
      </c>
    </row>
    <row r="317" spans="1:112" ht="16" x14ac:dyDescent="0.2">
      <c r="A317" s="29" t="s">
        <v>1576</v>
      </c>
      <c r="B317" s="29" t="s">
        <v>1721</v>
      </c>
      <c r="C317" s="29">
        <v>359</v>
      </c>
      <c r="D317" s="29" t="s">
        <v>258</v>
      </c>
      <c r="E317" s="29" t="s">
        <v>1724</v>
      </c>
      <c r="F317" s="29">
        <v>0</v>
      </c>
      <c r="G317" s="29" t="s">
        <v>392</v>
      </c>
      <c r="H317" s="29">
        <v>2</v>
      </c>
      <c r="I317" s="29">
        <v>2.5</v>
      </c>
      <c r="J317" s="29">
        <v>30</v>
      </c>
      <c r="K317" s="29">
        <v>0</v>
      </c>
      <c r="M317" s="29">
        <v>1</v>
      </c>
      <c r="O317" s="29">
        <v>0</v>
      </c>
      <c r="Q317" s="29">
        <v>359</v>
      </c>
      <c r="R317" s="29">
        <v>2.5</v>
      </c>
      <c r="S317" s="29">
        <v>30</v>
      </c>
      <c r="T317" s="29" t="s">
        <v>392</v>
      </c>
      <c r="U317" s="29" t="s">
        <v>382</v>
      </c>
      <c r="V317" s="29" t="s">
        <v>1649</v>
      </c>
      <c r="X317" s="29">
        <v>35</v>
      </c>
      <c r="Y317" s="29" t="s">
        <v>380</v>
      </c>
      <c r="Z317" s="29">
        <v>140</v>
      </c>
      <c r="AA317" s="29" t="s">
        <v>380</v>
      </c>
      <c r="AB317" s="29" t="s">
        <v>380</v>
      </c>
      <c r="AC317" s="29" t="s">
        <v>380</v>
      </c>
      <c r="AD317" s="29">
        <v>39.277777777777779</v>
      </c>
      <c r="AE317" s="29">
        <v>102.7</v>
      </c>
      <c r="AF317" s="29">
        <v>5</v>
      </c>
      <c r="AH317" s="29" t="s">
        <v>1710</v>
      </c>
      <c r="AI317" s="29" t="s">
        <v>377</v>
      </c>
      <c r="AJ317" s="29" t="s">
        <v>377</v>
      </c>
      <c r="AK317" s="29" t="s">
        <v>377</v>
      </c>
      <c r="AL317" s="29" t="s">
        <v>383</v>
      </c>
      <c r="AM317" s="29" t="s">
        <v>382</v>
      </c>
      <c r="AN317" s="29" t="s">
        <v>382</v>
      </c>
      <c r="AO317" s="29" t="s">
        <v>1725</v>
      </c>
      <c r="AP317" s="29" t="s">
        <v>377</v>
      </c>
      <c r="AQ317" s="29">
        <v>2</v>
      </c>
      <c r="AR317" s="29" t="s">
        <v>1726</v>
      </c>
      <c r="AS317" s="29" t="s">
        <v>383</v>
      </c>
      <c r="AT317" s="29" t="s">
        <v>382</v>
      </c>
      <c r="AU317" s="29" t="s">
        <v>383</v>
      </c>
      <c r="AV317" s="29" t="s">
        <v>377</v>
      </c>
      <c r="AW317" s="29" t="s">
        <v>377</v>
      </c>
      <c r="AX317" s="29" t="s">
        <v>377</v>
      </c>
      <c r="AY317" s="29" t="s">
        <v>377</v>
      </c>
      <c r="AZ317" s="29" t="s">
        <v>377</v>
      </c>
      <c r="BA317" s="29" t="s">
        <v>377</v>
      </c>
      <c r="BB317" s="29" t="s">
        <v>383</v>
      </c>
      <c r="BC317" s="29" t="s">
        <v>382</v>
      </c>
      <c r="BD317" s="29" t="s">
        <v>383</v>
      </c>
      <c r="BE317" s="29" t="s">
        <v>382</v>
      </c>
      <c r="BF317" s="29" t="s">
        <v>383</v>
      </c>
      <c r="BG317" s="29" t="s">
        <v>382</v>
      </c>
      <c r="BH317" s="29" t="s">
        <v>383</v>
      </c>
      <c r="BI317" s="29" t="s">
        <v>383</v>
      </c>
      <c r="BJ317" s="29" t="s">
        <v>382</v>
      </c>
      <c r="BK317" s="29" t="s">
        <v>383</v>
      </c>
      <c r="BL317" s="29" t="s">
        <v>383</v>
      </c>
      <c r="BM317" s="29" t="s">
        <v>383</v>
      </c>
      <c r="BN317" s="29" t="s">
        <v>382</v>
      </c>
      <c r="BO317" s="29" t="s">
        <v>383</v>
      </c>
      <c r="BP317" s="29" t="s">
        <v>383</v>
      </c>
      <c r="BQ317" s="29">
        <v>14.11</v>
      </c>
      <c r="BR317" s="29">
        <v>5.07</v>
      </c>
      <c r="BS317" s="29">
        <v>35.9</v>
      </c>
      <c r="BT317" s="29">
        <v>1.53</v>
      </c>
      <c r="BU317" s="29">
        <v>10.9</v>
      </c>
      <c r="BV317" s="29">
        <v>7.51</v>
      </c>
      <c r="BW317" s="29">
        <v>53.2</v>
      </c>
      <c r="BX317" s="29">
        <v>6.15</v>
      </c>
      <c r="BY317" s="29">
        <v>13.6</v>
      </c>
      <c r="BZ317" s="29">
        <v>38.520000000000003</v>
      </c>
      <c r="CA317" s="29">
        <v>63</v>
      </c>
      <c r="CB317" s="29">
        <v>22.2</v>
      </c>
      <c r="CC317" s="29">
        <v>35.4</v>
      </c>
      <c r="CD317" s="29">
        <v>17.899999999999999</v>
      </c>
      <c r="CE317" s="29">
        <v>58</v>
      </c>
      <c r="CF317" s="29">
        <v>13.4</v>
      </c>
      <c r="CG317" s="29">
        <v>58</v>
      </c>
      <c r="CH317" s="29">
        <v>0</v>
      </c>
      <c r="CI317" s="29">
        <v>38</v>
      </c>
      <c r="CJ317" s="29">
        <v>2</v>
      </c>
      <c r="CK317" s="29">
        <v>2</v>
      </c>
      <c r="CL317" s="29" t="s">
        <v>383</v>
      </c>
      <c r="CM317" s="29" t="s">
        <v>383</v>
      </c>
      <c r="CN317" s="29" t="s">
        <v>258</v>
      </c>
      <c r="CO317" s="29" t="s">
        <v>382</v>
      </c>
      <c r="CQ317" s="29" t="s">
        <v>385</v>
      </c>
      <c r="CR317" s="29">
        <v>0</v>
      </c>
      <c r="CS317" s="29" t="s">
        <v>385</v>
      </c>
      <c r="CT317" s="29" t="s">
        <v>385</v>
      </c>
      <c r="CU317" s="29" t="s">
        <v>385</v>
      </c>
      <c r="CW317" s="29">
        <v>0</v>
      </c>
      <c r="DC317" s="29" t="s">
        <v>385</v>
      </c>
      <c r="DD317" s="29" t="s">
        <v>385</v>
      </c>
      <c r="DE317" s="29" t="s">
        <v>385</v>
      </c>
      <c r="DF317" s="29">
        <v>1</v>
      </c>
      <c r="DG317" s="29" t="s">
        <v>385</v>
      </c>
      <c r="DH317" s="29" t="str">
        <f t="shared" si="4"/>
        <v>TP015</v>
      </c>
    </row>
    <row r="318" spans="1:112" ht="16" x14ac:dyDescent="0.2">
      <c r="A318" s="29" t="s">
        <v>1576</v>
      </c>
      <c r="B318" s="29" t="s">
        <v>1727</v>
      </c>
      <c r="C318" s="29">
        <v>408</v>
      </c>
      <c r="D318" s="29" t="s">
        <v>259</v>
      </c>
      <c r="E318" s="29" t="s">
        <v>1728</v>
      </c>
      <c r="F318" s="29">
        <v>1</v>
      </c>
      <c r="G318" s="29" t="s">
        <v>376</v>
      </c>
      <c r="H318" s="29">
        <v>1</v>
      </c>
      <c r="I318" s="29">
        <v>2</v>
      </c>
      <c r="J318" s="29">
        <v>24</v>
      </c>
      <c r="K318" s="29">
        <v>0</v>
      </c>
      <c r="L318" s="29">
        <v>0</v>
      </c>
      <c r="M318" s="29">
        <v>1</v>
      </c>
      <c r="O318" s="29">
        <v>1</v>
      </c>
      <c r="Q318" s="29">
        <v>408</v>
      </c>
      <c r="R318" s="29">
        <v>2</v>
      </c>
      <c r="S318" s="29">
        <v>24</v>
      </c>
      <c r="T318" s="29" t="s">
        <v>376</v>
      </c>
      <c r="U318" s="29" t="s">
        <v>382</v>
      </c>
      <c r="V318" s="29" t="s">
        <v>479</v>
      </c>
      <c r="X318" s="29">
        <v>50</v>
      </c>
      <c r="Y318" s="29" t="s">
        <v>380</v>
      </c>
      <c r="Z318" s="29">
        <v>88</v>
      </c>
      <c r="AA318" s="29">
        <v>32</v>
      </c>
      <c r="AB318" s="29" t="s">
        <v>380</v>
      </c>
      <c r="AC318" s="29" t="s">
        <v>1574</v>
      </c>
      <c r="AD318" s="29">
        <v>38.166666666666664</v>
      </c>
      <c r="AE318" s="29">
        <v>100.7</v>
      </c>
      <c r="AF318" s="29">
        <v>5</v>
      </c>
      <c r="AH318" s="29" t="s">
        <v>1729</v>
      </c>
      <c r="AI318" s="29" t="s">
        <v>377</v>
      </c>
      <c r="AJ318" s="29" t="s">
        <v>382</v>
      </c>
      <c r="AK318" s="29" t="s">
        <v>377</v>
      </c>
      <c r="AL318" s="29" t="s">
        <v>383</v>
      </c>
      <c r="AM318" s="29" t="s">
        <v>382</v>
      </c>
      <c r="AN318" s="29" t="s">
        <v>382</v>
      </c>
      <c r="AO318" s="29" t="s">
        <v>383</v>
      </c>
      <c r="AP318" s="29" t="s">
        <v>377</v>
      </c>
      <c r="AQ318" s="29" t="s">
        <v>383</v>
      </c>
      <c r="AR318" s="29" t="s">
        <v>383</v>
      </c>
      <c r="AS318" s="29" t="s">
        <v>383</v>
      </c>
      <c r="AT318" s="29" t="s">
        <v>383</v>
      </c>
      <c r="AU318" s="29" t="s">
        <v>383</v>
      </c>
      <c r="AV318" s="29" t="s">
        <v>377</v>
      </c>
      <c r="AW318" s="29" t="s">
        <v>377</v>
      </c>
      <c r="AX318" s="29" t="s">
        <v>377</v>
      </c>
      <c r="AY318" s="29" t="s">
        <v>377</v>
      </c>
      <c r="AZ318" s="29" t="s">
        <v>377</v>
      </c>
      <c r="BA318" s="29" t="s">
        <v>377</v>
      </c>
      <c r="BB318" s="29" t="s">
        <v>383</v>
      </c>
      <c r="BC318" s="29" t="s">
        <v>383</v>
      </c>
      <c r="BD318" s="29" t="s">
        <v>383</v>
      </c>
      <c r="BE318" s="29" t="s">
        <v>382</v>
      </c>
      <c r="BF318" s="29" t="s">
        <v>383</v>
      </c>
      <c r="BG318" s="29" t="s">
        <v>382</v>
      </c>
      <c r="BH318" s="29" t="s">
        <v>383</v>
      </c>
      <c r="BI318" s="29" t="s">
        <v>383</v>
      </c>
      <c r="BJ318" s="29" t="s">
        <v>382</v>
      </c>
      <c r="BK318" s="29">
        <v>1</v>
      </c>
      <c r="BL318" s="29">
        <v>0</v>
      </c>
      <c r="BM318" s="29" t="s">
        <v>383</v>
      </c>
      <c r="BN318" s="29" t="s">
        <v>382</v>
      </c>
      <c r="BO318" s="29" t="s">
        <v>383</v>
      </c>
      <c r="BP318" s="29" t="s">
        <v>383</v>
      </c>
      <c r="BQ318" s="29">
        <v>13.68</v>
      </c>
      <c r="BR318" s="29">
        <v>4.07</v>
      </c>
      <c r="BS318" s="29">
        <v>29.7</v>
      </c>
      <c r="BT318" s="29">
        <v>1.83</v>
      </c>
      <c r="BU318" s="29">
        <v>13.4</v>
      </c>
      <c r="BV318" s="29">
        <v>7.78</v>
      </c>
      <c r="BW318" s="29">
        <v>56.9</v>
      </c>
      <c r="BX318" s="29">
        <v>5.13</v>
      </c>
      <c r="BY318" s="29">
        <v>9.9</v>
      </c>
      <c r="BZ318" s="29">
        <v>27.11</v>
      </c>
      <c r="CA318" s="29">
        <v>53</v>
      </c>
      <c r="CB318" s="29">
        <v>19.3</v>
      </c>
      <c r="CC318" s="29">
        <v>36.5</v>
      </c>
      <c r="CD318" s="29">
        <v>20.399999999999999</v>
      </c>
      <c r="CE318" s="29">
        <v>103</v>
      </c>
      <c r="CF318" s="29">
        <v>18.3</v>
      </c>
      <c r="CG318" s="29">
        <v>60</v>
      </c>
      <c r="CH318" s="29">
        <v>0</v>
      </c>
      <c r="CI318" s="29">
        <v>28</v>
      </c>
      <c r="CJ318" s="29">
        <v>2</v>
      </c>
      <c r="CK318" s="29">
        <v>10</v>
      </c>
      <c r="CL318" s="29" t="s">
        <v>383</v>
      </c>
      <c r="CM318" s="29" t="s">
        <v>383</v>
      </c>
      <c r="CN318" s="29" t="s">
        <v>259</v>
      </c>
      <c r="CO318" s="29" t="s">
        <v>382</v>
      </c>
      <c r="CQ318" s="29" t="s">
        <v>385</v>
      </c>
      <c r="CR318" s="29">
        <v>0</v>
      </c>
      <c r="CS318" s="29" t="s">
        <v>385</v>
      </c>
      <c r="CT318" s="29" t="s">
        <v>385</v>
      </c>
      <c r="CU318" s="29" t="s">
        <v>385</v>
      </c>
      <c r="CW318" s="29">
        <v>0</v>
      </c>
      <c r="DC318" s="29" t="s">
        <v>385</v>
      </c>
      <c r="DD318" s="29" t="s">
        <v>385</v>
      </c>
      <c r="DE318" s="29" t="s">
        <v>385</v>
      </c>
      <c r="DF318" s="29">
        <v>0</v>
      </c>
      <c r="DG318" s="29" t="s">
        <v>385</v>
      </c>
      <c r="DH318" s="29" t="str">
        <f t="shared" si="4"/>
        <v>TP016</v>
      </c>
    </row>
    <row r="319" spans="1:112" ht="16" x14ac:dyDescent="0.2">
      <c r="A319" s="29" t="s">
        <v>1576</v>
      </c>
      <c r="B319" s="29" t="s">
        <v>1727</v>
      </c>
      <c r="C319" s="29">
        <v>409</v>
      </c>
      <c r="D319" s="29" t="s">
        <v>261</v>
      </c>
      <c r="E319" s="29" t="s">
        <v>1730</v>
      </c>
      <c r="F319" s="29">
        <v>0</v>
      </c>
      <c r="G319" s="29" t="s">
        <v>392</v>
      </c>
      <c r="H319" s="29">
        <v>1</v>
      </c>
      <c r="I319" s="29">
        <v>1</v>
      </c>
      <c r="J319" s="29">
        <v>12</v>
      </c>
      <c r="K319" s="29">
        <v>0</v>
      </c>
      <c r="M319" s="29">
        <v>3</v>
      </c>
      <c r="N319" s="29" t="s">
        <v>576</v>
      </c>
      <c r="O319" s="29">
        <v>1</v>
      </c>
      <c r="Q319" s="29">
        <v>409</v>
      </c>
      <c r="R319" s="29">
        <v>1</v>
      </c>
      <c r="S319" s="29">
        <v>12</v>
      </c>
      <c r="T319" s="29" t="s">
        <v>392</v>
      </c>
      <c r="U319" s="29" t="s">
        <v>382</v>
      </c>
      <c r="V319" s="29" t="s">
        <v>479</v>
      </c>
      <c r="X319" s="29">
        <v>15</v>
      </c>
      <c r="Y319" s="29" t="s">
        <v>380</v>
      </c>
      <c r="Z319" s="29">
        <v>80</v>
      </c>
      <c r="AA319" s="29">
        <v>28</v>
      </c>
      <c r="AB319" s="29" t="s">
        <v>380</v>
      </c>
      <c r="AC319" s="29" t="s">
        <v>380</v>
      </c>
      <c r="AD319" s="29">
        <v>39.166666666666664</v>
      </c>
      <c r="AE319" s="29">
        <v>102.5</v>
      </c>
      <c r="AF319" s="29">
        <v>1</v>
      </c>
      <c r="AH319" s="29" t="s">
        <v>1731</v>
      </c>
      <c r="AI319" s="29" t="s">
        <v>377</v>
      </c>
      <c r="AJ319" s="29" t="s">
        <v>383</v>
      </c>
      <c r="AK319" s="29" t="s">
        <v>377</v>
      </c>
      <c r="AL319" s="29" t="s">
        <v>383</v>
      </c>
      <c r="AM319" s="29" t="s">
        <v>383</v>
      </c>
      <c r="AN319" s="29" t="s">
        <v>383</v>
      </c>
      <c r="AO319" s="29" t="s">
        <v>383</v>
      </c>
      <c r="AP319" s="29" t="s">
        <v>377</v>
      </c>
      <c r="AQ319" s="29" t="s">
        <v>383</v>
      </c>
      <c r="AR319" s="29" t="s">
        <v>383</v>
      </c>
      <c r="AS319" s="29" t="s">
        <v>383</v>
      </c>
      <c r="AT319" s="29" t="s">
        <v>383</v>
      </c>
      <c r="AU319" s="29" t="s">
        <v>383</v>
      </c>
      <c r="AV319" s="29" t="s">
        <v>383</v>
      </c>
      <c r="AW319" s="29" t="s">
        <v>383</v>
      </c>
      <c r="AX319" s="29" t="s">
        <v>383</v>
      </c>
      <c r="AY319" s="29" t="s">
        <v>383</v>
      </c>
      <c r="AZ319" s="29" t="s">
        <v>383</v>
      </c>
      <c r="BA319" s="29" t="s">
        <v>377</v>
      </c>
      <c r="BB319" s="29" t="s">
        <v>383</v>
      </c>
      <c r="BC319" s="29" t="s">
        <v>383</v>
      </c>
      <c r="BD319" s="29" t="s">
        <v>383</v>
      </c>
      <c r="BE319" s="29" t="s">
        <v>382</v>
      </c>
      <c r="BF319" s="29" t="s">
        <v>383</v>
      </c>
      <c r="BG319" s="29" t="s">
        <v>382</v>
      </c>
      <c r="BH319" s="29" t="s">
        <v>383</v>
      </c>
      <c r="BI319" s="29" t="s">
        <v>1416</v>
      </c>
      <c r="BJ319" s="29" t="s">
        <v>383</v>
      </c>
      <c r="BK319" s="29" t="s">
        <v>383</v>
      </c>
      <c r="BL319" s="29" t="s">
        <v>383</v>
      </c>
      <c r="BM319" s="29" t="s">
        <v>383</v>
      </c>
      <c r="BN319" s="29" t="s">
        <v>382</v>
      </c>
      <c r="BO319" s="29" t="s">
        <v>383</v>
      </c>
      <c r="BP319" s="29" t="s">
        <v>383</v>
      </c>
      <c r="BQ319" s="29">
        <v>9.2899999999999991</v>
      </c>
      <c r="BR319" s="29">
        <v>0.02</v>
      </c>
      <c r="BS319" s="29">
        <v>0.03</v>
      </c>
      <c r="BT319" s="29">
        <v>0.46</v>
      </c>
      <c r="BU319" s="29">
        <v>4.9000000000000004</v>
      </c>
      <c r="BV319" s="29">
        <v>8.81</v>
      </c>
      <c r="BW319" s="29">
        <v>94.8</v>
      </c>
      <c r="BX319" s="29">
        <v>5.01</v>
      </c>
      <c r="BY319" s="29">
        <v>10.5</v>
      </c>
      <c r="BZ319" s="29">
        <v>28.45</v>
      </c>
      <c r="CA319" s="29">
        <v>57</v>
      </c>
      <c r="CB319" s="29">
        <v>20.9</v>
      </c>
      <c r="CC319" s="29">
        <v>36.799999999999997</v>
      </c>
      <c r="CD319" s="29">
        <v>16.100000000000001</v>
      </c>
      <c r="CE319" s="29">
        <v>27</v>
      </c>
      <c r="CF319" s="29">
        <v>14.3</v>
      </c>
      <c r="CG319" s="29">
        <v>80</v>
      </c>
      <c r="CH319" s="29">
        <v>0</v>
      </c>
      <c r="CI319" s="29">
        <v>14</v>
      </c>
      <c r="CJ319" s="29">
        <v>6</v>
      </c>
      <c r="CK319" s="29">
        <v>0</v>
      </c>
      <c r="CL319" s="29" t="s">
        <v>383</v>
      </c>
      <c r="CM319" s="29" t="s">
        <v>383</v>
      </c>
      <c r="CN319" s="29" t="s">
        <v>261</v>
      </c>
      <c r="CO319" s="29" t="s">
        <v>382</v>
      </c>
      <c r="CQ319" s="29" t="s">
        <v>385</v>
      </c>
      <c r="CR319" s="29">
        <v>0</v>
      </c>
      <c r="CS319" s="29" t="s">
        <v>385</v>
      </c>
      <c r="CT319" s="29" t="s">
        <v>385</v>
      </c>
      <c r="CU319" s="29" t="s">
        <v>385</v>
      </c>
      <c r="CW319" s="29">
        <v>0</v>
      </c>
      <c r="DC319" s="29" t="s">
        <v>385</v>
      </c>
      <c r="DD319" s="29" t="s">
        <v>385</v>
      </c>
      <c r="DE319" s="29" t="s">
        <v>385</v>
      </c>
      <c r="DF319" s="29">
        <v>0</v>
      </c>
      <c r="DG319" s="29" t="s">
        <v>385</v>
      </c>
      <c r="DH319" s="29" t="str">
        <f t="shared" si="4"/>
        <v>TP016</v>
      </c>
    </row>
    <row r="320" spans="1:112" ht="16" x14ac:dyDescent="0.2">
      <c r="A320" s="29" t="s">
        <v>1576</v>
      </c>
      <c r="B320" s="29" t="s">
        <v>1732</v>
      </c>
      <c r="C320" s="29" t="s">
        <v>383</v>
      </c>
      <c r="D320" s="29" t="s">
        <v>383</v>
      </c>
      <c r="E320" s="29" t="s">
        <v>877</v>
      </c>
      <c r="F320" s="29">
        <v>1</v>
      </c>
      <c r="G320" s="29" t="s">
        <v>383</v>
      </c>
      <c r="H320" s="29">
        <v>0.1</v>
      </c>
      <c r="I320" s="29" t="s">
        <v>383</v>
      </c>
      <c r="J320" s="29" t="s">
        <v>383</v>
      </c>
      <c r="K320" s="29">
        <v>0</v>
      </c>
      <c r="L320" s="29">
        <v>0</v>
      </c>
      <c r="M320" s="29">
        <v>1</v>
      </c>
      <c r="O320" s="29">
        <v>1</v>
      </c>
      <c r="Q320" s="29" t="s">
        <v>383</v>
      </c>
      <c r="R320" s="29" t="s">
        <v>383</v>
      </c>
      <c r="S320" s="29" t="s">
        <v>383</v>
      </c>
      <c r="T320" s="29" t="s">
        <v>383</v>
      </c>
      <c r="U320" s="29" t="s">
        <v>383</v>
      </c>
      <c r="V320" s="29" t="s">
        <v>383</v>
      </c>
      <c r="X320" s="29" t="s">
        <v>383</v>
      </c>
      <c r="Y320" s="29" t="s">
        <v>383</v>
      </c>
      <c r="Z320" s="29" t="s">
        <v>383</v>
      </c>
      <c r="AA320" s="29" t="s">
        <v>383</v>
      </c>
      <c r="AB320" s="29" t="s">
        <v>383</v>
      </c>
      <c r="AC320" s="29" t="s">
        <v>383</v>
      </c>
      <c r="AD320" s="29" t="s">
        <v>383</v>
      </c>
      <c r="AE320" s="29" t="s">
        <v>383</v>
      </c>
      <c r="AF320" s="29" t="s">
        <v>383</v>
      </c>
      <c r="AG320" s="29" t="s">
        <v>383</v>
      </c>
      <c r="AH320" s="29" t="s">
        <v>383</v>
      </c>
      <c r="AI320" s="29" t="s">
        <v>383</v>
      </c>
      <c r="AJ320" s="29" t="s">
        <v>383</v>
      </c>
      <c r="AK320" s="29" t="s">
        <v>383</v>
      </c>
      <c r="AL320" s="29" t="s">
        <v>383</v>
      </c>
      <c r="AM320" s="29" t="s">
        <v>383</v>
      </c>
      <c r="AN320" s="29" t="s">
        <v>383</v>
      </c>
      <c r="AO320" s="29" t="s">
        <v>383</v>
      </c>
      <c r="AP320" s="29" t="s">
        <v>383</v>
      </c>
      <c r="AQ320" s="29" t="s">
        <v>383</v>
      </c>
      <c r="AR320" s="29" t="s">
        <v>383</v>
      </c>
      <c r="AS320" s="29" t="s">
        <v>383</v>
      </c>
      <c r="AT320" s="29" t="s">
        <v>383</v>
      </c>
      <c r="AU320" s="29" t="s">
        <v>383</v>
      </c>
      <c r="AV320" s="29" t="s">
        <v>383</v>
      </c>
      <c r="AW320" s="29" t="s">
        <v>383</v>
      </c>
      <c r="AX320" s="29" t="s">
        <v>383</v>
      </c>
      <c r="AY320" s="29" t="s">
        <v>383</v>
      </c>
      <c r="AZ320" s="29" t="s">
        <v>383</v>
      </c>
      <c r="BA320" s="29" t="s">
        <v>383</v>
      </c>
      <c r="BB320" s="29" t="s">
        <v>383</v>
      </c>
      <c r="BC320" s="29" t="s">
        <v>383</v>
      </c>
      <c r="BD320" s="29" t="s">
        <v>383</v>
      </c>
      <c r="BE320" s="29" t="s">
        <v>383</v>
      </c>
      <c r="BF320" s="29" t="s">
        <v>383</v>
      </c>
      <c r="BG320" s="29" t="s">
        <v>383</v>
      </c>
      <c r="BH320" s="29" t="s">
        <v>383</v>
      </c>
      <c r="BI320" s="29" t="s">
        <v>383</v>
      </c>
      <c r="BJ320" s="29" t="s">
        <v>383</v>
      </c>
      <c r="BK320" s="29" t="s">
        <v>383</v>
      </c>
      <c r="BL320" s="29" t="s">
        <v>383</v>
      </c>
      <c r="BM320" s="29" t="s">
        <v>383</v>
      </c>
      <c r="BN320" s="29" t="s">
        <v>383</v>
      </c>
      <c r="BO320" s="29" t="s">
        <v>383</v>
      </c>
      <c r="BP320" s="29" t="s">
        <v>1733</v>
      </c>
      <c r="BQ320" s="29" t="s">
        <v>383</v>
      </c>
      <c r="BR320" s="29" t="s">
        <v>383</v>
      </c>
      <c r="BS320" s="29" t="s">
        <v>383</v>
      </c>
      <c r="BT320" s="29" t="s">
        <v>383</v>
      </c>
      <c r="BU320" s="29" t="s">
        <v>383</v>
      </c>
      <c r="BV320" s="29" t="s">
        <v>383</v>
      </c>
      <c r="BW320" s="29" t="s">
        <v>383</v>
      </c>
      <c r="BX320" s="29" t="s">
        <v>383</v>
      </c>
      <c r="BY320" s="29" t="s">
        <v>383</v>
      </c>
      <c r="BZ320" s="29" t="s">
        <v>383</v>
      </c>
      <c r="CA320" s="29" t="s">
        <v>383</v>
      </c>
      <c r="CB320" s="29" t="s">
        <v>383</v>
      </c>
      <c r="CC320" s="29" t="s">
        <v>383</v>
      </c>
      <c r="CD320" s="29" t="s">
        <v>383</v>
      </c>
      <c r="CE320" s="29" t="s">
        <v>383</v>
      </c>
      <c r="CF320" s="29" t="s">
        <v>383</v>
      </c>
      <c r="CG320" s="29" t="s">
        <v>383</v>
      </c>
      <c r="CH320" s="29" t="s">
        <v>383</v>
      </c>
      <c r="CI320" s="29" t="s">
        <v>383</v>
      </c>
      <c r="CJ320" s="29" t="s">
        <v>383</v>
      </c>
      <c r="CK320" s="29" t="s">
        <v>383</v>
      </c>
      <c r="CL320" s="29" t="s">
        <v>383</v>
      </c>
      <c r="CM320" s="29" t="s">
        <v>383</v>
      </c>
      <c r="CN320" s="29" t="s">
        <v>383</v>
      </c>
      <c r="CO320" s="29" t="s">
        <v>383</v>
      </c>
      <c r="CP320" s="29" t="s">
        <v>383</v>
      </c>
      <c r="CQ320" s="29" t="s">
        <v>383</v>
      </c>
      <c r="CS320" s="29" t="s">
        <v>383</v>
      </c>
      <c r="CT320" s="29" t="s">
        <v>383</v>
      </c>
      <c r="CU320" s="29" t="s">
        <v>383</v>
      </c>
      <c r="CW320" s="29" t="s">
        <v>383</v>
      </c>
      <c r="CX320" s="29" t="s">
        <v>383</v>
      </c>
      <c r="CY320" s="29" t="s">
        <v>383</v>
      </c>
      <c r="CZ320" s="29" t="s">
        <v>383</v>
      </c>
      <c r="DA320" s="29" t="s">
        <v>383</v>
      </c>
      <c r="DC320" s="29" t="s">
        <v>383</v>
      </c>
      <c r="DD320" s="29" t="s">
        <v>383</v>
      </c>
      <c r="DE320" s="29" t="s">
        <v>383</v>
      </c>
      <c r="DF320" s="29" t="s">
        <v>383</v>
      </c>
      <c r="DG320" s="29" t="s">
        <v>383</v>
      </c>
      <c r="DH320" s="29" t="str">
        <f t="shared" si="4"/>
        <v>TP018</v>
      </c>
    </row>
    <row r="321" spans="1:112" ht="16" x14ac:dyDescent="0.2">
      <c r="A321" s="29" t="s">
        <v>1576</v>
      </c>
      <c r="B321" s="29" t="s">
        <v>1732</v>
      </c>
      <c r="C321" s="29" t="s">
        <v>1734</v>
      </c>
      <c r="D321" s="29" t="s">
        <v>262</v>
      </c>
      <c r="E321" s="29" t="s">
        <v>1735</v>
      </c>
      <c r="F321" s="29">
        <v>0</v>
      </c>
      <c r="G321" s="29" t="s">
        <v>392</v>
      </c>
      <c r="H321" s="29">
        <v>0.5</v>
      </c>
      <c r="I321" s="29">
        <v>0.5</v>
      </c>
      <c r="J321" s="29">
        <v>6</v>
      </c>
      <c r="K321" s="29">
        <v>0</v>
      </c>
      <c r="M321" s="29">
        <v>3</v>
      </c>
      <c r="N321" s="29" t="s">
        <v>576</v>
      </c>
      <c r="O321" s="29">
        <v>0</v>
      </c>
      <c r="Q321" s="29" t="s">
        <v>1734</v>
      </c>
      <c r="R321" s="29">
        <v>0</v>
      </c>
      <c r="S321" s="29">
        <v>6</v>
      </c>
      <c r="T321" s="29" t="s">
        <v>392</v>
      </c>
      <c r="U321" s="29" t="s">
        <v>382</v>
      </c>
      <c r="V321" s="29" t="s">
        <v>479</v>
      </c>
      <c r="X321" s="29">
        <v>10</v>
      </c>
      <c r="Y321" s="29" t="s">
        <v>380</v>
      </c>
      <c r="Z321" s="29">
        <v>152</v>
      </c>
      <c r="AA321" s="29" t="s">
        <v>380</v>
      </c>
      <c r="AB321" s="29" t="s">
        <v>380</v>
      </c>
      <c r="AC321" s="29" t="s">
        <v>380</v>
      </c>
      <c r="AD321" s="29">
        <v>39.055555555555557</v>
      </c>
      <c r="AE321" s="29">
        <v>102.3</v>
      </c>
      <c r="AF321" s="29">
        <v>4</v>
      </c>
      <c r="AH321" s="29" t="s">
        <v>1736</v>
      </c>
      <c r="AI321" s="29" t="s">
        <v>377</v>
      </c>
      <c r="AJ321" s="29" t="s">
        <v>377</v>
      </c>
      <c r="AK321" s="29" t="s">
        <v>377</v>
      </c>
      <c r="AL321" s="29" t="s">
        <v>1159</v>
      </c>
      <c r="AM321" s="29" t="s">
        <v>382</v>
      </c>
      <c r="AN321" s="29" t="s">
        <v>382</v>
      </c>
      <c r="AO321" s="29" t="s">
        <v>383</v>
      </c>
      <c r="AP321" s="29" t="s">
        <v>383</v>
      </c>
      <c r="AQ321" s="29" t="s">
        <v>383</v>
      </c>
      <c r="AR321" s="29" t="s">
        <v>383</v>
      </c>
      <c r="AS321" s="29" t="s">
        <v>383</v>
      </c>
      <c r="AT321" s="29" t="s">
        <v>383</v>
      </c>
      <c r="AU321" s="29" t="s">
        <v>383</v>
      </c>
      <c r="AV321" s="29" t="s">
        <v>382</v>
      </c>
      <c r="AW321" s="29" t="s">
        <v>382</v>
      </c>
      <c r="AX321" s="29" t="s">
        <v>382</v>
      </c>
      <c r="AY321" s="29" t="s">
        <v>382</v>
      </c>
      <c r="AZ321" s="29" t="s">
        <v>377</v>
      </c>
      <c r="BA321" s="29" t="s">
        <v>377</v>
      </c>
      <c r="BB321" s="29" t="s">
        <v>383</v>
      </c>
      <c r="BC321" s="29" t="s">
        <v>383</v>
      </c>
      <c r="BD321" s="29" t="s">
        <v>383</v>
      </c>
      <c r="BE321" s="29" t="s">
        <v>377</v>
      </c>
      <c r="BF321" s="29" t="s">
        <v>1737</v>
      </c>
      <c r="BG321" s="29" t="s">
        <v>382</v>
      </c>
      <c r="BH321" s="29" t="s">
        <v>383</v>
      </c>
      <c r="BI321" s="29" t="s">
        <v>383</v>
      </c>
      <c r="BJ321" s="29" t="s">
        <v>383</v>
      </c>
      <c r="BK321" s="29" t="s">
        <v>383</v>
      </c>
      <c r="BL321" s="29" t="s">
        <v>383</v>
      </c>
      <c r="BM321" s="29" t="s">
        <v>1737</v>
      </c>
      <c r="BN321" s="29" t="s">
        <v>382</v>
      </c>
      <c r="BO321" s="29" t="s">
        <v>383</v>
      </c>
      <c r="BP321" s="29" t="s">
        <v>383</v>
      </c>
      <c r="BQ321" s="29">
        <v>14.34</v>
      </c>
      <c r="BR321" s="29">
        <v>4.66</v>
      </c>
      <c r="BS321" s="29">
        <v>32.5</v>
      </c>
      <c r="BT321" s="29">
        <v>2.57</v>
      </c>
      <c r="BU321" s="29">
        <v>18</v>
      </c>
      <c r="BV321" s="29">
        <v>7.11</v>
      </c>
      <c r="BW321" s="29">
        <v>49.6</v>
      </c>
      <c r="BX321" s="29">
        <v>4.72</v>
      </c>
      <c r="BY321" s="29">
        <v>10.6</v>
      </c>
      <c r="BZ321" s="29">
        <v>29.73</v>
      </c>
      <c r="CA321" s="29">
        <v>63</v>
      </c>
      <c r="CB321" s="29">
        <v>22.5</v>
      </c>
      <c r="CC321" s="29">
        <v>35.700000000000003</v>
      </c>
      <c r="CD321" s="29">
        <v>19.600000000000001</v>
      </c>
      <c r="CE321" s="29">
        <v>31</v>
      </c>
      <c r="CF321" s="29">
        <v>15.2</v>
      </c>
      <c r="CG321" s="29">
        <v>54</v>
      </c>
      <c r="CH321" s="29">
        <v>0</v>
      </c>
      <c r="CI321" s="29">
        <v>38</v>
      </c>
      <c r="CJ321" s="29">
        <v>1</v>
      </c>
      <c r="CK321" s="29">
        <v>6</v>
      </c>
      <c r="CL321" s="29" t="s">
        <v>383</v>
      </c>
      <c r="CM321" s="29">
        <v>1</v>
      </c>
      <c r="CN321" s="29" t="s">
        <v>262</v>
      </c>
      <c r="CO321" s="29" t="s">
        <v>382</v>
      </c>
      <c r="CQ321" s="29" t="s">
        <v>385</v>
      </c>
      <c r="CR321" s="29">
        <v>0</v>
      </c>
      <c r="CS321" s="29" t="s">
        <v>385</v>
      </c>
      <c r="CT321" s="29" t="s">
        <v>385</v>
      </c>
      <c r="CU321" s="29" t="s">
        <v>385</v>
      </c>
      <c r="CW321" s="29">
        <v>0</v>
      </c>
      <c r="DC321" s="29" t="s">
        <v>385</v>
      </c>
      <c r="DD321" s="29" t="s">
        <v>385</v>
      </c>
      <c r="DE321" s="29" t="s">
        <v>385</v>
      </c>
      <c r="DF321" s="29">
        <v>1</v>
      </c>
      <c r="DG321" s="29" t="s">
        <v>385</v>
      </c>
      <c r="DH321" s="29" t="str">
        <f t="shared" si="4"/>
        <v>TP018</v>
      </c>
    </row>
    <row r="322" spans="1:112" ht="16" x14ac:dyDescent="0.2">
      <c r="A322" s="29" t="s">
        <v>1576</v>
      </c>
      <c r="B322" s="29" t="s">
        <v>1732</v>
      </c>
      <c r="C322" s="29" t="s">
        <v>1738</v>
      </c>
      <c r="D322" s="29" t="s">
        <v>263</v>
      </c>
      <c r="E322" s="29" t="s">
        <v>1739</v>
      </c>
      <c r="F322" s="29">
        <v>0</v>
      </c>
      <c r="G322" s="29" t="s">
        <v>392</v>
      </c>
      <c r="H322" s="29">
        <v>0.8</v>
      </c>
      <c r="I322" s="29">
        <v>1</v>
      </c>
      <c r="J322" s="29">
        <v>12</v>
      </c>
      <c r="K322" s="29">
        <v>0</v>
      </c>
      <c r="M322" s="29">
        <v>3</v>
      </c>
      <c r="N322" s="29" t="s">
        <v>576</v>
      </c>
      <c r="O322" s="29">
        <v>0</v>
      </c>
      <c r="Q322" s="29" t="s">
        <v>1738</v>
      </c>
      <c r="R322" s="29">
        <v>1</v>
      </c>
      <c r="S322" s="29">
        <v>12</v>
      </c>
      <c r="T322" s="29" t="s">
        <v>392</v>
      </c>
      <c r="U322" s="29" t="s">
        <v>382</v>
      </c>
      <c r="V322" s="29" t="s">
        <v>479</v>
      </c>
      <c r="X322" s="29">
        <v>35</v>
      </c>
      <c r="Y322" s="29" t="s">
        <v>380</v>
      </c>
      <c r="Z322" s="29">
        <v>60</v>
      </c>
      <c r="AA322" s="29" t="s">
        <v>380</v>
      </c>
      <c r="AB322" s="29" t="s">
        <v>380</v>
      </c>
      <c r="AC322" s="29" t="s">
        <v>380</v>
      </c>
      <c r="AD322" s="29">
        <v>38.277777777777779</v>
      </c>
      <c r="AE322" s="29">
        <v>100.9</v>
      </c>
      <c r="AF322" s="29">
        <v>3</v>
      </c>
      <c r="AH322" s="29" t="s">
        <v>1740</v>
      </c>
      <c r="AI322" s="29" t="s">
        <v>377</v>
      </c>
      <c r="AJ322" s="29" t="s">
        <v>377</v>
      </c>
      <c r="AK322" s="29" t="s">
        <v>377</v>
      </c>
      <c r="AL322" s="29" t="s">
        <v>1741</v>
      </c>
      <c r="AM322" s="29" t="s">
        <v>383</v>
      </c>
      <c r="AN322" s="29" t="s">
        <v>383</v>
      </c>
      <c r="AO322" s="29" t="s">
        <v>383</v>
      </c>
      <c r="AP322" s="29" t="s">
        <v>377</v>
      </c>
      <c r="AQ322" s="29" t="s">
        <v>383</v>
      </c>
      <c r="AR322" s="29" t="s">
        <v>383</v>
      </c>
      <c r="AS322" s="29" t="s">
        <v>383</v>
      </c>
      <c r="AT322" s="29" t="s">
        <v>383</v>
      </c>
      <c r="AU322" s="29" t="s">
        <v>383</v>
      </c>
      <c r="AV322" s="29" t="s">
        <v>377</v>
      </c>
      <c r="AW322" s="29" t="s">
        <v>377</v>
      </c>
      <c r="AX322" s="29" t="s">
        <v>377</v>
      </c>
      <c r="AY322" s="29" t="s">
        <v>377</v>
      </c>
      <c r="AZ322" s="29" t="s">
        <v>377</v>
      </c>
      <c r="BA322" s="29" t="s">
        <v>377</v>
      </c>
      <c r="BB322" s="29" t="s">
        <v>383</v>
      </c>
      <c r="BC322" s="29" t="s">
        <v>1742</v>
      </c>
      <c r="BD322" s="29" t="s">
        <v>383</v>
      </c>
      <c r="BE322" s="29" t="s">
        <v>382</v>
      </c>
      <c r="BF322" s="29" t="s">
        <v>383</v>
      </c>
      <c r="BG322" s="29" t="s">
        <v>382</v>
      </c>
      <c r="BH322" s="29" t="s">
        <v>383</v>
      </c>
      <c r="BI322" s="29" t="s">
        <v>383</v>
      </c>
      <c r="BJ322" s="29" t="s">
        <v>383</v>
      </c>
      <c r="BK322" s="29" t="s">
        <v>383</v>
      </c>
      <c r="BL322" s="29" t="s">
        <v>383</v>
      </c>
      <c r="BM322" s="29" t="s">
        <v>383</v>
      </c>
      <c r="BN322" s="29" t="s">
        <v>382</v>
      </c>
      <c r="BO322" s="29" t="s">
        <v>383</v>
      </c>
      <c r="BP322" s="29" t="s">
        <v>383</v>
      </c>
      <c r="BQ322" s="29">
        <v>12.67</v>
      </c>
      <c r="BR322" s="29">
        <v>4.9000000000000004</v>
      </c>
      <c r="BS322" s="29">
        <v>38.6</v>
      </c>
      <c r="BT322" s="29">
        <v>5.43</v>
      </c>
      <c r="BU322" s="29">
        <v>42.9</v>
      </c>
      <c r="BV322" s="29">
        <v>2.35</v>
      </c>
      <c r="BW322" s="29">
        <v>18.5</v>
      </c>
      <c r="BX322" s="29">
        <v>5.14</v>
      </c>
      <c r="BY322" s="29">
        <v>11.7</v>
      </c>
      <c r="BZ322" s="29">
        <v>33.85</v>
      </c>
      <c r="CA322" s="29">
        <v>66</v>
      </c>
      <c r="CB322" s="29">
        <v>22.7</v>
      </c>
      <c r="CC322" s="29">
        <v>34.4</v>
      </c>
      <c r="CD322" s="29">
        <v>16.2</v>
      </c>
      <c r="CE322" s="29">
        <v>17</v>
      </c>
      <c r="CF322" s="29">
        <v>13.2</v>
      </c>
      <c r="CG322" s="29">
        <v>87</v>
      </c>
      <c r="CH322" s="29">
        <v>0</v>
      </c>
      <c r="CI322" s="29">
        <v>4</v>
      </c>
      <c r="CJ322" s="29">
        <v>6</v>
      </c>
      <c r="CK322" s="29">
        <v>2</v>
      </c>
      <c r="CL322" s="29" t="s">
        <v>383</v>
      </c>
      <c r="CM322" s="29">
        <v>1</v>
      </c>
      <c r="CN322" s="29" t="s">
        <v>263</v>
      </c>
      <c r="CO322" s="29" t="s">
        <v>382</v>
      </c>
      <c r="CQ322" s="29" t="s">
        <v>385</v>
      </c>
      <c r="CR322" s="29">
        <v>0</v>
      </c>
      <c r="CS322" s="29" t="s">
        <v>385</v>
      </c>
      <c r="CT322" s="29" t="s">
        <v>385</v>
      </c>
      <c r="CU322" s="29" t="s">
        <v>385</v>
      </c>
      <c r="CW322" s="29">
        <v>0</v>
      </c>
      <c r="DC322" s="29" t="s">
        <v>385</v>
      </c>
      <c r="DD322" s="29" t="s">
        <v>385</v>
      </c>
      <c r="DE322" s="29" t="s">
        <v>385</v>
      </c>
      <c r="DF322" s="29">
        <v>0</v>
      </c>
      <c r="DG322" s="29" t="s">
        <v>385</v>
      </c>
      <c r="DH322" s="29" t="str">
        <f t="shared" si="4"/>
        <v>TP018</v>
      </c>
    </row>
    <row r="323" spans="1:112" ht="16" x14ac:dyDescent="0.2">
      <c r="A323" s="29" t="s">
        <v>1576</v>
      </c>
      <c r="B323" s="29" t="s">
        <v>1732</v>
      </c>
      <c r="C323" s="29" t="s">
        <v>1743</v>
      </c>
      <c r="D323" s="29" t="s">
        <v>264</v>
      </c>
      <c r="E323" s="29" t="s">
        <v>813</v>
      </c>
      <c r="F323" s="29">
        <v>0</v>
      </c>
      <c r="G323" s="29" t="s">
        <v>392</v>
      </c>
      <c r="H323" s="29">
        <v>5</v>
      </c>
      <c r="I323" s="29">
        <v>5</v>
      </c>
      <c r="J323" s="29">
        <v>60</v>
      </c>
      <c r="K323" s="29">
        <v>0</v>
      </c>
      <c r="M323" s="29">
        <v>3</v>
      </c>
      <c r="N323" s="29" t="s">
        <v>576</v>
      </c>
      <c r="O323" s="29">
        <v>0</v>
      </c>
      <c r="Q323" s="29" t="s">
        <v>1743</v>
      </c>
      <c r="R323" s="29">
        <v>5</v>
      </c>
      <c r="S323" s="29">
        <v>0</v>
      </c>
      <c r="T323" s="29" t="s">
        <v>392</v>
      </c>
      <c r="U323" s="29" t="s">
        <v>382</v>
      </c>
      <c r="V323" s="29" t="s">
        <v>479</v>
      </c>
      <c r="X323" s="29">
        <v>25</v>
      </c>
      <c r="Y323" s="29" t="s">
        <v>380</v>
      </c>
      <c r="Z323" s="29">
        <v>68</v>
      </c>
      <c r="AA323" s="29" t="s">
        <v>380</v>
      </c>
      <c r="AB323" s="29" t="s">
        <v>380</v>
      </c>
      <c r="AC323" s="29" t="s">
        <v>380</v>
      </c>
      <c r="AD323" s="29">
        <v>38.333333333333336</v>
      </c>
      <c r="AE323" s="29">
        <v>101</v>
      </c>
      <c r="AF323" s="29">
        <v>1.5</v>
      </c>
      <c r="AH323" s="29" t="s">
        <v>1744</v>
      </c>
      <c r="AI323" s="29" t="s">
        <v>377</v>
      </c>
      <c r="AJ323" s="29" t="s">
        <v>377</v>
      </c>
      <c r="AK323" s="29" t="s">
        <v>377</v>
      </c>
      <c r="AL323" s="29" t="s">
        <v>383</v>
      </c>
      <c r="AM323" s="29" t="s">
        <v>383</v>
      </c>
      <c r="AN323" s="29" t="s">
        <v>383</v>
      </c>
      <c r="AO323" s="29" t="s">
        <v>383</v>
      </c>
      <c r="AP323" s="29" t="s">
        <v>383</v>
      </c>
      <c r="AQ323" s="29" t="s">
        <v>383</v>
      </c>
      <c r="AR323" s="29" t="s">
        <v>383</v>
      </c>
      <c r="AS323" s="29" t="s">
        <v>383</v>
      </c>
      <c r="AT323" s="29" t="s">
        <v>383</v>
      </c>
      <c r="AU323" s="29" t="s">
        <v>383</v>
      </c>
      <c r="AV323" s="29" t="s">
        <v>377</v>
      </c>
      <c r="AW323" s="29" t="s">
        <v>377</v>
      </c>
      <c r="AX323" s="29" t="s">
        <v>377</v>
      </c>
      <c r="AY323" s="29" t="s">
        <v>377</v>
      </c>
      <c r="AZ323" s="29" t="s">
        <v>377</v>
      </c>
      <c r="BA323" s="29" t="s">
        <v>377</v>
      </c>
      <c r="BB323" s="29" t="s">
        <v>383</v>
      </c>
      <c r="BC323" s="29" t="s">
        <v>383</v>
      </c>
      <c r="BD323" s="29" t="s">
        <v>383</v>
      </c>
      <c r="BE323" s="29" t="s">
        <v>382</v>
      </c>
      <c r="BF323" s="29" t="s">
        <v>1745</v>
      </c>
      <c r="BG323" s="29" t="s">
        <v>382</v>
      </c>
      <c r="BH323" s="29" t="s">
        <v>383</v>
      </c>
      <c r="BI323" s="29" t="s">
        <v>383</v>
      </c>
      <c r="BJ323" s="29" t="s">
        <v>383</v>
      </c>
      <c r="BK323" s="29" t="s">
        <v>383</v>
      </c>
      <c r="BL323" s="29" t="s">
        <v>383</v>
      </c>
      <c r="BM323" s="29" t="s">
        <v>1745</v>
      </c>
      <c r="BN323" s="29" t="s">
        <v>382</v>
      </c>
      <c r="BO323" s="29" t="s">
        <v>383</v>
      </c>
      <c r="BP323" s="29" t="s">
        <v>383</v>
      </c>
      <c r="BQ323" s="29">
        <v>11.82</v>
      </c>
      <c r="BR323" s="29">
        <v>5.28</v>
      </c>
      <c r="BS323" s="29">
        <v>44.7</v>
      </c>
      <c r="BT323" s="29">
        <v>4.24</v>
      </c>
      <c r="BU323" s="29">
        <v>35.9</v>
      </c>
      <c r="BV323" s="29">
        <v>2.29</v>
      </c>
      <c r="BW323" s="29">
        <v>19.399999999999999</v>
      </c>
      <c r="BX323" s="29">
        <v>4.58</v>
      </c>
      <c r="BY323" s="29">
        <v>11</v>
      </c>
      <c r="BZ323" s="29">
        <v>30.03</v>
      </c>
      <c r="CA323" s="29">
        <v>66</v>
      </c>
      <c r="CB323" s="29">
        <v>24.1</v>
      </c>
      <c r="CC323" s="29">
        <v>36.799999999999997</v>
      </c>
      <c r="CD323" s="29">
        <v>15.7</v>
      </c>
      <c r="CE323" s="29">
        <v>20</v>
      </c>
      <c r="CF323" s="29">
        <v>11.2</v>
      </c>
      <c r="CG323" s="29">
        <v>36</v>
      </c>
      <c r="CH323" s="29">
        <v>0</v>
      </c>
      <c r="CI323" s="29">
        <v>58</v>
      </c>
      <c r="CJ323" s="29">
        <v>3</v>
      </c>
      <c r="CK323" s="29">
        <v>3</v>
      </c>
      <c r="CL323" s="29" t="s">
        <v>383</v>
      </c>
      <c r="CM323" s="29" t="s">
        <v>383</v>
      </c>
      <c r="CN323" s="29" t="s">
        <v>264</v>
      </c>
      <c r="CO323" s="29" t="s">
        <v>382</v>
      </c>
      <c r="CQ323" s="29" t="s">
        <v>385</v>
      </c>
      <c r="CR323" s="29">
        <v>0</v>
      </c>
      <c r="CS323" s="29" t="s">
        <v>385</v>
      </c>
      <c r="CT323" s="29" t="s">
        <v>385</v>
      </c>
      <c r="CU323" s="29" t="s">
        <v>385</v>
      </c>
      <c r="CW323" s="29">
        <v>0</v>
      </c>
      <c r="DC323" s="29" t="s">
        <v>385</v>
      </c>
      <c r="DD323" s="29" t="s">
        <v>385</v>
      </c>
      <c r="DE323" s="29" t="s">
        <v>417</v>
      </c>
      <c r="DF323" s="29">
        <v>1</v>
      </c>
      <c r="DG323" s="29" t="s">
        <v>385</v>
      </c>
      <c r="DH323" s="29" t="str">
        <f t="shared" si="4"/>
        <v>TP018</v>
      </c>
    </row>
    <row r="324" spans="1:112" ht="16" x14ac:dyDescent="0.2">
      <c r="A324" s="29" t="s">
        <v>1576</v>
      </c>
      <c r="B324" s="29" t="s">
        <v>1732</v>
      </c>
      <c r="C324" s="29" t="s">
        <v>951</v>
      </c>
      <c r="D324" s="29" t="s">
        <v>265</v>
      </c>
      <c r="E324" s="29" t="s">
        <v>1746</v>
      </c>
      <c r="F324" s="29">
        <v>0</v>
      </c>
      <c r="G324" s="29" t="s">
        <v>392</v>
      </c>
      <c r="H324" s="29">
        <v>3</v>
      </c>
      <c r="I324" s="29">
        <v>3</v>
      </c>
      <c r="J324" s="29">
        <v>36</v>
      </c>
      <c r="K324" s="29">
        <v>1</v>
      </c>
      <c r="M324" s="29">
        <v>3</v>
      </c>
      <c r="N324" s="29" t="s">
        <v>576</v>
      </c>
      <c r="O324" s="29">
        <v>1</v>
      </c>
      <c r="Q324" s="29" t="s">
        <v>951</v>
      </c>
      <c r="R324" s="29">
        <v>3</v>
      </c>
      <c r="S324" s="29">
        <v>36</v>
      </c>
      <c r="T324" s="29" t="s">
        <v>392</v>
      </c>
      <c r="U324" s="29" t="s">
        <v>377</v>
      </c>
      <c r="V324" s="29" t="s">
        <v>479</v>
      </c>
      <c r="X324" s="29">
        <v>42</v>
      </c>
      <c r="Y324" s="29" t="s">
        <v>380</v>
      </c>
      <c r="Z324" s="29">
        <v>116</v>
      </c>
      <c r="AA324" s="29" t="s">
        <v>380</v>
      </c>
      <c r="AB324" s="29" t="s">
        <v>380</v>
      </c>
      <c r="AC324" s="29" t="s">
        <v>380</v>
      </c>
      <c r="AD324" s="29">
        <v>38.111111111111114</v>
      </c>
      <c r="AE324" s="29">
        <v>100.6</v>
      </c>
      <c r="AF324" s="29">
        <v>3.5</v>
      </c>
      <c r="AH324" s="29" t="s">
        <v>1747</v>
      </c>
      <c r="AI324" s="29" t="s">
        <v>377</v>
      </c>
      <c r="AJ324" s="29" t="s">
        <v>377</v>
      </c>
      <c r="AK324" s="29" t="s">
        <v>377</v>
      </c>
      <c r="AL324" s="29" t="s">
        <v>1741</v>
      </c>
      <c r="AM324" s="29" t="s">
        <v>383</v>
      </c>
      <c r="AN324" s="29" t="s">
        <v>383</v>
      </c>
      <c r="AO324" s="29" t="s">
        <v>383</v>
      </c>
      <c r="AP324" s="29" t="s">
        <v>383</v>
      </c>
      <c r="AQ324" s="29" t="s">
        <v>383</v>
      </c>
      <c r="AR324" s="29" t="s">
        <v>383</v>
      </c>
      <c r="AS324" s="29" t="s">
        <v>383</v>
      </c>
      <c r="AT324" s="29" t="s">
        <v>383</v>
      </c>
      <c r="AU324" s="29" t="s">
        <v>383</v>
      </c>
      <c r="AV324" s="29" t="s">
        <v>377</v>
      </c>
      <c r="AW324" s="29" t="s">
        <v>377</v>
      </c>
      <c r="AX324" s="29" t="s">
        <v>377</v>
      </c>
      <c r="AY324" s="29" t="s">
        <v>377</v>
      </c>
      <c r="AZ324" s="29" t="s">
        <v>377</v>
      </c>
      <c r="BA324" s="29" t="s">
        <v>377</v>
      </c>
      <c r="BB324" s="29" t="s">
        <v>383</v>
      </c>
      <c r="BC324" s="29" t="s">
        <v>383</v>
      </c>
      <c r="BD324" s="29" t="s">
        <v>383</v>
      </c>
      <c r="BE324" s="29" t="s">
        <v>383</v>
      </c>
      <c r="BF324" s="29" t="s">
        <v>383</v>
      </c>
      <c r="BG324" s="29" t="s">
        <v>383</v>
      </c>
      <c r="BH324" s="29" t="s">
        <v>383</v>
      </c>
      <c r="BI324" s="29" t="s">
        <v>383</v>
      </c>
      <c r="BJ324" s="29" t="s">
        <v>383</v>
      </c>
      <c r="BK324" s="29" t="s">
        <v>383</v>
      </c>
      <c r="BL324" s="29" t="s">
        <v>383</v>
      </c>
      <c r="BM324" s="29" t="s">
        <v>383</v>
      </c>
      <c r="BN324" s="29" t="s">
        <v>383</v>
      </c>
      <c r="BO324" s="29" t="s">
        <v>383</v>
      </c>
      <c r="BP324" s="29" t="s">
        <v>383</v>
      </c>
      <c r="BQ324" s="29">
        <v>8.5</v>
      </c>
      <c r="BR324" s="29">
        <v>2.19</v>
      </c>
      <c r="BS324" s="29">
        <v>25.8</v>
      </c>
      <c r="BT324" s="29">
        <v>3.38</v>
      </c>
      <c r="BU324" s="29">
        <v>39.799999999999997</v>
      </c>
      <c r="BV324" s="29">
        <v>2.93</v>
      </c>
      <c r="BW324" s="29">
        <v>34.4</v>
      </c>
      <c r="BX324" s="29">
        <v>3.7</v>
      </c>
      <c r="BY324" s="29">
        <v>9.1999999999999993</v>
      </c>
      <c r="BZ324" s="29">
        <v>25.14</v>
      </c>
      <c r="CA324" s="29">
        <v>68</v>
      </c>
      <c r="CB324" s="29">
        <v>24.7</v>
      </c>
      <c r="CC324" s="29">
        <v>36.4</v>
      </c>
      <c r="CD324" s="29">
        <v>16.3</v>
      </c>
      <c r="CE324" s="29">
        <v>9</v>
      </c>
      <c r="CF324" s="29">
        <v>12</v>
      </c>
      <c r="CG324" s="29">
        <v>54</v>
      </c>
      <c r="CH324" s="29">
        <v>0</v>
      </c>
      <c r="CI324" s="29">
        <v>43</v>
      </c>
      <c r="CJ324" s="29">
        <v>3</v>
      </c>
      <c r="CK324" s="29">
        <v>0</v>
      </c>
      <c r="CL324" s="29" t="s">
        <v>383</v>
      </c>
      <c r="CM324" s="29" t="s">
        <v>383</v>
      </c>
      <c r="CN324" s="29" t="s">
        <v>265</v>
      </c>
      <c r="CO324" s="29" t="s">
        <v>382</v>
      </c>
      <c r="CQ324" s="29" t="s">
        <v>385</v>
      </c>
      <c r="CR324" s="29">
        <v>0</v>
      </c>
      <c r="CS324" s="29" t="s">
        <v>385</v>
      </c>
      <c r="CT324" s="29" t="s">
        <v>385</v>
      </c>
      <c r="CU324" s="29" t="s">
        <v>385</v>
      </c>
      <c r="CW324" s="29">
        <v>0</v>
      </c>
      <c r="DC324" s="29" t="s">
        <v>385</v>
      </c>
      <c r="DD324" s="29" t="s">
        <v>385</v>
      </c>
      <c r="DE324" s="29" t="s">
        <v>385</v>
      </c>
      <c r="DF324" s="29">
        <v>1</v>
      </c>
      <c r="DG324" s="29" t="s">
        <v>385</v>
      </c>
      <c r="DH324" s="29" t="str">
        <f t="shared" ref="DH324:DH326" si="5">B324</f>
        <v>TP018</v>
      </c>
    </row>
    <row r="325" spans="1:112" ht="16" x14ac:dyDescent="0.2">
      <c r="A325" s="29" t="s">
        <v>1576</v>
      </c>
      <c r="B325" s="29" t="s">
        <v>1732</v>
      </c>
      <c r="C325" s="29" t="s">
        <v>1748</v>
      </c>
      <c r="D325" s="29" t="s">
        <v>266</v>
      </c>
      <c r="E325" s="29" t="s">
        <v>1749</v>
      </c>
      <c r="F325" s="29">
        <v>1</v>
      </c>
      <c r="G325" s="29" t="s">
        <v>376</v>
      </c>
      <c r="H325" s="29">
        <v>3</v>
      </c>
      <c r="I325" s="29">
        <v>3</v>
      </c>
      <c r="J325" s="29">
        <v>36</v>
      </c>
      <c r="K325" s="29">
        <v>1</v>
      </c>
      <c r="L325" s="29">
        <v>0</v>
      </c>
      <c r="M325" s="29">
        <v>3</v>
      </c>
      <c r="N325" s="29" t="s">
        <v>576</v>
      </c>
      <c r="O325" s="29">
        <v>0</v>
      </c>
      <c r="P325" s="29" t="s">
        <v>1750</v>
      </c>
      <c r="Q325" s="29" t="s">
        <v>1748</v>
      </c>
      <c r="R325" s="29">
        <v>3</v>
      </c>
      <c r="S325" s="29">
        <v>36</v>
      </c>
      <c r="T325" s="29" t="s">
        <v>376</v>
      </c>
      <c r="U325" s="29" t="s">
        <v>382</v>
      </c>
      <c r="V325" s="29" t="s">
        <v>479</v>
      </c>
      <c r="X325" s="29">
        <v>30</v>
      </c>
      <c r="Y325" s="29" t="s">
        <v>380</v>
      </c>
      <c r="Z325" s="29">
        <v>68</v>
      </c>
      <c r="AA325" s="29" t="s">
        <v>380</v>
      </c>
      <c r="AB325" s="29" t="s">
        <v>380</v>
      </c>
      <c r="AC325" s="29" t="s">
        <v>380</v>
      </c>
      <c r="AD325" s="29">
        <v>38.611111111111114</v>
      </c>
      <c r="AE325" s="29">
        <v>101.5</v>
      </c>
      <c r="AF325" s="29">
        <v>1.5</v>
      </c>
      <c r="AH325" s="29" t="s">
        <v>1751</v>
      </c>
      <c r="AI325" s="29" t="s">
        <v>377</v>
      </c>
      <c r="AJ325" s="29" t="s">
        <v>377</v>
      </c>
      <c r="AK325" s="29" t="s">
        <v>377</v>
      </c>
      <c r="AL325" s="29" t="s">
        <v>1741</v>
      </c>
      <c r="AM325" s="29" t="s">
        <v>383</v>
      </c>
      <c r="AN325" s="29" t="s">
        <v>383</v>
      </c>
      <c r="AO325" s="29" t="s">
        <v>383</v>
      </c>
      <c r="AP325" s="29" t="s">
        <v>383</v>
      </c>
      <c r="AQ325" s="29" t="s">
        <v>383</v>
      </c>
      <c r="AR325" s="29" t="s">
        <v>383</v>
      </c>
      <c r="AS325" s="29" t="s">
        <v>383</v>
      </c>
      <c r="AT325" s="29" t="s">
        <v>383</v>
      </c>
      <c r="AU325" s="29" t="s">
        <v>383</v>
      </c>
      <c r="AV325" s="29" t="s">
        <v>377</v>
      </c>
      <c r="AW325" s="29" t="s">
        <v>377</v>
      </c>
      <c r="AX325" s="29" t="s">
        <v>377</v>
      </c>
      <c r="AY325" s="29" t="s">
        <v>377</v>
      </c>
      <c r="AZ325" s="29" t="s">
        <v>377</v>
      </c>
      <c r="BA325" s="29" t="s">
        <v>377</v>
      </c>
      <c r="BB325" s="29" t="s">
        <v>383</v>
      </c>
      <c r="BC325" s="29" t="s">
        <v>383</v>
      </c>
      <c r="BD325" s="29" t="s">
        <v>383</v>
      </c>
      <c r="BE325" s="29" t="s">
        <v>383</v>
      </c>
      <c r="BF325" s="29" t="s">
        <v>383</v>
      </c>
      <c r="BG325" s="29" t="s">
        <v>383</v>
      </c>
      <c r="BH325" s="29" t="s">
        <v>383</v>
      </c>
      <c r="BI325" s="29" t="s">
        <v>383</v>
      </c>
      <c r="BJ325" s="29">
        <v>1</v>
      </c>
      <c r="BK325" s="29">
        <v>1</v>
      </c>
      <c r="BL325" s="29" t="s">
        <v>383</v>
      </c>
      <c r="BM325" s="29" t="s">
        <v>383</v>
      </c>
      <c r="BN325" s="29" t="s">
        <v>383</v>
      </c>
      <c r="BO325" s="29" t="s">
        <v>383</v>
      </c>
      <c r="BP325" s="29" t="s">
        <v>1752</v>
      </c>
      <c r="BQ325" s="29">
        <v>7.66</v>
      </c>
      <c r="BR325" s="29">
        <v>3.49</v>
      </c>
      <c r="BS325" s="29">
        <v>45.6</v>
      </c>
      <c r="BT325" s="29">
        <v>2.31</v>
      </c>
      <c r="BU325" s="29">
        <v>30.2</v>
      </c>
      <c r="BV325" s="29">
        <v>1.85</v>
      </c>
      <c r="BW325" s="29">
        <v>24.2</v>
      </c>
      <c r="BX325" s="29">
        <v>4.18</v>
      </c>
      <c r="BY325" s="29">
        <v>9.5</v>
      </c>
      <c r="BZ325" s="29">
        <v>27.1</v>
      </c>
      <c r="CA325" s="29">
        <v>65</v>
      </c>
      <c r="CB325" s="29">
        <v>22.9</v>
      </c>
      <c r="CC325" s="29">
        <v>35.200000000000003</v>
      </c>
      <c r="CD325" s="29">
        <v>16</v>
      </c>
      <c r="CE325" s="29">
        <v>33</v>
      </c>
      <c r="CF325" s="29">
        <v>11.9</v>
      </c>
      <c r="CG325" s="29">
        <v>36</v>
      </c>
      <c r="CH325" s="29">
        <v>0</v>
      </c>
      <c r="CI325" s="29">
        <v>57</v>
      </c>
      <c r="CJ325" s="29">
        <v>6</v>
      </c>
      <c r="CK325" s="29">
        <v>1</v>
      </c>
      <c r="CL325" s="29" t="s">
        <v>383</v>
      </c>
      <c r="CM325" s="29" t="s">
        <v>383</v>
      </c>
      <c r="CN325" s="29" t="s">
        <v>266</v>
      </c>
      <c r="CO325" s="29" t="s">
        <v>382</v>
      </c>
      <c r="CQ325" s="29" t="s">
        <v>385</v>
      </c>
      <c r="CR325" s="29">
        <v>0</v>
      </c>
      <c r="CS325" s="29" t="s">
        <v>385</v>
      </c>
      <c r="CT325" s="29" t="s">
        <v>385</v>
      </c>
      <c r="CU325" s="29" t="s">
        <v>385</v>
      </c>
      <c r="CW325" s="29">
        <v>0</v>
      </c>
      <c r="DC325" s="29" t="s">
        <v>385</v>
      </c>
      <c r="DD325" s="29" t="s">
        <v>385</v>
      </c>
      <c r="DE325" s="29" t="s">
        <v>385</v>
      </c>
      <c r="DF325" s="29">
        <v>1</v>
      </c>
      <c r="DG325" s="29" t="s">
        <v>385</v>
      </c>
      <c r="DH325" s="29" t="str">
        <f t="shared" si="5"/>
        <v>TP018</v>
      </c>
    </row>
    <row r="326" spans="1:112" ht="16" x14ac:dyDescent="0.2">
      <c r="A326" s="29" t="s">
        <v>1576</v>
      </c>
      <c r="B326" s="29" t="s">
        <v>1732</v>
      </c>
      <c r="C326" s="29" t="s">
        <v>376</v>
      </c>
      <c r="D326" s="29" t="s">
        <v>267</v>
      </c>
      <c r="E326" s="29" t="s">
        <v>405</v>
      </c>
      <c r="F326" s="29">
        <v>0</v>
      </c>
      <c r="G326" s="29" t="s">
        <v>392</v>
      </c>
      <c r="H326" s="29">
        <v>7</v>
      </c>
      <c r="I326" s="29">
        <v>7</v>
      </c>
      <c r="J326" s="29">
        <v>84</v>
      </c>
      <c r="K326" s="29">
        <v>0</v>
      </c>
      <c r="M326" s="29">
        <v>3</v>
      </c>
      <c r="N326" s="29" t="s">
        <v>576</v>
      </c>
      <c r="O326" s="29">
        <v>1</v>
      </c>
      <c r="Q326" s="29" t="s">
        <v>376</v>
      </c>
      <c r="R326" s="29">
        <v>7</v>
      </c>
      <c r="S326" s="29">
        <v>84</v>
      </c>
      <c r="T326" s="29" t="s">
        <v>392</v>
      </c>
      <c r="U326" s="29" t="s">
        <v>382</v>
      </c>
      <c r="V326" s="29" t="s">
        <v>479</v>
      </c>
      <c r="X326" s="29">
        <v>32</v>
      </c>
      <c r="Y326" s="29" t="s">
        <v>380</v>
      </c>
      <c r="Z326" s="29">
        <v>92</v>
      </c>
      <c r="AA326" s="29" t="s">
        <v>380</v>
      </c>
      <c r="AB326" s="29" t="s">
        <v>380</v>
      </c>
      <c r="AC326" s="29" t="s">
        <v>1753</v>
      </c>
      <c r="AD326" s="29">
        <v>38.111111111111114</v>
      </c>
      <c r="AE326" s="29">
        <v>100.6</v>
      </c>
      <c r="AF326" s="29">
        <v>1</v>
      </c>
      <c r="AH326" s="29" t="s">
        <v>1754</v>
      </c>
      <c r="AI326" s="29" t="s">
        <v>377</v>
      </c>
      <c r="AJ326" s="29" t="s">
        <v>377</v>
      </c>
      <c r="AK326" s="29" t="s">
        <v>382</v>
      </c>
      <c r="AL326" s="29" t="s">
        <v>383</v>
      </c>
      <c r="AM326" s="29" t="s">
        <v>383</v>
      </c>
      <c r="AN326" s="29" t="s">
        <v>383</v>
      </c>
      <c r="AO326" s="29" t="s">
        <v>383</v>
      </c>
      <c r="AP326" s="29" t="s">
        <v>377</v>
      </c>
      <c r="AQ326" s="29" t="s">
        <v>383</v>
      </c>
      <c r="AR326" s="29" t="s">
        <v>383</v>
      </c>
      <c r="AS326" s="29" t="s">
        <v>383</v>
      </c>
      <c r="AT326" s="29" t="s">
        <v>383</v>
      </c>
      <c r="AU326" s="29" t="s">
        <v>377</v>
      </c>
      <c r="AV326" s="29" t="s">
        <v>377</v>
      </c>
      <c r="AW326" s="29" t="s">
        <v>377</v>
      </c>
      <c r="AX326" s="29" t="s">
        <v>377</v>
      </c>
      <c r="AY326" s="29" t="s">
        <v>377</v>
      </c>
      <c r="AZ326" s="29" t="s">
        <v>377</v>
      </c>
      <c r="BA326" s="29" t="s">
        <v>377</v>
      </c>
      <c r="BB326" s="29" t="s">
        <v>383</v>
      </c>
      <c r="BC326" s="29" t="s">
        <v>383</v>
      </c>
      <c r="BD326" s="29" t="s">
        <v>383</v>
      </c>
      <c r="BE326" s="29" t="s">
        <v>383</v>
      </c>
      <c r="BF326" s="29" t="s">
        <v>383</v>
      </c>
      <c r="BG326" s="29" t="s">
        <v>383</v>
      </c>
      <c r="BH326" s="29" t="s">
        <v>383</v>
      </c>
      <c r="BI326" s="29" t="s">
        <v>1755</v>
      </c>
      <c r="BJ326" s="29" t="s">
        <v>383</v>
      </c>
      <c r="BK326" s="29" t="s">
        <v>383</v>
      </c>
      <c r="BL326" s="29" t="s">
        <v>383</v>
      </c>
      <c r="BM326" s="29" t="s">
        <v>383</v>
      </c>
      <c r="BN326" s="29" t="s">
        <v>383</v>
      </c>
      <c r="BO326" s="29" t="s">
        <v>383</v>
      </c>
      <c r="BP326" s="29" t="s">
        <v>383</v>
      </c>
      <c r="BQ326" s="29">
        <v>8.77</v>
      </c>
      <c r="BR326" s="29">
        <v>3.23</v>
      </c>
      <c r="BS326" s="29">
        <v>36.799999999999997</v>
      </c>
      <c r="BT326" s="29">
        <v>3.28</v>
      </c>
      <c r="BU326" s="29">
        <v>37.4</v>
      </c>
      <c r="BV326" s="29">
        <v>2.2599999999999998</v>
      </c>
      <c r="BW326" s="29">
        <v>25.8</v>
      </c>
      <c r="BX326" s="29">
        <v>3.11</v>
      </c>
      <c r="BY326" s="29">
        <v>7.2</v>
      </c>
      <c r="BZ326" s="29">
        <v>19.98</v>
      </c>
      <c r="CA326" s="29">
        <v>64</v>
      </c>
      <c r="CB326" s="29">
        <v>23</v>
      </c>
      <c r="CC326" s="29">
        <v>35.9</v>
      </c>
      <c r="CD326" s="29">
        <v>16</v>
      </c>
      <c r="CE326" s="29">
        <v>18</v>
      </c>
      <c r="CF326" s="29">
        <v>10.199999999999999</v>
      </c>
      <c r="CG326" s="29">
        <v>44</v>
      </c>
      <c r="CH326" s="29">
        <v>0</v>
      </c>
      <c r="CI326" s="29">
        <v>54</v>
      </c>
      <c r="CJ326" s="29">
        <v>2</v>
      </c>
      <c r="CK326" s="29">
        <v>0</v>
      </c>
      <c r="CL326" s="29" t="s">
        <v>383</v>
      </c>
      <c r="CM326" s="29" t="s">
        <v>383</v>
      </c>
      <c r="CN326" s="29" t="s">
        <v>267</v>
      </c>
      <c r="CO326" s="29" t="s">
        <v>382</v>
      </c>
      <c r="CQ326" s="29" t="s">
        <v>385</v>
      </c>
      <c r="CR326" s="29">
        <v>0</v>
      </c>
      <c r="CS326" s="29" t="s">
        <v>385</v>
      </c>
      <c r="CT326" s="29" t="s">
        <v>385</v>
      </c>
      <c r="CU326" s="29" t="s">
        <v>385</v>
      </c>
      <c r="CW326" s="29">
        <v>0</v>
      </c>
      <c r="DC326" s="29" t="s">
        <v>385</v>
      </c>
      <c r="DD326" s="29" t="s">
        <v>385</v>
      </c>
      <c r="DE326" s="29" t="s">
        <v>385</v>
      </c>
      <c r="DF326" s="29">
        <v>1</v>
      </c>
      <c r="DG326" s="29" t="s">
        <v>385</v>
      </c>
      <c r="DH326" s="29" t="str">
        <f t="shared" si="5"/>
        <v>TP018</v>
      </c>
    </row>
  </sheetData>
  <conditionalFormatting sqref="BQ104">
    <cfRule type="cellIs" dxfId="48" priority="1" operator="between">
      <formula>5</formula>
      <formula>14.1</formula>
    </cfRule>
  </conditionalFormatting>
  <conditionalFormatting sqref="BQ104">
    <cfRule type="cellIs" dxfId="47" priority="2" operator="lessThan">
      <formula>5</formula>
    </cfRule>
  </conditionalFormatting>
  <conditionalFormatting sqref="BQ104">
    <cfRule type="cellIs" dxfId="46" priority="3" operator="greaterThan">
      <formula>14.1</formula>
    </cfRule>
  </conditionalFormatting>
  <conditionalFormatting sqref="BX104">
    <cfRule type="cellIs" dxfId="45" priority="4" operator="between">
      <formula>5</formula>
      <formula>7.9</formula>
    </cfRule>
  </conditionalFormatting>
  <conditionalFormatting sqref="BX104">
    <cfRule type="cellIs" dxfId="44" priority="5" operator="greaterThan">
      <formula>7.9</formula>
    </cfRule>
  </conditionalFormatting>
  <conditionalFormatting sqref="BX104">
    <cfRule type="cellIs" dxfId="43" priority="6" operator="lessThan">
      <formula>5</formula>
    </cfRule>
  </conditionalFormatting>
  <conditionalFormatting sqref="CG104">
    <cfRule type="cellIs" dxfId="42" priority="7" operator="lessThan">
      <formula>58</formula>
    </cfRule>
  </conditionalFormatting>
  <conditionalFormatting sqref="CG104">
    <cfRule type="cellIs" dxfId="41" priority="8" operator="between">
      <formula>58</formula>
      <formula>85</formula>
    </cfRule>
  </conditionalFormatting>
  <conditionalFormatting sqref="CG104">
    <cfRule type="cellIs" dxfId="40" priority="9" operator="greaterThan">
      <formula>85</formula>
    </cfRule>
  </conditionalFormatting>
  <conditionalFormatting sqref="CI104">
    <cfRule type="cellIs" dxfId="39" priority="10" operator="lessThan">
      <formula>8</formula>
    </cfRule>
  </conditionalFormatting>
  <conditionalFormatting sqref="CI104">
    <cfRule type="cellIs" dxfId="38" priority="11" operator="between">
      <formula>8</formula>
      <formula>21</formula>
    </cfRule>
  </conditionalFormatting>
  <conditionalFormatting sqref="CI104">
    <cfRule type="cellIs" dxfId="37" priority="12" operator="greaterThan">
      <formula>21</formula>
    </cfRule>
  </conditionalFormatting>
  <conditionalFormatting sqref="CK104">
    <cfRule type="cellIs" dxfId="36" priority="13" operator="lessThan">
      <formula>0</formula>
    </cfRule>
  </conditionalFormatting>
  <conditionalFormatting sqref="CK104">
    <cfRule type="cellIs" dxfId="35" priority="14" operator="between">
      <formula>0</formula>
      <formula>9</formula>
    </cfRule>
  </conditionalFormatting>
  <conditionalFormatting sqref="CK104">
    <cfRule type="cellIs" dxfId="34" priority="15" operator="greaterThan">
      <formula>9</formula>
    </cfRule>
  </conditionalFormatting>
  <conditionalFormatting sqref="BY104">
    <cfRule type="cellIs" dxfId="33" priority="16" operator="lessThan">
      <formula>12</formula>
    </cfRule>
  </conditionalFormatting>
  <conditionalFormatting sqref="BY104">
    <cfRule type="cellIs" dxfId="32" priority="17" operator="between">
      <formula>12</formula>
      <formula>19</formula>
    </cfRule>
  </conditionalFormatting>
  <conditionalFormatting sqref="BY104">
    <cfRule type="cellIs" dxfId="31" priority="18" operator="greaterThan">
      <formula>19</formula>
    </cfRule>
  </conditionalFormatting>
  <conditionalFormatting sqref="BZ104">
    <cfRule type="cellIs" dxfId="30" priority="19" operator="lessThan">
      <formula>40</formula>
    </cfRule>
  </conditionalFormatting>
  <conditionalFormatting sqref="BZ104">
    <cfRule type="cellIs" dxfId="29" priority="20" operator="greaterThan">
      <formula>55</formula>
    </cfRule>
  </conditionalFormatting>
  <conditionalFormatting sqref="BZ104">
    <cfRule type="cellIs" dxfId="28" priority="21" operator="between">
      <formula>40</formula>
      <formula>55</formula>
    </cfRule>
  </conditionalFormatting>
  <conditionalFormatting sqref="CA104">
    <cfRule type="cellIs" dxfId="27" priority="22" operator="greaterThan">
      <formula>77</formula>
    </cfRule>
  </conditionalFormatting>
  <conditionalFormatting sqref="CA104">
    <cfRule type="cellIs" dxfId="26" priority="23" operator="lessThan">
      <formula>66</formula>
    </cfRule>
  </conditionalFormatting>
  <conditionalFormatting sqref="CA104">
    <cfRule type="cellIs" dxfId="25" priority="24" operator="between">
      <formula>66</formula>
      <formula>77</formula>
    </cfRule>
  </conditionalFormatting>
  <conditionalFormatting sqref="CB104">
    <cfRule type="cellIs" dxfId="24" priority="25" operator="lessThan">
      <formula>21</formula>
    </cfRule>
  </conditionalFormatting>
  <conditionalFormatting sqref="CB104">
    <cfRule type="cellIs" dxfId="23" priority="26" operator="between">
      <formula>21</formula>
      <formula>26.2</formula>
    </cfRule>
  </conditionalFormatting>
  <conditionalFormatting sqref="CB104">
    <cfRule type="cellIs" dxfId="22" priority="27" operator="greaterThan">
      <formula>36.3</formula>
    </cfRule>
  </conditionalFormatting>
  <conditionalFormatting sqref="CC104">
    <cfRule type="cellIs" dxfId="21" priority="28" operator="greaterThan">
      <formula>36.3</formula>
    </cfRule>
  </conditionalFormatting>
  <conditionalFormatting sqref="CC104">
    <cfRule type="cellIs" dxfId="20" priority="29" operator="lessThan">
      <formula>32</formula>
    </cfRule>
  </conditionalFormatting>
  <conditionalFormatting sqref="CC104">
    <cfRule type="cellIs" dxfId="19" priority="30" operator="between">
      <formula>32</formula>
      <formula>36.3</formula>
    </cfRule>
  </conditionalFormatting>
  <conditionalFormatting sqref="CE104">
    <cfRule type="cellIs" dxfId="18" priority="31" operator="greaterThan">
      <formula>621</formula>
    </cfRule>
  </conditionalFormatting>
  <conditionalFormatting sqref="CE104">
    <cfRule type="cellIs" dxfId="17" priority="32" operator="lessThan">
      <formula>211</formula>
    </cfRule>
  </conditionalFormatting>
  <conditionalFormatting sqref="CE104">
    <cfRule type="cellIs" dxfId="16" priority="33" operator="between">
      <formula>211</formula>
      <formula>621</formula>
    </cfRule>
  </conditionalFormatting>
  <conditionalFormatting sqref="CH104">
    <cfRule type="cellIs" dxfId="15" priority="34" operator="lessThan">
      <formula>0</formula>
    </cfRule>
  </conditionalFormatting>
  <conditionalFormatting sqref="CH104">
    <cfRule type="cellIs" dxfId="14" priority="35" operator="greaterThan">
      <formula>3</formula>
    </cfRule>
  </conditionalFormatting>
  <conditionalFormatting sqref="CH104">
    <cfRule type="cellIs" dxfId="13" priority="36" operator="between">
      <formula>0</formula>
      <formula>3</formula>
    </cfRule>
  </conditionalFormatting>
  <conditionalFormatting sqref="CJ104">
    <cfRule type="cellIs" dxfId="12" priority="37" operator="lessThan">
      <formula>2</formula>
    </cfRule>
  </conditionalFormatting>
  <conditionalFormatting sqref="CJ104">
    <cfRule type="cellIs" dxfId="11" priority="38" operator="greaterThan">
      <formula>10</formula>
    </cfRule>
  </conditionalFormatting>
  <conditionalFormatting sqref="CJ104">
    <cfRule type="cellIs" dxfId="10" priority="39" operator="between">
      <formula>2</formula>
      <formula>10</formula>
    </cfRule>
  </conditionalFormatting>
  <conditionalFormatting sqref="CL104">
    <cfRule type="cellIs" dxfId="9" priority="40" operator="lessThan">
      <formula>0</formula>
    </cfRule>
  </conditionalFormatting>
  <conditionalFormatting sqref="CL104">
    <cfRule type="cellIs" dxfId="8" priority="41" operator="greaterThan">
      <formula>1</formula>
    </cfRule>
  </conditionalFormatting>
  <conditionalFormatting sqref="CL104">
    <cfRule type="cellIs" dxfId="7" priority="42" operator="between">
      <formula>0</formula>
      <formula>1</formula>
    </cfRule>
  </conditionalFormatting>
  <conditionalFormatting sqref="CD104">
    <cfRule type="cellIs" dxfId="6" priority="43" operator="greaterThan">
      <formula>14</formula>
    </cfRule>
  </conditionalFormatting>
  <conditionalFormatting sqref="CD104">
    <cfRule type="cellIs" dxfId="5" priority="44" operator="lessThan">
      <formula>11</formula>
    </cfRule>
  </conditionalFormatting>
  <conditionalFormatting sqref="CD104">
    <cfRule type="cellIs" dxfId="4" priority="45" operator="between">
      <formula>11</formula>
      <formula>14</formula>
    </cfRule>
  </conditionalFormatting>
  <conditionalFormatting sqref="CF104">
    <cfRule type="cellIs" dxfId="3" priority="46" operator="lessThan">
      <formula>7</formula>
    </cfRule>
  </conditionalFormatting>
  <conditionalFormatting sqref="CF104">
    <cfRule type="cellIs" dxfId="2" priority="47" operator="greaterThan">
      <formula>13</formula>
    </cfRule>
  </conditionalFormatting>
  <conditionalFormatting sqref="CF104">
    <cfRule type="cellIs" dxfId="1" priority="48" operator="between">
      <formula>7</formula>
      <formula>13</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E2B7C-41B5-764B-AD2E-D5E78C84DB5B}">
  <dimension ref="A1:XQ118"/>
  <sheetViews>
    <sheetView workbookViewId="0">
      <pane xSplit="3" ySplit="2" topLeftCell="D62" activePane="bottomRight" state="frozen"/>
      <selection pane="topRight" activeCell="D1" sqref="D1"/>
      <selection pane="bottomLeft" activeCell="A2" sqref="A2"/>
      <selection pane="bottomRight" activeCell="I68" sqref="I68"/>
    </sheetView>
  </sheetViews>
  <sheetFormatPr baseColWidth="10" defaultColWidth="11.1640625" defaultRowHeight="15" customHeight="1" x14ac:dyDescent="0.2"/>
  <cols>
    <col min="1" max="1" width="13.83203125" style="57" customWidth="1"/>
    <col min="2" max="2" width="7.83203125" style="57" customWidth="1"/>
    <col min="3" max="3" width="8.83203125" style="81" customWidth="1"/>
    <col min="4" max="4" width="11.5" style="57" customWidth="1"/>
    <col min="5" max="5" width="14" style="81" customWidth="1"/>
    <col min="6" max="7" width="9.83203125" style="81" customWidth="1"/>
    <col min="8" max="8" width="10.83203125" style="81" bestFit="1" customWidth="1"/>
    <col min="9" max="10" width="11.33203125" style="81" customWidth="1"/>
    <col min="11" max="11" width="13.83203125" style="81" customWidth="1"/>
    <col min="12" max="12" width="16.33203125" style="81" customWidth="1"/>
    <col min="13" max="13" width="11.83203125" style="57" customWidth="1"/>
    <col min="14" max="14" width="8.83203125" style="57" customWidth="1"/>
    <col min="15" max="15" width="9.33203125" style="57" customWidth="1"/>
    <col min="16" max="16" width="15" style="57" customWidth="1"/>
    <col min="17" max="17" width="11.83203125" style="57" customWidth="1"/>
    <col min="18" max="18" width="9.33203125" style="57" customWidth="1"/>
    <col min="19" max="19" width="19.6640625" style="57" customWidth="1"/>
    <col min="20" max="20" width="7.1640625" style="57" customWidth="1"/>
    <col min="21" max="21" width="17.1640625" style="57" customWidth="1"/>
    <col min="22" max="22" width="32.33203125" style="57" customWidth="1"/>
    <col min="23" max="23" width="7.33203125" style="57" customWidth="1"/>
    <col min="24" max="24" width="7" style="57" customWidth="1"/>
    <col min="25" max="25" width="24.6640625" style="57" customWidth="1"/>
    <col min="26" max="32" width="9.33203125" style="57" customWidth="1"/>
    <col min="33" max="34" width="16.33203125" style="57" customWidth="1"/>
    <col min="35" max="41" width="9.33203125" style="57" customWidth="1"/>
    <col min="42" max="42" width="17.83203125" style="57" customWidth="1"/>
    <col min="43" max="43" width="11.1640625" style="57" customWidth="1"/>
    <col min="44" max="44" width="17.83203125" style="57" customWidth="1"/>
    <col min="45" max="47" width="9.33203125" style="57" customWidth="1"/>
    <col min="48" max="48" width="8.83203125" style="57" customWidth="1"/>
    <col min="49" max="51" width="9.33203125" style="57" customWidth="1"/>
    <col min="52" max="52" width="14.33203125" style="57" customWidth="1"/>
    <col min="53" max="54" width="9.33203125" style="57" customWidth="1"/>
    <col min="55" max="55" width="8.83203125" style="57" customWidth="1"/>
    <col min="56" max="61" width="9.33203125" style="57" customWidth="1"/>
    <col min="62" max="63" width="8.83203125" style="57" customWidth="1"/>
    <col min="64" max="72" width="9.33203125" style="57" customWidth="1"/>
    <col min="73" max="73" width="13.1640625" style="57" customWidth="1"/>
    <col min="74" max="80" width="9.33203125" style="57" customWidth="1"/>
    <col min="81" max="81" width="8.83203125" style="57" customWidth="1"/>
    <col min="82" max="82" width="9.33203125" style="57" customWidth="1"/>
    <col min="83" max="84" width="8.83203125" style="57" customWidth="1"/>
    <col min="85" max="87" width="9.33203125" style="57" customWidth="1"/>
    <col min="88" max="88" width="11.33203125" style="57" customWidth="1"/>
    <col min="89" max="90" width="17.33203125" style="57" customWidth="1"/>
    <col min="91" max="91" width="10.83203125" style="57" customWidth="1"/>
    <col min="92" max="93" width="8.83203125" style="57" customWidth="1"/>
    <col min="94" max="94" width="10.33203125" style="57" customWidth="1"/>
    <col min="95" max="95" width="11.1640625" style="57" customWidth="1"/>
    <col min="96" max="97" width="11" style="57" customWidth="1"/>
    <col min="98" max="103" width="8.83203125" style="57" customWidth="1"/>
    <col min="104" max="104" width="9.1640625" style="57" customWidth="1"/>
    <col min="105" max="130" width="8.83203125" style="57" customWidth="1"/>
    <col min="131" max="131" width="9.6640625" style="57" customWidth="1"/>
    <col min="132" max="132" width="9.33203125" style="57" customWidth="1"/>
    <col min="133" max="133" width="9.83203125" style="57" customWidth="1"/>
    <col min="134" max="134" width="19.83203125" style="57" customWidth="1"/>
    <col min="135" max="135" width="25.33203125" style="57" customWidth="1"/>
    <col min="136" max="136" width="16" style="57" customWidth="1"/>
    <col min="137" max="137" width="13.33203125" style="57" customWidth="1"/>
    <col min="138" max="140" width="9.6640625" style="57" customWidth="1"/>
    <col min="141" max="141" width="16.83203125" style="57" customWidth="1"/>
    <col min="142" max="142" width="68.33203125" style="57" customWidth="1"/>
    <col min="143" max="169" width="8.83203125" style="57" customWidth="1"/>
    <col min="170" max="171" width="11.6640625" style="57" customWidth="1"/>
    <col min="172" max="202" width="8.83203125" style="57" customWidth="1"/>
    <col min="203" max="203" width="9.33203125" style="57" customWidth="1"/>
    <col min="204" max="204" width="15.33203125" style="57" customWidth="1"/>
    <col min="205" max="206" width="9.33203125" style="57" customWidth="1"/>
    <col min="207" max="207" width="8.83203125" style="57" customWidth="1"/>
    <col min="208" max="209" width="9.33203125" style="57" customWidth="1"/>
    <col min="210" max="210" width="19.1640625" style="57" customWidth="1"/>
    <col min="211" max="211" width="8.83203125" style="57" customWidth="1"/>
    <col min="212" max="212" width="9.33203125" style="57" customWidth="1"/>
    <col min="213" max="213" width="8.83203125" style="57" customWidth="1"/>
    <col min="214" max="214" width="9.33203125" style="57" customWidth="1"/>
    <col min="215" max="216" width="8.83203125" style="57" customWidth="1"/>
    <col min="217" max="218" width="9.33203125" style="57" customWidth="1"/>
    <col min="219" max="222" width="8.83203125" style="57" customWidth="1"/>
    <col min="223" max="223" width="9.33203125" style="57" customWidth="1"/>
    <col min="224" max="228" width="8.83203125" style="57" customWidth="1"/>
    <col min="229" max="229" width="10.33203125" style="57" customWidth="1"/>
    <col min="230" max="236" width="8.83203125" style="57" customWidth="1"/>
    <col min="237" max="238" width="9.33203125" style="57" customWidth="1"/>
    <col min="239" max="239" width="8.83203125" style="57" customWidth="1"/>
    <col min="240" max="240" width="11.33203125" style="57" customWidth="1"/>
    <col min="241" max="242" width="9.33203125" style="57" customWidth="1"/>
    <col min="243" max="245" width="8.83203125" style="57" customWidth="1"/>
    <col min="246" max="247" width="9.33203125" style="57" customWidth="1"/>
    <col min="248" max="250" width="8.83203125" style="57" customWidth="1"/>
    <col min="251" max="252" width="9.33203125" style="57" customWidth="1"/>
    <col min="253" max="260" width="8.83203125" style="57" customWidth="1"/>
    <col min="261" max="262" width="9.33203125" style="57" customWidth="1"/>
    <col min="263" max="265" width="8.83203125" style="57" customWidth="1"/>
    <col min="266" max="267" width="9.33203125" style="57" customWidth="1"/>
    <col min="268" max="269" width="8.83203125" style="57" customWidth="1"/>
    <col min="270" max="271" width="9.33203125" style="57" customWidth="1"/>
    <col min="272" max="273" width="8.83203125" style="57" customWidth="1"/>
    <col min="274" max="274" width="10.1640625" style="57" customWidth="1"/>
    <col min="275" max="275" width="9.33203125" style="57" customWidth="1"/>
    <col min="276" max="289" width="8.83203125" style="57" customWidth="1"/>
    <col min="290" max="292" width="9.33203125" style="57" customWidth="1"/>
    <col min="293" max="293" width="12.33203125" style="57" customWidth="1"/>
    <col min="294" max="297" width="9.33203125" style="57" customWidth="1"/>
    <col min="298" max="298" width="11.1640625" style="57" customWidth="1"/>
    <col min="299" max="299" width="12" style="57" customWidth="1"/>
    <col min="300" max="300" width="8.83203125" style="57" customWidth="1"/>
    <col min="301" max="301" width="9.33203125" style="57" customWidth="1"/>
    <col min="302" max="302" width="6.83203125" style="57" customWidth="1"/>
    <col min="303" max="304" width="9.33203125" style="57" customWidth="1"/>
    <col min="305" max="305" width="8.83203125" style="57" customWidth="1"/>
    <col min="306" max="315" width="9.33203125" style="57" customWidth="1"/>
    <col min="316" max="316" width="8.83203125" style="57" customWidth="1"/>
    <col min="317" max="317" width="11.6640625" style="57" customWidth="1"/>
    <col min="318" max="321" width="9.33203125" style="57" customWidth="1"/>
    <col min="322" max="322" width="8.83203125" style="57" customWidth="1"/>
    <col min="323" max="328" width="9.33203125" style="57" customWidth="1"/>
    <col min="329" max="329" width="8.83203125" style="57" customWidth="1"/>
    <col min="330" max="330" width="10.83203125" style="57" customWidth="1"/>
    <col min="331" max="331" width="8.33203125" style="57" customWidth="1"/>
    <col min="332" max="332" width="9.33203125" style="57" customWidth="1"/>
    <col min="333" max="333" width="17.33203125" style="57" customWidth="1"/>
    <col min="334" max="337" width="8.83203125" style="57" customWidth="1"/>
    <col min="338" max="338" width="7.33203125" style="57" customWidth="1"/>
    <col min="339" max="345" width="8.83203125" style="57" customWidth="1"/>
    <col min="346" max="346" width="10.1640625" style="57" customWidth="1"/>
    <col min="347" max="347" width="8.83203125" style="57" customWidth="1"/>
    <col min="348" max="348" width="16" style="57" customWidth="1"/>
    <col min="349" max="358" width="8.83203125" style="57" customWidth="1"/>
    <col min="359" max="359" width="9.1640625" style="57" customWidth="1"/>
    <col min="360" max="360" width="8.83203125" style="57" customWidth="1"/>
    <col min="361" max="361" width="10.6640625" style="57" customWidth="1"/>
    <col min="362" max="370" width="9.33203125" style="57" customWidth="1"/>
    <col min="371" max="372" width="8.83203125" style="57" customWidth="1"/>
    <col min="373" max="373" width="12" style="57" customWidth="1"/>
    <col min="374" max="374" width="12.33203125" style="57" customWidth="1"/>
    <col min="375" max="377" width="8.83203125" style="57" customWidth="1"/>
    <col min="378" max="380" width="9.33203125" style="57" customWidth="1"/>
    <col min="381" max="385" width="8.83203125" style="57" customWidth="1"/>
    <col min="386" max="386" width="9.33203125" style="57" customWidth="1"/>
    <col min="387" max="389" width="16.33203125" style="57" customWidth="1"/>
    <col min="390" max="390" width="16.6640625" style="57" customWidth="1"/>
    <col min="391" max="391" width="12" style="57" customWidth="1"/>
    <col min="392" max="400" width="7.83203125" style="57" customWidth="1"/>
    <col min="401" max="402" width="8.83203125" style="57" customWidth="1"/>
    <col min="403" max="403" width="12.83203125" style="57" customWidth="1"/>
    <col min="404" max="413" width="6.33203125" style="57" customWidth="1"/>
    <col min="414" max="414" width="10.1640625" style="57" customWidth="1"/>
    <col min="415" max="416" width="11.1640625" style="57" customWidth="1"/>
    <col min="417" max="419" width="3.6640625" style="57" customWidth="1"/>
    <col min="420" max="422" width="5.6640625" style="57" customWidth="1"/>
    <col min="423" max="423" width="6.83203125" style="57" customWidth="1"/>
    <col min="424" max="425" width="9.83203125" style="57" customWidth="1"/>
    <col min="426" max="426" width="11.33203125" style="57" customWidth="1"/>
    <col min="427" max="435" width="8" style="57" customWidth="1"/>
    <col min="436" max="436" width="17.83203125" style="57" customWidth="1"/>
    <col min="437" max="437" width="12.83203125" style="57" customWidth="1"/>
    <col min="438" max="438" width="17.33203125" style="57" customWidth="1"/>
    <col min="439" max="440" width="9.33203125" style="57" customWidth="1"/>
    <col min="441" max="442" width="8.83203125" style="57" customWidth="1"/>
    <col min="443" max="443" width="44" style="57" customWidth="1"/>
    <col min="444" max="444" width="29.33203125" style="57" customWidth="1"/>
    <col min="445" max="445" width="21.1640625" style="57" customWidth="1"/>
    <col min="446" max="446" width="8.5" style="57" customWidth="1"/>
    <col min="447" max="453" width="16.5" style="57" customWidth="1"/>
    <col min="454" max="454" width="8.83203125" style="57" customWidth="1"/>
    <col min="455" max="455" width="10.1640625" style="57" customWidth="1"/>
    <col min="456" max="460" width="7.6640625" style="57" customWidth="1"/>
    <col min="461" max="461" width="13.33203125" style="57" customWidth="1"/>
    <col min="462" max="462" width="9.33203125" style="57" customWidth="1"/>
    <col min="463" max="463" width="5.6640625" style="57" customWidth="1"/>
    <col min="464" max="464" width="5.33203125" style="57" customWidth="1"/>
    <col min="465" max="465" width="6" style="57" customWidth="1"/>
    <col min="466" max="466" width="5.33203125" style="57" customWidth="1"/>
    <col min="467" max="467" width="6.33203125" style="57" customWidth="1"/>
    <col min="468" max="469" width="9.33203125" style="57" customWidth="1"/>
    <col min="470" max="470" width="8.83203125" style="57" customWidth="1"/>
    <col min="471" max="471" width="11.6640625" style="57" customWidth="1"/>
    <col min="472" max="472" width="7.1640625" style="57" customWidth="1"/>
    <col min="473" max="473" width="7.33203125" style="57" customWidth="1"/>
    <col min="474" max="474" width="4.83203125" style="57" customWidth="1"/>
    <col min="475" max="475" width="7.33203125" style="57" customWidth="1"/>
    <col min="476" max="476" width="6" style="57" customWidth="1"/>
    <col min="477" max="478" width="5.33203125" style="57" customWidth="1"/>
    <col min="479" max="479" width="6.1640625" style="57" customWidth="1"/>
    <col min="480" max="480" width="5" style="57" customWidth="1"/>
    <col min="481" max="481" width="7" style="57" customWidth="1"/>
    <col min="482" max="482" width="8.6640625" style="57" customWidth="1"/>
    <col min="483" max="483" width="5.33203125" style="57" customWidth="1"/>
    <col min="484" max="484" width="8.83203125" style="57" customWidth="1"/>
    <col min="485" max="485" width="12" style="57" customWidth="1"/>
    <col min="486" max="486" width="17.33203125" style="57" customWidth="1"/>
    <col min="487" max="500" width="4.83203125" style="57" customWidth="1"/>
    <col min="501" max="501" width="35.6640625" style="57" customWidth="1"/>
    <col min="502" max="502" width="16.33203125" style="57" customWidth="1"/>
    <col min="503" max="503" width="11.33203125" style="57" customWidth="1"/>
    <col min="504" max="513" width="5.33203125" style="57" customWidth="1"/>
    <col min="514" max="514" width="8.83203125" style="57" customWidth="1"/>
    <col min="515" max="515" width="20.1640625" style="57" customWidth="1"/>
    <col min="516" max="520" width="4.83203125" style="57" customWidth="1"/>
    <col min="521" max="521" width="24.83203125" style="57" customWidth="1"/>
    <col min="522" max="523" width="8.83203125" style="57" customWidth="1"/>
    <col min="524" max="524" width="15.83203125" style="57" customWidth="1"/>
    <col min="525" max="525" width="13.33203125" style="57" customWidth="1"/>
    <col min="526" max="527" width="12.6640625" style="57" customWidth="1"/>
    <col min="528" max="528" width="23.33203125" style="57" customWidth="1"/>
    <col min="529" max="531" width="12.6640625" style="57" customWidth="1"/>
    <col min="532" max="536" width="5.33203125" style="57" customWidth="1"/>
    <col min="537" max="537" width="26" style="57" customWidth="1"/>
    <col min="538" max="538" width="11.1640625" style="57" customWidth="1"/>
    <col min="539" max="539" width="13.33203125" style="57" customWidth="1"/>
    <col min="540" max="548" width="5.33203125" style="57" customWidth="1"/>
    <col min="549" max="550" width="7.33203125" style="57" customWidth="1"/>
    <col min="551" max="551" width="20.1640625" style="57" customWidth="1"/>
    <col min="552" max="557" width="6.1640625" style="57" customWidth="1"/>
    <col min="558" max="558" width="10.33203125" style="57" customWidth="1"/>
    <col min="559" max="559" width="16.33203125" style="57" customWidth="1"/>
    <col min="560" max="560" width="8.6640625" style="57" customWidth="1"/>
    <col min="561" max="561" width="6.6640625" style="57" customWidth="1"/>
    <col min="562" max="562" width="8" style="57" customWidth="1"/>
    <col min="563" max="563" width="7" style="57" customWidth="1"/>
    <col min="564" max="567" width="8.83203125" style="57" customWidth="1"/>
    <col min="568" max="568" width="5.33203125" style="57" customWidth="1"/>
    <col min="569" max="569" width="8.1640625" style="57" customWidth="1"/>
    <col min="570" max="570" width="8.83203125" style="57" customWidth="1"/>
    <col min="571" max="571" width="13" style="57" customWidth="1"/>
    <col min="572" max="572" width="6.33203125" style="57" customWidth="1"/>
    <col min="573" max="573" width="5.33203125" style="57" customWidth="1"/>
    <col min="574" max="574" width="5" style="57" customWidth="1"/>
    <col min="575" max="577" width="5.33203125" style="57" customWidth="1"/>
    <col min="578" max="579" width="4.83203125" style="57" customWidth="1"/>
    <col min="580" max="580" width="20" style="57" customWidth="1"/>
    <col min="581" max="581" width="14" style="57" customWidth="1"/>
    <col min="582" max="582" width="8.83203125" style="57" customWidth="1"/>
    <col min="583" max="583" width="7.1640625" style="57" customWidth="1"/>
    <col min="584" max="584" width="6.6640625" style="57" customWidth="1"/>
    <col min="585" max="585" width="9.33203125" style="57" customWidth="1"/>
    <col min="586" max="586" width="7.33203125" style="57" customWidth="1"/>
    <col min="587" max="587" width="6.33203125" style="57" customWidth="1"/>
    <col min="588" max="588" width="9.33203125" style="57" customWidth="1"/>
    <col min="589" max="589" width="17.33203125" style="57" customWidth="1"/>
    <col min="590" max="590" width="9.33203125" style="57" customWidth="1"/>
    <col min="591" max="591" width="7.33203125" style="57" customWidth="1"/>
    <col min="592" max="592" width="6" style="57" customWidth="1"/>
    <col min="593" max="594" width="8.83203125" style="57" customWidth="1"/>
    <col min="595" max="595" width="15.1640625" style="57" customWidth="1"/>
    <col min="596" max="609" width="4.33203125" style="57" customWidth="1"/>
    <col min="610" max="615" width="8.83203125" style="57" customWidth="1"/>
    <col min="616" max="616" width="11.33203125" style="57" customWidth="1"/>
    <col min="617" max="627" width="9.33203125" style="57" customWidth="1"/>
    <col min="628" max="630" width="8.83203125" style="57" customWidth="1"/>
    <col min="631" max="631" width="16.1640625" style="57" customWidth="1"/>
    <col min="632" max="636" width="4.1640625" style="57" customWidth="1"/>
    <col min="637" max="637" width="20" style="57" customWidth="1"/>
    <col min="638" max="638" width="8.83203125" style="57" customWidth="1"/>
    <col min="639" max="16384" width="11.1640625" style="57"/>
  </cols>
  <sheetData>
    <row r="1" spans="1:641" ht="15" customHeight="1" x14ac:dyDescent="0.2">
      <c r="C1" s="81">
        <v>1</v>
      </c>
      <c r="D1" s="81">
        <v>2</v>
      </c>
      <c r="E1" s="81">
        <v>3</v>
      </c>
      <c r="F1" s="81">
        <v>4</v>
      </c>
      <c r="G1" s="81">
        <v>5</v>
      </c>
      <c r="H1" s="81">
        <v>6</v>
      </c>
      <c r="I1" s="81">
        <v>7</v>
      </c>
      <c r="J1" s="81">
        <v>8</v>
      </c>
      <c r="K1" s="81">
        <v>9</v>
      </c>
      <c r="L1" s="81">
        <v>10</v>
      </c>
    </row>
    <row r="2" spans="1:641" ht="15" customHeight="1" x14ac:dyDescent="0.2">
      <c r="A2" s="39" t="s">
        <v>1756</v>
      </c>
      <c r="B2" s="39" t="s">
        <v>268</v>
      </c>
      <c r="C2" s="52" t="s">
        <v>269</v>
      </c>
      <c r="D2" s="39" t="s">
        <v>1757</v>
      </c>
      <c r="E2" s="52" t="s">
        <v>1758</v>
      </c>
      <c r="F2" s="52" t="s">
        <v>1759</v>
      </c>
      <c r="G2" s="79" t="s">
        <v>1760</v>
      </c>
      <c r="H2" s="79" t="s">
        <v>1761</v>
      </c>
      <c r="I2" s="52" t="s">
        <v>1762</v>
      </c>
      <c r="J2" s="52" t="s">
        <v>1763</v>
      </c>
      <c r="K2" s="79" t="s">
        <v>1761</v>
      </c>
      <c r="L2" s="80" t="s">
        <v>1764</v>
      </c>
      <c r="M2" s="40" t="s">
        <v>1765</v>
      </c>
      <c r="N2" s="39" t="s">
        <v>1766</v>
      </c>
      <c r="O2" s="41" t="s">
        <v>1767</v>
      </c>
      <c r="P2" s="39" t="s">
        <v>1768</v>
      </c>
      <c r="Q2" s="39" t="s">
        <v>1769</v>
      </c>
      <c r="R2" s="41" t="s">
        <v>1770</v>
      </c>
      <c r="S2" s="39" t="s">
        <v>1771</v>
      </c>
      <c r="T2" s="39" t="s">
        <v>1772</v>
      </c>
      <c r="U2" s="39" t="s">
        <v>1773</v>
      </c>
      <c r="V2" s="39" t="s">
        <v>1774</v>
      </c>
      <c r="W2" s="39" t="s">
        <v>1775</v>
      </c>
      <c r="X2" s="39" t="s">
        <v>1776</v>
      </c>
      <c r="Y2" s="42" t="s">
        <v>1777</v>
      </c>
      <c r="Z2" s="39" t="s">
        <v>1778</v>
      </c>
      <c r="AA2" s="39" t="s">
        <v>1779</v>
      </c>
      <c r="AB2" s="39" t="s">
        <v>1780</v>
      </c>
      <c r="AC2" s="39" t="s">
        <v>1781</v>
      </c>
      <c r="AD2" s="39" t="s">
        <v>1782</v>
      </c>
      <c r="AE2" s="39" t="s">
        <v>1783</v>
      </c>
      <c r="AF2" s="39" t="s">
        <v>1784</v>
      </c>
      <c r="AG2" s="39" t="s">
        <v>1785</v>
      </c>
      <c r="AH2" s="39" t="s">
        <v>1786</v>
      </c>
      <c r="AI2" s="39" t="s">
        <v>1787</v>
      </c>
      <c r="AJ2" s="39" t="s">
        <v>1788</v>
      </c>
      <c r="AK2" s="39" t="s">
        <v>1789</v>
      </c>
      <c r="AL2" s="39" t="s">
        <v>1790</v>
      </c>
      <c r="AM2" s="39" t="s">
        <v>1791</v>
      </c>
      <c r="AN2" s="39" t="s">
        <v>1792</v>
      </c>
      <c r="AO2" s="39" t="s">
        <v>1793</v>
      </c>
      <c r="AP2" s="39" t="s">
        <v>1794</v>
      </c>
      <c r="AQ2" s="39" t="s">
        <v>1795</v>
      </c>
      <c r="AR2" s="39" t="s">
        <v>1796</v>
      </c>
      <c r="AS2" s="39" t="s">
        <v>1797</v>
      </c>
      <c r="AT2" s="39" t="s">
        <v>1798</v>
      </c>
      <c r="AU2" s="39" t="s">
        <v>1799</v>
      </c>
      <c r="AV2" s="39" t="s">
        <v>1800</v>
      </c>
      <c r="AW2" s="39" t="s">
        <v>1801</v>
      </c>
      <c r="AX2" s="43" t="s">
        <v>1802</v>
      </c>
      <c r="AY2" s="39" t="s">
        <v>1803</v>
      </c>
      <c r="AZ2" s="39" t="s">
        <v>1804</v>
      </c>
      <c r="BA2" s="39" t="s">
        <v>1805</v>
      </c>
      <c r="BB2" s="39" t="s">
        <v>1806</v>
      </c>
      <c r="BC2" s="39" t="s">
        <v>1807</v>
      </c>
      <c r="BD2" s="39" t="s">
        <v>1808</v>
      </c>
      <c r="BE2" s="39" t="s">
        <v>1809</v>
      </c>
      <c r="BF2" s="39" t="s">
        <v>1810</v>
      </c>
      <c r="BG2" s="39" t="s">
        <v>1811</v>
      </c>
      <c r="BH2" s="39" t="s">
        <v>1812</v>
      </c>
      <c r="BI2" s="39" t="s">
        <v>1813</v>
      </c>
      <c r="BJ2" s="39" t="s">
        <v>1814</v>
      </c>
      <c r="BK2" s="39" t="s">
        <v>1815</v>
      </c>
      <c r="BL2" s="39" t="s">
        <v>1816</v>
      </c>
      <c r="BM2" s="43" t="s">
        <v>1817</v>
      </c>
      <c r="BN2" s="39" t="s">
        <v>1818</v>
      </c>
      <c r="BO2" s="39" t="s">
        <v>1819</v>
      </c>
      <c r="BP2" s="39" t="s">
        <v>1820</v>
      </c>
      <c r="BQ2" s="39" t="s">
        <v>1821</v>
      </c>
      <c r="BR2" s="39" t="s">
        <v>1822</v>
      </c>
      <c r="BS2" s="39" t="s">
        <v>1823</v>
      </c>
      <c r="BT2" s="39" t="s">
        <v>1824</v>
      </c>
      <c r="BU2" s="39" t="s">
        <v>1825</v>
      </c>
      <c r="BV2" s="39" t="s">
        <v>1826</v>
      </c>
      <c r="BW2" s="39" t="s">
        <v>1827</v>
      </c>
      <c r="BX2" s="43" t="s">
        <v>1828</v>
      </c>
      <c r="BY2" s="39" t="s">
        <v>1829</v>
      </c>
      <c r="BZ2" s="39" t="s">
        <v>1830</v>
      </c>
      <c r="CA2" s="39" t="s">
        <v>1831</v>
      </c>
      <c r="CB2" s="39" t="s">
        <v>1832</v>
      </c>
      <c r="CC2" s="39" t="s">
        <v>1833</v>
      </c>
      <c r="CD2" s="39" t="s">
        <v>1834</v>
      </c>
      <c r="CE2" s="39" t="s">
        <v>1835</v>
      </c>
      <c r="CF2" s="39" t="s">
        <v>1836</v>
      </c>
      <c r="CG2" s="39" t="s">
        <v>1837</v>
      </c>
      <c r="CH2" s="44" t="s">
        <v>1838</v>
      </c>
      <c r="CI2" s="39" t="s">
        <v>1839</v>
      </c>
      <c r="CJ2" s="39" t="s">
        <v>1840</v>
      </c>
      <c r="CK2" s="45" t="s">
        <v>1841</v>
      </c>
      <c r="CL2" s="39" t="s">
        <v>1842</v>
      </c>
      <c r="CM2" s="45" t="s">
        <v>1843</v>
      </c>
      <c r="CN2" s="39" t="s">
        <v>1844</v>
      </c>
      <c r="CO2" s="39" t="s">
        <v>1845</v>
      </c>
      <c r="CP2" s="39" t="s">
        <v>1846</v>
      </c>
      <c r="CQ2" s="39" t="s">
        <v>1847</v>
      </c>
      <c r="CR2" s="39" t="s">
        <v>1848</v>
      </c>
      <c r="CS2" s="45" t="s">
        <v>1849</v>
      </c>
      <c r="CT2" s="39" t="s">
        <v>1850</v>
      </c>
      <c r="CU2" s="39" t="s">
        <v>1851</v>
      </c>
      <c r="CV2" s="39" t="s">
        <v>1852</v>
      </c>
      <c r="CW2" s="39" t="s">
        <v>1853</v>
      </c>
      <c r="CX2" s="39" t="s">
        <v>1854</v>
      </c>
      <c r="CY2" s="39" t="s">
        <v>1855</v>
      </c>
      <c r="CZ2" s="39" t="s">
        <v>1856</v>
      </c>
      <c r="DA2" s="39" t="s">
        <v>1857</v>
      </c>
      <c r="DB2" s="39" t="s">
        <v>1858</v>
      </c>
      <c r="DC2" s="39" t="s">
        <v>1859</v>
      </c>
      <c r="DD2" s="39" t="s">
        <v>1860</v>
      </c>
      <c r="DE2" s="39" t="s">
        <v>1861</v>
      </c>
      <c r="DF2" s="39" t="s">
        <v>1862</v>
      </c>
      <c r="DG2" s="39" t="s">
        <v>1863</v>
      </c>
      <c r="DH2" s="39" t="s">
        <v>1864</v>
      </c>
      <c r="DI2" s="39" t="s">
        <v>1865</v>
      </c>
      <c r="DJ2" s="39" t="s">
        <v>1866</v>
      </c>
      <c r="DK2" s="46" t="s">
        <v>1867</v>
      </c>
      <c r="DL2" s="39" t="s">
        <v>1868</v>
      </c>
      <c r="DM2" s="39" t="s">
        <v>1869</v>
      </c>
      <c r="DN2" s="39" t="s">
        <v>1870</v>
      </c>
      <c r="DO2" s="39" t="s">
        <v>1871</v>
      </c>
      <c r="DP2" s="39" t="s">
        <v>1872</v>
      </c>
      <c r="DQ2" s="39" t="s">
        <v>1873</v>
      </c>
      <c r="DR2" s="39" t="s">
        <v>1874</v>
      </c>
      <c r="DS2" s="39" t="s">
        <v>1875</v>
      </c>
      <c r="DT2" s="39" t="s">
        <v>1876</v>
      </c>
      <c r="DU2" s="39" t="s">
        <v>1877</v>
      </c>
      <c r="DV2" s="39" t="s">
        <v>1878</v>
      </c>
      <c r="DW2" s="39" t="s">
        <v>1879</v>
      </c>
      <c r="DX2" s="39" t="s">
        <v>1880</v>
      </c>
      <c r="DY2" s="39" t="s">
        <v>1881</v>
      </c>
      <c r="DZ2" s="39" t="s">
        <v>1882</v>
      </c>
      <c r="EA2" s="39" t="s">
        <v>1883</v>
      </c>
      <c r="EB2" s="39" t="s">
        <v>1884</v>
      </c>
      <c r="EC2" s="39" t="s">
        <v>1885</v>
      </c>
      <c r="ED2" s="39" t="s">
        <v>1886</v>
      </c>
      <c r="EE2" s="39" t="s">
        <v>1887</v>
      </c>
      <c r="EF2" s="39" t="s">
        <v>1888</v>
      </c>
      <c r="EG2" s="39" t="s">
        <v>1889</v>
      </c>
      <c r="EH2" s="39" t="s">
        <v>1890</v>
      </c>
      <c r="EI2" s="39" t="s">
        <v>1891</v>
      </c>
      <c r="EJ2" s="39" t="s">
        <v>1892</v>
      </c>
      <c r="EK2" s="39" t="s">
        <v>1893</v>
      </c>
      <c r="EL2" s="39" t="s">
        <v>1894</v>
      </c>
      <c r="EM2" s="39" t="s">
        <v>1895</v>
      </c>
      <c r="EN2" s="39" t="s">
        <v>1896</v>
      </c>
      <c r="EO2" s="39" t="s">
        <v>1897</v>
      </c>
      <c r="EP2" s="39" t="s">
        <v>1898</v>
      </c>
      <c r="EQ2" s="39" t="s">
        <v>1899</v>
      </c>
      <c r="ER2" s="39" t="s">
        <v>1900</v>
      </c>
      <c r="ES2" s="39" t="s">
        <v>1901</v>
      </c>
      <c r="ET2" s="39" t="s">
        <v>1902</v>
      </c>
      <c r="EU2" s="39" t="s">
        <v>1903</v>
      </c>
      <c r="EV2" s="39" t="s">
        <v>1904</v>
      </c>
      <c r="EW2" s="39" t="s">
        <v>1905</v>
      </c>
      <c r="EX2" s="39" t="s">
        <v>1906</v>
      </c>
      <c r="EY2" s="39" t="s">
        <v>1907</v>
      </c>
      <c r="EZ2" s="39" t="s">
        <v>1908</v>
      </c>
      <c r="FA2" s="39" t="s">
        <v>1909</v>
      </c>
      <c r="FB2" s="39" t="s">
        <v>1910</v>
      </c>
      <c r="FC2" s="39" t="s">
        <v>1911</v>
      </c>
      <c r="FD2" s="39" t="s">
        <v>1912</v>
      </c>
      <c r="FE2" s="39" t="s">
        <v>1913</v>
      </c>
      <c r="FF2" s="39" t="s">
        <v>1914</v>
      </c>
      <c r="FG2" s="39" t="s">
        <v>1915</v>
      </c>
      <c r="FH2" s="39" t="s">
        <v>1916</v>
      </c>
      <c r="FI2" s="39" t="s">
        <v>1917</v>
      </c>
      <c r="FJ2" s="39" t="s">
        <v>1918</v>
      </c>
      <c r="FK2" s="39" t="s">
        <v>1919</v>
      </c>
      <c r="FL2" s="39" t="s">
        <v>1920</v>
      </c>
      <c r="FM2" s="39" t="s">
        <v>1921</v>
      </c>
      <c r="FN2" s="39" t="s">
        <v>1922</v>
      </c>
      <c r="FO2" s="39" t="s">
        <v>1923</v>
      </c>
      <c r="FP2" s="39" t="s">
        <v>1924</v>
      </c>
      <c r="FQ2" s="39" t="s">
        <v>1925</v>
      </c>
      <c r="FR2" s="39" t="s">
        <v>1926</v>
      </c>
      <c r="FS2" s="39" t="s">
        <v>1927</v>
      </c>
      <c r="FT2" s="39" t="s">
        <v>1928</v>
      </c>
      <c r="FU2" s="39" t="s">
        <v>1929</v>
      </c>
      <c r="FV2" s="39" t="s">
        <v>1930</v>
      </c>
      <c r="FW2" s="39" t="s">
        <v>1931</v>
      </c>
      <c r="FX2" s="39" t="s">
        <v>1932</v>
      </c>
      <c r="FY2" s="39" t="s">
        <v>1933</v>
      </c>
      <c r="FZ2" s="39" t="s">
        <v>1934</v>
      </c>
      <c r="GA2" s="39" t="s">
        <v>1935</v>
      </c>
      <c r="GB2" s="39" t="s">
        <v>1936</v>
      </c>
      <c r="GC2" s="39" t="s">
        <v>1937</v>
      </c>
      <c r="GD2" s="39" t="s">
        <v>1938</v>
      </c>
      <c r="GE2" s="39" t="s">
        <v>1939</v>
      </c>
      <c r="GF2" s="39" t="s">
        <v>1940</v>
      </c>
      <c r="GG2" s="39" t="s">
        <v>1941</v>
      </c>
      <c r="GH2" s="39" t="s">
        <v>1942</v>
      </c>
      <c r="GI2" s="39" t="s">
        <v>1943</v>
      </c>
      <c r="GJ2" s="39" t="s">
        <v>1944</v>
      </c>
      <c r="GK2" s="39" t="s">
        <v>1945</v>
      </c>
      <c r="GL2" s="45" t="s">
        <v>1946</v>
      </c>
      <c r="GM2" s="45" t="s">
        <v>1947</v>
      </c>
      <c r="GN2" s="45" t="s">
        <v>1948</v>
      </c>
      <c r="GO2" s="45" t="s">
        <v>1949</v>
      </c>
      <c r="GP2" s="45" t="s">
        <v>1950</v>
      </c>
      <c r="GQ2" s="45" t="s">
        <v>1951</v>
      </c>
      <c r="GR2" s="45" t="s">
        <v>1952</v>
      </c>
      <c r="GS2" s="45" t="s">
        <v>1953</v>
      </c>
      <c r="GT2" s="39" t="s">
        <v>1954</v>
      </c>
      <c r="GU2" s="39" t="s">
        <v>1955</v>
      </c>
      <c r="GV2" s="39" t="s">
        <v>1956</v>
      </c>
      <c r="GW2" s="39" t="s">
        <v>1957</v>
      </c>
      <c r="GX2" s="39" t="s">
        <v>1958</v>
      </c>
      <c r="GY2" s="39" t="s">
        <v>1959</v>
      </c>
      <c r="GZ2" s="39" t="s">
        <v>1960</v>
      </c>
      <c r="HA2" s="39" t="s">
        <v>1961</v>
      </c>
      <c r="HB2" s="39" t="s">
        <v>1962</v>
      </c>
      <c r="HC2" s="39" t="s">
        <v>1963</v>
      </c>
      <c r="HD2" s="39" t="s">
        <v>1964</v>
      </c>
      <c r="HE2" s="39" t="s">
        <v>1965</v>
      </c>
      <c r="HF2" s="39" t="s">
        <v>1966</v>
      </c>
      <c r="HG2" s="39" t="s">
        <v>1967</v>
      </c>
      <c r="HH2" s="39" t="s">
        <v>1968</v>
      </c>
      <c r="HI2" s="39" t="s">
        <v>1969</v>
      </c>
      <c r="HJ2" s="39" t="s">
        <v>1970</v>
      </c>
      <c r="HK2" s="39" t="s">
        <v>1971</v>
      </c>
      <c r="HL2" s="39" t="s">
        <v>1972</v>
      </c>
      <c r="HM2" s="39" t="s">
        <v>1973</v>
      </c>
      <c r="HN2" s="39" t="s">
        <v>1974</v>
      </c>
      <c r="HO2" s="39" t="s">
        <v>1975</v>
      </c>
      <c r="HP2" s="39" t="s">
        <v>1976</v>
      </c>
      <c r="HQ2" s="39" t="s">
        <v>1977</v>
      </c>
      <c r="HR2" s="39" t="s">
        <v>1978</v>
      </c>
      <c r="HS2" s="39" t="s">
        <v>1979</v>
      </c>
      <c r="HT2" s="39" t="s">
        <v>1980</v>
      </c>
      <c r="HU2" s="39" t="s">
        <v>1981</v>
      </c>
      <c r="HV2" s="39" t="s">
        <v>1982</v>
      </c>
      <c r="HW2" s="39" t="s">
        <v>1983</v>
      </c>
      <c r="HX2" s="39" t="s">
        <v>1984</v>
      </c>
      <c r="HY2" s="39" t="s">
        <v>1985</v>
      </c>
      <c r="HZ2" s="47" t="s">
        <v>1986</v>
      </c>
      <c r="IA2" s="39" t="s">
        <v>1987</v>
      </c>
      <c r="IB2" s="39" t="s">
        <v>1988</v>
      </c>
      <c r="IC2" s="39" t="s">
        <v>1989</v>
      </c>
      <c r="ID2" s="39" t="s">
        <v>1990</v>
      </c>
      <c r="IE2" s="39" t="s">
        <v>1991</v>
      </c>
      <c r="IF2" s="39" t="s">
        <v>1992</v>
      </c>
      <c r="IG2" s="39" t="s">
        <v>1993</v>
      </c>
      <c r="IH2" s="39" t="s">
        <v>1994</v>
      </c>
      <c r="II2" s="39" t="s">
        <v>1995</v>
      </c>
      <c r="IJ2" s="39" t="s">
        <v>1996</v>
      </c>
      <c r="IK2" s="39" t="s">
        <v>1997</v>
      </c>
      <c r="IL2" s="39" t="s">
        <v>1998</v>
      </c>
      <c r="IM2" s="39" t="s">
        <v>1999</v>
      </c>
      <c r="IN2" s="39" t="s">
        <v>2000</v>
      </c>
      <c r="IO2" s="39" t="s">
        <v>2001</v>
      </c>
      <c r="IP2" s="39" t="s">
        <v>2002</v>
      </c>
      <c r="IQ2" s="39" t="s">
        <v>2003</v>
      </c>
      <c r="IR2" s="39" t="s">
        <v>2004</v>
      </c>
      <c r="IS2" s="39" t="s">
        <v>2005</v>
      </c>
      <c r="IT2" s="39" t="s">
        <v>2006</v>
      </c>
      <c r="IU2" s="39" t="s">
        <v>2007</v>
      </c>
      <c r="IV2" s="39" t="s">
        <v>2008</v>
      </c>
      <c r="IW2" s="39" t="s">
        <v>2009</v>
      </c>
      <c r="IX2" s="39" t="s">
        <v>2010</v>
      </c>
      <c r="IY2" s="39" t="s">
        <v>2011</v>
      </c>
      <c r="IZ2" s="39" t="s">
        <v>2012</v>
      </c>
      <c r="JA2" s="39" t="s">
        <v>2013</v>
      </c>
      <c r="JB2" s="39" t="s">
        <v>2014</v>
      </c>
      <c r="JC2" s="39" t="s">
        <v>2015</v>
      </c>
      <c r="JD2" s="39" t="s">
        <v>2016</v>
      </c>
      <c r="JE2" s="39" t="s">
        <v>2017</v>
      </c>
      <c r="JF2" s="39" t="s">
        <v>2018</v>
      </c>
      <c r="JG2" s="39" t="s">
        <v>2019</v>
      </c>
      <c r="JH2" s="39" t="s">
        <v>2020</v>
      </c>
      <c r="JI2" s="39" t="s">
        <v>2021</v>
      </c>
      <c r="JJ2" s="39" t="s">
        <v>2022</v>
      </c>
      <c r="JK2" s="39" t="s">
        <v>2023</v>
      </c>
      <c r="JL2" s="39" t="s">
        <v>2024</v>
      </c>
      <c r="JM2" s="39" t="s">
        <v>2025</v>
      </c>
      <c r="JN2" s="39" t="s">
        <v>2026</v>
      </c>
      <c r="JO2" s="39" t="s">
        <v>2027</v>
      </c>
      <c r="JP2" s="39" t="s">
        <v>2028</v>
      </c>
      <c r="JQ2" s="39" t="s">
        <v>2029</v>
      </c>
      <c r="JR2" s="39" t="s">
        <v>2030</v>
      </c>
      <c r="JS2" s="39" t="s">
        <v>2031</v>
      </c>
      <c r="JT2" s="39" t="s">
        <v>2032</v>
      </c>
      <c r="JU2" s="39" t="s">
        <v>2033</v>
      </c>
      <c r="JV2" s="39" t="s">
        <v>2034</v>
      </c>
      <c r="JW2" s="39" t="s">
        <v>2035</v>
      </c>
      <c r="JX2" s="39" t="s">
        <v>2036</v>
      </c>
      <c r="JY2" s="39" t="s">
        <v>2037</v>
      </c>
      <c r="JZ2" s="39" t="s">
        <v>2038</v>
      </c>
      <c r="KA2" s="39" t="s">
        <v>2039</v>
      </c>
      <c r="KB2" s="39" t="s">
        <v>2040</v>
      </c>
      <c r="KC2" s="39" t="s">
        <v>2041</v>
      </c>
      <c r="KD2" s="39" t="s">
        <v>2042</v>
      </c>
      <c r="KE2" s="39" t="s">
        <v>2043</v>
      </c>
      <c r="KF2" s="39" t="s">
        <v>2044</v>
      </c>
      <c r="KG2" s="39" t="s">
        <v>2045</v>
      </c>
      <c r="KH2" s="39" t="s">
        <v>2046</v>
      </c>
      <c r="KI2" s="39" t="s">
        <v>2047</v>
      </c>
      <c r="KJ2" s="39" t="s">
        <v>2048</v>
      </c>
      <c r="KK2" s="39" t="s">
        <v>2049</v>
      </c>
      <c r="KL2" s="39" t="s">
        <v>2050</v>
      </c>
      <c r="KM2" s="39" t="s">
        <v>2051</v>
      </c>
      <c r="KN2" s="39" t="s">
        <v>2052</v>
      </c>
      <c r="KO2" s="39" t="s">
        <v>2053</v>
      </c>
      <c r="KP2" s="39" t="s">
        <v>2054</v>
      </c>
      <c r="KQ2" s="39" t="s">
        <v>2055</v>
      </c>
      <c r="KR2" s="48" t="s">
        <v>2056</v>
      </c>
      <c r="KS2" s="39" t="s">
        <v>2057</v>
      </c>
      <c r="KT2" s="39" t="s">
        <v>2058</v>
      </c>
      <c r="KU2" s="39" t="s">
        <v>2059</v>
      </c>
      <c r="KV2" s="39" t="s">
        <v>2060</v>
      </c>
      <c r="KW2" s="39" t="s">
        <v>2061</v>
      </c>
      <c r="KX2" s="39" t="s">
        <v>2062</v>
      </c>
      <c r="KY2" s="39" t="s">
        <v>2063</v>
      </c>
      <c r="KZ2" s="39" t="s">
        <v>2064</v>
      </c>
      <c r="LA2" s="39" t="s">
        <v>2065</v>
      </c>
      <c r="LB2" s="39" t="s">
        <v>2066</v>
      </c>
      <c r="LC2" s="39" t="s">
        <v>2067</v>
      </c>
      <c r="LD2" s="39" t="s">
        <v>2068</v>
      </c>
      <c r="LE2" s="39" t="s">
        <v>2069</v>
      </c>
      <c r="LF2" s="39" t="s">
        <v>2070</v>
      </c>
      <c r="LG2" s="39" t="s">
        <v>2071</v>
      </c>
      <c r="LH2" s="39" t="s">
        <v>2072</v>
      </c>
      <c r="LI2" s="39" t="s">
        <v>2073</v>
      </c>
      <c r="LJ2" s="39" t="s">
        <v>2074</v>
      </c>
      <c r="LK2" s="39" t="s">
        <v>2075</v>
      </c>
      <c r="LL2" s="39" t="s">
        <v>2076</v>
      </c>
      <c r="LM2" s="39" t="s">
        <v>2077</v>
      </c>
      <c r="LN2" s="39" t="s">
        <v>2078</v>
      </c>
      <c r="LO2" s="39" t="s">
        <v>2079</v>
      </c>
      <c r="LP2" s="39" t="s">
        <v>2080</v>
      </c>
      <c r="LQ2" s="39" t="s">
        <v>2081</v>
      </c>
      <c r="LR2" s="39" t="s">
        <v>2082</v>
      </c>
      <c r="LS2" s="39" t="s">
        <v>2083</v>
      </c>
      <c r="LT2" s="39" t="s">
        <v>2084</v>
      </c>
      <c r="LU2" s="39" t="s">
        <v>2085</v>
      </c>
      <c r="LV2" s="39" t="s">
        <v>2086</v>
      </c>
      <c r="LW2" s="39" t="s">
        <v>2087</v>
      </c>
      <c r="LX2" s="39" t="s">
        <v>2088</v>
      </c>
      <c r="LY2" s="45" t="s">
        <v>2089</v>
      </c>
      <c r="LZ2" s="39" t="s">
        <v>2090</v>
      </c>
      <c r="MA2" s="39" t="s">
        <v>2091</v>
      </c>
      <c r="MB2" s="39" t="s">
        <v>2092</v>
      </c>
      <c r="MC2" s="39" t="s">
        <v>2093</v>
      </c>
      <c r="MD2" s="39" t="s">
        <v>2094</v>
      </c>
      <c r="ME2" s="39" t="s">
        <v>2095</v>
      </c>
      <c r="MF2" s="39" t="s">
        <v>2096</v>
      </c>
      <c r="MG2" s="39" t="s">
        <v>2097</v>
      </c>
      <c r="MH2" s="39" t="s">
        <v>2098</v>
      </c>
      <c r="MI2" s="39" t="s">
        <v>2099</v>
      </c>
      <c r="MJ2" s="39" t="s">
        <v>2100</v>
      </c>
      <c r="MK2" s="39" t="s">
        <v>2101</v>
      </c>
      <c r="ML2" s="39" t="s">
        <v>2102</v>
      </c>
      <c r="MM2" s="39" t="s">
        <v>2103</v>
      </c>
      <c r="MN2" s="39" t="s">
        <v>2104</v>
      </c>
      <c r="MO2" s="39" t="s">
        <v>2105</v>
      </c>
      <c r="MP2" s="39" t="s">
        <v>2106</v>
      </c>
      <c r="MQ2" s="39" t="s">
        <v>2107</v>
      </c>
      <c r="MR2" s="39" t="s">
        <v>2108</v>
      </c>
      <c r="MS2" s="39" t="s">
        <v>2109</v>
      </c>
      <c r="MT2" s="39" t="s">
        <v>2110</v>
      </c>
      <c r="MU2" s="39" t="s">
        <v>2111</v>
      </c>
      <c r="MV2" s="39" t="s">
        <v>2112</v>
      </c>
      <c r="MW2" s="39" t="s">
        <v>2113</v>
      </c>
      <c r="MX2" s="39" t="s">
        <v>2114</v>
      </c>
      <c r="MY2" s="39" t="s">
        <v>2115</v>
      </c>
      <c r="MZ2" s="39" t="s">
        <v>2116</v>
      </c>
      <c r="NA2" s="39" t="s">
        <v>2117</v>
      </c>
      <c r="NB2" s="39" t="s">
        <v>2118</v>
      </c>
      <c r="NC2" s="39" t="s">
        <v>2119</v>
      </c>
      <c r="ND2" s="39" t="s">
        <v>2120</v>
      </c>
      <c r="NE2" s="39" t="s">
        <v>2121</v>
      </c>
      <c r="NF2" s="39" t="s">
        <v>2122</v>
      </c>
      <c r="NG2" s="39" t="s">
        <v>2123</v>
      </c>
      <c r="NH2" s="39" t="s">
        <v>2124</v>
      </c>
      <c r="NI2" s="39" t="s">
        <v>2125</v>
      </c>
      <c r="NJ2" s="39" t="s">
        <v>2126</v>
      </c>
      <c r="NK2" s="39" t="s">
        <v>2127</v>
      </c>
      <c r="NL2" s="39" t="s">
        <v>2128</v>
      </c>
      <c r="NM2" s="39" t="s">
        <v>2129</v>
      </c>
      <c r="NN2" s="39" t="s">
        <v>2130</v>
      </c>
      <c r="NO2" s="49" t="s">
        <v>2131</v>
      </c>
      <c r="NP2" s="39" t="s">
        <v>2132</v>
      </c>
      <c r="NQ2" s="39" t="s">
        <v>2133</v>
      </c>
      <c r="NR2" s="39" t="s">
        <v>2134</v>
      </c>
      <c r="NS2" s="39" t="s">
        <v>2135</v>
      </c>
      <c r="NT2" s="39" t="s">
        <v>2136</v>
      </c>
      <c r="NU2" s="39" t="s">
        <v>2137</v>
      </c>
      <c r="NV2" s="39" t="s">
        <v>2138</v>
      </c>
      <c r="NW2" s="39" t="s">
        <v>2139</v>
      </c>
      <c r="NX2" s="39" t="s">
        <v>2140</v>
      </c>
      <c r="NY2" s="39" t="s">
        <v>2141</v>
      </c>
      <c r="NZ2" s="50" t="s">
        <v>2142</v>
      </c>
      <c r="OA2" s="39" t="s">
        <v>2143</v>
      </c>
      <c r="OB2" s="39" t="s">
        <v>2144</v>
      </c>
      <c r="OC2" s="39" t="s">
        <v>2145</v>
      </c>
      <c r="OD2" s="39" t="s">
        <v>2146</v>
      </c>
      <c r="OE2" s="39" t="s">
        <v>2147</v>
      </c>
      <c r="OF2" s="39" t="s">
        <v>2148</v>
      </c>
      <c r="OG2" s="39" t="s">
        <v>2149</v>
      </c>
      <c r="OH2" s="39" t="s">
        <v>2150</v>
      </c>
      <c r="OI2" s="39" t="s">
        <v>2151</v>
      </c>
      <c r="OJ2" s="39" t="s">
        <v>2152</v>
      </c>
      <c r="OK2" s="51" t="s">
        <v>2153</v>
      </c>
      <c r="OL2" s="39" t="s">
        <v>2154</v>
      </c>
      <c r="OM2" s="39" t="s">
        <v>2155</v>
      </c>
      <c r="ON2" s="39" t="s">
        <v>2156</v>
      </c>
      <c r="OO2" s="39" t="s">
        <v>2157</v>
      </c>
      <c r="OP2" s="52" t="s">
        <v>2158</v>
      </c>
      <c r="OQ2" s="39" t="s">
        <v>2159</v>
      </c>
      <c r="OR2" s="39" t="s">
        <v>2160</v>
      </c>
      <c r="OS2" s="39" t="s">
        <v>2161</v>
      </c>
      <c r="OT2" s="39" t="s">
        <v>2162</v>
      </c>
      <c r="OU2" s="39" t="s">
        <v>2163</v>
      </c>
      <c r="OV2" s="39" t="s">
        <v>2164</v>
      </c>
      <c r="OW2" s="39" t="s">
        <v>2165</v>
      </c>
      <c r="OX2" s="39" t="s">
        <v>2166</v>
      </c>
      <c r="OY2" s="39" t="s">
        <v>2167</v>
      </c>
      <c r="OZ2" s="39" t="s">
        <v>2168</v>
      </c>
      <c r="PA2" s="39" t="s">
        <v>2169</v>
      </c>
      <c r="PB2" s="39" t="s">
        <v>2170</v>
      </c>
      <c r="PC2" s="39" t="s">
        <v>2171</v>
      </c>
      <c r="PD2" s="39" t="s">
        <v>2172</v>
      </c>
      <c r="PE2" s="39" t="s">
        <v>2173</v>
      </c>
      <c r="PF2" s="39" t="s">
        <v>2174</v>
      </c>
      <c r="PG2" s="39" t="s">
        <v>2175</v>
      </c>
      <c r="PH2" s="39" t="s">
        <v>2176</v>
      </c>
      <c r="PI2" s="39" t="s">
        <v>2177</v>
      </c>
      <c r="PJ2" s="39" t="s">
        <v>2178</v>
      </c>
      <c r="PK2" s="39" t="s">
        <v>2179</v>
      </c>
      <c r="PL2" s="39" t="s">
        <v>2180</v>
      </c>
      <c r="PM2" s="39" t="s">
        <v>2181</v>
      </c>
      <c r="PN2" s="39" t="s">
        <v>2182</v>
      </c>
      <c r="PO2" s="39" t="s">
        <v>2183</v>
      </c>
      <c r="PP2" s="39" t="s">
        <v>2184</v>
      </c>
      <c r="PQ2" s="39" t="s">
        <v>2185</v>
      </c>
      <c r="PR2" s="39" t="s">
        <v>2186</v>
      </c>
      <c r="PS2" s="39" t="s">
        <v>2187</v>
      </c>
      <c r="PT2" s="39" t="s">
        <v>2188</v>
      </c>
      <c r="PU2" s="39" t="s">
        <v>2189</v>
      </c>
      <c r="PV2" s="39" t="s">
        <v>2190</v>
      </c>
      <c r="PW2" s="52" t="s">
        <v>2191</v>
      </c>
      <c r="PX2" s="39" t="s">
        <v>2192</v>
      </c>
      <c r="PY2" s="39" t="s">
        <v>2193</v>
      </c>
      <c r="PZ2" s="39" t="s">
        <v>2194</v>
      </c>
      <c r="QA2" s="39" t="s">
        <v>2195</v>
      </c>
      <c r="QB2" s="39" t="s">
        <v>2196</v>
      </c>
      <c r="QC2" s="39" t="s">
        <v>2197</v>
      </c>
      <c r="QD2" s="39" t="s">
        <v>2198</v>
      </c>
      <c r="QE2" s="51" t="s">
        <v>2199</v>
      </c>
      <c r="QF2" s="39" t="s">
        <v>2200</v>
      </c>
      <c r="QG2" s="39" t="s">
        <v>2201</v>
      </c>
      <c r="QH2" s="39" t="s">
        <v>2202</v>
      </c>
      <c r="QI2" s="39" t="s">
        <v>2203</v>
      </c>
      <c r="QJ2" s="39" t="s">
        <v>2204</v>
      </c>
      <c r="QK2" s="39" t="s">
        <v>2205</v>
      </c>
      <c r="QL2" s="39" t="s">
        <v>2206</v>
      </c>
      <c r="QM2" s="39" t="s">
        <v>2207</v>
      </c>
      <c r="QN2" s="39" t="s">
        <v>2208</v>
      </c>
      <c r="QO2" s="39" t="s">
        <v>2209</v>
      </c>
      <c r="QP2" s="51" t="s">
        <v>2210</v>
      </c>
      <c r="QQ2" s="39" t="s">
        <v>2211</v>
      </c>
      <c r="QR2" s="39" t="s">
        <v>2212</v>
      </c>
      <c r="QS2" s="39" t="s">
        <v>2213</v>
      </c>
      <c r="QT2" s="39" t="s">
        <v>2214</v>
      </c>
      <c r="QU2" s="39" t="s">
        <v>2215</v>
      </c>
      <c r="QV2" s="39" t="s">
        <v>2216</v>
      </c>
      <c r="QW2" s="39" t="s">
        <v>2217</v>
      </c>
      <c r="QX2" s="39" t="s">
        <v>2218</v>
      </c>
      <c r="QY2" s="39" t="s">
        <v>2219</v>
      </c>
      <c r="QZ2" s="39" t="s">
        <v>2220</v>
      </c>
      <c r="RA2" s="39" t="s">
        <v>2221</v>
      </c>
      <c r="RB2" s="39" t="s">
        <v>2222</v>
      </c>
      <c r="RC2" s="39" t="s">
        <v>2223</v>
      </c>
      <c r="RD2" s="47" t="s">
        <v>2224</v>
      </c>
      <c r="RE2" s="39" t="s">
        <v>2225</v>
      </c>
      <c r="RF2" s="39" t="s">
        <v>2226</v>
      </c>
      <c r="RG2" s="47" t="s">
        <v>2227</v>
      </c>
      <c r="RH2" s="39" t="s">
        <v>2228</v>
      </c>
      <c r="RI2" s="39" t="s">
        <v>2229</v>
      </c>
      <c r="RJ2" s="47" t="s">
        <v>2230</v>
      </c>
      <c r="RK2" s="39" t="s">
        <v>2231</v>
      </c>
      <c r="RL2" s="39" t="s">
        <v>2232</v>
      </c>
      <c r="RM2" s="47" t="s">
        <v>2233</v>
      </c>
      <c r="RN2" s="39" t="s">
        <v>2234</v>
      </c>
      <c r="RO2" s="39" t="s">
        <v>2235</v>
      </c>
      <c r="RP2" s="48" t="s">
        <v>2236</v>
      </c>
      <c r="RQ2" s="39" t="s">
        <v>2237</v>
      </c>
      <c r="RR2" s="39" t="s">
        <v>2238</v>
      </c>
      <c r="RS2" s="39" t="s">
        <v>2239</v>
      </c>
      <c r="RT2" s="51" t="s">
        <v>2240</v>
      </c>
      <c r="RU2" s="39" t="s">
        <v>2241</v>
      </c>
      <c r="RV2" s="51" t="s">
        <v>2242</v>
      </c>
      <c r="RW2" s="39" t="s">
        <v>2243</v>
      </c>
      <c r="RX2" s="51" t="s">
        <v>2244</v>
      </c>
      <c r="RY2" s="39" t="s">
        <v>2245</v>
      </c>
      <c r="RZ2" s="39" t="s">
        <v>2246</v>
      </c>
      <c r="SA2" s="51" t="s">
        <v>2247</v>
      </c>
      <c r="SB2" s="51" t="s">
        <v>2248</v>
      </c>
      <c r="SC2" s="39" t="s">
        <v>2249</v>
      </c>
      <c r="SD2" s="39" t="s">
        <v>2250</v>
      </c>
      <c r="SE2" s="39" t="s">
        <v>2251</v>
      </c>
      <c r="SF2" s="39" t="s">
        <v>2252</v>
      </c>
      <c r="SG2" s="39" t="s">
        <v>2253</v>
      </c>
      <c r="SH2" s="49" t="s">
        <v>2254</v>
      </c>
      <c r="SI2" s="39" t="s">
        <v>2255</v>
      </c>
      <c r="SJ2" s="51" t="s">
        <v>2256</v>
      </c>
      <c r="SK2" s="39" t="s">
        <v>2257</v>
      </c>
      <c r="SL2" s="39" t="s">
        <v>2258</v>
      </c>
      <c r="SM2" s="39" t="s">
        <v>2259</v>
      </c>
      <c r="SN2" s="51" t="s">
        <v>2260</v>
      </c>
      <c r="SO2" s="39" t="s">
        <v>2261</v>
      </c>
      <c r="SP2" s="51" t="s">
        <v>2262</v>
      </c>
      <c r="SQ2" s="39" t="s">
        <v>2263</v>
      </c>
      <c r="SR2" s="39" t="s">
        <v>2264</v>
      </c>
      <c r="SS2" s="39" t="s">
        <v>2265</v>
      </c>
      <c r="ST2" s="39" t="s">
        <v>2266</v>
      </c>
      <c r="SU2" s="39" t="s">
        <v>2267</v>
      </c>
      <c r="SV2" s="39" t="s">
        <v>2268</v>
      </c>
      <c r="SW2" s="39" t="s">
        <v>2269</v>
      </c>
      <c r="SX2" s="39" t="s">
        <v>2270</v>
      </c>
      <c r="SY2" s="39" t="s">
        <v>2271</v>
      </c>
      <c r="SZ2" s="39" t="s">
        <v>2272</v>
      </c>
      <c r="TA2" s="39" t="s">
        <v>2273</v>
      </c>
      <c r="TB2" s="39" t="s">
        <v>2274</v>
      </c>
      <c r="TC2" s="39" t="s">
        <v>2275</v>
      </c>
      <c r="TD2" s="51" t="s">
        <v>2276</v>
      </c>
      <c r="TE2" s="39" t="s">
        <v>2277</v>
      </c>
      <c r="TF2" s="39" t="s">
        <v>2278</v>
      </c>
      <c r="TG2" s="45" t="s">
        <v>2279</v>
      </c>
      <c r="TH2" s="39" t="s">
        <v>2280</v>
      </c>
      <c r="TI2" s="39" t="s">
        <v>2281</v>
      </c>
      <c r="TJ2" s="39" t="s">
        <v>2282</v>
      </c>
      <c r="TK2" s="39" t="s">
        <v>2283</v>
      </c>
      <c r="TL2" s="39" t="s">
        <v>2284</v>
      </c>
      <c r="TM2" s="39" t="s">
        <v>2285</v>
      </c>
      <c r="TN2" s="39" t="s">
        <v>2286</v>
      </c>
      <c r="TO2" s="39" t="s">
        <v>2287</v>
      </c>
      <c r="TP2" s="39" t="s">
        <v>2288</v>
      </c>
      <c r="TQ2" s="39" t="s">
        <v>2289</v>
      </c>
      <c r="TR2" s="51" t="s">
        <v>2290</v>
      </c>
      <c r="TS2" s="39" t="s">
        <v>2291</v>
      </c>
      <c r="TT2" s="53" t="s">
        <v>2292</v>
      </c>
      <c r="TU2" s="39" t="s">
        <v>2293</v>
      </c>
      <c r="TV2" s="53" t="s">
        <v>2294</v>
      </c>
      <c r="TW2" s="53" t="s">
        <v>2295</v>
      </c>
      <c r="TX2" s="53" t="s">
        <v>2296</v>
      </c>
      <c r="TY2" s="39" t="s">
        <v>2297</v>
      </c>
      <c r="TZ2" s="39" t="s">
        <v>2298</v>
      </c>
      <c r="UA2" s="39" t="s">
        <v>2299</v>
      </c>
      <c r="UB2" s="39" t="s">
        <v>2300</v>
      </c>
      <c r="UC2" s="39" t="s">
        <v>2301</v>
      </c>
      <c r="UD2" s="51" t="s">
        <v>2302</v>
      </c>
      <c r="UE2" s="39" t="s">
        <v>2303</v>
      </c>
      <c r="UF2" s="39" t="s">
        <v>2304</v>
      </c>
      <c r="UG2" s="39" t="s">
        <v>2305</v>
      </c>
      <c r="UH2" s="39" t="s">
        <v>2306</v>
      </c>
      <c r="UI2" s="39" t="s">
        <v>2307</v>
      </c>
      <c r="UJ2" s="39" t="s">
        <v>2308</v>
      </c>
      <c r="UK2" s="39" t="s">
        <v>2309</v>
      </c>
      <c r="UL2" s="39" t="s">
        <v>2310</v>
      </c>
      <c r="UM2" s="39" t="s">
        <v>2311</v>
      </c>
      <c r="UN2" s="53" t="s">
        <v>2312</v>
      </c>
      <c r="UO2" s="39" t="s">
        <v>2313</v>
      </c>
      <c r="UP2" s="39" t="s">
        <v>2314</v>
      </c>
      <c r="UQ2" s="39" t="s">
        <v>2315</v>
      </c>
      <c r="UR2" s="39" t="s">
        <v>2316</v>
      </c>
      <c r="US2" s="39" t="s">
        <v>2317</v>
      </c>
      <c r="UT2" s="39" t="s">
        <v>2318</v>
      </c>
      <c r="UU2" s="39" t="s">
        <v>2319</v>
      </c>
      <c r="UV2" s="39" t="s">
        <v>2320</v>
      </c>
      <c r="UW2" s="39" t="s">
        <v>2321</v>
      </c>
      <c r="UX2" s="39" t="s">
        <v>2322</v>
      </c>
      <c r="UY2" s="39" t="s">
        <v>2323</v>
      </c>
      <c r="UZ2" s="39" t="s">
        <v>2324</v>
      </c>
      <c r="VA2" s="51" t="s">
        <v>2325</v>
      </c>
      <c r="VB2" s="39" t="s">
        <v>2326</v>
      </c>
      <c r="VC2" s="39" t="s">
        <v>2327</v>
      </c>
      <c r="VD2" s="39" t="s">
        <v>2328</v>
      </c>
      <c r="VE2" s="39" t="s">
        <v>2329</v>
      </c>
      <c r="VF2" s="39" t="s">
        <v>2330</v>
      </c>
      <c r="VG2" s="39" t="s">
        <v>2331</v>
      </c>
      <c r="VH2" s="39" t="s">
        <v>2332</v>
      </c>
      <c r="VI2" s="39" t="s">
        <v>2333</v>
      </c>
      <c r="VJ2" s="47" t="s">
        <v>2334</v>
      </c>
      <c r="VK2" s="39" t="s">
        <v>2335</v>
      </c>
      <c r="VL2" s="39" t="s">
        <v>2336</v>
      </c>
      <c r="VM2" s="47" t="s">
        <v>2337</v>
      </c>
      <c r="VN2" s="39" t="s">
        <v>2338</v>
      </c>
      <c r="VO2" s="39" t="s">
        <v>2339</v>
      </c>
      <c r="VP2" s="47" t="s">
        <v>2340</v>
      </c>
      <c r="VQ2" s="39" t="s">
        <v>2341</v>
      </c>
      <c r="VR2" s="47" t="s">
        <v>2342</v>
      </c>
      <c r="VS2" s="39" t="s">
        <v>2343</v>
      </c>
      <c r="VT2" s="39" t="s">
        <v>2344</v>
      </c>
      <c r="VU2" s="54" t="s">
        <v>2345</v>
      </c>
      <c r="VV2" s="39" t="s">
        <v>2346</v>
      </c>
      <c r="VW2" s="39" t="s">
        <v>2347</v>
      </c>
      <c r="VX2" s="53" t="s">
        <v>2348</v>
      </c>
      <c r="VY2" s="53" t="s">
        <v>2349</v>
      </c>
      <c r="VZ2" s="53" t="s">
        <v>2350</v>
      </c>
      <c r="WA2" s="39" t="s">
        <v>2351</v>
      </c>
      <c r="WB2" s="39" t="s">
        <v>2352</v>
      </c>
      <c r="WC2" s="53" t="s">
        <v>2353</v>
      </c>
      <c r="WD2" s="39" t="s">
        <v>2354</v>
      </c>
      <c r="WE2" s="39" t="s">
        <v>2355</v>
      </c>
      <c r="WF2" s="39" t="s">
        <v>2356</v>
      </c>
      <c r="WG2" s="39" t="s">
        <v>2357</v>
      </c>
      <c r="WH2" s="39" t="s">
        <v>2358</v>
      </c>
      <c r="WI2" s="39" t="s">
        <v>2359</v>
      </c>
      <c r="WJ2" s="39" t="s">
        <v>2360</v>
      </c>
      <c r="WK2" s="39" t="s">
        <v>2361</v>
      </c>
      <c r="WL2" s="39" t="s">
        <v>2362</v>
      </c>
      <c r="WM2" s="49" t="s">
        <v>2363</v>
      </c>
      <c r="WN2" s="39" t="s">
        <v>2364</v>
      </c>
      <c r="WO2" s="51" t="s">
        <v>2365</v>
      </c>
      <c r="WP2" s="39" t="s">
        <v>2366</v>
      </c>
      <c r="WQ2" s="39" t="s">
        <v>2367</v>
      </c>
      <c r="WR2" s="39" t="s">
        <v>2368</v>
      </c>
      <c r="WS2" s="53" t="s">
        <v>2369</v>
      </c>
      <c r="WT2" s="53" t="s">
        <v>2370</v>
      </c>
      <c r="WU2" s="39" t="s">
        <v>2371</v>
      </c>
      <c r="WV2" s="39" t="s">
        <v>2372</v>
      </c>
      <c r="WW2" s="39" t="s">
        <v>2373</v>
      </c>
      <c r="WX2" s="39" t="s">
        <v>2374</v>
      </c>
      <c r="WY2" s="39" t="s">
        <v>2375</v>
      </c>
      <c r="WZ2" s="39" t="s">
        <v>2376</v>
      </c>
      <c r="XA2" s="39" t="s">
        <v>2377</v>
      </c>
      <c r="XB2" s="39" t="s">
        <v>2378</v>
      </c>
      <c r="XC2" s="39" t="s">
        <v>2379</v>
      </c>
      <c r="XD2" s="39" t="s">
        <v>2380</v>
      </c>
      <c r="XE2" s="39" t="s">
        <v>2381</v>
      </c>
      <c r="XF2" s="51" t="s">
        <v>2382</v>
      </c>
      <c r="XG2" s="39" t="s">
        <v>2383</v>
      </c>
      <c r="XH2" s="39" t="s">
        <v>2384</v>
      </c>
      <c r="XI2" s="39" t="s">
        <v>2385</v>
      </c>
      <c r="XJ2" s="39" t="s">
        <v>2386</v>
      </c>
      <c r="XK2" s="39" t="s">
        <v>2387</v>
      </c>
      <c r="XL2" s="39" t="s">
        <v>2388</v>
      </c>
      <c r="XM2" s="39" t="s">
        <v>2389</v>
      </c>
      <c r="XN2" s="39" t="s">
        <v>2390</v>
      </c>
      <c r="XO2" s="55" t="s">
        <v>2391</v>
      </c>
      <c r="XP2" s="55" t="s">
        <v>2391</v>
      </c>
      <c r="XQ2" s="56" t="s">
        <v>2392</v>
      </c>
    </row>
    <row r="3" spans="1:641" ht="15" customHeight="1" x14ac:dyDescent="0.2">
      <c r="A3" s="39" t="s">
        <v>2393</v>
      </c>
      <c r="B3" s="39" t="s">
        <v>373</v>
      </c>
      <c r="C3" s="52" t="s">
        <v>374</v>
      </c>
      <c r="D3" s="39" t="s">
        <v>2394</v>
      </c>
      <c r="E3" s="52" t="s">
        <v>2395</v>
      </c>
      <c r="F3" s="52"/>
      <c r="G3" s="79">
        <v>9.2449333333333303</v>
      </c>
      <c r="H3" s="79">
        <v>-79.348699999999994</v>
      </c>
      <c r="I3" s="52">
        <v>9.2449390000000005</v>
      </c>
      <c r="J3" s="52">
        <v>-79.348692</v>
      </c>
      <c r="K3" s="79">
        <v>-79.348699999999994</v>
      </c>
      <c r="L3" s="80"/>
      <c r="M3" s="40"/>
      <c r="N3" s="39"/>
      <c r="O3" s="41">
        <v>7</v>
      </c>
      <c r="P3" s="39" t="s">
        <v>2396</v>
      </c>
      <c r="Q3" s="39">
        <v>1</v>
      </c>
      <c r="R3" s="41">
        <v>53</v>
      </c>
      <c r="S3" s="39">
        <v>1</v>
      </c>
      <c r="T3" s="39">
        <v>2</v>
      </c>
      <c r="U3" s="39" t="s">
        <v>2397</v>
      </c>
      <c r="V3" s="39" t="s">
        <v>2398</v>
      </c>
      <c r="W3" s="39" t="s">
        <v>2399</v>
      </c>
      <c r="X3" s="39" t="s">
        <v>383</v>
      </c>
      <c r="Y3" s="39" t="s">
        <v>2400</v>
      </c>
      <c r="Z3" s="39">
        <v>0</v>
      </c>
      <c r="AA3" s="39">
        <v>0</v>
      </c>
      <c r="AB3" s="39">
        <v>0</v>
      </c>
      <c r="AC3" s="39">
        <v>0</v>
      </c>
      <c r="AD3" s="39">
        <v>0</v>
      </c>
      <c r="AE3" s="39">
        <v>1</v>
      </c>
      <c r="AF3" s="39">
        <v>0</v>
      </c>
      <c r="AG3" s="39" t="s">
        <v>2401</v>
      </c>
      <c r="AH3" s="39" t="s">
        <v>383</v>
      </c>
      <c r="AI3" s="39">
        <v>0</v>
      </c>
      <c r="AJ3" s="39">
        <v>0</v>
      </c>
      <c r="AK3" s="39">
        <v>0</v>
      </c>
      <c r="AL3" s="39">
        <v>1</v>
      </c>
      <c r="AM3" s="39">
        <v>0</v>
      </c>
      <c r="AN3" s="39">
        <v>0</v>
      </c>
      <c r="AO3" s="39">
        <v>0</v>
      </c>
      <c r="AP3" s="39" t="s">
        <v>2402</v>
      </c>
      <c r="AQ3" s="39">
        <v>1</v>
      </c>
      <c r="AR3" s="39" t="s">
        <v>2403</v>
      </c>
      <c r="AS3" s="39">
        <v>43</v>
      </c>
      <c r="AT3" s="39">
        <v>43</v>
      </c>
      <c r="AU3" s="39">
        <v>1</v>
      </c>
      <c r="AV3" s="39"/>
      <c r="AW3" s="39">
        <v>2</v>
      </c>
      <c r="AX3" s="39" t="s">
        <v>383</v>
      </c>
      <c r="AY3" s="39">
        <v>0</v>
      </c>
      <c r="AZ3" s="39">
        <v>1</v>
      </c>
      <c r="BA3" s="39">
        <v>0</v>
      </c>
      <c r="BB3" s="39">
        <v>0</v>
      </c>
      <c r="BC3" s="39"/>
      <c r="BD3" s="39">
        <v>2</v>
      </c>
      <c r="BE3" s="39" t="s">
        <v>383</v>
      </c>
      <c r="BF3" s="39">
        <v>0</v>
      </c>
      <c r="BG3" s="39">
        <v>1</v>
      </c>
      <c r="BH3" s="39">
        <v>0</v>
      </c>
      <c r="BI3" s="39">
        <v>0</v>
      </c>
      <c r="BJ3" s="39"/>
      <c r="BK3" s="39">
        <v>3</v>
      </c>
      <c r="BL3" s="39">
        <v>1</v>
      </c>
      <c r="BM3" s="39" t="s">
        <v>383</v>
      </c>
      <c r="BN3" s="39">
        <v>1</v>
      </c>
      <c r="BO3" s="39">
        <v>0</v>
      </c>
      <c r="BP3" s="39">
        <v>0</v>
      </c>
      <c r="BQ3" s="39">
        <v>0</v>
      </c>
      <c r="BR3" s="39">
        <v>0</v>
      </c>
      <c r="BS3" s="39">
        <v>0</v>
      </c>
      <c r="BT3" s="39">
        <v>0</v>
      </c>
      <c r="BU3" s="39"/>
      <c r="BV3" s="39">
        <v>4</v>
      </c>
      <c r="BW3" s="39">
        <v>3</v>
      </c>
      <c r="BX3" s="39"/>
      <c r="BY3" s="39">
        <v>0</v>
      </c>
      <c r="BZ3" s="39">
        <v>0</v>
      </c>
      <c r="CA3" s="39">
        <v>1</v>
      </c>
      <c r="CB3" s="39">
        <v>0</v>
      </c>
      <c r="CC3" s="39"/>
      <c r="CD3" s="39">
        <v>3</v>
      </c>
      <c r="CE3" s="39">
        <v>0</v>
      </c>
      <c r="CF3" s="39"/>
      <c r="CG3" s="39">
        <v>3</v>
      </c>
      <c r="CH3" s="39"/>
      <c r="CI3" s="39">
        <v>3</v>
      </c>
      <c r="CJ3" s="39">
        <v>3</v>
      </c>
      <c r="CK3" s="39"/>
      <c r="CL3" s="39" t="s">
        <v>2404</v>
      </c>
      <c r="CM3" s="58" t="s">
        <v>2405</v>
      </c>
      <c r="CN3" s="39">
        <v>1</v>
      </c>
      <c r="CO3" s="39">
        <v>0</v>
      </c>
      <c r="CP3" s="39">
        <v>1</v>
      </c>
      <c r="CQ3" s="39"/>
      <c r="CR3" s="39">
        <v>0</v>
      </c>
      <c r="CS3" s="39"/>
      <c r="CT3" s="39">
        <v>1</v>
      </c>
      <c r="CU3" s="39">
        <v>1</v>
      </c>
      <c r="CV3" s="39">
        <v>1</v>
      </c>
      <c r="CW3" s="39"/>
      <c r="CX3" s="39">
        <v>0</v>
      </c>
      <c r="CY3" s="39">
        <v>1</v>
      </c>
      <c r="CZ3" s="39">
        <v>1</v>
      </c>
      <c r="DA3" s="39">
        <v>0</v>
      </c>
      <c r="DB3" s="39"/>
      <c r="DC3" s="39">
        <v>0</v>
      </c>
      <c r="DD3" s="39"/>
      <c r="DE3" s="39">
        <v>0</v>
      </c>
      <c r="DF3" s="39"/>
      <c r="DG3" s="39">
        <v>1</v>
      </c>
      <c r="DH3" s="39">
        <v>1</v>
      </c>
      <c r="DI3" s="39">
        <v>0</v>
      </c>
      <c r="DJ3" s="39"/>
      <c r="DK3" s="39"/>
      <c r="DL3" s="39">
        <v>0</v>
      </c>
      <c r="DM3" s="39"/>
      <c r="DN3" s="39">
        <v>0</v>
      </c>
      <c r="DO3" s="39"/>
      <c r="DP3" s="39">
        <v>1</v>
      </c>
      <c r="DQ3" s="39">
        <v>2</v>
      </c>
      <c r="DR3" s="39">
        <v>1</v>
      </c>
      <c r="DS3" s="39">
        <v>1</v>
      </c>
      <c r="DT3" s="39">
        <v>0</v>
      </c>
      <c r="DU3" s="39"/>
      <c r="DV3" s="39">
        <v>0</v>
      </c>
      <c r="DW3" s="39"/>
      <c r="DX3" s="39">
        <v>0</v>
      </c>
      <c r="DY3" s="39"/>
      <c r="DZ3" s="39">
        <v>1</v>
      </c>
      <c r="EA3" s="39" t="s">
        <v>2406</v>
      </c>
      <c r="EB3" s="39">
        <v>1</v>
      </c>
      <c r="EC3" s="39">
        <v>1</v>
      </c>
      <c r="ED3" s="39" t="s">
        <v>2407</v>
      </c>
      <c r="EE3" s="39" t="s">
        <v>2408</v>
      </c>
      <c r="EF3" s="39">
        <v>0</v>
      </c>
      <c r="EG3" s="39"/>
      <c r="EH3" s="39">
        <v>0</v>
      </c>
      <c r="EI3" s="39" t="s">
        <v>383</v>
      </c>
      <c r="EJ3" s="39" t="s">
        <v>383</v>
      </c>
      <c r="EK3" s="39" t="s">
        <v>383</v>
      </c>
      <c r="EL3" s="39" t="s">
        <v>383</v>
      </c>
      <c r="EM3" s="39" t="s">
        <v>383</v>
      </c>
      <c r="EN3" s="39" t="s">
        <v>383</v>
      </c>
      <c r="EO3" s="39">
        <v>1</v>
      </c>
      <c r="EP3" s="39" t="s">
        <v>2409</v>
      </c>
      <c r="EQ3" s="39" t="s">
        <v>2409</v>
      </c>
      <c r="ER3" s="39" t="s">
        <v>2410</v>
      </c>
      <c r="ES3" s="39" t="s">
        <v>2411</v>
      </c>
      <c r="ET3" s="39" t="s">
        <v>383</v>
      </c>
      <c r="EU3" s="39">
        <v>0</v>
      </c>
      <c r="EV3" s="39">
        <v>0</v>
      </c>
      <c r="EW3" s="39" t="s">
        <v>383</v>
      </c>
      <c r="EX3" s="39" t="s">
        <v>383</v>
      </c>
      <c r="EY3" s="39" t="s">
        <v>383</v>
      </c>
      <c r="EZ3" s="39" t="s">
        <v>383</v>
      </c>
      <c r="FA3" s="39" t="s">
        <v>383</v>
      </c>
      <c r="FB3" s="39" t="s">
        <v>383</v>
      </c>
      <c r="FC3" s="39">
        <v>0</v>
      </c>
      <c r="FD3" s="39" t="s">
        <v>383</v>
      </c>
      <c r="FE3" s="39" t="s">
        <v>383</v>
      </c>
      <c r="FF3" s="39" t="s">
        <v>383</v>
      </c>
      <c r="FG3" s="39" t="s">
        <v>383</v>
      </c>
      <c r="FH3" s="39" t="s">
        <v>383</v>
      </c>
      <c r="FI3" s="39" t="s">
        <v>383</v>
      </c>
      <c r="FJ3" s="39">
        <v>1</v>
      </c>
      <c r="FK3" s="39" t="s">
        <v>2412</v>
      </c>
      <c r="FL3" s="39" t="s">
        <v>2413</v>
      </c>
      <c r="FM3" s="39" t="s">
        <v>383</v>
      </c>
      <c r="FN3" s="39" t="s">
        <v>2414</v>
      </c>
      <c r="FO3" s="39" t="s">
        <v>2415</v>
      </c>
      <c r="FP3" s="39">
        <v>0</v>
      </c>
      <c r="FQ3" s="39">
        <v>0</v>
      </c>
      <c r="FR3" s="39" t="s">
        <v>383</v>
      </c>
      <c r="FS3" s="39" t="s">
        <v>383</v>
      </c>
      <c r="FT3" s="39" t="s">
        <v>383</v>
      </c>
      <c r="FU3" s="39" t="s">
        <v>383</v>
      </c>
      <c r="FV3" s="39" t="s">
        <v>383</v>
      </c>
      <c r="FW3" s="39" t="s">
        <v>383</v>
      </c>
      <c r="FX3" s="39">
        <v>0</v>
      </c>
      <c r="FY3" s="39" t="s">
        <v>383</v>
      </c>
      <c r="FZ3" s="39" t="s">
        <v>383</v>
      </c>
      <c r="GA3" s="39" t="s">
        <v>383</v>
      </c>
      <c r="GB3" s="39" t="s">
        <v>383</v>
      </c>
      <c r="GC3" s="39" t="s">
        <v>383</v>
      </c>
      <c r="GD3" s="39" t="s">
        <v>383</v>
      </c>
      <c r="GE3" s="39">
        <v>0</v>
      </c>
      <c r="GF3" s="39" t="s">
        <v>383</v>
      </c>
      <c r="GG3" s="39" t="s">
        <v>383</v>
      </c>
      <c r="GH3" s="39" t="s">
        <v>383</v>
      </c>
      <c r="GI3" s="39" t="s">
        <v>383</v>
      </c>
      <c r="GJ3" s="39" t="s">
        <v>383</v>
      </c>
      <c r="GK3" s="39" t="s">
        <v>383</v>
      </c>
      <c r="GL3" s="39" t="s">
        <v>383</v>
      </c>
      <c r="GM3" s="39" t="s">
        <v>383</v>
      </c>
      <c r="GN3" s="39" t="s">
        <v>383</v>
      </c>
      <c r="GO3" s="39" t="s">
        <v>383</v>
      </c>
      <c r="GP3" s="39" t="s">
        <v>383</v>
      </c>
      <c r="GQ3" s="39" t="s">
        <v>383</v>
      </c>
      <c r="GR3" s="39" t="s">
        <v>383</v>
      </c>
      <c r="GS3" s="39" t="s">
        <v>383</v>
      </c>
      <c r="GT3" s="39">
        <v>0</v>
      </c>
      <c r="GU3" s="39" t="s">
        <v>383</v>
      </c>
      <c r="GV3" s="39"/>
      <c r="GW3" s="39">
        <v>1</v>
      </c>
      <c r="GX3" s="39">
        <v>5</v>
      </c>
      <c r="GY3" s="39" t="s">
        <v>2416</v>
      </c>
      <c r="GZ3" s="39">
        <v>1</v>
      </c>
      <c r="HA3" s="39">
        <v>5</v>
      </c>
      <c r="HB3" s="39"/>
      <c r="HC3" s="39">
        <v>0</v>
      </c>
      <c r="HD3" s="39" t="s">
        <v>383</v>
      </c>
      <c r="HE3" s="39"/>
      <c r="HF3" s="39">
        <v>0</v>
      </c>
      <c r="HG3" s="39" t="s">
        <v>383</v>
      </c>
      <c r="HH3" s="39"/>
      <c r="HI3" s="39">
        <v>0</v>
      </c>
      <c r="HJ3" s="39" t="s">
        <v>383</v>
      </c>
      <c r="HK3" s="39"/>
      <c r="HL3" s="39">
        <v>0</v>
      </c>
      <c r="HM3" s="39" t="s">
        <v>383</v>
      </c>
      <c r="HN3" s="39"/>
      <c r="HO3" s="39">
        <v>0</v>
      </c>
      <c r="HP3" s="39" t="s">
        <v>383</v>
      </c>
      <c r="HQ3" s="39">
        <v>0</v>
      </c>
      <c r="HR3" s="39" t="s">
        <v>383</v>
      </c>
      <c r="HS3" s="39">
        <v>0</v>
      </c>
      <c r="HT3" s="39"/>
      <c r="HU3" s="39" t="s">
        <v>383</v>
      </c>
      <c r="HV3" s="39" t="s">
        <v>383</v>
      </c>
      <c r="HW3" s="39"/>
      <c r="HX3" s="39" t="s">
        <v>383</v>
      </c>
      <c r="HY3" s="39" t="s">
        <v>2417</v>
      </c>
      <c r="HZ3" s="39"/>
      <c r="IA3" s="39" t="s">
        <v>1738</v>
      </c>
      <c r="IB3" s="39"/>
      <c r="IC3" s="39">
        <v>0</v>
      </c>
      <c r="ID3" s="39">
        <v>0</v>
      </c>
      <c r="IE3" s="39" t="s">
        <v>383</v>
      </c>
      <c r="IF3" s="39" t="s">
        <v>383</v>
      </c>
      <c r="IG3" s="39">
        <v>1</v>
      </c>
      <c r="IH3" s="39">
        <v>8</v>
      </c>
      <c r="II3" s="39">
        <v>0</v>
      </c>
      <c r="IJ3" s="39">
        <v>0</v>
      </c>
      <c r="IK3" s="39" t="s">
        <v>383</v>
      </c>
      <c r="IL3" s="39">
        <v>0</v>
      </c>
      <c r="IM3" s="39">
        <v>0</v>
      </c>
      <c r="IN3" s="39" t="s">
        <v>383</v>
      </c>
      <c r="IO3" s="39" t="s">
        <v>383</v>
      </c>
      <c r="IP3" s="39" t="s">
        <v>383</v>
      </c>
      <c r="IQ3" s="39">
        <v>0</v>
      </c>
      <c r="IR3" s="39">
        <v>0</v>
      </c>
      <c r="IS3" s="39" t="s">
        <v>383</v>
      </c>
      <c r="IT3" s="39" t="s">
        <v>383</v>
      </c>
      <c r="IU3" s="39" t="s">
        <v>383</v>
      </c>
      <c r="IV3" s="39">
        <v>0</v>
      </c>
      <c r="IW3" s="39">
        <v>0</v>
      </c>
      <c r="IX3" s="39" t="s">
        <v>383</v>
      </c>
      <c r="IY3" s="39" t="s">
        <v>383</v>
      </c>
      <c r="IZ3" s="39" t="s">
        <v>383</v>
      </c>
      <c r="JA3" s="39">
        <v>0</v>
      </c>
      <c r="JB3" s="39">
        <v>0</v>
      </c>
      <c r="JC3" s="39" t="s">
        <v>383</v>
      </c>
      <c r="JD3" s="39" t="s">
        <v>383</v>
      </c>
      <c r="JE3" s="39" t="s">
        <v>383</v>
      </c>
      <c r="JF3" s="39">
        <v>0</v>
      </c>
      <c r="JG3" s="39">
        <v>0</v>
      </c>
      <c r="JH3" s="39" t="s">
        <v>383</v>
      </c>
      <c r="JI3" s="39" t="s">
        <v>383</v>
      </c>
      <c r="JJ3" s="39">
        <v>0</v>
      </c>
      <c r="JK3" s="39">
        <v>0</v>
      </c>
      <c r="JL3" s="39" t="s">
        <v>383</v>
      </c>
      <c r="JM3" s="39" t="s">
        <v>383</v>
      </c>
      <c r="JN3" s="39" t="s">
        <v>2418</v>
      </c>
      <c r="JO3" s="39">
        <v>1</v>
      </c>
      <c r="JP3" s="39">
        <v>2</v>
      </c>
      <c r="JQ3" s="39">
        <v>2</v>
      </c>
      <c r="JR3" s="39">
        <v>0</v>
      </c>
      <c r="JS3" s="39">
        <v>0</v>
      </c>
      <c r="JT3" s="39">
        <v>0</v>
      </c>
      <c r="JU3" s="39">
        <v>0</v>
      </c>
      <c r="JV3" s="39">
        <v>0</v>
      </c>
      <c r="JW3" s="39">
        <v>0</v>
      </c>
      <c r="JX3" s="39">
        <v>0</v>
      </c>
      <c r="JY3" s="39">
        <v>0</v>
      </c>
      <c r="JZ3" s="39">
        <v>2</v>
      </c>
      <c r="KA3" s="39">
        <v>2</v>
      </c>
      <c r="KB3" s="39">
        <v>2</v>
      </c>
      <c r="KC3" s="39">
        <v>2</v>
      </c>
      <c r="KD3" s="39">
        <v>1</v>
      </c>
      <c r="KE3" s="39">
        <v>0</v>
      </c>
      <c r="KF3" s="39"/>
      <c r="KG3" s="39"/>
      <c r="KH3" s="39">
        <v>0.5</v>
      </c>
      <c r="KI3" s="39">
        <v>5</v>
      </c>
      <c r="KJ3" s="39"/>
      <c r="KK3" s="39">
        <v>0</v>
      </c>
      <c r="KL3" s="39"/>
      <c r="KM3" s="39"/>
      <c r="KN3" s="39">
        <v>0</v>
      </c>
      <c r="KO3" s="39"/>
      <c r="KP3" s="39"/>
      <c r="KQ3" s="39">
        <v>0</v>
      </c>
      <c r="KR3" s="39">
        <v>0</v>
      </c>
      <c r="KS3" s="39" t="s">
        <v>2419</v>
      </c>
      <c r="KT3" s="39" t="s">
        <v>2068</v>
      </c>
      <c r="KU3" s="39">
        <v>0</v>
      </c>
      <c r="KV3" s="39">
        <v>0</v>
      </c>
      <c r="KW3" s="39">
        <v>0</v>
      </c>
      <c r="KX3" s="39">
        <v>0</v>
      </c>
      <c r="KY3" s="39">
        <v>0</v>
      </c>
      <c r="KZ3" s="39">
        <v>0</v>
      </c>
      <c r="LA3" s="39">
        <v>0</v>
      </c>
      <c r="LB3" s="39">
        <v>0</v>
      </c>
      <c r="LC3" s="39">
        <v>1</v>
      </c>
      <c r="LD3" s="39" t="s">
        <v>2420</v>
      </c>
      <c r="LE3" s="39">
        <v>2</v>
      </c>
      <c r="LF3" s="39">
        <v>0</v>
      </c>
      <c r="LG3" s="39">
        <v>1</v>
      </c>
      <c r="LH3" s="39">
        <v>0</v>
      </c>
      <c r="LI3" s="39">
        <v>0</v>
      </c>
      <c r="LJ3" s="39"/>
      <c r="LK3" s="39" t="s">
        <v>2421</v>
      </c>
      <c r="LL3" s="39">
        <v>1</v>
      </c>
      <c r="LM3" s="39">
        <v>0</v>
      </c>
      <c r="LN3" s="39">
        <v>0</v>
      </c>
      <c r="LO3" s="39">
        <v>0</v>
      </c>
      <c r="LP3" s="39">
        <v>0</v>
      </c>
      <c r="LQ3" s="39"/>
      <c r="LR3" s="39">
        <v>1</v>
      </c>
      <c r="LS3" s="39"/>
      <c r="LT3" s="39">
        <v>18</v>
      </c>
      <c r="LU3" s="39" t="s">
        <v>2422</v>
      </c>
      <c r="LV3" s="39">
        <v>1</v>
      </c>
      <c r="LW3" s="39">
        <v>1</v>
      </c>
      <c r="LX3" s="39">
        <v>0</v>
      </c>
      <c r="LY3" s="39"/>
      <c r="LZ3" s="39">
        <v>1</v>
      </c>
      <c r="MA3" s="39">
        <v>0</v>
      </c>
      <c r="MB3" s="39">
        <v>0</v>
      </c>
      <c r="MC3" s="39">
        <v>1</v>
      </c>
      <c r="MD3" s="39">
        <v>0</v>
      </c>
      <c r="ME3" s="39">
        <v>1</v>
      </c>
      <c r="MF3" s="39"/>
      <c r="MG3" s="39">
        <v>0</v>
      </c>
      <c r="MH3" s="39"/>
      <c r="MI3" s="39">
        <v>0</v>
      </c>
      <c r="MJ3" s="39"/>
      <c r="MK3" s="39">
        <v>0</v>
      </c>
      <c r="ML3" s="39">
        <v>1</v>
      </c>
      <c r="MM3" s="39">
        <v>1</v>
      </c>
      <c r="MN3" s="39">
        <v>0</v>
      </c>
      <c r="MO3" s="39" t="s">
        <v>2423</v>
      </c>
      <c r="MP3" s="39"/>
      <c r="MQ3" s="39">
        <v>1</v>
      </c>
      <c r="MR3" s="39">
        <v>1</v>
      </c>
      <c r="MS3" s="39" t="s">
        <v>2424</v>
      </c>
      <c r="MT3" s="39" t="s">
        <v>2425</v>
      </c>
      <c r="MU3" s="39"/>
      <c r="MV3" s="39">
        <v>1</v>
      </c>
      <c r="MW3" s="39" t="s">
        <v>2123</v>
      </c>
      <c r="MX3" s="39">
        <v>0</v>
      </c>
      <c r="MY3" s="39">
        <v>0</v>
      </c>
      <c r="MZ3" s="39">
        <v>0</v>
      </c>
      <c r="NA3" s="39">
        <v>0</v>
      </c>
      <c r="NB3" s="39">
        <v>0</v>
      </c>
      <c r="NC3" s="39">
        <v>0</v>
      </c>
      <c r="ND3" s="39">
        <v>0</v>
      </c>
      <c r="NE3" s="39">
        <v>0</v>
      </c>
      <c r="NF3" s="39">
        <v>1</v>
      </c>
      <c r="NG3" s="39" t="s">
        <v>2426</v>
      </c>
      <c r="NH3" s="39" t="s">
        <v>2427</v>
      </c>
      <c r="NI3" s="39"/>
      <c r="NJ3" s="39" t="s">
        <v>2428</v>
      </c>
      <c r="NK3" s="39" t="s">
        <v>2428</v>
      </c>
      <c r="NL3" s="39" t="s">
        <v>2429</v>
      </c>
      <c r="NM3" s="39">
        <v>1</v>
      </c>
      <c r="NN3" s="39" t="s">
        <v>2430</v>
      </c>
      <c r="NO3" s="39" t="s">
        <v>2431</v>
      </c>
      <c r="NP3" s="39">
        <v>0</v>
      </c>
      <c r="NQ3" s="39" t="s">
        <v>2432</v>
      </c>
      <c r="NR3" s="39" t="s">
        <v>951</v>
      </c>
      <c r="NS3" s="39" t="s">
        <v>2418</v>
      </c>
      <c r="NT3" s="39"/>
      <c r="NU3" s="39"/>
      <c r="NV3" s="39"/>
      <c r="NW3" s="39">
        <v>0</v>
      </c>
      <c r="NX3" s="39"/>
      <c r="NY3" s="39">
        <v>1</v>
      </c>
      <c r="NZ3" s="39">
        <v>1</v>
      </c>
      <c r="OA3" s="39" t="s">
        <v>2433</v>
      </c>
      <c r="OB3" s="39">
        <v>0</v>
      </c>
      <c r="OC3" s="39">
        <v>0</v>
      </c>
      <c r="OD3" s="39">
        <v>0</v>
      </c>
      <c r="OE3" s="39">
        <v>1</v>
      </c>
      <c r="OF3" s="39">
        <v>0</v>
      </c>
      <c r="OG3" s="39">
        <v>0</v>
      </c>
      <c r="OH3" s="39">
        <v>0</v>
      </c>
      <c r="OI3" s="39">
        <v>0</v>
      </c>
      <c r="OJ3" s="39"/>
      <c r="OK3" s="39">
        <v>1</v>
      </c>
      <c r="OL3" s="39"/>
      <c r="OM3" s="39" t="s">
        <v>2434</v>
      </c>
      <c r="ON3" s="39">
        <v>1</v>
      </c>
      <c r="OO3" s="39">
        <v>0</v>
      </c>
      <c r="OP3" s="39">
        <v>0</v>
      </c>
      <c r="OQ3" s="39">
        <v>0</v>
      </c>
      <c r="OR3" s="39">
        <v>0</v>
      </c>
      <c r="OS3" s="39">
        <v>0</v>
      </c>
      <c r="OT3" s="39">
        <v>0</v>
      </c>
      <c r="OU3" s="39">
        <v>0</v>
      </c>
      <c r="OV3" s="39">
        <v>0</v>
      </c>
      <c r="OW3" s="39">
        <v>0</v>
      </c>
      <c r="OX3" s="39"/>
      <c r="OY3" s="39"/>
      <c r="OZ3" s="39" t="s">
        <v>1241</v>
      </c>
      <c r="PA3" s="39">
        <v>0</v>
      </c>
      <c r="PB3" s="39">
        <v>0</v>
      </c>
      <c r="PC3" s="39">
        <v>0</v>
      </c>
      <c r="PD3" s="39">
        <v>0</v>
      </c>
      <c r="PE3" s="39">
        <v>1</v>
      </c>
      <c r="PF3" s="39">
        <v>0</v>
      </c>
      <c r="PG3" s="39">
        <v>0</v>
      </c>
      <c r="PH3" s="39"/>
      <c r="PI3" s="39">
        <v>1</v>
      </c>
      <c r="PJ3" s="39" t="s">
        <v>2435</v>
      </c>
      <c r="PK3" s="39">
        <v>0</v>
      </c>
      <c r="PL3" s="39">
        <v>0</v>
      </c>
      <c r="PM3" s="39">
        <v>0</v>
      </c>
      <c r="PN3" s="39">
        <v>0</v>
      </c>
      <c r="PO3" s="39">
        <v>0</v>
      </c>
      <c r="PP3" s="39">
        <v>0</v>
      </c>
      <c r="PQ3" s="39">
        <v>0</v>
      </c>
      <c r="PR3" s="39">
        <v>0</v>
      </c>
      <c r="PS3" s="39">
        <v>1</v>
      </c>
      <c r="PT3" s="39"/>
      <c r="PU3" s="39" t="s">
        <v>2436</v>
      </c>
      <c r="PV3" s="39" t="s">
        <v>2437</v>
      </c>
      <c r="PW3" s="39">
        <v>1</v>
      </c>
      <c r="PX3" s="39">
        <v>1</v>
      </c>
      <c r="PY3" s="39"/>
      <c r="PZ3" s="39">
        <v>0</v>
      </c>
      <c r="QA3" s="39" t="s">
        <v>2438</v>
      </c>
      <c r="QB3" s="39" t="s">
        <v>2439</v>
      </c>
      <c r="QC3" s="39" t="s">
        <v>2440</v>
      </c>
      <c r="QD3" s="39">
        <v>1</v>
      </c>
      <c r="QE3" s="39">
        <v>1</v>
      </c>
      <c r="QF3" s="39">
        <v>0</v>
      </c>
      <c r="QG3" s="39">
        <v>0</v>
      </c>
      <c r="QH3" s="39">
        <v>0</v>
      </c>
      <c r="QI3" s="39">
        <v>0</v>
      </c>
      <c r="QJ3" s="39">
        <v>0</v>
      </c>
      <c r="QK3" s="39">
        <v>0</v>
      </c>
      <c r="QL3" s="39" t="s">
        <v>2441</v>
      </c>
      <c r="QM3" s="39" t="s">
        <v>2442</v>
      </c>
      <c r="QN3" s="39">
        <v>1</v>
      </c>
      <c r="QO3" s="39">
        <v>0</v>
      </c>
      <c r="QP3" s="39">
        <v>0</v>
      </c>
      <c r="QQ3" s="39">
        <v>0</v>
      </c>
      <c r="QR3" s="39">
        <v>0</v>
      </c>
      <c r="QS3" s="39"/>
      <c r="QT3" s="39" t="s">
        <v>2442</v>
      </c>
      <c r="QU3" s="39">
        <v>0</v>
      </c>
      <c r="QV3" s="39">
        <v>1</v>
      </c>
      <c r="QW3" s="39">
        <v>0</v>
      </c>
      <c r="QX3" s="39">
        <v>0</v>
      </c>
      <c r="QY3" s="39">
        <v>0</v>
      </c>
      <c r="QZ3" s="39">
        <v>0</v>
      </c>
      <c r="RA3" s="39">
        <v>0</v>
      </c>
      <c r="RB3" s="39"/>
      <c r="RC3" s="39">
        <v>1</v>
      </c>
      <c r="RD3" s="39">
        <v>0</v>
      </c>
      <c r="RE3" s="39">
        <v>0</v>
      </c>
      <c r="RF3" s="39"/>
      <c r="RG3" s="39">
        <v>1</v>
      </c>
      <c r="RH3" s="39">
        <v>3</v>
      </c>
      <c r="RI3" s="39"/>
      <c r="RJ3" s="39">
        <v>0</v>
      </c>
      <c r="RK3" s="39">
        <v>0</v>
      </c>
      <c r="RL3" s="39"/>
      <c r="RM3" s="39">
        <v>0</v>
      </c>
      <c r="RN3" s="39">
        <v>0</v>
      </c>
      <c r="RO3" s="39"/>
      <c r="RP3" s="39">
        <v>0</v>
      </c>
      <c r="RQ3" s="39"/>
      <c r="RR3" s="39" t="s">
        <v>2443</v>
      </c>
      <c r="RS3" s="39">
        <v>0</v>
      </c>
      <c r="RT3" s="39">
        <v>0</v>
      </c>
      <c r="RU3" s="39">
        <v>0</v>
      </c>
      <c r="RV3" s="39">
        <v>0</v>
      </c>
      <c r="RW3" s="39">
        <v>0</v>
      </c>
      <c r="RX3" s="39">
        <v>0</v>
      </c>
      <c r="RY3" s="39">
        <v>0</v>
      </c>
      <c r="RZ3" s="39">
        <v>0</v>
      </c>
      <c r="SA3" s="39">
        <v>0</v>
      </c>
      <c r="SB3" s="39">
        <v>0</v>
      </c>
      <c r="SC3" s="39">
        <v>0</v>
      </c>
      <c r="SD3" s="39">
        <v>1</v>
      </c>
      <c r="SE3" s="39">
        <v>0</v>
      </c>
      <c r="SF3" s="39">
        <v>0</v>
      </c>
      <c r="SG3" s="39" t="s">
        <v>2444</v>
      </c>
      <c r="SH3" s="39" t="s">
        <v>2445</v>
      </c>
      <c r="SI3" s="39" t="s">
        <v>2446</v>
      </c>
      <c r="SJ3" s="39">
        <v>1</v>
      </c>
      <c r="SK3" s="39">
        <v>0</v>
      </c>
      <c r="SL3" s="39">
        <v>0</v>
      </c>
      <c r="SM3" s="39">
        <v>0</v>
      </c>
      <c r="SN3" s="39">
        <v>0</v>
      </c>
      <c r="SO3" s="39">
        <v>0</v>
      </c>
      <c r="SP3" s="39">
        <v>0</v>
      </c>
      <c r="SQ3" s="39">
        <v>0</v>
      </c>
      <c r="SR3" s="39">
        <v>0</v>
      </c>
      <c r="SS3" s="39">
        <v>0</v>
      </c>
      <c r="ST3" s="39"/>
      <c r="SU3" s="39" t="s">
        <v>2447</v>
      </c>
      <c r="SV3" s="39">
        <v>1</v>
      </c>
      <c r="SW3" s="39">
        <v>0</v>
      </c>
      <c r="SX3" s="39">
        <v>0</v>
      </c>
      <c r="SY3" s="39">
        <v>0</v>
      </c>
      <c r="SZ3" s="39">
        <v>0</v>
      </c>
      <c r="TA3" s="39" t="s">
        <v>2448</v>
      </c>
      <c r="TB3" s="39"/>
      <c r="TC3" s="39"/>
      <c r="TD3" s="39">
        <v>0</v>
      </c>
      <c r="TE3" s="39" t="s">
        <v>383</v>
      </c>
      <c r="TF3" s="39">
        <v>1</v>
      </c>
      <c r="TG3" s="39"/>
      <c r="TH3" s="39" t="s">
        <v>2435</v>
      </c>
      <c r="TI3" s="39">
        <v>0</v>
      </c>
      <c r="TJ3" s="39">
        <v>0</v>
      </c>
      <c r="TK3" s="39">
        <v>0</v>
      </c>
      <c r="TL3" s="39">
        <v>0</v>
      </c>
      <c r="TM3" s="39">
        <v>0</v>
      </c>
      <c r="TN3" s="39">
        <v>0</v>
      </c>
      <c r="TO3" s="39">
        <v>0</v>
      </c>
      <c r="TP3" s="39">
        <v>1</v>
      </c>
      <c r="TQ3" s="39"/>
      <c r="TR3" s="39">
        <v>0</v>
      </c>
      <c r="TS3" s="39" t="s">
        <v>383</v>
      </c>
      <c r="TT3" s="39" t="s">
        <v>383</v>
      </c>
      <c r="TU3" s="39" t="s">
        <v>383</v>
      </c>
      <c r="TV3" s="39" t="s">
        <v>383</v>
      </c>
      <c r="TW3" s="39" t="s">
        <v>383</v>
      </c>
      <c r="TX3" s="39" t="s">
        <v>383</v>
      </c>
      <c r="TY3" s="39" t="s">
        <v>383</v>
      </c>
      <c r="TZ3" s="39" t="s">
        <v>383</v>
      </c>
      <c r="UA3" s="39" t="s">
        <v>383</v>
      </c>
      <c r="UB3" s="39" t="s">
        <v>383</v>
      </c>
      <c r="UC3" s="39"/>
      <c r="UD3" s="39">
        <v>0</v>
      </c>
      <c r="UE3" s="39" t="s">
        <v>383</v>
      </c>
      <c r="UF3" s="39" t="s">
        <v>383</v>
      </c>
      <c r="UG3" s="39" t="s">
        <v>383</v>
      </c>
      <c r="UH3" s="39" t="s">
        <v>383</v>
      </c>
      <c r="UI3" s="39" t="s">
        <v>383</v>
      </c>
      <c r="UJ3" s="39" t="s">
        <v>383</v>
      </c>
      <c r="UK3" s="39" t="s">
        <v>383</v>
      </c>
      <c r="UL3" s="39" t="s">
        <v>383</v>
      </c>
      <c r="UM3" s="39" t="s">
        <v>383</v>
      </c>
      <c r="UN3" s="39" t="s">
        <v>383</v>
      </c>
      <c r="UO3" s="39" t="s">
        <v>383</v>
      </c>
      <c r="UP3" s="39" t="s">
        <v>383</v>
      </c>
      <c r="UQ3" s="39" t="s">
        <v>383</v>
      </c>
      <c r="UR3" s="39" t="s">
        <v>383</v>
      </c>
      <c r="US3" s="39" t="s">
        <v>383</v>
      </c>
      <c r="UT3" s="39" t="s">
        <v>383</v>
      </c>
      <c r="UU3" s="39" t="s">
        <v>383</v>
      </c>
      <c r="UV3" s="39" t="s">
        <v>383</v>
      </c>
      <c r="UW3" s="39" t="s">
        <v>383</v>
      </c>
      <c r="UX3" s="39" t="s">
        <v>383</v>
      </c>
      <c r="UY3" s="39" t="s">
        <v>383</v>
      </c>
      <c r="UZ3" s="39" t="s">
        <v>383</v>
      </c>
      <c r="VA3" s="39">
        <v>0</v>
      </c>
      <c r="VB3" s="39" t="s">
        <v>383</v>
      </c>
      <c r="VC3" s="39" t="s">
        <v>383</v>
      </c>
      <c r="VD3" s="39" t="s">
        <v>383</v>
      </c>
      <c r="VE3" s="39" t="s">
        <v>383</v>
      </c>
      <c r="VF3" s="39" t="s">
        <v>383</v>
      </c>
      <c r="VG3" s="39" t="s">
        <v>383</v>
      </c>
      <c r="VH3" s="39"/>
      <c r="VI3" s="39">
        <v>1</v>
      </c>
      <c r="VJ3" s="39">
        <v>0</v>
      </c>
      <c r="VK3" s="39">
        <v>0</v>
      </c>
      <c r="VL3" s="39"/>
      <c r="VM3" s="39">
        <v>0</v>
      </c>
      <c r="VN3" s="39">
        <v>0</v>
      </c>
      <c r="VO3" s="39"/>
      <c r="VP3" s="39">
        <v>0</v>
      </c>
      <c r="VQ3" s="39">
        <v>0</v>
      </c>
      <c r="VR3" s="39">
        <v>0</v>
      </c>
      <c r="VS3" s="39">
        <v>0</v>
      </c>
      <c r="VT3" s="39"/>
      <c r="VU3" s="39">
        <v>0</v>
      </c>
      <c r="VV3" s="39" t="s">
        <v>2449</v>
      </c>
      <c r="VW3" s="59" t="s">
        <v>2450</v>
      </c>
      <c r="VX3" s="39">
        <v>0</v>
      </c>
      <c r="VY3" s="39">
        <v>0</v>
      </c>
      <c r="VZ3" s="39">
        <v>0</v>
      </c>
      <c r="WA3" s="39">
        <v>0</v>
      </c>
      <c r="WB3" s="39">
        <v>0</v>
      </c>
      <c r="WC3" s="39">
        <v>0</v>
      </c>
      <c r="WD3" s="39">
        <v>0</v>
      </c>
      <c r="WE3" s="39">
        <v>0</v>
      </c>
      <c r="WF3" s="39">
        <v>0</v>
      </c>
      <c r="WG3" s="39">
        <v>0</v>
      </c>
      <c r="WH3" s="39">
        <v>0</v>
      </c>
      <c r="WI3" s="39">
        <v>0</v>
      </c>
      <c r="WJ3" s="39">
        <v>1</v>
      </c>
      <c r="WK3" s="39">
        <v>0</v>
      </c>
      <c r="WL3" s="39"/>
      <c r="WM3" s="39"/>
      <c r="WN3" s="39"/>
      <c r="WO3" s="39">
        <f>SUM(VX3+VY3+VZ3+WC3)</f>
        <v>0</v>
      </c>
      <c r="WP3" s="39" t="s">
        <v>2435</v>
      </c>
      <c r="WQ3" s="39"/>
      <c r="WR3" s="39" t="s">
        <v>2435</v>
      </c>
      <c r="WS3" s="39">
        <v>0</v>
      </c>
      <c r="WT3" s="39">
        <v>0</v>
      </c>
      <c r="WU3" s="39">
        <v>0</v>
      </c>
      <c r="WV3" s="39">
        <v>0</v>
      </c>
      <c r="WW3" s="39">
        <v>0</v>
      </c>
      <c r="WX3" s="39">
        <v>0</v>
      </c>
      <c r="WY3" s="39">
        <v>0</v>
      </c>
      <c r="WZ3" s="39">
        <v>0</v>
      </c>
      <c r="XA3" s="39">
        <v>0</v>
      </c>
      <c r="XB3" s="39">
        <v>1</v>
      </c>
      <c r="XC3" s="39">
        <v>0</v>
      </c>
      <c r="XD3" s="39"/>
      <c r="XE3" s="39"/>
      <c r="XF3" s="39">
        <f>SUM(WS3+WT3)</f>
        <v>0</v>
      </c>
      <c r="XG3" s="39" t="s">
        <v>2447</v>
      </c>
      <c r="XH3" s="39">
        <v>1</v>
      </c>
      <c r="XI3" s="39">
        <v>0</v>
      </c>
      <c r="XJ3" s="39">
        <v>0</v>
      </c>
      <c r="XK3" s="39">
        <v>0</v>
      </c>
      <c r="XL3" s="39">
        <v>0</v>
      </c>
      <c r="XM3" s="39" t="s">
        <v>2451</v>
      </c>
      <c r="XN3" s="39" t="s">
        <v>2452</v>
      </c>
      <c r="XO3" s="57" t="e">
        <f>SUM(XF3+WO3+VA3+UD3+TR3+TD3+#REF!)</f>
        <v>#REF!</v>
      </c>
      <c r="XP3" s="57">
        <v>0</v>
      </c>
      <c r="XQ3" s="56">
        <v>1</v>
      </c>
    </row>
    <row r="4" spans="1:641" ht="15" customHeight="1" x14ac:dyDescent="0.2">
      <c r="A4" s="39" t="s">
        <v>2393</v>
      </c>
      <c r="B4" s="39" t="s">
        <v>373</v>
      </c>
      <c r="C4" s="52" t="s">
        <v>386</v>
      </c>
      <c r="D4" s="39" t="s">
        <v>392</v>
      </c>
      <c r="E4" s="52" t="s">
        <v>2395</v>
      </c>
      <c r="F4" s="52"/>
      <c r="G4" s="79">
        <v>9.2448333333333306</v>
      </c>
      <c r="H4" s="79">
        <v>-79.348716666666604</v>
      </c>
      <c r="I4" s="52">
        <v>9.2449037090000008</v>
      </c>
      <c r="J4" s="52">
        <v>-79.348658290000003</v>
      </c>
      <c r="K4" s="79">
        <v>-79.348716666666604</v>
      </c>
      <c r="L4" s="80"/>
      <c r="M4" s="40"/>
      <c r="N4" s="39"/>
      <c r="O4" s="41">
        <v>4</v>
      </c>
      <c r="P4" s="39" t="s">
        <v>2453</v>
      </c>
      <c r="Q4" s="39">
        <v>1</v>
      </c>
      <c r="R4" s="41">
        <v>35</v>
      </c>
      <c r="S4" s="39">
        <v>2</v>
      </c>
      <c r="T4" s="39">
        <v>2</v>
      </c>
      <c r="U4" s="39" t="s">
        <v>2454</v>
      </c>
      <c r="V4" s="39" t="s">
        <v>2455</v>
      </c>
      <c r="W4" s="39" t="s">
        <v>2456</v>
      </c>
      <c r="X4" s="39" t="s">
        <v>383</v>
      </c>
      <c r="Y4" s="39" t="s">
        <v>2457</v>
      </c>
      <c r="Z4" s="39">
        <v>0</v>
      </c>
      <c r="AA4" s="39">
        <v>1</v>
      </c>
      <c r="AB4" s="39">
        <v>0</v>
      </c>
      <c r="AC4" s="39">
        <v>0</v>
      </c>
      <c r="AD4" s="39">
        <v>0</v>
      </c>
      <c r="AE4" s="39">
        <v>0</v>
      </c>
      <c r="AF4" s="39">
        <v>0</v>
      </c>
      <c r="AG4" s="39" t="s">
        <v>2401</v>
      </c>
      <c r="AH4" s="39" t="s">
        <v>383</v>
      </c>
      <c r="AI4" s="39">
        <v>0</v>
      </c>
      <c r="AJ4" s="39">
        <v>0</v>
      </c>
      <c r="AK4" s="39">
        <v>0</v>
      </c>
      <c r="AL4" s="39">
        <v>1</v>
      </c>
      <c r="AM4" s="39">
        <v>0</v>
      </c>
      <c r="AN4" s="39">
        <v>0</v>
      </c>
      <c r="AO4" s="39">
        <v>0</v>
      </c>
      <c r="AP4" s="39" t="s">
        <v>383</v>
      </c>
      <c r="AQ4" s="39">
        <v>1</v>
      </c>
      <c r="AR4" s="39" t="s">
        <v>2458</v>
      </c>
      <c r="AS4" s="39">
        <v>20</v>
      </c>
      <c r="AT4" s="39">
        <v>20</v>
      </c>
      <c r="AU4" s="39">
        <v>1</v>
      </c>
      <c r="AV4" s="39"/>
      <c r="AW4" s="39">
        <v>2</v>
      </c>
      <c r="AX4" s="39" t="s">
        <v>383</v>
      </c>
      <c r="AY4" s="39">
        <v>0</v>
      </c>
      <c r="AZ4" s="39">
        <v>1</v>
      </c>
      <c r="BA4" s="39">
        <v>0</v>
      </c>
      <c r="BB4" s="39">
        <v>0</v>
      </c>
      <c r="BC4" s="39"/>
      <c r="BD4" s="39">
        <v>2</v>
      </c>
      <c r="BE4" s="39" t="s">
        <v>383</v>
      </c>
      <c r="BF4" s="39">
        <v>0</v>
      </c>
      <c r="BG4" s="39">
        <v>1</v>
      </c>
      <c r="BH4" s="39">
        <v>0</v>
      </c>
      <c r="BI4" s="39">
        <v>0</v>
      </c>
      <c r="BJ4" s="39"/>
      <c r="BK4" s="39">
        <v>3</v>
      </c>
      <c r="BL4" s="39">
        <v>1</v>
      </c>
      <c r="BM4" s="39">
        <v>2</v>
      </c>
      <c r="BN4" s="39">
        <v>1</v>
      </c>
      <c r="BO4" s="39">
        <v>1</v>
      </c>
      <c r="BP4" s="39">
        <v>0</v>
      </c>
      <c r="BQ4" s="39">
        <v>0</v>
      </c>
      <c r="BR4" s="39">
        <v>0</v>
      </c>
      <c r="BS4" s="39">
        <v>0</v>
      </c>
      <c r="BT4" s="39">
        <v>0</v>
      </c>
      <c r="BU4" s="39" t="s">
        <v>2459</v>
      </c>
      <c r="BV4" s="39">
        <v>3</v>
      </c>
      <c r="BW4" s="39">
        <v>3</v>
      </c>
      <c r="BX4" s="39">
        <v>4</v>
      </c>
      <c r="BY4" s="39">
        <v>0</v>
      </c>
      <c r="BZ4" s="39">
        <v>0</v>
      </c>
      <c r="CA4" s="39">
        <v>1</v>
      </c>
      <c r="CB4" s="39">
        <v>1</v>
      </c>
      <c r="CC4" s="39"/>
      <c r="CD4" s="39">
        <v>3</v>
      </c>
      <c r="CE4" s="39">
        <v>0</v>
      </c>
      <c r="CF4" s="39"/>
      <c r="CG4" s="39">
        <v>4</v>
      </c>
      <c r="CH4" s="29" t="s">
        <v>2460</v>
      </c>
      <c r="CI4" s="39">
        <v>3</v>
      </c>
      <c r="CJ4" s="39">
        <v>3</v>
      </c>
      <c r="CK4" s="39"/>
      <c r="CL4" s="39" t="s">
        <v>2404</v>
      </c>
      <c r="CM4" s="39"/>
      <c r="CN4" s="39">
        <v>1</v>
      </c>
      <c r="CO4" s="39">
        <v>1</v>
      </c>
      <c r="CP4" s="39">
        <v>0</v>
      </c>
      <c r="CQ4" s="39"/>
      <c r="CR4" s="39">
        <v>0</v>
      </c>
      <c r="CS4" s="39"/>
      <c r="CT4" s="39">
        <v>1</v>
      </c>
      <c r="CU4" s="39">
        <v>1</v>
      </c>
      <c r="CV4" s="39">
        <v>1</v>
      </c>
      <c r="CW4" s="39"/>
      <c r="CX4" s="39">
        <v>0</v>
      </c>
      <c r="CY4" s="39">
        <v>0</v>
      </c>
      <c r="CZ4" s="39"/>
      <c r="DA4" s="39">
        <v>0</v>
      </c>
      <c r="DB4" s="39"/>
      <c r="DC4" s="39">
        <v>1</v>
      </c>
      <c r="DD4" s="39">
        <v>1</v>
      </c>
      <c r="DE4" s="39">
        <v>0</v>
      </c>
      <c r="DF4" s="39"/>
      <c r="DG4" s="39">
        <v>1</v>
      </c>
      <c r="DH4" s="39">
        <v>1</v>
      </c>
      <c r="DI4" s="39">
        <v>1</v>
      </c>
      <c r="DJ4" s="39">
        <v>1</v>
      </c>
      <c r="DK4" s="39"/>
      <c r="DL4" s="39">
        <v>0</v>
      </c>
      <c r="DM4" s="39"/>
      <c r="DN4" s="39">
        <v>0</v>
      </c>
      <c r="DO4" s="39"/>
      <c r="DP4" s="39">
        <v>1</v>
      </c>
      <c r="DQ4" s="39">
        <v>1</v>
      </c>
      <c r="DR4" s="39">
        <v>1</v>
      </c>
      <c r="DS4" s="39">
        <v>1</v>
      </c>
      <c r="DT4" s="39">
        <v>1</v>
      </c>
      <c r="DU4" s="39">
        <v>1</v>
      </c>
      <c r="DV4" s="39">
        <v>0</v>
      </c>
      <c r="DW4" s="39"/>
      <c r="DX4" s="39">
        <v>0</v>
      </c>
      <c r="DY4" s="39"/>
      <c r="DZ4" s="39">
        <v>1</v>
      </c>
      <c r="EA4" s="39" t="s">
        <v>2461</v>
      </c>
      <c r="EB4" s="39">
        <v>1</v>
      </c>
      <c r="EC4" s="39">
        <v>0</v>
      </c>
      <c r="ED4" s="39"/>
      <c r="EE4" s="39"/>
      <c r="EF4" s="39">
        <v>0</v>
      </c>
      <c r="EG4" s="39"/>
      <c r="EH4" s="39">
        <v>1</v>
      </c>
      <c r="EI4" s="39" t="s">
        <v>2413</v>
      </c>
      <c r="EJ4" s="39" t="s">
        <v>2413</v>
      </c>
      <c r="EK4" s="39" t="s">
        <v>2462</v>
      </c>
      <c r="EL4" s="39" t="s">
        <v>2463</v>
      </c>
      <c r="EM4" s="39" t="s">
        <v>2464</v>
      </c>
      <c r="EN4" s="39">
        <v>0</v>
      </c>
      <c r="EO4" s="39">
        <v>0</v>
      </c>
      <c r="EP4" s="39" t="s">
        <v>383</v>
      </c>
      <c r="EQ4" s="39" t="s">
        <v>383</v>
      </c>
      <c r="ER4" s="39" t="s">
        <v>383</v>
      </c>
      <c r="ES4" s="39" t="s">
        <v>383</v>
      </c>
      <c r="ET4" s="39" t="s">
        <v>383</v>
      </c>
      <c r="EU4" s="39" t="s">
        <v>383</v>
      </c>
      <c r="EV4" s="39">
        <v>1</v>
      </c>
      <c r="EW4" s="39" t="s">
        <v>2413</v>
      </c>
      <c r="EX4" s="39" t="s">
        <v>2413</v>
      </c>
      <c r="EY4" s="39" t="s">
        <v>2410</v>
      </c>
      <c r="EZ4" s="39" t="s">
        <v>2465</v>
      </c>
      <c r="FA4" s="39" t="s">
        <v>2464</v>
      </c>
      <c r="FB4" s="39">
        <v>0</v>
      </c>
      <c r="FC4" s="39">
        <v>0</v>
      </c>
      <c r="FD4" s="39" t="s">
        <v>383</v>
      </c>
      <c r="FE4" s="39" t="s">
        <v>383</v>
      </c>
      <c r="FF4" s="39" t="s">
        <v>383</v>
      </c>
      <c r="FG4" s="39" t="s">
        <v>383</v>
      </c>
      <c r="FH4" s="39" t="s">
        <v>383</v>
      </c>
      <c r="FI4" s="39" t="s">
        <v>383</v>
      </c>
      <c r="FJ4" s="39">
        <v>1</v>
      </c>
      <c r="FK4" s="39" t="s">
        <v>2412</v>
      </c>
      <c r="FL4" s="39" t="s">
        <v>2413</v>
      </c>
      <c r="FM4" s="39" t="s">
        <v>2466</v>
      </c>
      <c r="FN4" s="39" t="s">
        <v>2467</v>
      </c>
      <c r="FO4" s="39" t="s">
        <v>2415</v>
      </c>
      <c r="FP4" s="39">
        <v>0</v>
      </c>
      <c r="FQ4" s="39">
        <v>0</v>
      </c>
      <c r="FR4" s="39" t="s">
        <v>383</v>
      </c>
      <c r="FS4" s="39" t="s">
        <v>383</v>
      </c>
      <c r="FT4" s="39" t="s">
        <v>383</v>
      </c>
      <c r="FU4" s="39" t="s">
        <v>383</v>
      </c>
      <c r="FV4" s="39" t="s">
        <v>383</v>
      </c>
      <c r="FW4" s="39" t="s">
        <v>383</v>
      </c>
      <c r="FX4" s="39">
        <v>0</v>
      </c>
      <c r="FY4" s="39" t="s">
        <v>383</v>
      </c>
      <c r="FZ4" s="39" t="s">
        <v>383</v>
      </c>
      <c r="GA4" s="39" t="s">
        <v>383</v>
      </c>
      <c r="GB4" s="39" t="s">
        <v>383</v>
      </c>
      <c r="GC4" s="39" t="s">
        <v>383</v>
      </c>
      <c r="GD4" s="39" t="s">
        <v>383</v>
      </c>
      <c r="GE4" s="39">
        <v>1</v>
      </c>
      <c r="GF4" s="39" t="s">
        <v>2412</v>
      </c>
      <c r="GG4" s="39" t="s">
        <v>2413</v>
      </c>
      <c r="GH4" s="39" t="s">
        <v>2466</v>
      </c>
      <c r="GI4" s="39" t="s">
        <v>2468</v>
      </c>
      <c r="GJ4" s="39" t="s">
        <v>2469</v>
      </c>
      <c r="GK4" s="39">
        <v>0</v>
      </c>
      <c r="GL4" s="39" t="s">
        <v>383</v>
      </c>
      <c r="GM4" s="39" t="s">
        <v>383</v>
      </c>
      <c r="GN4" s="39" t="s">
        <v>383</v>
      </c>
      <c r="GO4" s="39" t="s">
        <v>383</v>
      </c>
      <c r="GP4" s="39" t="s">
        <v>383</v>
      </c>
      <c r="GQ4" s="39" t="s">
        <v>383</v>
      </c>
      <c r="GR4" s="39" t="s">
        <v>383</v>
      </c>
      <c r="GS4" s="39" t="s">
        <v>383</v>
      </c>
      <c r="GT4" s="39">
        <v>0</v>
      </c>
      <c r="GU4" s="39" t="s">
        <v>383</v>
      </c>
      <c r="GV4" s="39"/>
      <c r="GW4" s="39">
        <v>1</v>
      </c>
      <c r="GX4" s="39">
        <v>3</v>
      </c>
      <c r="GY4" s="39" t="s">
        <v>2470</v>
      </c>
      <c r="GZ4" s="39">
        <v>1</v>
      </c>
      <c r="HA4" s="39">
        <v>50</v>
      </c>
      <c r="HB4" s="39"/>
      <c r="HC4" s="39">
        <v>0</v>
      </c>
      <c r="HD4" s="39" t="s">
        <v>383</v>
      </c>
      <c r="HE4" s="39"/>
      <c r="HF4" s="39">
        <v>0</v>
      </c>
      <c r="HG4" s="39" t="s">
        <v>383</v>
      </c>
      <c r="HH4" s="39"/>
      <c r="HI4" s="39">
        <v>0</v>
      </c>
      <c r="HJ4" s="39" t="s">
        <v>383</v>
      </c>
      <c r="HK4" s="39"/>
      <c r="HL4" s="39">
        <v>0</v>
      </c>
      <c r="HM4" s="39" t="s">
        <v>383</v>
      </c>
      <c r="HN4" s="39"/>
      <c r="HO4" s="39">
        <v>0</v>
      </c>
      <c r="HP4" s="39" t="s">
        <v>383</v>
      </c>
      <c r="HQ4" s="39">
        <v>0</v>
      </c>
      <c r="HR4" s="39" t="s">
        <v>383</v>
      </c>
      <c r="HS4" s="39">
        <v>1</v>
      </c>
      <c r="HT4" s="39" t="s">
        <v>2471</v>
      </c>
      <c r="HU4" s="39">
        <v>50</v>
      </c>
      <c r="HV4" s="39" t="s">
        <v>383</v>
      </c>
      <c r="HW4" s="39"/>
      <c r="HX4" s="39" t="s">
        <v>383</v>
      </c>
      <c r="HY4" s="39" t="s">
        <v>2472</v>
      </c>
      <c r="HZ4" s="39"/>
      <c r="IA4" s="39" t="s">
        <v>1734</v>
      </c>
      <c r="IB4" s="39"/>
      <c r="IC4" s="39">
        <v>0</v>
      </c>
      <c r="ID4" s="39">
        <v>0</v>
      </c>
      <c r="IE4" s="39" t="s">
        <v>383</v>
      </c>
      <c r="IF4" s="39" t="s">
        <v>383</v>
      </c>
      <c r="IG4" s="39">
        <v>1</v>
      </c>
      <c r="IH4" s="39">
        <v>30</v>
      </c>
      <c r="II4" s="39">
        <v>0</v>
      </c>
      <c r="IJ4" s="39">
        <v>1</v>
      </c>
      <c r="IK4" s="39">
        <v>0</v>
      </c>
      <c r="IL4" s="39">
        <v>1</v>
      </c>
      <c r="IM4" s="39">
        <v>1</v>
      </c>
      <c r="IN4" s="39">
        <v>0</v>
      </c>
      <c r="IO4" s="39">
        <v>1</v>
      </c>
      <c r="IP4" s="39">
        <v>1</v>
      </c>
      <c r="IQ4" s="39">
        <v>0</v>
      </c>
      <c r="IR4" s="39">
        <v>0</v>
      </c>
      <c r="IS4" s="39" t="s">
        <v>383</v>
      </c>
      <c r="IT4" s="39" t="s">
        <v>383</v>
      </c>
      <c r="IU4" s="39" t="s">
        <v>383</v>
      </c>
      <c r="IV4" s="39">
        <v>0</v>
      </c>
      <c r="IW4" s="39">
        <v>0</v>
      </c>
      <c r="IX4" s="39" t="s">
        <v>383</v>
      </c>
      <c r="IY4" s="39" t="s">
        <v>383</v>
      </c>
      <c r="IZ4" s="39" t="s">
        <v>383</v>
      </c>
      <c r="JA4" s="39">
        <v>0</v>
      </c>
      <c r="JB4" s="39">
        <v>0</v>
      </c>
      <c r="JC4" s="39" t="s">
        <v>383</v>
      </c>
      <c r="JD4" s="39" t="s">
        <v>383</v>
      </c>
      <c r="JE4" s="39" t="s">
        <v>383</v>
      </c>
      <c r="JF4" s="39">
        <v>0</v>
      </c>
      <c r="JG4" s="39">
        <v>0</v>
      </c>
      <c r="JH4" s="39" t="s">
        <v>383</v>
      </c>
      <c r="JI4" s="39" t="s">
        <v>383</v>
      </c>
      <c r="JJ4" s="39">
        <v>0</v>
      </c>
      <c r="JK4" s="39">
        <v>0</v>
      </c>
      <c r="JL4" s="39" t="s">
        <v>383</v>
      </c>
      <c r="JM4" s="39" t="s">
        <v>383</v>
      </c>
      <c r="JN4" s="39" t="s">
        <v>2418</v>
      </c>
      <c r="JO4" s="39">
        <v>2</v>
      </c>
      <c r="JP4" s="39">
        <v>0</v>
      </c>
      <c r="JQ4" s="39">
        <v>0</v>
      </c>
      <c r="JR4" s="39">
        <v>1</v>
      </c>
      <c r="JS4" s="39">
        <v>2</v>
      </c>
      <c r="JT4" s="39">
        <v>0</v>
      </c>
      <c r="JU4" s="39">
        <v>0</v>
      </c>
      <c r="JV4" s="39">
        <v>1</v>
      </c>
      <c r="JW4" s="39">
        <v>1</v>
      </c>
      <c r="JX4" s="39">
        <v>1</v>
      </c>
      <c r="JY4" s="39" t="s">
        <v>383</v>
      </c>
      <c r="JZ4" s="39">
        <v>2</v>
      </c>
      <c r="KA4" s="39">
        <v>2</v>
      </c>
      <c r="KB4" s="39">
        <v>2</v>
      </c>
      <c r="KC4" s="39">
        <v>2</v>
      </c>
      <c r="KD4" s="39">
        <v>1</v>
      </c>
      <c r="KE4" s="39">
        <v>3</v>
      </c>
      <c r="KF4" s="39">
        <v>50</v>
      </c>
      <c r="KG4" s="39"/>
      <c r="KH4" s="39">
        <v>7</v>
      </c>
      <c r="KI4" s="39"/>
      <c r="KJ4" s="39"/>
      <c r="KK4" s="39" t="s">
        <v>383</v>
      </c>
      <c r="KL4" s="39"/>
      <c r="KM4" s="39">
        <v>12</v>
      </c>
      <c r="KN4" s="39">
        <v>0</v>
      </c>
      <c r="KO4" s="39"/>
      <c r="KP4" s="39"/>
      <c r="KQ4" s="39">
        <v>1</v>
      </c>
      <c r="KR4" s="39">
        <v>15</v>
      </c>
      <c r="KS4" s="39" t="s">
        <v>2473</v>
      </c>
      <c r="KT4" s="39" t="s">
        <v>2474</v>
      </c>
      <c r="KU4" s="39">
        <v>0</v>
      </c>
      <c r="KV4" s="39">
        <v>0</v>
      </c>
      <c r="KW4" s="39">
        <v>0</v>
      </c>
      <c r="KX4" s="39">
        <v>1</v>
      </c>
      <c r="KY4" s="39">
        <v>0</v>
      </c>
      <c r="KZ4" s="39">
        <v>0</v>
      </c>
      <c r="LA4" s="39">
        <v>0</v>
      </c>
      <c r="LB4" s="39">
        <v>0</v>
      </c>
      <c r="LC4" s="39">
        <v>0</v>
      </c>
      <c r="LD4" s="39" t="s">
        <v>2475</v>
      </c>
      <c r="LE4" s="39">
        <v>4</v>
      </c>
      <c r="LF4" s="39">
        <v>1</v>
      </c>
      <c r="LG4" s="39">
        <v>0</v>
      </c>
      <c r="LH4" s="39">
        <v>1</v>
      </c>
      <c r="LI4" s="39">
        <v>0</v>
      </c>
      <c r="LJ4" s="39" t="s">
        <v>631</v>
      </c>
      <c r="LK4" s="39" t="s">
        <v>2421</v>
      </c>
      <c r="LL4" s="39">
        <v>1</v>
      </c>
      <c r="LM4" s="39">
        <v>0</v>
      </c>
      <c r="LN4" s="39">
        <v>0</v>
      </c>
      <c r="LO4" s="39">
        <v>0</v>
      </c>
      <c r="LP4" s="39">
        <v>0</v>
      </c>
      <c r="LQ4" s="39"/>
      <c r="LR4" s="39">
        <v>1</v>
      </c>
      <c r="LS4" s="39"/>
      <c r="LT4" s="39">
        <v>1</v>
      </c>
      <c r="LU4" s="39" t="s">
        <v>2422</v>
      </c>
      <c r="LV4" s="39">
        <v>1</v>
      </c>
      <c r="LW4" s="39">
        <v>0</v>
      </c>
      <c r="LX4" s="39">
        <v>0</v>
      </c>
      <c r="LY4" s="39"/>
      <c r="LZ4" s="39">
        <v>1</v>
      </c>
      <c r="MA4" s="39">
        <v>1</v>
      </c>
      <c r="MB4" s="39">
        <v>0</v>
      </c>
      <c r="MC4" s="39">
        <v>1</v>
      </c>
      <c r="MD4" s="39">
        <v>0</v>
      </c>
      <c r="ME4" s="39">
        <v>0</v>
      </c>
      <c r="MF4" s="39"/>
      <c r="MG4" s="39">
        <v>0</v>
      </c>
      <c r="MH4" s="39"/>
      <c r="MI4" s="39">
        <v>1</v>
      </c>
      <c r="MJ4" s="39"/>
      <c r="MK4" s="39">
        <v>0</v>
      </c>
      <c r="ML4" s="39">
        <v>1</v>
      </c>
      <c r="MM4" s="39">
        <v>1</v>
      </c>
      <c r="MN4" s="39">
        <v>0</v>
      </c>
      <c r="MO4" s="39"/>
      <c r="MP4" s="39"/>
      <c r="MQ4" s="39">
        <v>0</v>
      </c>
      <c r="MR4" s="39">
        <v>0</v>
      </c>
      <c r="MS4" s="39"/>
      <c r="MT4" s="39"/>
      <c r="MU4" s="39"/>
      <c r="MV4" s="39">
        <v>1</v>
      </c>
      <c r="MW4" s="39" t="s">
        <v>2476</v>
      </c>
      <c r="MX4" s="39">
        <v>1</v>
      </c>
      <c r="MY4" s="39">
        <v>0</v>
      </c>
      <c r="MZ4" s="39">
        <v>0</v>
      </c>
      <c r="NA4" s="39">
        <v>0</v>
      </c>
      <c r="NB4" s="39">
        <v>0</v>
      </c>
      <c r="NC4" s="39">
        <v>0</v>
      </c>
      <c r="ND4" s="39">
        <v>0</v>
      </c>
      <c r="NE4" s="39">
        <v>1</v>
      </c>
      <c r="NF4" s="39">
        <v>0</v>
      </c>
      <c r="NG4" s="39" t="s">
        <v>2477</v>
      </c>
      <c r="NH4" s="39" t="s">
        <v>2452</v>
      </c>
      <c r="NI4" s="39"/>
      <c r="NJ4" s="39" t="s">
        <v>2428</v>
      </c>
      <c r="NK4" s="39" t="s">
        <v>2478</v>
      </c>
      <c r="NL4" s="39" t="s">
        <v>2479</v>
      </c>
      <c r="NM4" s="39">
        <v>1</v>
      </c>
      <c r="NN4" s="39" t="s">
        <v>2480</v>
      </c>
      <c r="NO4" s="39" t="s">
        <v>2480</v>
      </c>
      <c r="NP4" s="39">
        <v>0</v>
      </c>
      <c r="NQ4" s="39" t="s">
        <v>2481</v>
      </c>
      <c r="NR4" s="39"/>
      <c r="NS4" s="39"/>
      <c r="NT4" s="39"/>
      <c r="NU4" s="39"/>
      <c r="NV4" s="39"/>
      <c r="NW4" s="39">
        <v>0</v>
      </c>
      <c r="NX4" s="39"/>
      <c r="NY4" s="39">
        <v>1</v>
      </c>
      <c r="NZ4" s="39">
        <v>1</v>
      </c>
      <c r="OA4" s="39" t="s">
        <v>2433</v>
      </c>
      <c r="OB4" s="39">
        <v>0</v>
      </c>
      <c r="OC4" s="39">
        <v>0</v>
      </c>
      <c r="OD4" s="39">
        <v>0</v>
      </c>
      <c r="OE4" s="39">
        <v>1</v>
      </c>
      <c r="OF4" s="39">
        <v>0</v>
      </c>
      <c r="OG4" s="39">
        <v>0</v>
      </c>
      <c r="OH4" s="39">
        <v>0</v>
      </c>
      <c r="OI4" s="39">
        <v>0</v>
      </c>
      <c r="OJ4" s="39"/>
      <c r="OK4" s="39">
        <v>1</v>
      </c>
      <c r="OL4" s="39"/>
      <c r="OM4" s="39" t="s">
        <v>2434</v>
      </c>
      <c r="ON4" s="39">
        <v>1</v>
      </c>
      <c r="OO4" s="39">
        <v>0</v>
      </c>
      <c r="OP4" s="39">
        <v>0</v>
      </c>
      <c r="OQ4" s="39">
        <v>0</v>
      </c>
      <c r="OR4" s="39">
        <v>0</v>
      </c>
      <c r="OS4" s="39">
        <v>0</v>
      </c>
      <c r="OT4" s="39">
        <v>0</v>
      </c>
      <c r="OU4" s="39">
        <v>0</v>
      </c>
      <c r="OV4" s="39">
        <v>0</v>
      </c>
      <c r="OW4" s="39">
        <v>0</v>
      </c>
      <c r="OX4" s="39"/>
      <c r="OY4" s="39"/>
      <c r="OZ4" s="39" t="s">
        <v>1241</v>
      </c>
      <c r="PA4" s="39">
        <v>0</v>
      </c>
      <c r="PB4" s="39">
        <v>0</v>
      </c>
      <c r="PC4" s="39">
        <v>0</v>
      </c>
      <c r="PD4" s="39">
        <v>0</v>
      </c>
      <c r="PE4" s="39">
        <v>1</v>
      </c>
      <c r="PF4" s="39">
        <v>0</v>
      </c>
      <c r="PG4" s="39">
        <v>0</v>
      </c>
      <c r="PH4" s="39"/>
      <c r="PI4" s="39">
        <v>1</v>
      </c>
      <c r="PJ4" s="39" t="s">
        <v>2435</v>
      </c>
      <c r="PK4" s="39">
        <v>0</v>
      </c>
      <c r="PL4" s="39">
        <v>0</v>
      </c>
      <c r="PM4" s="39">
        <v>0</v>
      </c>
      <c r="PN4" s="39">
        <v>0</v>
      </c>
      <c r="PO4" s="39">
        <v>0</v>
      </c>
      <c r="PP4" s="39">
        <v>0</v>
      </c>
      <c r="PQ4" s="39">
        <v>0</v>
      </c>
      <c r="PR4" s="39">
        <v>0</v>
      </c>
      <c r="PS4" s="39">
        <v>1</v>
      </c>
      <c r="PT4" s="39"/>
      <c r="PU4" s="39" t="s">
        <v>2436</v>
      </c>
      <c r="PV4" s="39" t="s">
        <v>2437</v>
      </c>
      <c r="PW4" s="39">
        <v>1</v>
      </c>
      <c r="PX4" s="39">
        <v>1</v>
      </c>
      <c r="PY4" s="39"/>
      <c r="PZ4" s="39" t="s">
        <v>383</v>
      </c>
      <c r="QA4" s="39" t="s">
        <v>2482</v>
      </c>
      <c r="QB4" s="39" t="s">
        <v>2439</v>
      </c>
      <c r="QC4" s="39" t="s">
        <v>2440</v>
      </c>
      <c r="QD4" s="39">
        <v>1</v>
      </c>
      <c r="QE4" s="39">
        <v>1</v>
      </c>
      <c r="QF4" s="39">
        <v>0</v>
      </c>
      <c r="QG4" s="39">
        <v>0</v>
      </c>
      <c r="QH4" s="39">
        <v>0</v>
      </c>
      <c r="QI4" s="39">
        <v>0</v>
      </c>
      <c r="QJ4" s="39">
        <v>0</v>
      </c>
      <c r="QK4" s="39">
        <v>0</v>
      </c>
      <c r="QL4" s="39" t="s">
        <v>2439</v>
      </c>
      <c r="QM4" s="39" t="s">
        <v>2442</v>
      </c>
      <c r="QN4" s="39">
        <v>1</v>
      </c>
      <c r="QO4" s="39">
        <v>0</v>
      </c>
      <c r="QP4" s="39">
        <v>0</v>
      </c>
      <c r="QQ4" s="39">
        <v>0</v>
      </c>
      <c r="QR4" s="39">
        <v>0</v>
      </c>
      <c r="QS4" s="39" t="s">
        <v>2483</v>
      </c>
      <c r="QT4" s="39" t="s">
        <v>2442</v>
      </c>
      <c r="QU4" s="39">
        <v>0</v>
      </c>
      <c r="QV4" s="39">
        <v>1</v>
      </c>
      <c r="QW4" s="39">
        <v>0</v>
      </c>
      <c r="QX4" s="39">
        <v>0</v>
      </c>
      <c r="QY4" s="39">
        <v>0</v>
      </c>
      <c r="QZ4" s="39">
        <v>0</v>
      </c>
      <c r="RA4" s="39">
        <v>0</v>
      </c>
      <c r="RB4" s="39"/>
      <c r="RC4" s="39">
        <v>1</v>
      </c>
      <c r="RD4" s="39">
        <v>0</v>
      </c>
      <c r="RE4" s="39">
        <v>0</v>
      </c>
      <c r="RF4" s="39"/>
      <c r="RG4" s="39">
        <v>1</v>
      </c>
      <c r="RH4" s="39">
        <v>3</v>
      </c>
      <c r="RI4" s="39"/>
      <c r="RJ4" s="39">
        <v>0</v>
      </c>
      <c r="RK4" s="39">
        <v>0</v>
      </c>
      <c r="RL4" s="39"/>
      <c r="RM4" s="39">
        <v>0</v>
      </c>
      <c r="RN4" s="39">
        <v>0</v>
      </c>
      <c r="RO4" s="39"/>
      <c r="RP4" s="39">
        <v>0</v>
      </c>
      <c r="RQ4" s="39"/>
      <c r="RR4" s="39" t="s">
        <v>2484</v>
      </c>
      <c r="RS4" s="39">
        <v>0</v>
      </c>
      <c r="RT4" s="39">
        <v>0</v>
      </c>
      <c r="RU4" s="39">
        <v>1</v>
      </c>
      <c r="RV4" s="39">
        <v>0</v>
      </c>
      <c r="RW4" s="39">
        <v>0</v>
      </c>
      <c r="RX4" s="39">
        <v>0</v>
      </c>
      <c r="RY4" s="39">
        <v>0</v>
      </c>
      <c r="RZ4" s="39">
        <v>0</v>
      </c>
      <c r="SA4" s="39">
        <v>0</v>
      </c>
      <c r="SB4" s="39">
        <v>0</v>
      </c>
      <c r="SC4" s="39">
        <v>0</v>
      </c>
      <c r="SD4" s="39">
        <v>0</v>
      </c>
      <c r="SE4" s="39">
        <v>0</v>
      </c>
      <c r="SF4" s="39">
        <v>0</v>
      </c>
      <c r="SG4" s="39"/>
      <c r="SH4" s="39"/>
      <c r="SI4" s="39" t="s">
        <v>2485</v>
      </c>
      <c r="SJ4" s="39">
        <v>1</v>
      </c>
      <c r="SK4" s="39">
        <v>0</v>
      </c>
      <c r="SL4" s="39">
        <v>0</v>
      </c>
      <c r="SM4" s="39">
        <v>0</v>
      </c>
      <c r="SN4" s="39">
        <v>0</v>
      </c>
      <c r="SO4" s="39">
        <v>0</v>
      </c>
      <c r="SP4" s="39">
        <v>1</v>
      </c>
      <c r="SQ4" s="39">
        <v>0</v>
      </c>
      <c r="SR4" s="39">
        <v>0</v>
      </c>
      <c r="SS4" s="39">
        <v>0</v>
      </c>
      <c r="ST4" s="39"/>
      <c r="SU4" s="39" t="s">
        <v>2447</v>
      </c>
      <c r="SV4" s="39">
        <v>1</v>
      </c>
      <c r="SW4" s="39">
        <v>0</v>
      </c>
      <c r="SX4" s="39">
        <v>0</v>
      </c>
      <c r="SY4" s="39">
        <v>0</v>
      </c>
      <c r="SZ4" s="39">
        <v>0</v>
      </c>
      <c r="TA4" s="39"/>
      <c r="TB4" s="39"/>
      <c r="TC4" s="39"/>
      <c r="TD4" s="39">
        <v>0</v>
      </c>
      <c r="TE4" s="39" t="s">
        <v>2452</v>
      </c>
      <c r="TF4" s="39">
        <v>0</v>
      </c>
      <c r="TG4" s="39"/>
      <c r="TH4" s="39" t="s">
        <v>2435</v>
      </c>
      <c r="TI4" s="39">
        <v>0</v>
      </c>
      <c r="TJ4" s="39">
        <v>0</v>
      </c>
      <c r="TK4" s="39">
        <v>0</v>
      </c>
      <c r="TL4" s="39">
        <v>0</v>
      </c>
      <c r="TM4" s="39">
        <v>0</v>
      </c>
      <c r="TN4" s="39">
        <v>0</v>
      </c>
      <c r="TO4" s="39">
        <v>0</v>
      </c>
      <c r="TP4" s="39">
        <v>1</v>
      </c>
      <c r="TQ4" s="39"/>
      <c r="TR4" s="39">
        <v>0</v>
      </c>
      <c r="TS4" s="39" t="s">
        <v>383</v>
      </c>
      <c r="TT4" s="39" t="s">
        <v>383</v>
      </c>
      <c r="TU4" s="39" t="s">
        <v>383</v>
      </c>
      <c r="TV4" s="39" t="s">
        <v>383</v>
      </c>
      <c r="TW4" s="39" t="s">
        <v>383</v>
      </c>
      <c r="TX4" s="39" t="s">
        <v>383</v>
      </c>
      <c r="TY4" s="39" t="s">
        <v>383</v>
      </c>
      <c r="TZ4" s="39" t="s">
        <v>383</v>
      </c>
      <c r="UA4" s="39" t="s">
        <v>383</v>
      </c>
      <c r="UB4" s="39" t="s">
        <v>383</v>
      </c>
      <c r="UC4" s="39"/>
      <c r="UD4" s="39">
        <v>0</v>
      </c>
      <c r="UE4" s="39" t="s">
        <v>383</v>
      </c>
      <c r="UF4" s="39" t="s">
        <v>383</v>
      </c>
      <c r="UG4" s="39" t="s">
        <v>383</v>
      </c>
      <c r="UH4" s="39" t="s">
        <v>383</v>
      </c>
      <c r="UI4" s="39" t="s">
        <v>383</v>
      </c>
      <c r="UJ4" s="39" t="s">
        <v>383</v>
      </c>
      <c r="UK4" s="39" t="s">
        <v>383</v>
      </c>
      <c r="UL4" s="39" t="s">
        <v>383</v>
      </c>
      <c r="UM4" s="39" t="s">
        <v>383</v>
      </c>
      <c r="UN4" s="39" t="s">
        <v>383</v>
      </c>
      <c r="UO4" s="39" t="s">
        <v>383</v>
      </c>
      <c r="UP4" s="39" t="s">
        <v>383</v>
      </c>
      <c r="UQ4" s="39" t="s">
        <v>383</v>
      </c>
      <c r="UR4" s="39" t="s">
        <v>383</v>
      </c>
      <c r="US4" s="39" t="s">
        <v>383</v>
      </c>
      <c r="UT4" s="39" t="s">
        <v>383</v>
      </c>
      <c r="UU4" s="39" t="s">
        <v>383</v>
      </c>
      <c r="UV4" s="39" t="s">
        <v>383</v>
      </c>
      <c r="UW4" s="39" t="s">
        <v>383</v>
      </c>
      <c r="UX4" s="39" t="s">
        <v>383</v>
      </c>
      <c r="UY4" s="39" t="s">
        <v>383</v>
      </c>
      <c r="UZ4" s="39" t="s">
        <v>383</v>
      </c>
      <c r="VA4" s="39">
        <v>0</v>
      </c>
      <c r="VB4" s="39" t="s">
        <v>383</v>
      </c>
      <c r="VC4" s="39" t="s">
        <v>383</v>
      </c>
      <c r="VD4" s="39" t="s">
        <v>383</v>
      </c>
      <c r="VE4" s="39" t="s">
        <v>383</v>
      </c>
      <c r="VF4" s="39" t="s">
        <v>383</v>
      </c>
      <c r="VG4" s="39" t="s">
        <v>383</v>
      </c>
      <c r="VH4" s="39"/>
      <c r="VI4" s="39" t="s">
        <v>383</v>
      </c>
      <c r="VJ4" s="39" t="s">
        <v>383</v>
      </c>
      <c r="VK4" s="39" t="s">
        <v>383</v>
      </c>
      <c r="VL4" s="39" t="s">
        <v>383</v>
      </c>
      <c r="VM4" s="39" t="s">
        <v>383</v>
      </c>
      <c r="VN4" s="39" t="s">
        <v>383</v>
      </c>
      <c r="VO4" s="39" t="s">
        <v>383</v>
      </c>
      <c r="VP4" s="39" t="s">
        <v>383</v>
      </c>
      <c r="VQ4" s="39" t="s">
        <v>383</v>
      </c>
      <c r="VR4" s="39" t="s">
        <v>383</v>
      </c>
      <c r="VS4" s="39" t="s">
        <v>383</v>
      </c>
      <c r="VT4" s="39" t="s">
        <v>383</v>
      </c>
      <c r="VU4" s="39" t="s">
        <v>383</v>
      </c>
      <c r="VV4" s="39"/>
      <c r="VW4" s="39" t="s">
        <v>383</v>
      </c>
      <c r="VX4" s="39" t="s">
        <v>383</v>
      </c>
      <c r="VY4" s="39" t="s">
        <v>383</v>
      </c>
      <c r="VZ4" s="39" t="s">
        <v>383</v>
      </c>
      <c r="WA4" s="39" t="s">
        <v>383</v>
      </c>
      <c r="WB4" s="39" t="s">
        <v>383</v>
      </c>
      <c r="WC4" s="39" t="s">
        <v>383</v>
      </c>
      <c r="WD4" s="39" t="s">
        <v>383</v>
      </c>
      <c r="WE4" s="39" t="s">
        <v>383</v>
      </c>
      <c r="WF4" s="39" t="s">
        <v>383</v>
      </c>
      <c r="WG4" s="39" t="s">
        <v>383</v>
      </c>
      <c r="WH4" s="39" t="s">
        <v>383</v>
      </c>
      <c r="WI4" s="39" t="s">
        <v>383</v>
      </c>
      <c r="WJ4" s="39" t="s">
        <v>383</v>
      </c>
      <c r="WK4" s="39" t="s">
        <v>383</v>
      </c>
      <c r="WL4" s="39" t="s">
        <v>383</v>
      </c>
      <c r="WM4" s="39"/>
      <c r="WN4" s="39" t="s">
        <v>383</v>
      </c>
      <c r="WO4" s="39">
        <v>0</v>
      </c>
      <c r="WP4" s="39" t="s">
        <v>383</v>
      </c>
      <c r="WQ4" s="39" t="s">
        <v>383</v>
      </c>
      <c r="WR4" s="39" t="s">
        <v>383</v>
      </c>
      <c r="WS4" s="39" t="s">
        <v>383</v>
      </c>
      <c r="WT4" s="39" t="s">
        <v>383</v>
      </c>
      <c r="WU4" s="39" t="s">
        <v>383</v>
      </c>
      <c r="WV4" s="39" t="s">
        <v>383</v>
      </c>
      <c r="WW4" s="39" t="s">
        <v>383</v>
      </c>
      <c r="WX4" s="39" t="s">
        <v>383</v>
      </c>
      <c r="WY4" s="39" t="s">
        <v>383</v>
      </c>
      <c r="WZ4" s="39" t="s">
        <v>383</v>
      </c>
      <c r="XA4" s="39" t="s">
        <v>383</v>
      </c>
      <c r="XB4" s="39" t="s">
        <v>383</v>
      </c>
      <c r="XC4" s="39" t="s">
        <v>383</v>
      </c>
      <c r="XD4" s="39"/>
      <c r="XE4" s="39"/>
      <c r="XF4" s="39">
        <v>0</v>
      </c>
      <c r="XG4" s="39" t="s">
        <v>383</v>
      </c>
      <c r="XH4" s="39" t="s">
        <v>383</v>
      </c>
      <c r="XI4" s="39" t="s">
        <v>383</v>
      </c>
      <c r="XJ4" s="39" t="s">
        <v>383</v>
      </c>
      <c r="XK4" s="39" t="s">
        <v>383</v>
      </c>
      <c r="XL4" s="39" t="s">
        <v>383</v>
      </c>
      <c r="XM4" s="39"/>
      <c r="XN4" s="39"/>
      <c r="XO4" s="57" t="e">
        <f>SUM(XF4+WO4+VA4+UD4+TR4+TD4+#REF!)</f>
        <v>#REF!</v>
      </c>
      <c r="XP4" s="57">
        <v>0</v>
      </c>
      <c r="XQ4" s="56">
        <v>1</v>
      </c>
    </row>
    <row r="5" spans="1:641" ht="15" customHeight="1" x14ac:dyDescent="0.2">
      <c r="A5" s="39" t="s">
        <v>2393</v>
      </c>
      <c r="B5" s="39" t="s">
        <v>373</v>
      </c>
      <c r="C5" s="52" t="s">
        <v>397</v>
      </c>
      <c r="D5" s="39" t="s">
        <v>2486</v>
      </c>
      <c r="E5" s="52" t="s">
        <v>2395</v>
      </c>
      <c r="F5" s="52" t="s">
        <v>2487</v>
      </c>
      <c r="G5" s="79">
        <v>9.2462970000000002</v>
      </c>
      <c r="H5" s="79">
        <v>-79.350398999999996</v>
      </c>
      <c r="I5" s="52">
        <v>9.2463866859999992</v>
      </c>
      <c r="J5" s="52">
        <v>-79.350412689999999</v>
      </c>
      <c r="K5" s="79">
        <v>-79.350398999999996</v>
      </c>
      <c r="L5" s="80">
        <v>833.79998779300001</v>
      </c>
      <c r="M5" s="40">
        <v>96</v>
      </c>
      <c r="N5" s="39"/>
      <c r="O5" s="41">
        <v>5</v>
      </c>
      <c r="P5" s="39" t="s">
        <v>2488</v>
      </c>
      <c r="Q5" s="39">
        <v>1</v>
      </c>
      <c r="R5" s="41">
        <v>42</v>
      </c>
      <c r="S5" s="39">
        <v>1</v>
      </c>
      <c r="T5" s="39">
        <v>2</v>
      </c>
      <c r="U5" s="39" t="s">
        <v>2454</v>
      </c>
      <c r="V5" s="39" t="s">
        <v>2489</v>
      </c>
      <c r="W5" s="39" t="s">
        <v>2456</v>
      </c>
      <c r="X5" s="39" t="s">
        <v>383</v>
      </c>
      <c r="Y5" s="39" t="s">
        <v>2490</v>
      </c>
      <c r="Z5" s="39">
        <v>0</v>
      </c>
      <c r="AA5" s="39">
        <v>1</v>
      </c>
      <c r="AB5" s="39">
        <v>0</v>
      </c>
      <c r="AC5" s="39">
        <v>0</v>
      </c>
      <c r="AD5" s="39">
        <v>0</v>
      </c>
      <c r="AE5" s="39">
        <v>0</v>
      </c>
      <c r="AF5" s="39">
        <v>0</v>
      </c>
      <c r="AG5" s="39" t="s">
        <v>2401</v>
      </c>
      <c r="AH5" s="39" t="s">
        <v>383</v>
      </c>
      <c r="AI5" s="39">
        <v>0</v>
      </c>
      <c r="AJ5" s="39">
        <v>0</v>
      </c>
      <c r="AK5" s="39">
        <v>0</v>
      </c>
      <c r="AL5" s="39">
        <v>1</v>
      </c>
      <c r="AM5" s="39">
        <v>0</v>
      </c>
      <c r="AN5" s="39">
        <v>0</v>
      </c>
      <c r="AO5" s="39">
        <v>0</v>
      </c>
      <c r="AP5" s="39" t="s">
        <v>383</v>
      </c>
      <c r="AQ5" s="39">
        <v>1</v>
      </c>
      <c r="AR5" s="39" t="s">
        <v>2458</v>
      </c>
      <c r="AS5" s="39">
        <v>20</v>
      </c>
      <c r="AT5" s="39">
        <v>23</v>
      </c>
      <c r="AU5" s="39">
        <v>1</v>
      </c>
      <c r="AV5" s="39"/>
      <c r="AW5" s="39">
        <v>2</v>
      </c>
      <c r="AX5" s="39" t="s">
        <v>383</v>
      </c>
      <c r="AY5" s="39">
        <v>0</v>
      </c>
      <c r="AZ5" s="39">
        <v>1</v>
      </c>
      <c r="BA5" s="39">
        <v>0</v>
      </c>
      <c r="BB5" s="39">
        <v>0</v>
      </c>
      <c r="BC5" s="39"/>
      <c r="BD5" s="39">
        <v>2</v>
      </c>
      <c r="BE5" s="39" t="s">
        <v>383</v>
      </c>
      <c r="BF5" s="39">
        <v>0</v>
      </c>
      <c r="BG5" s="39">
        <v>1</v>
      </c>
      <c r="BH5" s="39">
        <v>0</v>
      </c>
      <c r="BI5" s="39">
        <v>0</v>
      </c>
      <c r="BJ5" s="39"/>
      <c r="BK5" s="39">
        <v>4</v>
      </c>
      <c r="BL5" s="39">
        <v>1</v>
      </c>
      <c r="BM5" s="39" t="s">
        <v>383</v>
      </c>
      <c r="BN5" s="39">
        <v>1</v>
      </c>
      <c r="BO5" s="39">
        <v>0</v>
      </c>
      <c r="BP5" s="39">
        <v>0</v>
      </c>
      <c r="BQ5" s="39">
        <v>0</v>
      </c>
      <c r="BR5" s="39">
        <v>0</v>
      </c>
      <c r="BS5" s="39">
        <v>0</v>
      </c>
      <c r="BT5" s="39">
        <v>0</v>
      </c>
      <c r="BU5" s="39"/>
      <c r="BV5" s="39">
        <v>4</v>
      </c>
      <c r="BW5" s="39">
        <v>3</v>
      </c>
      <c r="BX5" s="39"/>
      <c r="BY5" s="39">
        <v>0</v>
      </c>
      <c r="BZ5" s="39">
        <v>0</v>
      </c>
      <c r="CA5" s="39">
        <v>1</v>
      </c>
      <c r="CB5" s="39">
        <v>0</v>
      </c>
      <c r="CC5" s="39"/>
      <c r="CD5" s="39">
        <v>4</v>
      </c>
      <c r="CE5" s="39">
        <v>1</v>
      </c>
      <c r="CF5" s="39" t="s">
        <v>2491</v>
      </c>
      <c r="CG5" s="39">
        <v>2</v>
      </c>
      <c r="CH5" s="39"/>
      <c r="CI5" s="39">
        <v>3</v>
      </c>
      <c r="CJ5" s="39">
        <v>3</v>
      </c>
      <c r="CK5" s="39"/>
      <c r="CL5" s="39" t="s">
        <v>2404</v>
      </c>
      <c r="CM5" s="39"/>
      <c r="CN5" s="39">
        <v>1</v>
      </c>
      <c r="CO5" s="39">
        <v>1</v>
      </c>
      <c r="CP5" s="39">
        <v>1</v>
      </c>
      <c r="CQ5" s="39"/>
      <c r="CR5" s="39">
        <v>0</v>
      </c>
      <c r="CS5" s="39"/>
      <c r="CT5" s="39">
        <v>0</v>
      </c>
      <c r="CU5" s="39">
        <v>0</v>
      </c>
      <c r="CV5" s="39">
        <v>0</v>
      </c>
      <c r="CW5" s="39"/>
      <c r="CX5" s="39">
        <v>0</v>
      </c>
      <c r="CY5" s="39">
        <v>0</v>
      </c>
      <c r="CZ5" s="39"/>
      <c r="DA5" s="39">
        <v>1</v>
      </c>
      <c r="DB5" s="39">
        <v>2</v>
      </c>
      <c r="DC5" s="39">
        <v>0</v>
      </c>
      <c r="DD5" s="39"/>
      <c r="DE5" s="39">
        <v>1</v>
      </c>
      <c r="DF5" s="39">
        <v>1</v>
      </c>
      <c r="DG5" s="39">
        <v>1</v>
      </c>
      <c r="DH5" s="39">
        <v>1</v>
      </c>
      <c r="DI5" s="39">
        <v>1</v>
      </c>
      <c r="DJ5" s="39">
        <v>1</v>
      </c>
      <c r="DK5" s="39" t="s">
        <v>2492</v>
      </c>
      <c r="DL5" s="39">
        <v>0</v>
      </c>
      <c r="DM5" s="39"/>
      <c r="DN5" s="39">
        <v>0</v>
      </c>
      <c r="DO5" s="39"/>
      <c r="DP5" s="39">
        <v>1</v>
      </c>
      <c r="DQ5" s="39">
        <v>4</v>
      </c>
      <c r="DR5" s="39">
        <v>1</v>
      </c>
      <c r="DS5" s="39">
        <v>1</v>
      </c>
      <c r="DT5" s="39">
        <v>1</v>
      </c>
      <c r="DU5" s="39">
        <v>1</v>
      </c>
      <c r="DV5" s="39">
        <v>1</v>
      </c>
      <c r="DW5" s="39">
        <v>1</v>
      </c>
      <c r="DX5" s="39">
        <v>1</v>
      </c>
      <c r="DY5" s="39">
        <v>1</v>
      </c>
      <c r="DZ5" s="39">
        <v>0</v>
      </c>
      <c r="EA5" s="39"/>
      <c r="EB5" s="39">
        <v>2</v>
      </c>
      <c r="EC5" s="39">
        <v>1</v>
      </c>
      <c r="ED5" s="39" t="s">
        <v>2493</v>
      </c>
      <c r="EE5" s="39" t="s">
        <v>2494</v>
      </c>
      <c r="EF5" s="39">
        <v>0</v>
      </c>
      <c r="EG5" s="39"/>
      <c r="EH5" s="39">
        <v>1</v>
      </c>
      <c r="EI5" s="39" t="s">
        <v>2413</v>
      </c>
      <c r="EJ5" s="39" t="s">
        <v>2413</v>
      </c>
      <c r="EK5" s="39" t="s">
        <v>2410</v>
      </c>
      <c r="EL5" s="39" t="s">
        <v>2495</v>
      </c>
      <c r="EM5" s="39" t="s">
        <v>2415</v>
      </c>
      <c r="EN5" s="39">
        <v>0</v>
      </c>
      <c r="EO5" s="39">
        <v>1</v>
      </c>
      <c r="EP5" s="39" t="s">
        <v>2409</v>
      </c>
      <c r="EQ5" s="39" t="s">
        <v>2409</v>
      </c>
      <c r="ER5" s="39" t="s">
        <v>2462</v>
      </c>
      <c r="ES5" s="39" t="s">
        <v>2496</v>
      </c>
      <c r="ET5" s="39" t="s">
        <v>2469</v>
      </c>
      <c r="EU5" s="39">
        <v>0</v>
      </c>
      <c r="EV5" s="39">
        <v>1</v>
      </c>
      <c r="EW5" s="39" t="s">
        <v>2409</v>
      </c>
      <c r="EX5" s="39" t="s">
        <v>2409</v>
      </c>
      <c r="EY5" s="39" t="s">
        <v>2462</v>
      </c>
      <c r="EZ5" s="39" t="s">
        <v>2497</v>
      </c>
      <c r="FA5" s="39" t="s">
        <v>2464</v>
      </c>
      <c r="FB5" s="39">
        <v>0</v>
      </c>
      <c r="FC5" s="39">
        <v>1</v>
      </c>
      <c r="FD5" s="39" t="s">
        <v>2498</v>
      </c>
      <c r="FE5" s="39" t="s">
        <v>2498</v>
      </c>
      <c r="FF5" s="39" t="s">
        <v>2410</v>
      </c>
      <c r="FG5" s="39" t="s">
        <v>2499</v>
      </c>
      <c r="FH5" s="39" t="s">
        <v>2469</v>
      </c>
      <c r="FI5" s="39">
        <v>0</v>
      </c>
      <c r="FJ5" s="39">
        <v>1</v>
      </c>
      <c r="FK5" s="39" t="s">
        <v>2412</v>
      </c>
      <c r="FL5" s="39" t="s">
        <v>2413</v>
      </c>
      <c r="FM5" s="39" t="s">
        <v>2466</v>
      </c>
      <c r="FN5" s="39" t="s">
        <v>2500</v>
      </c>
      <c r="FO5" s="39" t="s">
        <v>2469</v>
      </c>
      <c r="FP5" s="39">
        <v>0</v>
      </c>
      <c r="FQ5" s="39">
        <v>1</v>
      </c>
      <c r="FR5" s="39" t="s">
        <v>2409</v>
      </c>
      <c r="FS5" s="39" t="s">
        <v>2409</v>
      </c>
      <c r="FT5" s="39" t="s">
        <v>2462</v>
      </c>
      <c r="FU5" s="39" t="s">
        <v>2500</v>
      </c>
      <c r="FV5" s="39" t="s">
        <v>2469</v>
      </c>
      <c r="FW5" s="39">
        <v>0</v>
      </c>
      <c r="FX5" s="39">
        <v>0</v>
      </c>
      <c r="FY5" s="39" t="s">
        <v>383</v>
      </c>
      <c r="FZ5" s="39" t="s">
        <v>383</v>
      </c>
      <c r="GA5" s="39" t="s">
        <v>383</v>
      </c>
      <c r="GB5" s="39" t="s">
        <v>383</v>
      </c>
      <c r="GC5" s="39" t="s">
        <v>383</v>
      </c>
      <c r="GD5" s="39" t="s">
        <v>383</v>
      </c>
      <c r="GE5" s="39">
        <v>1</v>
      </c>
      <c r="GF5" s="39" t="s">
        <v>2412</v>
      </c>
      <c r="GG5" s="39" t="s">
        <v>2413</v>
      </c>
      <c r="GH5" s="39" t="s">
        <v>2466</v>
      </c>
      <c r="GI5" s="39" t="s">
        <v>2501</v>
      </c>
      <c r="GJ5" s="39" t="s">
        <v>2464</v>
      </c>
      <c r="GK5" s="39">
        <v>0</v>
      </c>
      <c r="GL5" s="39" t="s">
        <v>383</v>
      </c>
      <c r="GM5" s="39" t="s">
        <v>383</v>
      </c>
      <c r="GN5" s="39" t="s">
        <v>383</v>
      </c>
      <c r="GO5" s="39" t="s">
        <v>383</v>
      </c>
      <c r="GP5" s="39" t="s">
        <v>383</v>
      </c>
      <c r="GQ5" s="39" t="s">
        <v>383</v>
      </c>
      <c r="GR5" s="39" t="s">
        <v>383</v>
      </c>
      <c r="GS5" s="39" t="s">
        <v>383</v>
      </c>
      <c r="GT5" s="39">
        <v>0</v>
      </c>
      <c r="GU5" s="39" t="s">
        <v>383</v>
      </c>
      <c r="GV5" s="39"/>
      <c r="GW5" s="39">
        <v>1</v>
      </c>
      <c r="GX5" s="39">
        <v>10</v>
      </c>
      <c r="GY5" s="39" t="s">
        <v>2502</v>
      </c>
      <c r="GZ5" s="39">
        <v>1</v>
      </c>
      <c r="HA5" s="39">
        <v>1</v>
      </c>
      <c r="HB5" s="39"/>
      <c r="HC5" s="39">
        <v>0</v>
      </c>
      <c r="HD5" s="39" t="s">
        <v>383</v>
      </c>
      <c r="HE5" s="39"/>
      <c r="HF5" s="39">
        <v>1</v>
      </c>
      <c r="HG5" s="39">
        <v>5</v>
      </c>
      <c r="HH5" s="39" t="s">
        <v>2503</v>
      </c>
      <c r="HI5" s="39">
        <v>0</v>
      </c>
      <c r="HJ5" s="39" t="s">
        <v>383</v>
      </c>
      <c r="HK5" s="39"/>
      <c r="HL5" s="39">
        <v>0</v>
      </c>
      <c r="HM5" s="39" t="s">
        <v>383</v>
      </c>
      <c r="HN5" s="39"/>
      <c r="HO5" s="39">
        <v>0</v>
      </c>
      <c r="HP5" s="39" t="s">
        <v>383</v>
      </c>
      <c r="HQ5" s="39">
        <v>0</v>
      </c>
      <c r="HR5" s="39" t="s">
        <v>383</v>
      </c>
      <c r="HS5" s="39">
        <v>0</v>
      </c>
      <c r="HT5" s="39"/>
      <c r="HU5" s="39" t="s">
        <v>383</v>
      </c>
      <c r="HV5" s="39" t="s">
        <v>383</v>
      </c>
      <c r="HW5" s="39"/>
      <c r="HX5" s="39" t="s">
        <v>383</v>
      </c>
      <c r="HY5" s="39" t="s">
        <v>2417</v>
      </c>
      <c r="HZ5" s="39"/>
      <c r="IA5" s="39" t="s">
        <v>1734</v>
      </c>
      <c r="IB5" s="39"/>
      <c r="IC5" s="39">
        <v>0</v>
      </c>
      <c r="ID5" s="39">
        <v>0</v>
      </c>
      <c r="IE5" s="39" t="s">
        <v>383</v>
      </c>
      <c r="IF5" s="39" t="s">
        <v>383</v>
      </c>
      <c r="IG5" s="39">
        <v>0</v>
      </c>
      <c r="IH5" s="39">
        <v>0</v>
      </c>
      <c r="II5" s="39" t="s">
        <v>383</v>
      </c>
      <c r="IJ5" s="39" t="s">
        <v>383</v>
      </c>
      <c r="IK5" s="39" t="s">
        <v>383</v>
      </c>
      <c r="IL5" s="39">
        <v>0</v>
      </c>
      <c r="IM5" s="39">
        <v>0</v>
      </c>
      <c r="IN5" s="39" t="s">
        <v>383</v>
      </c>
      <c r="IO5" s="39" t="s">
        <v>383</v>
      </c>
      <c r="IP5" s="39" t="s">
        <v>383</v>
      </c>
      <c r="IQ5" s="39">
        <v>0</v>
      </c>
      <c r="IR5" s="39">
        <v>0</v>
      </c>
      <c r="IS5" s="39" t="s">
        <v>383</v>
      </c>
      <c r="IT5" s="39" t="s">
        <v>383</v>
      </c>
      <c r="IU5" s="39" t="s">
        <v>383</v>
      </c>
      <c r="IV5" s="39">
        <v>0</v>
      </c>
      <c r="IW5" s="39">
        <v>0</v>
      </c>
      <c r="IX5" s="39" t="s">
        <v>383</v>
      </c>
      <c r="IY5" s="39" t="s">
        <v>383</v>
      </c>
      <c r="IZ5" s="39" t="s">
        <v>383</v>
      </c>
      <c r="JA5" s="39">
        <v>1</v>
      </c>
      <c r="JB5" s="39">
        <v>1</v>
      </c>
      <c r="JC5" s="39">
        <v>1</v>
      </c>
      <c r="JD5" s="39">
        <v>1</v>
      </c>
      <c r="JE5" s="39">
        <v>0</v>
      </c>
      <c r="JF5" s="39">
        <v>1</v>
      </c>
      <c r="JG5" s="39">
        <v>1</v>
      </c>
      <c r="JH5" s="39">
        <v>1</v>
      </c>
      <c r="JI5" s="39">
        <v>1</v>
      </c>
      <c r="JJ5" s="39">
        <v>0</v>
      </c>
      <c r="JK5" s="39">
        <v>0</v>
      </c>
      <c r="JL5" s="39" t="s">
        <v>383</v>
      </c>
      <c r="JM5" s="39" t="s">
        <v>383</v>
      </c>
      <c r="JN5" s="39" t="s">
        <v>2504</v>
      </c>
      <c r="JO5" s="39">
        <v>2</v>
      </c>
      <c r="JP5" s="39">
        <v>1</v>
      </c>
      <c r="JQ5" s="39">
        <v>1</v>
      </c>
      <c r="JR5" s="39">
        <v>1</v>
      </c>
      <c r="JS5" s="39">
        <v>1</v>
      </c>
      <c r="JT5" s="39">
        <v>0</v>
      </c>
      <c r="JU5" s="39">
        <v>0</v>
      </c>
      <c r="JV5" s="39">
        <v>1</v>
      </c>
      <c r="JW5" s="39">
        <v>1</v>
      </c>
      <c r="JX5" s="39">
        <v>2</v>
      </c>
      <c r="JY5" s="39">
        <v>0</v>
      </c>
      <c r="JZ5" s="39">
        <v>1</v>
      </c>
      <c r="KA5" s="39">
        <v>1</v>
      </c>
      <c r="KB5" s="39">
        <v>0</v>
      </c>
      <c r="KC5" s="39">
        <v>0</v>
      </c>
      <c r="KD5" s="39">
        <v>1</v>
      </c>
      <c r="KE5" s="39">
        <v>6</v>
      </c>
      <c r="KF5" s="39">
        <v>2</v>
      </c>
      <c r="KG5" s="39" t="s">
        <v>2505</v>
      </c>
      <c r="KH5" s="39">
        <v>2</v>
      </c>
      <c r="KI5" s="39"/>
      <c r="KJ5" s="39"/>
      <c r="KK5" s="39">
        <v>2</v>
      </c>
      <c r="KL5" s="39">
        <v>2000</v>
      </c>
      <c r="KM5" s="39"/>
      <c r="KN5" s="39">
        <v>2</v>
      </c>
      <c r="KO5" s="39"/>
      <c r="KP5" s="39" t="s">
        <v>2506</v>
      </c>
      <c r="KQ5" s="39">
        <v>0</v>
      </c>
      <c r="KR5" s="39">
        <v>120</v>
      </c>
      <c r="KS5" s="39" t="s">
        <v>2473</v>
      </c>
      <c r="KT5" s="39" t="s">
        <v>2507</v>
      </c>
      <c r="KU5" s="39">
        <v>0</v>
      </c>
      <c r="KV5" s="39">
        <v>0</v>
      </c>
      <c r="KW5" s="39">
        <v>1</v>
      </c>
      <c r="KX5" s="39">
        <v>1</v>
      </c>
      <c r="KY5" s="39">
        <v>0</v>
      </c>
      <c r="KZ5" s="39">
        <v>0</v>
      </c>
      <c r="LA5" s="39">
        <v>0</v>
      </c>
      <c r="LB5" s="39">
        <v>1</v>
      </c>
      <c r="LC5" s="39">
        <v>0</v>
      </c>
      <c r="LD5" s="39" t="s">
        <v>2508</v>
      </c>
      <c r="LE5" s="39">
        <v>5</v>
      </c>
      <c r="LF5" s="39">
        <v>1</v>
      </c>
      <c r="LG5" s="39">
        <v>1</v>
      </c>
      <c r="LH5" s="39">
        <v>1</v>
      </c>
      <c r="LI5" s="39">
        <v>0</v>
      </c>
      <c r="LJ5" s="39" t="s">
        <v>631</v>
      </c>
      <c r="LK5" s="39" t="s">
        <v>2509</v>
      </c>
      <c r="LL5" s="39">
        <v>1</v>
      </c>
      <c r="LM5" s="39">
        <v>0</v>
      </c>
      <c r="LN5" s="39">
        <v>0</v>
      </c>
      <c r="LO5" s="39">
        <v>1</v>
      </c>
      <c r="LP5" s="39">
        <v>0</v>
      </c>
      <c r="LQ5" s="39" t="s">
        <v>2510</v>
      </c>
      <c r="LR5" s="39">
        <v>1</v>
      </c>
      <c r="LS5" s="39"/>
      <c r="LT5" s="39">
        <v>2.5</v>
      </c>
      <c r="LU5" s="39" t="s">
        <v>2422</v>
      </c>
      <c r="LV5" s="39">
        <v>1</v>
      </c>
      <c r="LW5" s="39">
        <v>0</v>
      </c>
      <c r="LX5" s="39">
        <v>0</v>
      </c>
      <c r="LY5" s="39"/>
      <c r="LZ5" s="39">
        <v>1</v>
      </c>
      <c r="MA5" s="39">
        <v>1</v>
      </c>
      <c r="MB5" s="39">
        <v>0</v>
      </c>
      <c r="MC5" s="39">
        <v>1</v>
      </c>
      <c r="MD5" s="39">
        <v>1</v>
      </c>
      <c r="ME5" s="39">
        <v>1</v>
      </c>
      <c r="MF5" s="39" t="s">
        <v>2511</v>
      </c>
      <c r="MG5" s="39">
        <v>0</v>
      </c>
      <c r="MH5" s="39"/>
      <c r="MI5" s="39">
        <v>1</v>
      </c>
      <c r="MJ5" s="39"/>
      <c r="MK5" s="39">
        <v>0</v>
      </c>
      <c r="ML5" s="39">
        <v>1</v>
      </c>
      <c r="MM5" s="39">
        <v>1</v>
      </c>
      <c r="MN5" s="39">
        <v>0</v>
      </c>
      <c r="MO5" s="39"/>
      <c r="MP5" s="39"/>
      <c r="MQ5" s="39">
        <v>0</v>
      </c>
      <c r="MR5" s="39">
        <v>0</v>
      </c>
      <c r="MS5" s="39"/>
      <c r="MT5" s="39"/>
      <c r="MU5" s="39"/>
      <c r="MV5" s="39">
        <v>1</v>
      </c>
      <c r="MW5" s="39" t="s">
        <v>2512</v>
      </c>
      <c r="MX5" s="39">
        <v>0</v>
      </c>
      <c r="MY5" s="39">
        <v>0</v>
      </c>
      <c r="MZ5" s="39">
        <v>1</v>
      </c>
      <c r="NA5" s="39">
        <v>1</v>
      </c>
      <c r="NB5" s="39">
        <v>0</v>
      </c>
      <c r="NC5" s="39">
        <v>0</v>
      </c>
      <c r="ND5" s="39">
        <v>0</v>
      </c>
      <c r="NE5" s="39">
        <v>0</v>
      </c>
      <c r="NF5" s="39">
        <v>0</v>
      </c>
      <c r="NG5" s="39" t="s">
        <v>2513</v>
      </c>
      <c r="NH5" s="39" t="s">
        <v>2514</v>
      </c>
      <c r="NI5" s="39"/>
      <c r="NJ5" s="39" t="s">
        <v>2515</v>
      </c>
      <c r="NK5" s="39" t="s">
        <v>2516</v>
      </c>
      <c r="NL5" s="39" t="s">
        <v>2517</v>
      </c>
      <c r="NM5" s="39">
        <v>1</v>
      </c>
      <c r="NN5" s="39" t="s">
        <v>2518</v>
      </c>
      <c r="NO5" s="39" t="s">
        <v>2519</v>
      </c>
      <c r="NP5" s="39">
        <v>0</v>
      </c>
      <c r="NQ5" s="39" t="s">
        <v>2520</v>
      </c>
      <c r="NR5" s="39" t="s">
        <v>2521</v>
      </c>
      <c r="NS5" s="39" t="s">
        <v>2418</v>
      </c>
      <c r="NT5" s="39"/>
      <c r="NU5" s="39"/>
      <c r="NV5" s="39"/>
      <c r="NW5" s="39">
        <v>0</v>
      </c>
      <c r="NX5" s="39"/>
      <c r="NY5" s="39">
        <v>1</v>
      </c>
      <c r="NZ5" s="39">
        <v>1</v>
      </c>
      <c r="OA5" s="39" t="s">
        <v>2433</v>
      </c>
      <c r="OB5" s="39">
        <v>0</v>
      </c>
      <c r="OC5" s="39">
        <v>0</v>
      </c>
      <c r="OD5" s="39">
        <v>0</v>
      </c>
      <c r="OE5" s="39">
        <v>1</v>
      </c>
      <c r="OF5" s="39">
        <v>0</v>
      </c>
      <c r="OG5" s="39">
        <v>0</v>
      </c>
      <c r="OH5" s="39">
        <v>0</v>
      </c>
      <c r="OI5" s="39">
        <v>0</v>
      </c>
      <c r="OJ5" s="39"/>
      <c r="OK5" s="39">
        <v>1</v>
      </c>
      <c r="OL5" s="39"/>
      <c r="OM5" s="39" t="s">
        <v>2522</v>
      </c>
      <c r="ON5" s="39">
        <v>1</v>
      </c>
      <c r="OO5" s="39">
        <v>0</v>
      </c>
      <c r="OP5" s="39">
        <v>0</v>
      </c>
      <c r="OQ5" s="39">
        <v>0</v>
      </c>
      <c r="OR5" s="39">
        <v>0</v>
      </c>
      <c r="OS5" s="39">
        <v>0</v>
      </c>
      <c r="OT5" s="39">
        <v>0</v>
      </c>
      <c r="OU5" s="39">
        <v>0</v>
      </c>
      <c r="OV5" s="39">
        <v>0</v>
      </c>
      <c r="OW5" s="39">
        <v>1</v>
      </c>
      <c r="OX5" s="39" t="s">
        <v>2523</v>
      </c>
      <c r="OY5" s="39" t="s">
        <v>2524</v>
      </c>
      <c r="OZ5" s="39" t="s">
        <v>1241</v>
      </c>
      <c r="PA5" s="39">
        <v>0</v>
      </c>
      <c r="PB5" s="39">
        <v>0</v>
      </c>
      <c r="PC5" s="39">
        <v>0</v>
      </c>
      <c r="PD5" s="39">
        <v>0</v>
      </c>
      <c r="PE5" s="39">
        <v>1</v>
      </c>
      <c r="PF5" s="39">
        <v>0</v>
      </c>
      <c r="PG5" s="39">
        <v>0</v>
      </c>
      <c r="PH5" s="39"/>
      <c r="PI5" s="39">
        <v>1</v>
      </c>
      <c r="PJ5" s="39" t="s">
        <v>2525</v>
      </c>
      <c r="PK5" s="39">
        <v>0</v>
      </c>
      <c r="PL5" s="39">
        <v>0</v>
      </c>
      <c r="PM5" s="39">
        <v>0</v>
      </c>
      <c r="PN5" s="39">
        <v>0</v>
      </c>
      <c r="PO5" s="39">
        <v>0</v>
      </c>
      <c r="PP5" s="39">
        <v>1</v>
      </c>
      <c r="PQ5" s="39">
        <v>0</v>
      </c>
      <c r="PR5" s="39">
        <v>0</v>
      </c>
      <c r="PS5" s="39">
        <v>0</v>
      </c>
      <c r="PT5" s="39"/>
      <c r="PU5" s="39" t="s">
        <v>2526</v>
      </c>
      <c r="PV5" s="39" t="s">
        <v>2527</v>
      </c>
      <c r="PW5" s="39">
        <v>1</v>
      </c>
      <c r="PX5" s="39">
        <v>5</v>
      </c>
      <c r="PY5" s="39"/>
      <c r="PZ5" s="39" t="s">
        <v>383</v>
      </c>
      <c r="QA5" s="39" t="s">
        <v>2528</v>
      </c>
      <c r="QB5" s="39" t="s">
        <v>2529</v>
      </c>
      <c r="QC5" s="39" t="s">
        <v>2530</v>
      </c>
      <c r="QD5" s="39">
        <v>1</v>
      </c>
      <c r="QE5" s="39">
        <v>1</v>
      </c>
      <c r="QF5" s="39">
        <v>0</v>
      </c>
      <c r="QG5" s="39">
        <v>0</v>
      </c>
      <c r="QH5" s="39">
        <v>0</v>
      </c>
      <c r="QI5" s="39">
        <v>0</v>
      </c>
      <c r="QJ5" s="39">
        <v>0</v>
      </c>
      <c r="QK5" s="39">
        <v>0</v>
      </c>
      <c r="QL5" s="39"/>
      <c r="QM5" s="39" t="s">
        <v>2531</v>
      </c>
      <c r="QN5" s="39">
        <v>0</v>
      </c>
      <c r="QO5" s="39">
        <v>0</v>
      </c>
      <c r="QP5" s="39">
        <v>1</v>
      </c>
      <c r="QQ5" s="39">
        <v>0</v>
      </c>
      <c r="QR5" s="39">
        <v>0</v>
      </c>
      <c r="QS5" s="39"/>
      <c r="QT5" s="39" t="s">
        <v>2531</v>
      </c>
      <c r="QU5" s="39">
        <v>0</v>
      </c>
      <c r="QV5" s="39">
        <v>0</v>
      </c>
      <c r="QW5" s="39">
        <v>0</v>
      </c>
      <c r="QX5" s="39">
        <v>1</v>
      </c>
      <c r="QY5" s="39">
        <v>0</v>
      </c>
      <c r="QZ5" s="39">
        <v>0</v>
      </c>
      <c r="RA5" s="39">
        <v>0</v>
      </c>
      <c r="RB5" s="39"/>
      <c r="RC5" s="39">
        <v>1</v>
      </c>
      <c r="RD5" s="39">
        <v>1</v>
      </c>
      <c r="RE5" s="39">
        <v>4</v>
      </c>
      <c r="RF5" s="39"/>
      <c r="RG5" s="39">
        <v>0</v>
      </c>
      <c r="RH5" s="39">
        <v>0</v>
      </c>
      <c r="RI5" s="39"/>
      <c r="RJ5" s="39">
        <v>0</v>
      </c>
      <c r="RK5" s="39">
        <v>0</v>
      </c>
      <c r="RL5" s="39"/>
      <c r="RM5" s="39">
        <v>1</v>
      </c>
      <c r="RN5" s="39">
        <v>4</v>
      </c>
      <c r="RO5" s="39"/>
      <c r="RP5" s="39">
        <v>1</v>
      </c>
      <c r="RQ5" s="39" t="s">
        <v>2532</v>
      </c>
      <c r="RR5" s="39" t="s">
        <v>2533</v>
      </c>
      <c r="RS5" s="39">
        <v>0</v>
      </c>
      <c r="RT5" s="39">
        <v>1</v>
      </c>
      <c r="RU5" s="39">
        <v>0</v>
      </c>
      <c r="RV5" s="39">
        <v>0</v>
      </c>
      <c r="RW5" s="39">
        <v>0</v>
      </c>
      <c r="RX5" s="39">
        <v>0</v>
      </c>
      <c r="RY5" s="39">
        <v>0</v>
      </c>
      <c r="RZ5" s="39">
        <v>0</v>
      </c>
      <c r="SA5" s="39">
        <v>0</v>
      </c>
      <c r="SB5" s="39">
        <v>1</v>
      </c>
      <c r="SC5" s="39">
        <v>0</v>
      </c>
      <c r="SD5" s="39">
        <v>0</v>
      </c>
      <c r="SE5" s="39">
        <v>0</v>
      </c>
      <c r="SF5" s="39">
        <v>0</v>
      </c>
      <c r="SG5" s="39" t="s">
        <v>2534</v>
      </c>
      <c r="SH5" s="39" t="s">
        <v>2535</v>
      </c>
      <c r="SI5" s="39" t="s">
        <v>2446</v>
      </c>
      <c r="SJ5" s="39">
        <v>1</v>
      </c>
      <c r="SK5" s="39">
        <v>0</v>
      </c>
      <c r="SL5" s="39">
        <v>0</v>
      </c>
      <c r="SM5" s="39">
        <v>0</v>
      </c>
      <c r="SN5" s="39">
        <v>0</v>
      </c>
      <c r="SO5" s="39">
        <v>0</v>
      </c>
      <c r="SP5" s="39">
        <v>0</v>
      </c>
      <c r="SQ5" s="39">
        <v>0</v>
      </c>
      <c r="SR5" s="39">
        <v>0</v>
      </c>
      <c r="SS5" s="39">
        <v>0</v>
      </c>
      <c r="ST5" s="39"/>
      <c r="SU5" s="39" t="s">
        <v>2447</v>
      </c>
      <c r="SV5" s="39">
        <v>1</v>
      </c>
      <c r="SW5" s="39">
        <v>0</v>
      </c>
      <c r="SX5" s="39">
        <v>0</v>
      </c>
      <c r="SY5" s="39">
        <v>0</v>
      </c>
      <c r="SZ5" s="39">
        <v>0</v>
      </c>
      <c r="TA5" s="39"/>
      <c r="TB5" s="39"/>
      <c r="TC5" s="39"/>
      <c r="TD5" s="39">
        <v>0</v>
      </c>
      <c r="TE5" s="39" t="s">
        <v>2536</v>
      </c>
      <c r="TF5" s="39">
        <v>1</v>
      </c>
      <c r="TG5" s="39"/>
      <c r="TH5" s="39" t="s">
        <v>2537</v>
      </c>
      <c r="TI5" s="39">
        <v>0</v>
      </c>
      <c r="TJ5" s="39">
        <v>0</v>
      </c>
      <c r="TK5" s="39">
        <v>1</v>
      </c>
      <c r="TL5" s="39">
        <v>0</v>
      </c>
      <c r="TM5" s="39">
        <v>0</v>
      </c>
      <c r="TN5" s="39">
        <v>0</v>
      </c>
      <c r="TO5" s="39">
        <v>1</v>
      </c>
      <c r="TP5" s="39">
        <v>0</v>
      </c>
      <c r="TQ5" s="39" t="s">
        <v>2538</v>
      </c>
      <c r="TR5" s="39">
        <v>0</v>
      </c>
      <c r="TS5" s="39" t="s">
        <v>383</v>
      </c>
      <c r="TT5" s="39" t="s">
        <v>383</v>
      </c>
      <c r="TU5" s="39" t="s">
        <v>383</v>
      </c>
      <c r="TV5" s="39" t="s">
        <v>383</v>
      </c>
      <c r="TW5" s="39" t="s">
        <v>383</v>
      </c>
      <c r="TX5" s="39" t="s">
        <v>383</v>
      </c>
      <c r="TY5" s="39" t="s">
        <v>383</v>
      </c>
      <c r="TZ5" s="39" t="s">
        <v>383</v>
      </c>
      <c r="UA5" s="39" t="s">
        <v>383</v>
      </c>
      <c r="UB5" s="39" t="s">
        <v>383</v>
      </c>
      <c r="UC5" s="39"/>
      <c r="UD5" s="39">
        <v>0</v>
      </c>
      <c r="UE5" s="39" t="s">
        <v>383</v>
      </c>
      <c r="UF5" s="39" t="s">
        <v>383</v>
      </c>
      <c r="UG5" s="39" t="s">
        <v>383</v>
      </c>
      <c r="UH5" s="39" t="s">
        <v>383</v>
      </c>
      <c r="UI5" s="39" t="s">
        <v>383</v>
      </c>
      <c r="UJ5" s="39" t="s">
        <v>383</v>
      </c>
      <c r="UK5" s="39" t="s">
        <v>383</v>
      </c>
      <c r="UL5" s="39" t="s">
        <v>383</v>
      </c>
      <c r="UM5" s="39" t="s">
        <v>383</v>
      </c>
      <c r="UN5" s="39" t="s">
        <v>383</v>
      </c>
      <c r="UO5" s="39" t="s">
        <v>383</v>
      </c>
      <c r="UP5" s="39" t="s">
        <v>383</v>
      </c>
      <c r="UQ5" s="39" t="s">
        <v>383</v>
      </c>
      <c r="UR5" s="39" t="s">
        <v>383</v>
      </c>
      <c r="US5" s="39" t="s">
        <v>383</v>
      </c>
      <c r="UT5" s="39" t="s">
        <v>383</v>
      </c>
      <c r="UU5" s="39" t="s">
        <v>383</v>
      </c>
      <c r="UV5" s="39" t="s">
        <v>383</v>
      </c>
      <c r="UW5" s="39" t="s">
        <v>383</v>
      </c>
      <c r="UX5" s="39" t="s">
        <v>383</v>
      </c>
      <c r="UY5" s="39" t="s">
        <v>383</v>
      </c>
      <c r="UZ5" s="39" t="s">
        <v>383</v>
      </c>
      <c r="VA5" s="39">
        <v>0</v>
      </c>
      <c r="VB5" s="39" t="s">
        <v>383</v>
      </c>
      <c r="VC5" s="39" t="s">
        <v>383</v>
      </c>
      <c r="VD5" s="39" t="s">
        <v>383</v>
      </c>
      <c r="VE5" s="39" t="s">
        <v>383</v>
      </c>
      <c r="VF5" s="39" t="s">
        <v>383</v>
      </c>
      <c r="VG5" s="39" t="s">
        <v>383</v>
      </c>
      <c r="VH5" s="39"/>
      <c r="VI5" s="39">
        <v>1</v>
      </c>
      <c r="VJ5" s="39">
        <v>1</v>
      </c>
      <c r="VK5" s="39">
        <v>5</v>
      </c>
      <c r="VL5" s="39"/>
      <c r="VM5" s="39">
        <v>0</v>
      </c>
      <c r="VN5" s="39">
        <v>0</v>
      </c>
      <c r="VO5" s="39"/>
      <c r="VP5" s="39">
        <v>0</v>
      </c>
      <c r="VQ5" s="39">
        <v>0</v>
      </c>
      <c r="VR5" s="39">
        <v>1</v>
      </c>
      <c r="VS5" s="39">
        <v>5</v>
      </c>
      <c r="VT5" s="39"/>
      <c r="VU5" s="39">
        <v>1</v>
      </c>
      <c r="VV5" s="39" t="s">
        <v>2539</v>
      </c>
      <c r="VW5" s="39" t="s">
        <v>1979</v>
      </c>
      <c r="VX5" s="39">
        <v>0</v>
      </c>
      <c r="VY5" s="39">
        <v>0</v>
      </c>
      <c r="VZ5" s="39">
        <v>0</v>
      </c>
      <c r="WA5" s="39">
        <v>0</v>
      </c>
      <c r="WB5" s="39">
        <v>0</v>
      </c>
      <c r="WC5" s="39">
        <v>0</v>
      </c>
      <c r="WD5" s="39">
        <v>0</v>
      </c>
      <c r="WE5" s="39">
        <v>0</v>
      </c>
      <c r="WF5" s="39">
        <v>0</v>
      </c>
      <c r="WG5" s="39">
        <v>0</v>
      </c>
      <c r="WH5" s="39">
        <v>0</v>
      </c>
      <c r="WI5" s="39">
        <v>0</v>
      </c>
      <c r="WJ5" s="39">
        <v>0</v>
      </c>
      <c r="WK5" s="39">
        <v>1</v>
      </c>
      <c r="WL5" s="39" t="s">
        <v>2540</v>
      </c>
      <c r="WM5" s="39" t="s">
        <v>2541</v>
      </c>
      <c r="WN5" s="39" t="s">
        <v>383</v>
      </c>
      <c r="WO5" s="39">
        <f>SUM(VX5+VY5+VZ5+WC5)</f>
        <v>0</v>
      </c>
      <c r="WP5" s="39" t="s">
        <v>383</v>
      </c>
      <c r="WQ5" s="39" t="s">
        <v>383</v>
      </c>
      <c r="WR5" s="39" t="s">
        <v>383</v>
      </c>
      <c r="WS5" s="39" t="s">
        <v>383</v>
      </c>
      <c r="WT5" s="39" t="s">
        <v>383</v>
      </c>
      <c r="WU5" s="39" t="s">
        <v>383</v>
      </c>
      <c r="WV5" s="39" t="s">
        <v>383</v>
      </c>
      <c r="WW5" s="39" t="s">
        <v>383</v>
      </c>
      <c r="WX5" s="39" t="s">
        <v>383</v>
      </c>
      <c r="WY5" s="39" t="s">
        <v>383</v>
      </c>
      <c r="WZ5" s="39" t="s">
        <v>383</v>
      </c>
      <c r="XA5" s="39" t="s">
        <v>383</v>
      </c>
      <c r="XB5" s="39" t="s">
        <v>383</v>
      </c>
      <c r="XC5" s="39" t="s">
        <v>383</v>
      </c>
      <c r="XD5" s="39"/>
      <c r="XE5" s="39"/>
      <c r="XF5" s="39">
        <v>0</v>
      </c>
      <c r="XG5" s="39" t="s">
        <v>383</v>
      </c>
      <c r="XH5" s="39" t="s">
        <v>383</v>
      </c>
      <c r="XI5" s="39" t="s">
        <v>383</v>
      </c>
      <c r="XJ5" s="39" t="s">
        <v>383</v>
      </c>
      <c r="XK5" s="39" t="s">
        <v>383</v>
      </c>
      <c r="XL5" s="39" t="s">
        <v>383</v>
      </c>
      <c r="XM5" s="39"/>
      <c r="XN5" s="39"/>
      <c r="XO5" s="57" t="e">
        <f>SUM(XF5+WO5+VA5+UD5+TR5+TD5+#REF!)</f>
        <v>#REF!</v>
      </c>
      <c r="XP5" s="57">
        <v>1</v>
      </c>
      <c r="XQ5" s="56">
        <v>1</v>
      </c>
    </row>
    <row r="6" spans="1:641" ht="15" customHeight="1" x14ac:dyDescent="0.2">
      <c r="A6" s="39" t="s">
        <v>2542</v>
      </c>
      <c r="B6" s="39" t="s">
        <v>373</v>
      </c>
      <c r="C6" s="52" t="s">
        <v>411</v>
      </c>
      <c r="D6" s="39" t="s">
        <v>2394</v>
      </c>
      <c r="E6" s="52" t="s">
        <v>2395</v>
      </c>
      <c r="F6" s="52"/>
      <c r="G6" s="79">
        <v>9.2965999999999998</v>
      </c>
      <c r="H6" s="79">
        <v>-79.351050000000001</v>
      </c>
      <c r="I6" s="52">
        <v>9.2466059999999999</v>
      </c>
      <c r="J6" s="52">
        <v>-79.351044999999999</v>
      </c>
      <c r="K6" s="79">
        <v>-79.351050000000001</v>
      </c>
      <c r="L6" s="80"/>
      <c r="M6" s="40"/>
      <c r="N6" s="39"/>
      <c r="O6" s="41">
        <v>4</v>
      </c>
      <c r="P6" s="39" t="s">
        <v>2543</v>
      </c>
      <c r="Q6" s="39">
        <v>1</v>
      </c>
      <c r="R6" s="41">
        <v>45</v>
      </c>
      <c r="S6" s="39">
        <v>1</v>
      </c>
      <c r="T6" s="39">
        <v>2</v>
      </c>
      <c r="U6" s="39" t="s">
        <v>2544</v>
      </c>
      <c r="V6" s="39" t="s">
        <v>2545</v>
      </c>
      <c r="W6" s="39" t="s">
        <v>2456</v>
      </c>
      <c r="X6" s="39" t="s">
        <v>383</v>
      </c>
      <c r="Y6" s="39" t="s">
        <v>2546</v>
      </c>
      <c r="Z6" s="39">
        <v>0</v>
      </c>
      <c r="AA6" s="39">
        <v>1</v>
      </c>
      <c r="AB6" s="39">
        <v>0</v>
      </c>
      <c r="AC6" s="39">
        <v>0</v>
      </c>
      <c r="AD6" s="39">
        <v>0</v>
      </c>
      <c r="AE6" s="39">
        <v>0</v>
      </c>
      <c r="AF6" s="39">
        <v>0</v>
      </c>
      <c r="AG6" s="39" t="s">
        <v>2456</v>
      </c>
      <c r="AH6" s="39" t="s">
        <v>383</v>
      </c>
      <c r="AI6" s="39">
        <v>0</v>
      </c>
      <c r="AJ6" s="39">
        <v>1</v>
      </c>
      <c r="AK6" s="39">
        <v>0</v>
      </c>
      <c r="AL6" s="39">
        <v>0</v>
      </c>
      <c r="AM6" s="39">
        <v>0</v>
      </c>
      <c r="AN6" s="39">
        <v>0</v>
      </c>
      <c r="AO6" s="39">
        <v>0</v>
      </c>
      <c r="AP6" s="39" t="s">
        <v>2547</v>
      </c>
      <c r="AQ6" s="39">
        <v>0</v>
      </c>
      <c r="AR6" s="39"/>
      <c r="AS6" s="39">
        <v>15</v>
      </c>
      <c r="AT6" s="39">
        <v>15</v>
      </c>
      <c r="AU6" s="39">
        <v>1</v>
      </c>
      <c r="AV6" s="39"/>
      <c r="AW6" s="39">
        <v>2</v>
      </c>
      <c r="AX6" s="39" t="s">
        <v>383</v>
      </c>
      <c r="AY6" s="39">
        <v>0</v>
      </c>
      <c r="AZ6" s="39">
        <v>1</v>
      </c>
      <c r="BA6" s="39">
        <v>0</v>
      </c>
      <c r="BB6" s="39">
        <v>0</v>
      </c>
      <c r="BC6" s="39"/>
      <c r="BD6" s="39">
        <v>2</v>
      </c>
      <c r="BE6" s="39">
        <v>3</v>
      </c>
      <c r="BF6" s="39">
        <v>0</v>
      </c>
      <c r="BG6" s="39">
        <v>1</v>
      </c>
      <c r="BH6" s="39">
        <v>1</v>
      </c>
      <c r="BI6" s="39">
        <v>0</v>
      </c>
      <c r="BJ6" s="39" t="s">
        <v>2548</v>
      </c>
      <c r="BK6" s="39">
        <v>4</v>
      </c>
      <c r="BL6" s="39">
        <v>1</v>
      </c>
      <c r="BM6" s="39">
        <v>2</v>
      </c>
      <c r="BN6" s="39">
        <v>1</v>
      </c>
      <c r="BO6" s="39">
        <v>1</v>
      </c>
      <c r="BP6" s="39">
        <v>0</v>
      </c>
      <c r="BQ6" s="39">
        <v>0</v>
      </c>
      <c r="BR6" s="39">
        <v>0</v>
      </c>
      <c r="BS6" s="39">
        <v>0</v>
      </c>
      <c r="BT6" s="39">
        <v>0</v>
      </c>
      <c r="BU6" s="39" t="s">
        <v>2549</v>
      </c>
      <c r="BV6" s="39">
        <v>4</v>
      </c>
      <c r="BW6" s="39">
        <v>3</v>
      </c>
      <c r="BX6" s="39"/>
      <c r="BY6" s="39">
        <v>0</v>
      </c>
      <c r="BZ6" s="39">
        <v>0</v>
      </c>
      <c r="CA6" s="39">
        <v>1</v>
      </c>
      <c r="CB6" s="39">
        <v>0</v>
      </c>
      <c r="CC6" s="39"/>
      <c r="CD6" s="39">
        <v>3</v>
      </c>
      <c r="CE6" s="39">
        <v>0</v>
      </c>
      <c r="CF6" s="39"/>
      <c r="CG6" s="39">
        <v>2</v>
      </c>
      <c r="CH6" s="39"/>
      <c r="CI6" s="39">
        <v>1</v>
      </c>
      <c r="CJ6" s="39">
        <v>1</v>
      </c>
      <c r="CK6" s="39"/>
      <c r="CL6" s="39" t="s">
        <v>2404</v>
      </c>
      <c r="CM6" s="39"/>
      <c r="CN6" s="39">
        <v>1</v>
      </c>
      <c r="CO6" s="39">
        <v>1</v>
      </c>
      <c r="CP6" s="39">
        <v>1</v>
      </c>
      <c r="CQ6" s="39"/>
      <c r="CR6" s="39">
        <v>0</v>
      </c>
      <c r="CS6" s="39"/>
      <c r="CT6" s="39">
        <v>0</v>
      </c>
      <c r="CU6" s="39">
        <v>0</v>
      </c>
      <c r="CV6" s="39">
        <v>0</v>
      </c>
      <c r="CW6" s="39"/>
      <c r="CX6" s="39">
        <v>0</v>
      </c>
      <c r="CY6" s="39">
        <v>0</v>
      </c>
      <c r="CZ6" s="39"/>
      <c r="DA6" s="39">
        <v>1</v>
      </c>
      <c r="DB6" s="39">
        <v>1</v>
      </c>
      <c r="DC6" s="39">
        <v>1</v>
      </c>
      <c r="DD6" s="39">
        <v>1</v>
      </c>
      <c r="DE6" s="39">
        <v>1</v>
      </c>
      <c r="DF6" s="39">
        <v>1</v>
      </c>
      <c r="DG6" s="39">
        <v>1</v>
      </c>
      <c r="DH6" s="39">
        <v>1</v>
      </c>
      <c r="DI6" s="39">
        <v>0</v>
      </c>
      <c r="DJ6" s="39"/>
      <c r="DK6" s="39"/>
      <c r="DL6" s="39">
        <v>0</v>
      </c>
      <c r="DM6" s="39"/>
      <c r="DN6" s="39">
        <v>0</v>
      </c>
      <c r="DO6" s="39"/>
      <c r="DP6" s="39">
        <v>1</v>
      </c>
      <c r="DQ6" s="39">
        <v>3</v>
      </c>
      <c r="DR6" s="39">
        <v>1</v>
      </c>
      <c r="DS6" s="39">
        <v>1</v>
      </c>
      <c r="DT6" s="39">
        <v>0</v>
      </c>
      <c r="DU6" s="39"/>
      <c r="DV6" s="39">
        <v>0</v>
      </c>
      <c r="DW6" s="39"/>
      <c r="DX6" s="39">
        <v>0</v>
      </c>
      <c r="DY6" s="39"/>
      <c r="DZ6" s="39">
        <v>1</v>
      </c>
      <c r="EA6" s="39" t="s">
        <v>2550</v>
      </c>
      <c r="EB6" s="39">
        <v>1</v>
      </c>
      <c r="EC6" s="39">
        <v>1</v>
      </c>
      <c r="ED6" s="39" t="s">
        <v>2551</v>
      </c>
      <c r="EE6" s="39" t="s">
        <v>2552</v>
      </c>
      <c r="EF6" s="39">
        <v>1</v>
      </c>
      <c r="EG6" s="39" t="s">
        <v>2553</v>
      </c>
      <c r="EH6" s="39">
        <v>0</v>
      </c>
      <c r="EI6" s="39" t="s">
        <v>383</v>
      </c>
      <c r="EJ6" s="39" t="s">
        <v>383</v>
      </c>
      <c r="EK6" s="39" t="s">
        <v>383</v>
      </c>
      <c r="EL6" s="39" t="s">
        <v>383</v>
      </c>
      <c r="EM6" s="39" t="s">
        <v>383</v>
      </c>
      <c r="EN6" s="39" t="s">
        <v>383</v>
      </c>
      <c r="EO6" s="39">
        <v>1</v>
      </c>
      <c r="EP6" s="39" t="s">
        <v>2498</v>
      </c>
      <c r="EQ6" s="39" t="s">
        <v>2498</v>
      </c>
      <c r="ER6" s="39" t="s">
        <v>2466</v>
      </c>
      <c r="ES6" s="39" t="s">
        <v>2554</v>
      </c>
      <c r="ET6" s="39" t="s">
        <v>2415</v>
      </c>
      <c r="EU6" s="39">
        <v>0</v>
      </c>
      <c r="EV6" s="39">
        <v>0</v>
      </c>
      <c r="EW6" s="39" t="s">
        <v>383</v>
      </c>
      <c r="EX6" s="39" t="s">
        <v>383</v>
      </c>
      <c r="EY6" s="39" t="s">
        <v>383</v>
      </c>
      <c r="EZ6" s="39" t="s">
        <v>383</v>
      </c>
      <c r="FA6" s="39" t="s">
        <v>383</v>
      </c>
      <c r="FB6" s="39" t="s">
        <v>383</v>
      </c>
      <c r="FC6" s="39">
        <v>1</v>
      </c>
      <c r="FD6" s="39" t="s">
        <v>2498</v>
      </c>
      <c r="FE6" s="39" t="s">
        <v>2498</v>
      </c>
      <c r="FF6" s="39" t="s">
        <v>2466</v>
      </c>
      <c r="FG6" s="39" t="s">
        <v>2411</v>
      </c>
      <c r="FH6" s="39" t="s">
        <v>2415</v>
      </c>
      <c r="FI6" s="39" t="s">
        <v>383</v>
      </c>
      <c r="FJ6" s="39">
        <v>1</v>
      </c>
      <c r="FK6" s="39" t="s">
        <v>2498</v>
      </c>
      <c r="FL6" s="39" t="s">
        <v>2498</v>
      </c>
      <c r="FM6" s="39" t="s">
        <v>2466</v>
      </c>
      <c r="FN6" s="39" t="s">
        <v>2554</v>
      </c>
      <c r="FO6" s="39" t="s">
        <v>2415</v>
      </c>
      <c r="FP6" s="39" t="s">
        <v>383</v>
      </c>
      <c r="FQ6" s="39">
        <v>1</v>
      </c>
      <c r="FR6" s="39" t="s">
        <v>2412</v>
      </c>
      <c r="FS6" s="39" t="s">
        <v>2413</v>
      </c>
      <c r="FT6" s="39" t="s">
        <v>2410</v>
      </c>
      <c r="FU6" s="39" t="s">
        <v>2411</v>
      </c>
      <c r="FV6" s="39" t="s">
        <v>2415</v>
      </c>
      <c r="FW6" s="39" t="s">
        <v>383</v>
      </c>
      <c r="FX6" s="39">
        <v>0</v>
      </c>
      <c r="FY6" s="39" t="s">
        <v>383</v>
      </c>
      <c r="FZ6" s="39" t="s">
        <v>383</v>
      </c>
      <c r="GA6" s="39" t="s">
        <v>383</v>
      </c>
      <c r="GB6" s="39" t="s">
        <v>383</v>
      </c>
      <c r="GC6" s="39" t="s">
        <v>383</v>
      </c>
      <c r="GD6" s="39" t="s">
        <v>383</v>
      </c>
      <c r="GE6" s="39">
        <v>0</v>
      </c>
      <c r="GF6" s="39" t="s">
        <v>383</v>
      </c>
      <c r="GG6" s="39" t="s">
        <v>383</v>
      </c>
      <c r="GH6" s="39" t="s">
        <v>383</v>
      </c>
      <c r="GI6" s="39" t="s">
        <v>383</v>
      </c>
      <c r="GJ6" s="39" t="s">
        <v>383</v>
      </c>
      <c r="GK6" s="39" t="s">
        <v>383</v>
      </c>
      <c r="GL6" s="39" t="s">
        <v>383</v>
      </c>
      <c r="GM6" s="39" t="s">
        <v>383</v>
      </c>
      <c r="GN6" s="39" t="s">
        <v>383</v>
      </c>
      <c r="GO6" s="39" t="s">
        <v>383</v>
      </c>
      <c r="GP6" s="39" t="s">
        <v>383</v>
      </c>
      <c r="GQ6" s="39" t="s">
        <v>383</v>
      </c>
      <c r="GR6" s="39" t="s">
        <v>383</v>
      </c>
      <c r="GS6" s="39" t="s">
        <v>383</v>
      </c>
      <c r="GT6" s="39">
        <v>0</v>
      </c>
      <c r="GU6" s="39" t="s">
        <v>383</v>
      </c>
      <c r="GV6" s="39"/>
      <c r="GW6" s="39">
        <v>1</v>
      </c>
      <c r="GX6" s="39">
        <v>5</v>
      </c>
      <c r="GY6" s="39" t="s">
        <v>383</v>
      </c>
      <c r="GZ6" s="39">
        <v>1</v>
      </c>
      <c r="HA6" s="39">
        <v>5</v>
      </c>
      <c r="HB6" s="39"/>
      <c r="HC6" s="39">
        <v>0</v>
      </c>
      <c r="HD6" s="39" t="s">
        <v>383</v>
      </c>
      <c r="HE6" s="39"/>
      <c r="HF6" s="39">
        <v>0</v>
      </c>
      <c r="HG6" s="39" t="s">
        <v>383</v>
      </c>
      <c r="HH6" s="39"/>
      <c r="HI6" s="39">
        <v>0</v>
      </c>
      <c r="HJ6" s="39" t="s">
        <v>383</v>
      </c>
      <c r="HK6" s="39"/>
      <c r="HL6" s="39">
        <v>0</v>
      </c>
      <c r="HM6" s="39" t="s">
        <v>383</v>
      </c>
      <c r="HN6" s="39"/>
      <c r="HO6" s="39">
        <v>0</v>
      </c>
      <c r="HP6" s="39" t="s">
        <v>383</v>
      </c>
      <c r="HQ6" s="39">
        <v>0</v>
      </c>
      <c r="HR6" s="39" t="s">
        <v>383</v>
      </c>
      <c r="HS6" s="39">
        <v>1</v>
      </c>
      <c r="HT6" s="39" t="s">
        <v>2555</v>
      </c>
      <c r="HU6" s="39">
        <v>1800</v>
      </c>
      <c r="HV6" s="39">
        <v>1</v>
      </c>
      <c r="HW6" s="39" t="s">
        <v>2556</v>
      </c>
      <c r="HX6" s="39">
        <v>1800</v>
      </c>
      <c r="HY6" s="39" t="s">
        <v>2417</v>
      </c>
      <c r="HZ6" s="39"/>
      <c r="IA6" s="39" t="s">
        <v>1738</v>
      </c>
      <c r="IB6" s="39"/>
      <c r="IC6" s="39">
        <v>0</v>
      </c>
      <c r="ID6" s="39">
        <v>0</v>
      </c>
      <c r="IE6" s="39" t="s">
        <v>383</v>
      </c>
      <c r="IF6" s="39" t="s">
        <v>383</v>
      </c>
      <c r="IG6" s="39">
        <v>0</v>
      </c>
      <c r="IH6" s="39">
        <v>0</v>
      </c>
      <c r="II6" s="39" t="s">
        <v>383</v>
      </c>
      <c r="IJ6" s="39" t="s">
        <v>383</v>
      </c>
      <c r="IK6" s="39" t="s">
        <v>383</v>
      </c>
      <c r="IL6" s="39">
        <v>0</v>
      </c>
      <c r="IM6" s="39">
        <v>0</v>
      </c>
      <c r="IN6" s="39" t="s">
        <v>383</v>
      </c>
      <c r="IO6" s="39" t="s">
        <v>383</v>
      </c>
      <c r="IP6" s="39" t="s">
        <v>383</v>
      </c>
      <c r="IQ6" s="39">
        <v>0</v>
      </c>
      <c r="IR6" s="39">
        <v>0</v>
      </c>
      <c r="IS6" s="39" t="s">
        <v>383</v>
      </c>
      <c r="IT6" s="39" t="s">
        <v>383</v>
      </c>
      <c r="IU6" s="39" t="s">
        <v>383</v>
      </c>
      <c r="IV6" s="39">
        <v>0</v>
      </c>
      <c r="IW6" s="39">
        <v>0</v>
      </c>
      <c r="IX6" s="39" t="s">
        <v>383</v>
      </c>
      <c r="IY6" s="39" t="s">
        <v>383</v>
      </c>
      <c r="IZ6" s="39" t="s">
        <v>383</v>
      </c>
      <c r="JA6" s="39">
        <v>0</v>
      </c>
      <c r="JB6" s="39">
        <v>0</v>
      </c>
      <c r="JC6" s="39" t="s">
        <v>383</v>
      </c>
      <c r="JD6" s="39" t="s">
        <v>383</v>
      </c>
      <c r="JE6" s="39" t="s">
        <v>383</v>
      </c>
      <c r="JF6" s="39">
        <v>1</v>
      </c>
      <c r="JG6" s="39">
        <v>1</v>
      </c>
      <c r="JH6" s="39">
        <v>0</v>
      </c>
      <c r="JI6" s="39">
        <v>1</v>
      </c>
      <c r="JJ6" s="39">
        <v>0</v>
      </c>
      <c r="JK6" s="39">
        <v>0</v>
      </c>
      <c r="JL6" s="39" t="s">
        <v>383</v>
      </c>
      <c r="JM6" s="39" t="s">
        <v>383</v>
      </c>
      <c r="JN6" s="39" t="s">
        <v>2418</v>
      </c>
      <c r="JO6" s="39">
        <v>3</v>
      </c>
      <c r="JP6" s="39">
        <v>2</v>
      </c>
      <c r="JQ6" s="39">
        <v>2</v>
      </c>
      <c r="JR6" s="39">
        <v>0</v>
      </c>
      <c r="JS6" s="39">
        <v>0</v>
      </c>
      <c r="JT6" s="39">
        <v>0</v>
      </c>
      <c r="JU6" s="39">
        <v>0</v>
      </c>
      <c r="JV6" s="39">
        <v>0</v>
      </c>
      <c r="JW6" s="39">
        <v>0</v>
      </c>
      <c r="JX6" s="39">
        <v>1</v>
      </c>
      <c r="JY6" s="39">
        <v>1</v>
      </c>
      <c r="JZ6" s="39">
        <v>2</v>
      </c>
      <c r="KA6" s="39">
        <v>2</v>
      </c>
      <c r="KB6" s="39">
        <v>2</v>
      </c>
      <c r="KC6" s="39">
        <v>2</v>
      </c>
      <c r="KD6" s="39">
        <v>1</v>
      </c>
      <c r="KE6" s="39">
        <v>10</v>
      </c>
      <c r="KF6" s="39"/>
      <c r="KG6" s="39"/>
      <c r="KH6" s="39">
        <v>0</v>
      </c>
      <c r="KI6" s="39"/>
      <c r="KJ6" s="39"/>
      <c r="KK6" s="39">
        <v>0</v>
      </c>
      <c r="KL6" s="39"/>
      <c r="KM6" s="39" t="s">
        <v>2557</v>
      </c>
      <c r="KN6" s="39">
        <v>1</v>
      </c>
      <c r="KO6" s="39"/>
      <c r="KP6" s="39" t="s">
        <v>2558</v>
      </c>
      <c r="KQ6" s="39">
        <v>2</v>
      </c>
      <c r="KR6" s="39">
        <v>180</v>
      </c>
      <c r="KS6" s="39" t="s">
        <v>2473</v>
      </c>
      <c r="KT6" s="39" t="s">
        <v>2068</v>
      </c>
      <c r="KU6" s="39">
        <v>0</v>
      </c>
      <c r="KV6" s="39">
        <v>0</v>
      </c>
      <c r="KW6" s="39">
        <v>0</v>
      </c>
      <c r="KX6" s="39">
        <v>0</v>
      </c>
      <c r="KY6" s="39">
        <v>0</v>
      </c>
      <c r="KZ6" s="39">
        <v>0</v>
      </c>
      <c r="LA6" s="39">
        <v>0</v>
      </c>
      <c r="LB6" s="39">
        <v>0</v>
      </c>
      <c r="LC6" s="39">
        <v>0</v>
      </c>
      <c r="LD6" s="39" t="s">
        <v>2559</v>
      </c>
      <c r="LE6" s="39">
        <v>5</v>
      </c>
      <c r="LF6" s="39">
        <v>1</v>
      </c>
      <c r="LG6" s="39">
        <v>1</v>
      </c>
      <c r="LH6" s="39">
        <v>1</v>
      </c>
      <c r="LI6" s="39">
        <v>0</v>
      </c>
      <c r="LJ6" s="39" t="s">
        <v>631</v>
      </c>
      <c r="LK6" s="39" t="s">
        <v>2560</v>
      </c>
      <c r="LL6" s="39">
        <v>1</v>
      </c>
      <c r="LM6" s="39">
        <v>1</v>
      </c>
      <c r="LN6" s="39">
        <v>0</v>
      </c>
      <c r="LO6" s="39">
        <v>0</v>
      </c>
      <c r="LP6" s="39">
        <v>0</v>
      </c>
      <c r="LQ6" s="39"/>
      <c r="LR6" s="39">
        <v>1</v>
      </c>
      <c r="LS6" s="39"/>
      <c r="LT6" s="39">
        <v>18</v>
      </c>
      <c r="LU6" s="39" t="s">
        <v>2422</v>
      </c>
      <c r="LV6" s="39">
        <v>1</v>
      </c>
      <c r="LW6" s="39">
        <v>1</v>
      </c>
      <c r="LX6" s="39">
        <v>0</v>
      </c>
      <c r="LY6" s="39"/>
      <c r="LZ6" s="39">
        <v>1</v>
      </c>
      <c r="MA6" s="39">
        <v>1</v>
      </c>
      <c r="MB6" s="39">
        <v>0</v>
      </c>
      <c r="MC6" s="39">
        <v>1</v>
      </c>
      <c r="MD6" s="39">
        <v>0</v>
      </c>
      <c r="ME6" s="39">
        <v>0</v>
      </c>
      <c r="MF6" s="39"/>
      <c r="MG6" s="39">
        <v>0</v>
      </c>
      <c r="MH6" s="39"/>
      <c r="MI6" s="39">
        <v>1</v>
      </c>
      <c r="MJ6" s="39"/>
      <c r="MK6" s="39">
        <v>0</v>
      </c>
      <c r="ML6" s="39">
        <v>1</v>
      </c>
      <c r="MM6" s="39">
        <v>1</v>
      </c>
      <c r="MN6" s="39">
        <v>0</v>
      </c>
      <c r="MO6" s="39"/>
      <c r="MP6" s="39"/>
      <c r="MQ6" s="39">
        <v>1</v>
      </c>
      <c r="MR6" s="39">
        <v>1</v>
      </c>
      <c r="MS6" s="39" t="s">
        <v>2561</v>
      </c>
      <c r="MT6" s="39" t="s">
        <v>2562</v>
      </c>
      <c r="MU6" s="39"/>
      <c r="MV6" s="39">
        <v>0</v>
      </c>
      <c r="MW6" s="39" t="s">
        <v>383</v>
      </c>
      <c r="MX6" s="39" t="s">
        <v>383</v>
      </c>
      <c r="MY6" s="39" t="s">
        <v>383</v>
      </c>
      <c r="MZ6" s="39" t="s">
        <v>383</v>
      </c>
      <c r="NA6" s="39" t="s">
        <v>383</v>
      </c>
      <c r="NB6" s="39" t="s">
        <v>383</v>
      </c>
      <c r="NC6" s="39" t="s">
        <v>383</v>
      </c>
      <c r="ND6" s="39" t="s">
        <v>383</v>
      </c>
      <c r="NE6" s="39" t="s">
        <v>383</v>
      </c>
      <c r="NF6" s="39" t="s">
        <v>383</v>
      </c>
      <c r="NG6" s="39"/>
      <c r="NH6" s="39" t="s">
        <v>2514</v>
      </c>
      <c r="NI6" s="39"/>
      <c r="NJ6" s="39" t="s">
        <v>2428</v>
      </c>
      <c r="NK6" s="39" t="s">
        <v>2563</v>
      </c>
      <c r="NL6" s="39" t="s">
        <v>2517</v>
      </c>
      <c r="NM6" s="39">
        <v>0</v>
      </c>
      <c r="NN6" s="39"/>
      <c r="NO6" s="39"/>
      <c r="NP6" s="39"/>
      <c r="NQ6" s="39"/>
      <c r="NR6" s="39"/>
      <c r="NS6" s="39"/>
      <c r="NT6" s="39"/>
      <c r="NU6" s="39"/>
      <c r="NV6" s="39"/>
      <c r="NW6" s="39">
        <v>0</v>
      </c>
      <c r="NX6" s="39"/>
      <c r="NY6" s="39">
        <v>1</v>
      </c>
      <c r="NZ6" s="39">
        <v>1</v>
      </c>
      <c r="OA6" s="39" t="s">
        <v>2564</v>
      </c>
      <c r="OB6" s="39">
        <v>0</v>
      </c>
      <c r="OC6" s="39">
        <v>1</v>
      </c>
      <c r="OD6" s="39">
        <v>0</v>
      </c>
      <c r="OE6" s="39">
        <v>0</v>
      </c>
      <c r="OF6" s="39">
        <v>0</v>
      </c>
      <c r="OG6" s="39">
        <v>0</v>
      </c>
      <c r="OH6" s="39">
        <v>0</v>
      </c>
      <c r="OI6" s="39">
        <v>0</v>
      </c>
      <c r="OJ6" s="39"/>
      <c r="OK6" s="39">
        <v>1</v>
      </c>
      <c r="OL6" s="39"/>
      <c r="OM6" s="39" t="s">
        <v>2434</v>
      </c>
      <c r="ON6" s="39">
        <v>1</v>
      </c>
      <c r="OO6" s="39">
        <v>0</v>
      </c>
      <c r="OP6" s="39">
        <v>0</v>
      </c>
      <c r="OQ6" s="39">
        <v>0</v>
      </c>
      <c r="OR6" s="39">
        <v>0</v>
      </c>
      <c r="OS6" s="39">
        <v>0</v>
      </c>
      <c r="OT6" s="39">
        <v>0</v>
      </c>
      <c r="OU6" s="39">
        <v>0</v>
      </c>
      <c r="OV6" s="39">
        <v>0</v>
      </c>
      <c r="OW6" s="39">
        <v>0</v>
      </c>
      <c r="OX6" s="39"/>
      <c r="OY6" s="39"/>
      <c r="OZ6" s="39" t="s">
        <v>2565</v>
      </c>
      <c r="PA6" s="39">
        <v>0</v>
      </c>
      <c r="PB6" s="39">
        <v>0</v>
      </c>
      <c r="PC6" s="39">
        <v>1</v>
      </c>
      <c r="PD6" s="39">
        <v>0</v>
      </c>
      <c r="PE6" s="39">
        <v>0</v>
      </c>
      <c r="PF6" s="39">
        <v>0</v>
      </c>
      <c r="PG6" s="39">
        <v>0</v>
      </c>
      <c r="PH6" s="39"/>
      <c r="PI6" s="39">
        <v>1</v>
      </c>
      <c r="PJ6" s="39" t="s">
        <v>1979</v>
      </c>
      <c r="PK6" s="39">
        <v>0</v>
      </c>
      <c r="PL6" s="39">
        <v>0</v>
      </c>
      <c r="PM6" s="39">
        <v>0</v>
      </c>
      <c r="PN6" s="39">
        <v>0</v>
      </c>
      <c r="PO6" s="39">
        <v>0</v>
      </c>
      <c r="PP6" s="39">
        <v>0</v>
      </c>
      <c r="PQ6" s="39">
        <v>0</v>
      </c>
      <c r="PR6" s="39">
        <v>1</v>
      </c>
      <c r="PS6" s="39">
        <v>0</v>
      </c>
      <c r="PT6" s="39"/>
      <c r="PU6" s="39" t="s">
        <v>2566</v>
      </c>
      <c r="PV6" s="39" t="s">
        <v>2567</v>
      </c>
      <c r="PW6" s="39">
        <v>1</v>
      </c>
      <c r="PX6" s="39">
        <v>1</v>
      </c>
      <c r="PY6" s="39"/>
      <c r="PZ6" s="39">
        <v>0</v>
      </c>
      <c r="QA6" s="39" t="s">
        <v>2568</v>
      </c>
      <c r="QB6" s="39" t="s">
        <v>2569</v>
      </c>
      <c r="QC6" s="39" t="s">
        <v>2570</v>
      </c>
      <c r="QD6" s="39">
        <v>6</v>
      </c>
      <c r="QE6" s="39">
        <v>0</v>
      </c>
      <c r="QF6" s="39">
        <v>0</v>
      </c>
      <c r="QG6" s="39">
        <v>0</v>
      </c>
      <c r="QH6" s="39">
        <v>0</v>
      </c>
      <c r="QI6" s="39">
        <v>0</v>
      </c>
      <c r="QJ6" s="39">
        <v>1</v>
      </c>
      <c r="QK6" s="39">
        <v>0</v>
      </c>
      <c r="QL6" s="39" t="s">
        <v>2571</v>
      </c>
      <c r="QM6" s="39" t="s">
        <v>2435</v>
      </c>
      <c r="QN6" s="39">
        <v>0</v>
      </c>
      <c r="QO6" s="39">
        <v>0</v>
      </c>
      <c r="QP6" s="39">
        <v>0</v>
      </c>
      <c r="QQ6" s="39">
        <v>1</v>
      </c>
      <c r="QR6" s="39">
        <v>0</v>
      </c>
      <c r="QS6" s="39"/>
      <c r="QT6" s="39" t="s">
        <v>2435</v>
      </c>
      <c r="QU6" s="39">
        <v>0</v>
      </c>
      <c r="QV6" s="39">
        <v>0</v>
      </c>
      <c r="QW6" s="39">
        <v>0</v>
      </c>
      <c r="QX6" s="39">
        <v>0</v>
      </c>
      <c r="QY6" s="39">
        <v>0</v>
      </c>
      <c r="QZ6" s="39">
        <v>1</v>
      </c>
      <c r="RA6" s="39">
        <v>0</v>
      </c>
      <c r="RB6" s="39"/>
      <c r="RC6" s="39">
        <v>0</v>
      </c>
      <c r="RD6" s="39">
        <v>0</v>
      </c>
      <c r="RE6" s="39">
        <v>0</v>
      </c>
      <c r="RF6" s="39"/>
      <c r="RG6" s="39">
        <v>0</v>
      </c>
      <c r="RH6" s="39">
        <v>0</v>
      </c>
      <c r="RI6" s="39"/>
      <c r="RJ6" s="39">
        <v>0</v>
      </c>
      <c r="RK6" s="39">
        <v>0</v>
      </c>
      <c r="RL6" s="39"/>
      <c r="RM6" s="39">
        <v>0</v>
      </c>
      <c r="RN6" s="39">
        <v>0</v>
      </c>
      <c r="RO6" s="39"/>
      <c r="RP6" s="39">
        <v>0</v>
      </c>
      <c r="RQ6" s="39"/>
      <c r="RR6" s="39" t="s">
        <v>2484</v>
      </c>
      <c r="RS6" s="39">
        <v>0</v>
      </c>
      <c r="RT6" s="39">
        <v>0</v>
      </c>
      <c r="RU6" s="39">
        <v>1</v>
      </c>
      <c r="RV6" s="39">
        <v>0</v>
      </c>
      <c r="RW6" s="39">
        <v>0</v>
      </c>
      <c r="RX6" s="39">
        <v>0</v>
      </c>
      <c r="RY6" s="39">
        <v>0</v>
      </c>
      <c r="RZ6" s="39">
        <v>0</v>
      </c>
      <c r="SA6" s="39">
        <v>0</v>
      </c>
      <c r="SB6" s="39">
        <v>0</v>
      </c>
      <c r="SC6" s="39">
        <v>0</v>
      </c>
      <c r="SD6" s="39">
        <v>0</v>
      </c>
      <c r="SE6" s="39">
        <v>0</v>
      </c>
      <c r="SF6" s="39">
        <v>0</v>
      </c>
      <c r="SG6" s="39"/>
      <c r="SH6" s="39"/>
      <c r="SI6" s="39" t="s">
        <v>2435</v>
      </c>
      <c r="SJ6" s="39">
        <v>0</v>
      </c>
      <c r="SK6" s="39">
        <v>0</v>
      </c>
      <c r="SL6" s="39">
        <v>0</v>
      </c>
      <c r="SM6" s="39">
        <v>0</v>
      </c>
      <c r="SN6" s="39">
        <v>0</v>
      </c>
      <c r="SO6" s="39">
        <v>0</v>
      </c>
      <c r="SP6" s="39">
        <v>0</v>
      </c>
      <c r="SQ6" s="39">
        <v>0</v>
      </c>
      <c r="SR6" s="39">
        <v>0</v>
      </c>
      <c r="SS6" s="39">
        <v>1</v>
      </c>
      <c r="ST6" s="39"/>
      <c r="SU6" s="39" t="s">
        <v>2447</v>
      </c>
      <c r="SV6" s="39">
        <v>1</v>
      </c>
      <c r="SW6" s="39">
        <v>0</v>
      </c>
      <c r="SX6" s="39">
        <v>0</v>
      </c>
      <c r="SY6" s="39">
        <v>0</v>
      </c>
      <c r="SZ6" s="39">
        <v>0</v>
      </c>
      <c r="TA6" s="39"/>
      <c r="TB6" s="39"/>
      <c r="TC6" s="39"/>
      <c r="TD6" s="39">
        <v>0</v>
      </c>
      <c r="TE6" s="39" t="s">
        <v>2572</v>
      </c>
      <c r="TF6" s="39">
        <v>1</v>
      </c>
      <c r="TG6" s="39"/>
      <c r="TH6" s="39" t="s">
        <v>2573</v>
      </c>
      <c r="TI6" s="39">
        <v>1</v>
      </c>
      <c r="TJ6" s="39">
        <v>0</v>
      </c>
      <c r="TK6" s="39">
        <v>0</v>
      </c>
      <c r="TL6" s="39">
        <v>0</v>
      </c>
      <c r="TM6" s="39">
        <v>0</v>
      </c>
      <c r="TN6" s="39">
        <v>0</v>
      </c>
      <c r="TO6" s="39">
        <v>0</v>
      </c>
      <c r="TP6" s="39">
        <v>0</v>
      </c>
      <c r="TQ6" s="39"/>
      <c r="TR6" s="39">
        <v>0</v>
      </c>
      <c r="TS6" s="39" t="s">
        <v>383</v>
      </c>
      <c r="TT6" s="39" t="s">
        <v>383</v>
      </c>
      <c r="TU6" s="39" t="s">
        <v>383</v>
      </c>
      <c r="TV6" s="39" t="s">
        <v>383</v>
      </c>
      <c r="TW6" s="39" t="s">
        <v>383</v>
      </c>
      <c r="TX6" s="39" t="s">
        <v>383</v>
      </c>
      <c r="TY6" s="39" t="s">
        <v>383</v>
      </c>
      <c r="TZ6" s="39" t="s">
        <v>383</v>
      </c>
      <c r="UA6" s="39" t="s">
        <v>383</v>
      </c>
      <c r="UB6" s="39" t="s">
        <v>383</v>
      </c>
      <c r="UC6" s="39"/>
      <c r="UD6" s="39">
        <v>0</v>
      </c>
      <c r="UE6" s="39" t="s">
        <v>383</v>
      </c>
      <c r="UF6" s="39" t="s">
        <v>383</v>
      </c>
      <c r="UG6" s="39" t="s">
        <v>383</v>
      </c>
      <c r="UH6" s="39" t="s">
        <v>383</v>
      </c>
      <c r="UI6" s="39" t="s">
        <v>383</v>
      </c>
      <c r="UJ6" s="39" t="s">
        <v>383</v>
      </c>
      <c r="UK6" s="39" t="s">
        <v>383</v>
      </c>
      <c r="UL6" s="39" t="s">
        <v>383</v>
      </c>
      <c r="UM6" s="39" t="s">
        <v>383</v>
      </c>
      <c r="UN6" s="39" t="s">
        <v>383</v>
      </c>
      <c r="UO6" s="39" t="s">
        <v>383</v>
      </c>
      <c r="UP6" s="39" t="s">
        <v>383</v>
      </c>
      <c r="UQ6" s="39" t="s">
        <v>383</v>
      </c>
      <c r="UR6" s="39" t="s">
        <v>383</v>
      </c>
      <c r="US6" s="39" t="s">
        <v>383</v>
      </c>
      <c r="UT6" s="39" t="s">
        <v>383</v>
      </c>
      <c r="UU6" s="39" t="s">
        <v>383</v>
      </c>
      <c r="UV6" s="39" t="s">
        <v>383</v>
      </c>
      <c r="UW6" s="39" t="s">
        <v>383</v>
      </c>
      <c r="UX6" s="39" t="s">
        <v>383</v>
      </c>
      <c r="UY6" s="39" t="s">
        <v>383</v>
      </c>
      <c r="UZ6" s="39" t="s">
        <v>383</v>
      </c>
      <c r="VA6" s="39">
        <v>0</v>
      </c>
      <c r="VB6" s="39" t="s">
        <v>383</v>
      </c>
      <c r="VC6" s="39" t="s">
        <v>383</v>
      </c>
      <c r="VD6" s="39" t="s">
        <v>383</v>
      </c>
      <c r="VE6" s="39" t="s">
        <v>383</v>
      </c>
      <c r="VF6" s="39" t="s">
        <v>383</v>
      </c>
      <c r="VG6" s="39" t="s">
        <v>383</v>
      </c>
      <c r="VH6" s="39"/>
      <c r="VI6" s="39">
        <v>1</v>
      </c>
      <c r="VJ6" s="39">
        <v>0</v>
      </c>
      <c r="VK6" s="39">
        <v>0</v>
      </c>
      <c r="VL6" s="39"/>
      <c r="VM6" s="39">
        <v>0</v>
      </c>
      <c r="VN6" s="39">
        <v>0</v>
      </c>
      <c r="VO6" s="39"/>
      <c r="VP6" s="39">
        <v>0</v>
      </c>
      <c r="VQ6" s="39">
        <v>0</v>
      </c>
      <c r="VR6" s="39">
        <v>1</v>
      </c>
      <c r="VS6" s="39">
        <v>5</v>
      </c>
      <c r="VT6" s="39"/>
      <c r="VU6" s="39">
        <v>1</v>
      </c>
      <c r="VV6" s="39" t="s">
        <v>2574</v>
      </c>
      <c r="VW6" s="39" t="s">
        <v>1979</v>
      </c>
      <c r="VX6" s="39">
        <v>0</v>
      </c>
      <c r="VY6" s="39">
        <v>0</v>
      </c>
      <c r="VZ6" s="39">
        <v>0</v>
      </c>
      <c r="WA6" s="39">
        <v>0</v>
      </c>
      <c r="WB6" s="39">
        <v>0</v>
      </c>
      <c r="WC6" s="39">
        <v>0</v>
      </c>
      <c r="WD6" s="39">
        <v>0</v>
      </c>
      <c r="WE6" s="39">
        <v>0</v>
      </c>
      <c r="WF6" s="39">
        <v>0</v>
      </c>
      <c r="WG6" s="39">
        <v>0</v>
      </c>
      <c r="WH6" s="39">
        <v>0</v>
      </c>
      <c r="WI6" s="39">
        <v>0</v>
      </c>
      <c r="WJ6" s="39">
        <v>0</v>
      </c>
      <c r="WK6" s="39">
        <v>1</v>
      </c>
      <c r="WL6" s="39" t="s">
        <v>2575</v>
      </c>
      <c r="WM6" s="39" t="s">
        <v>2576</v>
      </c>
      <c r="WN6" s="39"/>
      <c r="WO6" s="39">
        <f>SUM(VX6+VY6+VZ6+WC6)</f>
        <v>0</v>
      </c>
      <c r="WP6" s="39" t="s">
        <v>2577</v>
      </c>
      <c r="WQ6" s="39"/>
      <c r="WR6" s="39" t="s">
        <v>2435</v>
      </c>
      <c r="WS6" s="39">
        <v>0</v>
      </c>
      <c r="WT6" s="39">
        <v>0</v>
      </c>
      <c r="WU6" s="39">
        <v>0</v>
      </c>
      <c r="WV6" s="39">
        <v>0</v>
      </c>
      <c r="WW6" s="39">
        <v>0</v>
      </c>
      <c r="WX6" s="39">
        <v>0</v>
      </c>
      <c r="WY6" s="39">
        <v>0</v>
      </c>
      <c r="WZ6" s="39">
        <v>0</v>
      </c>
      <c r="XA6" s="39">
        <v>0</v>
      </c>
      <c r="XB6" s="39">
        <v>1</v>
      </c>
      <c r="XC6" s="39">
        <v>0</v>
      </c>
      <c r="XD6" s="39"/>
      <c r="XE6" s="39"/>
      <c r="XF6" s="39">
        <f>SUM(WS6+WT6)</f>
        <v>0</v>
      </c>
      <c r="XG6" s="39" t="s">
        <v>2447</v>
      </c>
      <c r="XH6" s="39">
        <v>1</v>
      </c>
      <c r="XI6" s="39">
        <v>0</v>
      </c>
      <c r="XJ6" s="39">
        <v>0</v>
      </c>
      <c r="XK6" s="39">
        <v>0</v>
      </c>
      <c r="XL6" s="39">
        <v>0</v>
      </c>
      <c r="XM6" s="39"/>
      <c r="XN6" s="39"/>
      <c r="XO6" s="57" t="e">
        <f>SUM(XF6+WO6+VA6+UD6+TR6+TD6+#REF!)</f>
        <v>#REF!</v>
      </c>
      <c r="XP6" s="57">
        <v>1</v>
      </c>
      <c r="XQ6" s="56">
        <v>1</v>
      </c>
    </row>
    <row r="7" spans="1:641" ht="15" customHeight="1" x14ac:dyDescent="0.2">
      <c r="A7" s="39" t="s">
        <v>383</v>
      </c>
      <c r="B7" s="39" t="s">
        <v>373</v>
      </c>
      <c r="C7" s="52" t="s">
        <v>425</v>
      </c>
      <c r="D7" s="39" t="s">
        <v>2578</v>
      </c>
      <c r="E7" s="52" t="s">
        <v>2395</v>
      </c>
      <c r="F7" s="52" t="s">
        <v>2579</v>
      </c>
      <c r="G7" s="79">
        <v>9.2523370000000007</v>
      </c>
      <c r="H7" s="79">
        <v>-79.352475999999996</v>
      </c>
      <c r="I7" s="52">
        <v>9.2525879999999994</v>
      </c>
      <c r="J7" s="52">
        <v>-79.352099999999993</v>
      </c>
      <c r="K7" s="79">
        <v>-79.352475999999996</v>
      </c>
      <c r="L7" s="80">
        <v>851.5</v>
      </c>
      <c r="M7" s="40">
        <v>96</v>
      </c>
      <c r="N7" s="39"/>
      <c r="O7" s="41">
        <v>3</v>
      </c>
      <c r="P7" s="39" t="s">
        <v>2580</v>
      </c>
      <c r="Q7" s="39">
        <v>1</v>
      </c>
      <c r="R7" s="41">
        <v>33</v>
      </c>
      <c r="S7" s="39">
        <v>2</v>
      </c>
      <c r="T7" s="39">
        <v>2</v>
      </c>
      <c r="U7" s="39" t="s">
        <v>2454</v>
      </c>
      <c r="V7" s="39" t="s">
        <v>2455</v>
      </c>
      <c r="W7" s="39" t="s">
        <v>2456</v>
      </c>
      <c r="X7" s="39" t="s">
        <v>383</v>
      </c>
      <c r="Y7" s="39" t="s">
        <v>2581</v>
      </c>
      <c r="Z7" s="39">
        <v>0</v>
      </c>
      <c r="AA7" s="39">
        <v>1</v>
      </c>
      <c r="AB7" s="39">
        <v>0</v>
      </c>
      <c r="AC7" s="39">
        <v>0</v>
      </c>
      <c r="AD7" s="39">
        <v>0</v>
      </c>
      <c r="AE7" s="39">
        <v>0</v>
      </c>
      <c r="AF7" s="39">
        <v>0</v>
      </c>
      <c r="AG7" s="39" t="s">
        <v>2401</v>
      </c>
      <c r="AH7" s="39" t="s">
        <v>383</v>
      </c>
      <c r="AI7" s="39">
        <v>0</v>
      </c>
      <c r="AJ7" s="39">
        <v>0</v>
      </c>
      <c r="AK7" s="39">
        <v>0</v>
      </c>
      <c r="AL7" s="39">
        <v>1</v>
      </c>
      <c r="AM7" s="39">
        <v>0</v>
      </c>
      <c r="AN7" s="39">
        <v>0</v>
      </c>
      <c r="AO7" s="39">
        <v>0</v>
      </c>
      <c r="AP7" s="39" t="s">
        <v>383</v>
      </c>
      <c r="AQ7" s="39">
        <v>1</v>
      </c>
      <c r="AR7" s="39" t="s">
        <v>383</v>
      </c>
      <c r="AS7" s="39">
        <v>30</v>
      </c>
      <c r="AT7" s="39">
        <v>65</v>
      </c>
      <c r="AU7" s="39">
        <v>1</v>
      </c>
      <c r="AV7" s="39"/>
      <c r="AW7" s="39">
        <v>1</v>
      </c>
      <c r="AX7" s="39" t="s">
        <v>383</v>
      </c>
      <c r="AY7" s="39">
        <v>1</v>
      </c>
      <c r="AZ7" s="39">
        <v>0</v>
      </c>
      <c r="BA7" s="39">
        <v>0</v>
      </c>
      <c r="BB7" s="39">
        <v>0</v>
      </c>
      <c r="BC7" s="39"/>
      <c r="BD7" s="39">
        <v>2</v>
      </c>
      <c r="BE7" s="39" t="s">
        <v>383</v>
      </c>
      <c r="BF7" s="39">
        <v>0</v>
      </c>
      <c r="BG7" s="39">
        <v>1</v>
      </c>
      <c r="BH7" s="39">
        <v>0</v>
      </c>
      <c r="BI7" s="39">
        <v>0</v>
      </c>
      <c r="BJ7" s="39"/>
      <c r="BK7" s="39">
        <v>3</v>
      </c>
      <c r="BL7" s="39">
        <v>2</v>
      </c>
      <c r="BM7" s="39">
        <v>7</v>
      </c>
      <c r="BN7" s="39">
        <v>0</v>
      </c>
      <c r="BO7" s="39">
        <v>1</v>
      </c>
      <c r="BP7" s="39">
        <v>0</v>
      </c>
      <c r="BQ7" s="39">
        <v>0</v>
      </c>
      <c r="BR7" s="39">
        <v>0</v>
      </c>
      <c r="BS7" s="39">
        <v>0</v>
      </c>
      <c r="BT7" s="39">
        <v>1</v>
      </c>
      <c r="BU7" s="39" t="s">
        <v>2582</v>
      </c>
      <c r="BV7" s="39">
        <v>3</v>
      </c>
      <c r="BW7" s="39">
        <v>2</v>
      </c>
      <c r="BX7" s="39"/>
      <c r="BY7" s="39">
        <v>0</v>
      </c>
      <c r="BZ7" s="39">
        <v>1</v>
      </c>
      <c r="CA7" s="39">
        <v>0</v>
      </c>
      <c r="CB7" s="39">
        <v>0</v>
      </c>
      <c r="CC7" s="39"/>
      <c r="CD7" s="39">
        <v>3</v>
      </c>
      <c r="CE7" s="39">
        <v>0</v>
      </c>
      <c r="CF7" s="39"/>
      <c r="CG7" s="39">
        <v>2</v>
      </c>
      <c r="CH7" s="39"/>
      <c r="CI7" s="39">
        <v>3</v>
      </c>
      <c r="CJ7" s="39">
        <v>3</v>
      </c>
      <c r="CK7" s="39"/>
      <c r="CL7" s="39" t="s">
        <v>2404</v>
      </c>
      <c r="CM7" s="39"/>
      <c r="CN7" s="39">
        <v>1</v>
      </c>
      <c r="CO7" s="39">
        <v>0</v>
      </c>
      <c r="CP7" s="39">
        <v>0</v>
      </c>
      <c r="CQ7" s="39"/>
      <c r="CR7" s="39">
        <v>0</v>
      </c>
      <c r="CS7" s="39"/>
      <c r="CT7" s="39">
        <v>0</v>
      </c>
      <c r="CU7" s="39">
        <v>0</v>
      </c>
      <c r="CV7" s="39">
        <v>1</v>
      </c>
      <c r="CW7" s="39"/>
      <c r="CX7" s="39">
        <v>0</v>
      </c>
      <c r="CY7" s="39">
        <v>0</v>
      </c>
      <c r="CZ7" s="39"/>
      <c r="DA7" s="39">
        <v>0</v>
      </c>
      <c r="DB7" s="39"/>
      <c r="DC7" s="39">
        <v>0</v>
      </c>
      <c r="DD7" s="39"/>
      <c r="DE7" s="39">
        <v>1</v>
      </c>
      <c r="DF7" s="39">
        <v>1</v>
      </c>
      <c r="DG7" s="39">
        <v>1</v>
      </c>
      <c r="DH7" s="39">
        <v>1</v>
      </c>
      <c r="DI7" s="39">
        <v>0</v>
      </c>
      <c r="DJ7" s="39"/>
      <c r="DK7" s="39"/>
      <c r="DL7" s="39">
        <v>0</v>
      </c>
      <c r="DM7" s="39"/>
      <c r="DN7" s="39">
        <v>0</v>
      </c>
      <c r="DO7" s="39"/>
      <c r="DP7" s="39">
        <v>1</v>
      </c>
      <c r="DQ7" s="39">
        <v>3</v>
      </c>
      <c r="DR7" s="39">
        <v>0</v>
      </c>
      <c r="DS7" s="39"/>
      <c r="DT7" s="39">
        <v>0</v>
      </c>
      <c r="DU7" s="39"/>
      <c r="DV7" s="39">
        <v>0</v>
      </c>
      <c r="DW7" s="39"/>
      <c r="DX7" s="39">
        <v>0</v>
      </c>
      <c r="DY7" s="39"/>
      <c r="DZ7" s="39">
        <v>0</v>
      </c>
      <c r="EA7" s="39"/>
      <c r="EB7" s="39">
        <v>1</v>
      </c>
      <c r="EC7" s="39">
        <v>0</v>
      </c>
      <c r="ED7" s="39"/>
      <c r="EE7" s="39"/>
      <c r="EF7" s="39">
        <v>0</v>
      </c>
      <c r="EG7" s="39"/>
      <c r="EH7" s="39">
        <v>1</v>
      </c>
      <c r="EI7" s="39" t="s">
        <v>2413</v>
      </c>
      <c r="EJ7" s="39" t="s">
        <v>2413</v>
      </c>
      <c r="EK7" s="39" t="s">
        <v>2410</v>
      </c>
      <c r="EL7" s="39" t="s">
        <v>2583</v>
      </c>
      <c r="EM7" s="39" t="s">
        <v>2464</v>
      </c>
      <c r="EN7" s="39">
        <v>0</v>
      </c>
      <c r="EO7" s="39">
        <v>0</v>
      </c>
      <c r="EP7" s="39" t="s">
        <v>383</v>
      </c>
      <c r="EQ7" s="39" t="s">
        <v>383</v>
      </c>
      <c r="ER7" s="39" t="s">
        <v>383</v>
      </c>
      <c r="ES7" s="39" t="s">
        <v>383</v>
      </c>
      <c r="ET7" s="39" t="s">
        <v>383</v>
      </c>
      <c r="EU7" s="39" t="s">
        <v>383</v>
      </c>
      <c r="EV7" s="39">
        <v>1</v>
      </c>
      <c r="EW7" s="39" t="s">
        <v>2409</v>
      </c>
      <c r="EX7" s="39" t="s">
        <v>2409</v>
      </c>
      <c r="EY7" s="39" t="s">
        <v>2410</v>
      </c>
      <c r="EZ7" s="39" t="s">
        <v>2583</v>
      </c>
      <c r="FA7" s="39" t="s">
        <v>2464</v>
      </c>
      <c r="FB7" s="39" t="s">
        <v>383</v>
      </c>
      <c r="FC7" s="39">
        <v>0</v>
      </c>
      <c r="FD7" s="39" t="s">
        <v>383</v>
      </c>
      <c r="FE7" s="39" t="s">
        <v>383</v>
      </c>
      <c r="FF7" s="39" t="s">
        <v>383</v>
      </c>
      <c r="FG7" s="39" t="s">
        <v>383</v>
      </c>
      <c r="FH7" s="39" t="s">
        <v>383</v>
      </c>
      <c r="FI7" s="39" t="s">
        <v>383</v>
      </c>
      <c r="FJ7" s="39">
        <v>0</v>
      </c>
      <c r="FK7" s="39" t="s">
        <v>383</v>
      </c>
      <c r="FL7" s="39" t="s">
        <v>383</v>
      </c>
      <c r="FM7" s="39" t="s">
        <v>383</v>
      </c>
      <c r="FN7" s="39" t="s">
        <v>383</v>
      </c>
      <c r="FO7" s="39" t="s">
        <v>383</v>
      </c>
      <c r="FP7" s="39" t="s">
        <v>383</v>
      </c>
      <c r="FQ7" s="39">
        <v>0</v>
      </c>
      <c r="FR7" s="39" t="s">
        <v>383</v>
      </c>
      <c r="FS7" s="39" t="s">
        <v>383</v>
      </c>
      <c r="FT7" s="39" t="s">
        <v>383</v>
      </c>
      <c r="FU7" s="39" t="s">
        <v>383</v>
      </c>
      <c r="FV7" s="39" t="s">
        <v>383</v>
      </c>
      <c r="FW7" s="39" t="s">
        <v>383</v>
      </c>
      <c r="FX7" s="39">
        <v>0</v>
      </c>
      <c r="FY7" s="39" t="s">
        <v>383</v>
      </c>
      <c r="FZ7" s="39" t="s">
        <v>383</v>
      </c>
      <c r="GA7" s="39" t="s">
        <v>383</v>
      </c>
      <c r="GB7" s="39" t="s">
        <v>383</v>
      </c>
      <c r="GC7" s="39" t="s">
        <v>383</v>
      </c>
      <c r="GD7" s="39" t="s">
        <v>383</v>
      </c>
      <c r="GE7" s="39">
        <v>0</v>
      </c>
      <c r="GF7" s="39" t="s">
        <v>383</v>
      </c>
      <c r="GG7" s="39" t="s">
        <v>383</v>
      </c>
      <c r="GH7" s="39" t="s">
        <v>383</v>
      </c>
      <c r="GI7" s="39" t="s">
        <v>383</v>
      </c>
      <c r="GJ7" s="39" t="s">
        <v>383</v>
      </c>
      <c r="GK7" s="39" t="s">
        <v>383</v>
      </c>
      <c r="GL7" s="39" t="s">
        <v>383</v>
      </c>
      <c r="GM7" s="39" t="s">
        <v>383</v>
      </c>
      <c r="GN7" s="39" t="s">
        <v>383</v>
      </c>
      <c r="GO7" s="39" t="s">
        <v>383</v>
      </c>
      <c r="GP7" s="39" t="s">
        <v>383</v>
      </c>
      <c r="GQ7" s="39" t="s">
        <v>383</v>
      </c>
      <c r="GR7" s="39" t="s">
        <v>383</v>
      </c>
      <c r="GS7" s="39" t="s">
        <v>383</v>
      </c>
      <c r="GT7" s="39">
        <v>0</v>
      </c>
      <c r="GU7" s="39" t="s">
        <v>383</v>
      </c>
      <c r="GV7" s="39"/>
      <c r="GW7" s="39">
        <v>0</v>
      </c>
      <c r="GX7" s="39" t="s">
        <v>383</v>
      </c>
      <c r="GY7" s="39" t="s">
        <v>383</v>
      </c>
      <c r="GZ7" s="39">
        <v>1</v>
      </c>
      <c r="HA7" s="39">
        <v>3</v>
      </c>
      <c r="HB7" s="39"/>
      <c r="HC7" s="39">
        <v>0</v>
      </c>
      <c r="HD7" s="39" t="s">
        <v>383</v>
      </c>
      <c r="HE7" s="39"/>
      <c r="HF7" s="39">
        <v>0</v>
      </c>
      <c r="HG7" s="39" t="s">
        <v>383</v>
      </c>
      <c r="HH7" s="39"/>
      <c r="HI7" s="39">
        <v>0</v>
      </c>
      <c r="HJ7" s="39" t="s">
        <v>383</v>
      </c>
      <c r="HK7" s="39"/>
      <c r="HL7" s="39">
        <v>0</v>
      </c>
      <c r="HM7" s="39" t="s">
        <v>383</v>
      </c>
      <c r="HN7" s="39"/>
      <c r="HO7" s="39">
        <v>1</v>
      </c>
      <c r="HP7" s="39">
        <v>2000</v>
      </c>
      <c r="HQ7" s="39">
        <v>0</v>
      </c>
      <c r="HR7" s="39" t="s">
        <v>383</v>
      </c>
      <c r="HS7" s="39">
        <v>0</v>
      </c>
      <c r="HT7" s="39"/>
      <c r="HU7" s="39" t="s">
        <v>383</v>
      </c>
      <c r="HV7" s="39" t="s">
        <v>383</v>
      </c>
      <c r="HW7" s="39"/>
      <c r="HX7" s="39" t="s">
        <v>383</v>
      </c>
      <c r="HY7" s="39" t="s">
        <v>2584</v>
      </c>
      <c r="HZ7" s="39"/>
      <c r="IA7" s="39" t="s">
        <v>1734</v>
      </c>
      <c r="IB7" s="39"/>
      <c r="IC7" s="39">
        <v>0</v>
      </c>
      <c r="ID7" s="39">
        <v>0</v>
      </c>
      <c r="IE7" s="39" t="s">
        <v>383</v>
      </c>
      <c r="IF7" s="39" t="s">
        <v>383</v>
      </c>
      <c r="IG7" s="39">
        <v>1</v>
      </c>
      <c r="IH7" s="39">
        <v>17</v>
      </c>
      <c r="II7" s="39">
        <v>0</v>
      </c>
      <c r="IJ7" s="39">
        <v>0</v>
      </c>
      <c r="IK7" s="39" t="s">
        <v>383</v>
      </c>
      <c r="IL7" s="39">
        <v>0</v>
      </c>
      <c r="IM7" s="39">
        <v>0</v>
      </c>
      <c r="IN7" s="39" t="s">
        <v>383</v>
      </c>
      <c r="IO7" s="39" t="s">
        <v>383</v>
      </c>
      <c r="IP7" s="39" t="s">
        <v>383</v>
      </c>
      <c r="IQ7" s="39">
        <v>0</v>
      </c>
      <c r="IR7" s="39">
        <v>0</v>
      </c>
      <c r="IS7" s="39" t="s">
        <v>383</v>
      </c>
      <c r="IT7" s="39" t="s">
        <v>383</v>
      </c>
      <c r="IU7" s="39" t="s">
        <v>383</v>
      </c>
      <c r="IV7" s="39">
        <v>0</v>
      </c>
      <c r="IW7" s="39">
        <v>0</v>
      </c>
      <c r="IX7" s="39" t="s">
        <v>383</v>
      </c>
      <c r="IY7" s="39" t="s">
        <v>383</v>
      </c>
      <c r="IZ7" s="39" t="s">
        <v>383</v>
      </c>
      <c r="JA7" s="39">
        <v>0</v>
      </c>
      <c r="JB7" s="39">
        <v>0</v>
      </c>
      <c r="JC7" s="39" t="s">
        <v>383</v>
      </c>
      <c r="JD7" s="39" t="s">
        <v>383</v>
      </c>
      <c r="JE7" s="39" t="s">
        <v>383</v>
      </c>
      <c r="JF7" s="39">
        <v>0</v>
      </c>
      <c r="JG7" s="39">
        <v>0</v>
      </c>
      <c r="JH7" s="39" t="s">
        <v>383</v>
      </c>
      <c r="JI7" s="39" t="s">
        <v>383</v>
      </c>
      <c r="JJ7" s="39">
        <v>0</v>
      </c>
      <c r="JK7" s="39">
        <v>0</v>
      </c>
      <c r="JL7" s="39" t="s">
        <v>383</v>
      </c>
      <c r="JM7" s="39" t="s">
        <v>383</v>
      </c>
      <c r="JN7" s="39" t="s">
        <v>2418</v>
      </c>
      <c r="JO7" s="39">
        <v>2</v>
      </c>
      <c r="JP7" s="39">
        <v>0</v>
      </c>
      <c r="JQ7" s="39">
        <v>0</v>
      </c>
      <c r="JR7" s="39">
        <v>0</v>
      </c>
      <c r="JS7" s="39">
        <v>0</v>
      </c>
      <c r="JT7" s="39">
        <v>0</v>
      </c>
      <c r="JU7" s="39">
        <v>0</v>
      </c>
      <c r="JV7" s="39">
        <v>0</v>
      </c>
      <c r="JW7" s="39">
        <v>0</v>
      </c>
      <c r="JX7" s="39">
        <v>0</v>
      </c>
      <c r="JY7" s="39">
        <v>0</v>
      </c>
      <c r="JZ7" s="39">
        <v>2</v>
      </c>
      <c r="KA7" s="39">
        <v>2</v>
      </c>
      <c r="KB7" s="39">
        <v>0</v>
      </c>
      <c r="KC7" s="39">
        <v>0</v>
      </c>
      <c r="KD7" s="39">
        <v>1</v>
      </c>
      <c r="KE7" s="39">
        <v>40</v>
      </c>
      <c r="KF7" s="39"/>
      <c r="KG7" s="39"/>
      <c r="KH7" s="39">
        <v>35</v>
      </c>
      <c r="KI7" s="39"/>
      <c r="KJ7" s="39"/>
      <c r="KK7" s="39">
        <v>0</v>
      </c>
      <c r="KL7" s="39"/>
      <c r="KM7" s="39"/>
      <c r="KN7" s="39">
        <v>0</v>
      </c>
      <c r="KO7" s="39"/>
      <c r="KP7" s="39"/>
      <c r="KQ7" s="39">
        <v>1</v>
      </c>
      <c r="KR7" s="39">
        <v>180</v>
      </c>
      <c r="KS7" s="39" t="s">
        <v>2473</v>
      </c>
      <c r="KT7" s="39" t="s">
        <v>2068</v>
      </c>
      <c r="KU7" s="39">
        <v>0</v>
      </c>
      <c r="KV7" s="39">
        <v>0</v>
      </c>
      <c r="KW7" s="39">
        <v>0</v>
      </c>
      <c r="KX7" s="39">
        <v>0</v>
      </c>
      <c r="KY7" s="39">
        <v>0</v>
      </c>
      <c r="KZ7" s="39">
        <v>0</v>
      </c>
      <c r="LA7" s="39">
        <v>0</v>
      </c>
      <c r="LB7" s="39">
        <v>0</v>
      </c>
      <c r="LC7" s="39">
        <v>1</v>
      </c>
      <c r="LD7" s="39" t="s">
        <v>2585</v>
      </c>
      <c r="LE7" s="39">
        <v>1</v>
      </c>
      <c r="LF7" s="39">
        <v>1</v>
      </c>
      <c r="LG7" s="39">
        <v>0</v>
      </c>
      <c r="LH7" s="39">
        <v>0</v>
      </c>
      <c r="LI7" s="39">
        <v>0</v>
      </c>
      <c r="LJ7" s="39"/>
      <c r="LK7" s="39" t="s">
        <v>2421</v>
      </c>
      <c r="LL7" s="39">
        <v>1</v>
      </c>
      <c r="LM7" s="39">
        <v>0</v>
      </c>
      <c r="LN7" s="39">
        <v>0</v>
      </c>
      <c r="LO7" s="39">
        <v>0</v>
      </c>
      <c r="LP7" s="39">
        <v>0</v>
      </c>
      <c r="LQ7" s="39"/>
      <c r="LR7" s="39">
        <v>1</v>
      </c>
      <c r="LS7" s="39"/>
      <c r="LT7" s="39">
        <v>18</v>
      </c>
      <c r="LU7" s="39" t="s">
        <v>2422</v>
      </c>
      <c r="LV7" s="39">
        <v>1</v>
      </c>
      <c r="LW7" s="39">
        <v>0</v>
      </c>
      <c r="LX7" s="39">
        <v>0</v>
      </c>
      <c r="LY7" s="39"/>
      <c r="LZ7" s="39">
        <v>1</v>
      </c>
      <c r="MA7" s="39">
        <v>1</v>
      </c>
      <c r="MB7" s="39">
        <v>0</v>
      </c>
      <c r="MC7" s="39">
        <v>0</v>
      </c>
      <c r="MD7" s="39">
        <v>0</v>
      </c>
      <c r="ME7" s="39">
        <v>0</v>
      </c>
      <c r="MF7" s="39"/>
      <c r="MG7" s="39">
        <v>0</v>
      </c>
      <c r="MH7" s="39"/>
      <c r="MI7" s="39">
        <v>1</v>
      </c>
      <c r="MJ7" s="39"/>
      <c r="MK7" s="39">
        <v>0</v>
      </c>
      <c r="ML7" s="39">
        <v>1</v>
      </c>
      <c r="MM7" s="39">
        <v>1</v>
      </c>
      <c r="MN7" s="39">
        <v>0</v>
      </c>
      <c r="MO7" s="39"/>
      <c r="MP7" s="39"/>
      <c r="MQ7" s="39">
        <v>0</v>
      </c>
      <c r="MR7" s="39">
        <v>0</v>
      </c>
      <c r="MS7" s="39"/>
      <c r="MT7" s="39"/>
      <c r="MU7" s="39"/>
      <c r="MV7" s="39">
        <v>1</v>
      </c>
      <c r="MW7" s="39" t="s">
        <v>2586</v>
      </c>
      <c r="MX7" s="39">
        <v>0</v>
      </c>
      <c r="MY7" s="39">
        <v>0</v>
      </c>
      <c r="MZ7" s="39">
        <v>1</v>
      </c>
      <c r="NA7" s="39">
        <v>0</v>
      </c>
      <c r="NB7" s="39">
        <v>0</v>
      </c>
      <c r="NC7" s="39">
        <v>0</v>
      </c>
      <c r="ND7" s="39">
        <v>0</v>
      </c>
      <c r="NE7" s="39">
        <v>0</v>
      </c>
      <c r="NF7" s="39">
        <v>0</v>
      </c>
      <c r="NG7" s="39"/>
      <c r="NH7" s="39" t="s">
        <v>2587</v>
      </c>
      <c r="NI7" s="39"/>
      <c r="NJ7" s="39" t="s">
        <v>2588</v>
      </c>
      <c r="NK7" s="39" t="s">
        <v>2589</v>
      </c>
      <c r="NL7" s="39" t="s">
        <v>2590</v>
      </c>
      <c r="NM7" s="39">
        <v>0</v>
      </c>
      <c r="NN7" s="39"/>
      <c r="NO7" s="39"/>
      <c r="NP7" s="39"/>
      <c r="NQ7" s="39"/>
      <c r="NR7" s="39"/>
      <c r="NS7" s="39"/>
      <c r="NT7" s="39"/>
      <c r="NU7" s="39"/>
      <c r="NV7" s="39"/>
      <c r="NW7" s="39">
        <v>0</v>
      </c>
      <c r="NX7" s="39"/>
      <c r="NY7" s="39">
        <v>1</v>
      </c>
      <c r="NZ7" s="39">
        <v>1</v>
      </c>
      <c r="OA7" s="39" t="s">
        <v>2433</v>
      </c>
      <c r="OB7" s="39">
        <v>0</v>
      </c>
      <c r="OC7" s="39">
        <v>0</v>
      </c>
      <c r="OD7" s="39">
        <v>0</v>
      </c>
      <c r="OE7" s="39">
        <v>1</v>
      </c>
      <c r="OF7" s="39">
        <v>0</v>
      </c>
      <c r="OG7" s="39">
        <v>0</v>
      </c>
      <c r="OH7" s="39">
        <v>0</v>
      </c>
      <c r="OI7" s="39">
        <v>0</v>
      </c>
      <c r="OJ7" s="39"/>
      <c r="OK7" s="39">
        <v>1</v>
      </c>
      <c r="OL7" s="39"/>
      <c r="OM7" s="39" t="s">
        <v>2434</v>
      </c>
      <c r="ON7" s="39">
        <v>1</v>
      </c>
      <c r="OO7" s="39">
        <v>0</v>
      </c>
      <c r="OP7" s="39">
        <v>0</v>
      </c>
      <c r="OQ7" s="39">
        <v>0</v>
      </c>
      <c r="OR7" s="39">
        <v>0</v>
      </c>
      <c r="OS7" s="39">
        <v>0</v>
      </c>
      <c r="OT7" s="39">
        <v>0</v>
      </c>
      <c r="OU7" s="39">
        <v>0</v>
      </c>
      <c r="OV7" s="39">
        <v>0</v>
      </c>
      <c r="OW7" s="39">
        <v>0</v>
      </c>
      <c r="OX7" s="39"/>
      <c r="OY7" s="39"/>
      <c r="OZ7" s="39" t="s">
        <v>1241</v>
      </c>
      <c r="PA7" s="39">
        <v>0</v>
      </c>
      <c r="PB7" s="39">
        <v>0</v>
      </c>
      <c r="PC7" s="39">
        <v>0</v>
      </c>
      <c r="PD7" s="39">
        <v>0</v>
      </c>
      <c r="PE7" s="39">
        <v>1</v>
      </c>
      <c r="PF7" s="39">
        <v>0</v>
      </c>
      <c r="PG7" s="39">
        <v>0</v>
      </c>
      <c r="PH7" s="39"/>
      <c r="PI7" s="39">
        <v>1</v>
      </c>
      <c r="PJ7" s="39" t="s">
        <v>1979</v>
      </c>
      <c r="PK7" s="39">
        <v>0</v>
      </c>
      <c r="PL7" s="39">
        <v>0</v>
      </c>
      <c r="PM7" s="39">
        <v>0</v>
      </c>
      <c r="PN7" s="39">
        <v>0</v>
      </c>
      <c r="PO7" s="39">
        <v>0</v>
      </c>
      <c r="PP7" s="39">
        <v>0</v>
      </c>
      <c r="PQ7" s="39">
        <v>0</v>
      </c>
      <c r="PR7" s="39">
        <v>1</v>
      </c>
      <c r="PS7" s="39">
        <v>0</v>
      </c>
      <c r="PT7" s="39"/>
      <c r="PU7" s="39" t="s">
        <v>2436</v>
      </c>
      <c r="PV7" s="39" t="s">
        <v>2437</v>
      </c>
      <c r="PW7" s="39">
        <v>1</v>
      </c>
      <c r="PX7" s="39">
        <v>2</v>
      </c>
      <c r="PY7" s="39"/>
      <c r="PZ7" s="39" t="s">
        <v>383</v>
      </c>
      <c r="QA7" s="39" t="s">
        <v>2591</v>
      </c>
      <c r="QB7" s="39" t="s">
        <v>2439</v>
      </c>
      <c r="QC7" s="39" t="s">
        <v>2440</v>
      </c>
      <c r="QD7" s="39">
        <v>1</v>
      </c>
      <c r="QE7" s="39">
        <v>1</v>
      </c>
      <c r="QF7" s="39">
        <v>0</v>
      </c>
      <c r="QG7" s="39">
        <v>0</v>
      </c>
      <c r="QH7" s="39">
        <v>0</v>
      </c>
      <c r="QI7" s="39">
        <v>0</v>
      </c>
      <c r="QJ7" s="39">
        <v>0</v>
      </c>
      <c r="QK7" s="39">
        <v>0</v>
      </c>
      <c r="QL7" s="39"/>
      <c r="QM7" s="39" t="s">
        <v>2442</v>
      </c>
      <c r="QN7" s="39">
        <v>1</v>
      </c>
      <c r="QO7" s="39">
        <v>0</v>
      </c>
      <c r="QP7" s="39">
        <v>0</v>
      </c>
      <c r="QQ7" s="39">
        <v>0</v>
      </c>
      <c r="QR7" s="39">
        <v>0</v>
      </c>
      <c r="QS7" s="39"/>
      <c r="QT7" s="39" t="s">
        <v>2442</v>
      </c>
      <c r="QU7" s="39">
        <v>0</v>
      </c>
      <c r="QV7" s="39">
        <v>1</v>
      </c>
      <c r="QW7" s="39">
        <v>0</v>
      </c>
      <c r="QX7" s="39">
        <v>0</v>
      </c>
      <c r="QY7" s="39">
        <v>0</v>
      </c>
      <c r="QZ7" s="39">
        <v>0</v>
      </c>
      <c r="RA7" s="39">
        <v>0</v>
      </c>
      <c r="RB7" s="39"/>
      <c r="RC7" s="39">
        <v>1</v>
      </c>
      <c r="RD7" s="39">
        <v>0</v>
      </c>
      <c r="RE7" s="39">
        <v>0</v>
      </c>
      <c r="RF7" s="39"/>
      <c r="RG7" s="39">
        <v>1</v>
      </c>
      <c r="RH7" s="39">
        <v>4</v>
      </c>
      <c r="RI7" s="39"/>
      <c r="RJ7" s="39">
        <v>0</v>
      </c>
      <c r="RK7" s="39">
        <v>0</v>
      </c>
      <c r="RL7" s="39"/>
      <c r="RM7" s="39">
        <v>0</v>
      </c>
      <c r="RN7" s="39">
        <v>0</v>
      </c>
      <c r="RO7" s="39"/>
      <c r="RP7" s="39">
        <v>0</v>
      </c>
      <c r="RQ7" s="39"/>
      <c r="RR7" s="39" t="s">
        <v>1979</v>
      </c>
      <c r="RS7" s="39">
        <v>0</v>
      </c>
      <c r="RT7" s="39">
        <v>0</v>
      </c>
      <c r="RU7" s="39">
        <v>0</v>
      </c>
      <c r="RV7" s="39">
        <v>0</v>
      </c>
      <c r="RW7" s="39">
        <v>0</v>
      </c>
      <c r="RX7" s="39">
        <v>0</v>
      </c>
      <c r="RY7" s="39">
        <v>0</v>
      </c>
      <c r="RZ7" s="39">
        <v>0</v>
      </c>
      <c r="SA7" s="39">
        <v>0</v>
      </c>
      <c r="SB7" s="39">
        <v>0</v>
      </c>
      <c r="SC7" s="39">
        <v>0</v>
      </c>
      <c r="SD7" s="39">
        <v>0</v>
      </c>
      <c r="SE7" s="39">
        <v>0</v>
      </c>
      <c r="SF7" s="39">
        <v>1</v>
      </c>
      <c r="SG7" s="59" t="s">
        <v>2592</v>
      </c>
      <c r="SH7" s="39"/>
      <c r="SI7" s="39" t="s">
        <v>2435</v>
      </c>
      <c r="SJ7" s="39">
        <v>0</v>
      </c>
      <c r="SK7" s="39">
        <v>0</v>
      </c>
      <c r="SL7" s="39">
        <v>0</v>
      </c>
      <c r="SM7" s="39">
        <v>0</v>
      </c>
      <c r="SN7" s="39">
        <v>0</v>
      </c>
      <c r="SO7" s="39">
        <v>0</v>
      </c>
      <c r="SP7" s="39">
        <v>0</v>
      </c>
      <c r="SQ7" s="39">
        <v>0</v>
      </c>
      <c r="SR7" s="39">
        <v>0</v>
      </c>
      <c r="SS7" s="39">
        <v>1</v>
      </c>
      <c r="ST7" s="39"/>
      <c r="SU7" s="39" t="s">
        <v>2447</v>
      </c>
      <c r="SV7" s="39">
        <v>1</v>
      </c>
      <c r="SW7" s="39">
        <v>0</v>
      </c>
      <c r="SX7" s="39">
        <v>0</v>
      </c>
      <c r="SY7" s="39">
        <v>0</v>
      </c>
      <c r="SZ7" s="39">
        <v>0</v>
      </c>
      <c r="TA7" s="39"/>
      <c r="TB7" s="39"/>
      <c r="TC7" s="39"/>
      <c r="TD7" s="39">
        <v>0</v>
      </c>
      <c r="TE7" s="39"/>
      <c r="TF7" s="39">
        <v>1</v>
      </c>
      <c r="TG7" s="39"/>
      <c r="TH7" s="39" t="s">
        <v>2573</v>
      </c>
      <c r="TI7" s="39">
        <v>1</v>
      </c>
      <c r="TJ7" s="39">
        <v>0</v>
      </c>
      <c r="TK7" s="39">
        <v>0</v>
      </c>
      <c r="TL7" s="39">
        <v>0</v>
      </c>
      <c r="TM7" s="39">
        <v>0</v>
      </c>
      <c r="TN7" s="39">
        <v>0</v>
      </c>
      <c r="TO7" s="39">
        <v>0</v>
      </c>
      <c r="TP7" s="39">
        <v>0</v>
      </c>
      <c r="TQ7" s="39"/>
      <c r="TR7" s="39">
        <v>1</v>
      </c>
      <c r="TS7" s="39" t="s">
        <v>383</v>
      </c>
      <c r="TT7" s="39" t="s">
        <v>383</v>
      </c>
      <c r="TU7" s="39" t="s">
        <v>383</v>
      </c>
      <c r="TV7" s="39" t="s">
        <v>383</v>
      </c>
      <c r="TW7" s="39" t="s">
        <v>383</v>
      </c>
      <c r="TX7" s="39" t="s">
        <v>383</v>
      </c>
      <c r="TY7" s="39" t="s">
        <v>383</v>
      </c>
      <c r="TZ7" s="39" t="s">
        <v>383</v>
      </c>
      <c r="UA7" s="39" t="s">
        <v>383</v>
      </c>
      <c r="UB7" s="39" t="s">
        <v>383</v>
      </c>
      <c r="UC7" s="39"/>
      <c r="UD7" s="39">
        <v>0</v>
      </c>
      <c r="UE7" s="39" t="s">
        <v>383</v>
      </c>
      <c r="UF7" s="39" t="s">
        <v>383</v>
      </c>
      <c r="UG7" s="39" t="s">
        <v>383</v>
      </c>
      <c r="UH7" s="39" t="s">
        <v>383</v>
      </c>
      <c r="UI7" s="39" t="s">
        <v>383</v>
      </c>
      <c r="UJ7" s="39" t="s">
        <v>383</v>
      </c>
      <c r="UK7" s="39" t="s">
        <v>383</v>
      </c>
      <c r="UL7" s="39" t="s">
        <v>383</v>
      </c>
      <c r="UM7" s="39" t="s">
        <v>383</v>
      </c>
      <c r="UN7" s="39" t="s">
        <v>383</v>
      </c>
      <c r="UO7" s="39" t="s">
        <v>383</v>
      </c>
      <c r="UP7" s="39" t="s">
        <v>383</v>
      </c>
      <c r="UQ7" s="39" t="s">
        <v>383</v>
      </c>
      <c r="UR7" s="39" t="s">
        <v>383</v>
      </c>
      <c r="US7" s="39" t="s">
        <v>383</v>
      </c>
      <c r="UT7" s="39" t="s">
        <v>383</v>
      </c>
      <c r="UU7" s="39" t="s">
        <v>383</v>
      </c>
      <c r="UV7" s="39" t="s">
        <v>383</v>
      </c>
      <c r="UW7" s="39" t="s">
        <v>383</v>
      </c>
      <c r="UX7" s="39" t="s">
        <v>383</v>
      </c>
      <c r="UY7" s="39" t="s">
        <v>383</v>
      </c>
      <c r="UZ7" s="39" t="s">
        <v>383</v>
      </c>
      <c r="VA7" s="39">
        <v>0</v>
      </c>
      <c r="VB7" s="39" t="s">
        <v>383</v>
      </c>
      <c r="VC7" s="39" t="s">
        <v>383</v>
      </c>
      <c r="VD7" s="39" t="s">
        <v>383</v>
      </c>
      <c r="VE7" s="39" t="s">
        <v>383</v>
      </c>
      <c r="VF7" s="39" t="s">
        <v>383</v>
      </c>
      <c r="VG7" s="39" t="s">
        <v>383</v>
      </c>
      <c r="VH7" s="39"/>
      <c r="VI7" s="39">
        <v>1</v>
      </c>
      <c r="VJ7" s="39">
        <v>1</v>
      </c>
      <c r="VK7" s="39">
        <v>3</v>
      </c>
      <c r="VL7" s="39"/>
      <c r="VM7" s="39">
        <v>0</v>
      </c>
      <c r="VN7" s="39">
        <v>0</v>
      </c>
      <c r="VO7" s="39"/>
      <c r="VP7" s="39">
        <v>0</v>
      </c>
      <c r="VQ7" s="39">
        <v>0</v>
      </c>
      <c r="VR7" s="39">
        <v>0</v>
      </c>
      <c r="VS7" s="39">
        <v>0</v>
      </c>
      <c r="VT7" s="39"/>
      <c r="VU7" s="39">
        <v>0</v>
      </c>
      <c r="VV7" s="39"/>
      <c r="VW7" s="39" t="s">
        <v>1979</v>
      </c>
      <c r="VX7" s="39">
        <v>0</v>
      </c>
      <c r="VY7" s="39">
        <v>0</v>
      </c>
      <c r="VZ7" s="39">
        <v>0</v>
      </c>
      <c r="WA7" s="39">
        <v>0</v>
      </c>
      <c r="WB7" s="39">
        <v>0</v>
      </c>
      <c r="WC7" s="39">
        <v>0</v>
      </c>
      <c r="WD7" s="39">
        <v>0</v>
      </c>
      <c r="WE7" s="39">
        <v>0</v>
      </c>
      <c r="WF7" s="39">
        <v>0</v>
      </c>
      <c r="WG7" s="39">
        <v>0</v>
      </c>
      <c r="WH7" s="39">
        <v>0</v>
      </c>
      <c r="WI7" s="39">
        <v>0</v>
      </c>
      <c r="WJ7" s="39">
        <v>0</v>
      </c>
      <c r="WK7" s="39">
        <v>1</v>
      </c>
      <c r="WL7" s="39" t="s">
        <v>2540</v>
      </c>
      <c r="WM7" s="39" t="s">
        <v>2541</v>
      </c>
      <c r="WN7" s="39"/>
      <c r="WO7" s="39">
        <f>SUM(VX7+VY7+VZ7+WC7)</f>
        <v>0</v>
      </c>
      <c r="WP7" s="39" t="s">
        <v>2593</v>
      </c>
      <c r="WQ7" s="39"/>
      <c r="WR7" s="39" t="s">
        <v>2435</v>
      </c>
      <c r="WS7" s="39">
        <v>0</v>
      </c>
      <c r="WT7" s="39">
        <v>0</v>
      </c>
      <c r="WU7" s="39">
        <v>0</v>
      </c>
      <c r="WV7" s="39">
        <v>0</v>
      </c>
      <c r="WW7" s="39">
        <v>0</v>
      </c>
      <c r="WX7" s="39">
        <v>0</v>
      </c>
      <c r="WY7" s="39">
        <v>0</v>
      </c>
      <c r="WZ7" s="39">
        <v>0</v>
      </c>
      <c r="XA7" s="39">
        <v>0</v>
      </c>
      <c r="XB7" s="39">
        <v>1</v>
      </c>
      <c r="XC7" s="39">
        <v>0</v>
      </c>
      <c r="XD7" s="39"/>
      <c r="XE7" s="39"/>
      <c r="XF7" s="39">
        <f>SUM(WS7+WT7)</f>
        <v>0</v>
      </c>
      <c r="XG7" s="39" t="s">
        <v>2447</v>
      </c>
      <c r="XH7" s="39">
        <v>1</v>
      </c>
      <c r="XI7" s="39">
        <v>0</v>
      </c>
      <c r="XJ7" s="39">
        <v>0</v>
      </c>
      <c r="XK7" s="39">
        <v>0</v>
      </c>
      <c r="XL7" s="39">
        <v>0</v>
      </c>
      <c r="XM7" s="39"/>
      <c r="XN7" s="39"/>
      <c r="XO7" s="57" t="e">
        <f>SUM(XF7+WO7+VA7+UD7+TR7+TD7+#REF!)</f>
        <v>#REF!</v>
      </c>
      <c r="XP7" s="57">
        <v>2</v>
      </c>
      <c r="XQ7" s="56">
        <v>1</v>
      </c>
    </row>
    <row r="8" spans="1:641" ht="15" customHeight="1" x14ac:dyDescent="0.2">
      <c r="A8" s="39" t="s">
        <v>2542</v>
      </c>
      <c r="B8" s="39" t="s">
        <v>373</v>
      </c>
      <c r="C8" s="52" t="s">
        <v>437</v>
      </c>
      <c r="D8" s="39" t="s">
        <v>2594</v>
      </c>
      <c r="E8" s="52" t="s">
        <v>2395</v>
      </c>
      <c r="F8" s="52"/>
      <c r="G8" s="79">
        <v>9.2538</v>
      </c>
      <c r="H8" s="79">
        <v>-79.351699999999994</v>
      </c>
      <c r="I8" s="52">
        <v>9.2538049999999998</v>
      </c>
      <c r="J8" s="52">
        <v>-79.351693999999995</v>
      </c>
      <c r="K8" s="79">
        <v>-79.351699999999994</v>
      </c>
      <c r="L8" s="80"/>
      <c r="M8" s="40"/>
      <c r="N8" s="39"/>
      <c r="O8" s="41">
        <v>6</v>
      </c>
      <c r="P8" s="39" t="s">
        <v>2595</v>
      </c>
      <c r="Q8" s="39">
        <v>1</v>
      </c>
      <c r="R8" s="41">
        <v>30</v>
      </c>
      <c r="S8" s="39">
        <v>1</v>
      </c>
      <c r="T8" s="39">
        <v>2</v>
      </c>
      <c r="U8" s="39" t="s">
        <v>2596</v>
      </c>
      <c r="V8" s="39" t="s">
        <v>2597</v>
      </c>
      <c r="W8" s="39" t="s">
        <v>2598</v>
      </c>
      <c r="X8" s="39" t="s">
        <v>383</v>
      </c>
      <c r="Y8" s="39" t="s">
        <v>2599</v>
      </c>
      <c r="Z8" s="39">
        <v>1</v>
      </c>
      <c r="AA8" s="39">
        <v>0</v>
      </c>
      <c r="AB8" s="39">
        <v>0</v>
      </c>
      <c r="AC8" s="39">
        <v>0</v>
      </c>
      <c r="AD8" s="39">
        <v>0</v>
      </c>
      <c r="AE8" s="39">
        <v>0</v>
      </c>
      <c r="AF8" s="39">
        <v>0</v>
      </c>
      <c r="AG8" s="39" t="s">
        <v>1979</v>
      </c>
      <c r="AH8" s="39" t="s">
        <v>383</v>
      </c>
      <c r="AI8" s="39">
        <v>0</v>
      </c>
      <c r="AJ8" s="39">
        <v>0</v>
      </c>
      <c r="AK8" s="39">
        <v>0</v>
      </c>
      <c r="AL8" s="39">
        <v>0</v>
      </c>
      <c r="AM8" s="39">
        <v>0</v>
      </c>
      <c r="AN8" s="39">
        <v>0</v>
      </c>
      <c r="AO8" s="39">
        <v>1</v>
      </c>
      <c r="AP8" s="39" t="s">
        <v>2600</v>
      </c>
      <c r="AQ8" s="39">
        <v>0</v>
      </c>
      <c r="AR8" s="39"/>
      <c r="AS8" s="39">
        <v>4</v>
      </c>
      <c r="AT8" s="39">
        <v>4</v>
      </c>
      <c r="AU8" s="39">
        <v>2</v>
      </c>
      <c r="AV8" s="39"/>
      <c r="AW8" s="39">
        <v>1</v>
      </c>
      <c r="AX8" s="39" t="s">
        <v>383</v>
      </c>
      <c r="AY8" s="39">
        <v>1</v>
      </c>
      <c r="AZ8" s="39">
        <v>0</v>
      </c>
      <c r="BA8" s="39">
        <v>0</v>
      </c>
      <c r="BB8" s="39">
        <v>0</v>
      </c>
      <c r="BC8" s="39"/>
      <c r="BD8" s="39">
        <v>2</v>
      </c>
      <c r="BE8" s="39" t="s">
        <v>383</v>
      </c>
      <c r="BF8" s="39">
        <v>0</v>
      </c>
      <c r="BG8" s="39">
        <v>1</v>
      </c>
      <c r="BH8" s="39">
        <v>0</v>
      </c>
      <c r="BI8" s="39">
        <v>0</v>
      </c>
      <c r="BJ8" s="39"/>
      <c r="BK8" s="39">
        <v>4</v>
      </c>
      <c r="BL8" s="39">
        <v>7</v>
      </c>
      <c r="BM8" s="39" t="s">
        <v>383</v>
      </c>
      <c r="BN8" s="39">
        <v>0</v>
      </c>
      <c r="BO8" s="39">
        <v>0</v>
      </c>
      <c r="BP8" s="39">
        <v>0</v>
      </c>
      <c r="BQ8" s="39">
        <v>0</v>
      </c>
      <c r="BR8" s="39">
        <v>0</v>
      </c>
      <c r="BS8" s="39">
        <v>0</v>
      </c>
      <c r="BT8" s="39">
        <v>1</v>
      </c>
      <c r="BU8" s="39" t="s">
        <v>2601</v>
      </c>
      <c r="BV8" s="39">
        <v>4</v>
      </c>
      <c r="BW8" s="39">
        <v>1</v>
      </c>
      <c r="BX8" s="39"/>
      <c r="BY8" s="39">
        <v>1</v>
      </c>
      <c r="BZ8" s="39">
        <v>0</v>
      </c>
      <c r="CA8" s="39">
        <v>0</v>
      </c>
      <c r="CB8" s="39">
        <v>0</v>
      </c>
      <c r="CC8" s="39"/>
      <c r="CD8" s="39">
        <v>3</v>
      </c>
      <c r="CE8" s="39">
        <v>0</v>
      </c>
      <c r="CF8" s="39"/>
      <c r="CG8" s="39">
        <v>2</v>
      </c>
      <c r="CH8" s="39"/>
      <c r="CI8" s="39">
        <v>3</v>
      </c>
      <c r="CJ8" s="39">
        <v>3</v>
      </c>
      <c r="CK8" s="39"/>
      <c r="CL8" s="39" t="s">
        <v>2602</v>
      </c>
      <c r="CM8" s="39"/>
      <c r="CN8" s="39">
        <v>0</v>
      </c>
      <c r="CO8" s="39">
        <v>0</v>
      </c>
      <c r="CP8" s="39">
        <v>0</v>
      </c>
      <c r="CQ8" s="39"/>
      <c r="CR8" s="39">
        <v>0</v>
      </c>
      <c r="CS8" s="39"/>
      <c r="CT8" s="39">
        <v>0</v>
      </c>
      <c r="CU8" s="39">
        <v>0</v>
      </c>
      <c r="CV8" s="39">
        <v>0</v>
      </c>
      <c r="CW8" s="39"/>
      <c r="CX8" s="39">
        <v>0</v>
      </c>
      <c r="CY8" s="39">
        <v>0</v>
      </c>
      <c r="CZ8" s="39"/>
      <c r="DA8" s="39">
        <v>0</v>
      </c>
      <c r="DB8" s="39"/>
      <c r="DC8" s="39">
        <v>0</v>
      </c>
      <c r="DD8" s="39"/>
      <c r="DE8" s="39">
        <v>0</v>
      </c>
      <c r="DF8" s="39"/>
      <c r="DG8" s="39">
        <v>0</v>
      </c>
      <c r="DH8" s="39"/>
      <c r="DI8" s="39">
        <v>0</v>
      </c>
      <c r="DJ8" s="39"/>
      <c r="DK8" s="39"/>
      <c r="DL8" s="39">
        <v>0</v>
      </c>
      <c r="DM8" s="39"/>
      <c r="DN8" s="39">
        <v>0</v>
      </c>
      <c r="DO8" s="39"/>
      <c r="DP8" s="39">
        <v>0</v>
      </c>
      <c r="DQ8" s="39"/>
      <c r="DR8" s="39">
        <v>0</v>
      </c>
      <c r="DS8" s="39"/>
      <c r="DT8" s="39">
        <v>0</v>
      </c>
      <c r="DU8" s="39"/>
      <c r="DV8" s="39">
        <v>0</v>
      </c>
      <c r="DW8" s="39"/>
      <c r="DX8" s="39">
        <v>0</v>
      </c>
      <c r="DY8" s="39"/>
      <c r="DZ8" s="39">
        <v>0</v>
      </c>
      <c r="EA8" s="39"/>
      <c r="EB8" s="39">
        <v>0</v>
      </c>
      <c r="EC8" s="39">
        <v>1</v>
      </c>
      <c r="ED8" s="39" t="s">
        <v>2603</v>
      </c>
      <c r="EE8" s="39" t="s">
        <v>2604</v>
      </c>
      <c r="EF8" s="39">
        <v>0</v>
      </c>
      <c r="EG8" s="39"/>
      <c r="EH8" s="39">
        <v>0</v>
      </c>
      <c r="EI8" s="39" t="s">
        <v>383</v>
      </c>
      <c r="EJ8" s="39" t="s">
        <v>383</v>
      </c>
      <c r="EK8" s="39" t="s">
        <v>383</v>
      </c>
      <c r="EL8" s="39" t="s">
        <v>383</v>
      </c>
      <c r="EM8" s="39" t="s">
        <v>383</v>
      </c>
      <c r="EN8" s="39" t="s">
        <v>383</v>
      </c>
      <c r="EO8" s="39">
        <v>1</v>
      </c>
      <c r="EP8" s="39" t="s">
        <v>2498</v>
      </c>
      <c r="EQ8" s="39" t="s">
        <v>2498</v>
      </c>
      <c r="ER8" s="39" t="s">
        <v>2410</v>
      </c>
      <c r="ES8" s="39" t="s">
        <v>2605</v>
      </c>
      <c r="ET8" s="39" t="s">
        <v>2415</v>
      </c>
      <c r="EU8" s="39" t="s">
        <v>383</v>
      </c>
      <c r="EV8" s="39">
        <v>0</v>
      </c>
      <c r="EW8" s="39" t="s">
        <v>383</v>
      </c>
      <c r="EX8" s="39" t="s">
        <v>383</v>
      </c>
      <c r="EY8" s="39" t="s">
        <v>383</v>
      </c>
      <c r="EZ8" s="39" t="s">
        <v>383</v>
      </c>
      <c r="FA8" s="39" t="s">
        <v>383</v>
      </c>
      <c r="FB8" s="39" t="s">
        <v>383</v>
      </c>
      <c r="FC8" s="39">
        <v>0</v>
      </c>
      <c r="FD8" s="39" t="s">
        <v>383</v>
      </c>
      <c r="FE8" s="39" t="s">
        <v>383</v>
      </c>
      <c r="FF8" s="39" t="s">
        <v>383</v>
      </c>
      <c r="FG8" s="39" t="s">
        <v>383</v>
      </c>
      <c r="FH8" s="39" t="s">
        <v>383</v>
      </c>
      <c r="FI8" s="39" t="s">
        <v>383</v>
      </c>
      <c r="FJ8" s="39">
        <v>1</v>
      </c>
      <c r="FK8" s="39" t="s">
        <v>2498</v>
      </c>
      <c r="FL8" s="39" t="s">
        <v>2498</v>
      </c>
      <c r="FM8" s="39" t="s">
        <v>2466</v>
      </c>
      <c r="FN8" s="39" t="s">
        <v>2411</v>
      </c>
      <c r="FO8" s="39" t="s">
        <v>2415</v>
      </c>
      <c r="FP8" s="39" t="s">
        <v>383</v>
      </c>
      <c r="FQ8" s="39">
        <v>1</v>
      </c>
      <c r="FR8" s="39" t="s">
        <v>2409</v>
      </c>
      <c r="FS8" s="39" t="s">
        <v>2409</v>
      </c>
      <c r="FT8" s="39" t="s">
        <v>2606</v>
      </c>
      <c r="FU8" s="39" t="s">
        <v>2411</v>
      </c>
      <c r="FV8" s="39" t="s">
        <v>2415</v>
      </c>
      <c r="FW8" s="39" t="s">
        <v>383</v>
      </c>
      <c r="FX8" s="39">
        <v>0</v>
      </c>
      <c r="FY8" s="39" t="s">
        <v>383</v>
      </c>
      <c r="FZ8" s="39" t="s">
        <v>383</v>
      </c>
      <c r="GA8" s="39" t="s">
        <v>383</v>
      </c>
      <c r="GB8" s="39" t="s">
        <v>383</v>
      </c>
      <c r="GC8" s="39" t="s">
        <v>383</v>
      </c>
      <c r="GD8" s="39" t="s">
        <v>383</v>
      </c>
      <c r="GE8" s="39">
        <v>1</v>
      </c>
      <c r="GF8" s="39" t="s">
        <v>2498</v>
      </c>
      <c r="GG8" s="39" t="s">
        <v>2498</v>
      </c>
      <c r="GH8" s="39" t="s">
        <v>2466</v>
      </c>
      <c r="GI8" s="39" t="s">
        <v>2607</v>
      </c>
      <c r="GJ8" s="39" t="s">
        <v>2464</v>
      </c>
      <c r="GK8" s="39" t="s">
        <v>383</v>
      </c>
      <c r="GL8" s="39" t="s">
        <v>383</v>
      </c>
      <c r="GM8" s="39" t="s">
        <v>383</v>
      </c>
      <c r="GN8" s="39" t="s">
        <v>383</v>
      </c>
      <c r="GO8" s="39" t="s">
        <v>383</v>
      </c>
      <c r="GP8" s="39" t="s">
        <v>383</v>
      </c>
      <c r="GQ8" s="39" t="s">
        <v>383</v>
      </c>
      <c r="GR8" s="39" t="s">
        <v>383</v>
      </c>
      <c r="GS8" s="39" t="s">
        <v>383</v>
      </c>
      <c r="GT8" s="39">
        <v>0</v>
      </c>
      <c r="GU8" s="39" t="s">
        <v>383</v>
      </c>
      <c r="GV8" s="39"/>
      <c r="GW8" s="39">
        <v>0</v>
      </c>
      <c r="GX8" s="39" t="s">
        <v>383</v>
      </c>
      <c r="GY8" s="39" t="s">
        <v>383</v>
      </c>
      <c r="GZ8" s="39">
        <v>1</v>
      </c>
      <c r="HA8" s="39">
        <v>5</v>
      </c>
      <c r="HB8" s="39"/>
      <c r="HC8" s="39">
        <v>0</v>
      </c>
      <c r="HD8" s="39" t="s">
        <v>383</v>
      </c>
      <c r="HE8" s="39"/>
      <c r="HF8" s="39">
        <v>0</v>
      </c>
      <c r="HG8" s="39" t="s">
        <v>383</v>
      </c>
      <c r="HH8" s="39"/>
      <c r="HI8" s="39">
        <v>0</v>
      </c>
      <c r="HJ8" s="39" t="s">
        <v>383</v>
      </c>
      <c r="HK8" s="39"/>
      <c r="HL8" s="39">
        <v>0</v>
      </c>
      <c r="HM8" s="39" t="s">
        <v>383</v>
      </c>
      <c r="HN8" s="39"/>
      <c r="HO8" s="39">
        <v>0</v>
      </c>
      <c r="HP8" s="39" t="s">
        <v>383</v>
      </c>
      <c r="HQ8" s="39">
        <v>0</v>
      </c>
      <c r="HR8" s="39" t="s">
        <v>383</v>
      </c>
      <c r="HS8" s="39">
        <v>0</v>
      </c>
      <c r="HT8" s="39"/>
      <c r="HU8" s="39" t="s">
        <v>383</v>
      </c>
      <c r="HV8" s="39" t="s">
        <v>383</v>
      </c>
      <c r="HW8" s="39"/>
      <c r="HX8" s="39" t="s">
        <v>383</v>
      </c>
      <c r="HY8" s="39" t="s">
        <v>2417</v>
      </c>
      <c r="HZ8" s="39"/>
      <c r="IA8" s="39" t="s">
        <v>1738</v>
      </c>
      <c r="IB8" s="39"/>
      <c r="IC8" s="39">
        <v>1</v>
      </c>
      <c r="ID8" s="39">
        <v>1</v>
      </c>
      <c r="IE8" s="39">
        <v>0</v>
      </c>
      <c r="IF8" s="39">
        <v>0</v>
      </c>
      <c r="IG8" s="39">
        <v>1</v>
      </c>
      <c r="IH8" s="39">
        <v>35</v>
      </c>
      <c r="II8" s="39">
        <v>0</v>
      </c>
      <c r="IJ8" s="39">
        <v>0</v>
      </c>
      <c r="IK8" s="39" t="s">
        <v>383</v>
      </c>
      <c r="IL8" s="39">
        <v>0</v>
      </c>
      <c r="IM8" s="39">
        <v>0</v>
      </c>
      <c r="IN8" s="39" t="s">
        <v>383</v>
      </c>
      <c r="IO8" s="39" t="s">
        <v>383</v>
      </c>
      <c r="IP8" s="39" t="s">
        <v>383</v>
      </c>
      <c r="IQ8" s="39">
        <v>0</v>
      </c>
      <c r="IR8" s="39">
        <v>0</v>
      </c>
      <c r="IS8" s="39" t="s">
        <v>383</v>
      </c>
      <c r="IT8" s="39" t="s">
        <v>383</v>
      </c>
      <c r="IU8" s="39" t="s">
        <v>383</v>
      </c>
      <c r="IV8" s="39">
        <v>0</v>
      </c>
      <c r="IW8" s="39">
        <v>0</v>
      </c>
      <c r="IX8" s="39" t="s">
        <v>383</v>
      </c>
      <c r="IY8" s="39" t="s">
        <v>383</v>
      </c>
      <c r="IZ8" s="39" t="s">
        <v>383</v>
      </c>
      <c r="JA8" s="39">
        <v>0</v>
      </c>
      <c r="JB8" s="39">
        <v>0</v>
      </c>
      <c r="JC8" s="39" t="s">
        <v>383</v>
      </c>
      <c r="JD8" s="39" t="s">
        <v>383</v>
      </c>
      <c r="JE8" s="39" t="s">
        <v>383</v>
      </c>
      <c r="JF8" s="39">
        <v>0</v>
      </c>
      <c r="JG8" s="39">
        <v>0</v>
      </c>
      <c r="JH8" s="39" t="s">
        <v>383</v>
      </c>
      <c r="JI8" s="39" t="s">
        <v>383</v>
      </c>
      <c r="JJ8" s="39">
        <v>0</v>
      </c>
      <c r="JK8" s="39">
        <v>0</v>
      </c>
      <c r="JL8" s="39" t="s">
        <v>383</v>
      </c>
      <c r="JM8" s="39" t="s">
        <v>383</v>
      </c>
      <c r="JN8" s="39" t="s">
        <v>2418</v>
      </c>
      <c r="JO8" s="39">
        <v>2</v>
      </c>
      <c r="JP8" s="39">
        <v>2</v>
      </c>
      <c r="JQ8" s="39">
        <v>2</v>
      </c>
      <c r="JR8" s="39">
        <v>2</v>
      </c>
      <c r="JS8" s="39">
        <v>2</v>
      </c>
      <c r="JT8" s="39">
        <v>0</v>
      </c>
      <c r="JU8" s="39">
        <v>0</v>
      </c>
      <c r="JV8" s="39">
        <v>0</v>
      </c>
      <c r="JW8" s="39">
        <v>0</v>
      </c>
      <c r="JX8" s="39">
        <v>0</v>
      </c>
      <c r="JY8" s="39">
        <v>0</v>
      </c>
      <c r="JZ8" s="39">
        <v>2</v>
      </c>
      <c r="KA8" s="39">
        <v>2</v>
      </c>
      <c r="KB8" s="39">
        <v>1</v>
      </c>
      <c r="KC8" s="39">
        <v>1</v>
      </c>
      <c r="KD8" s="39">
        <v>0</v>
      </c>
      <c r="KE8" s="39">
        <v>0</v>
      </c>
      <c r="KF8" s="39"/>
      <c r="KG8" s="39"/>
      <c r="KH8" s="39">
        <v>2</v>
      </c>
      <c r="KI8" s="39"/>
      <c r="KJ8" s="39"/>
      <c r="KK8" s="39">
        <v>0</v>
      </c>
      <c r="KL8" s="39"/>
      <c r="KM8" s="39"/>
      <c r="KN8" s="39">
        <v>0</v>
      </c>
      <c r="KO8" s="39"/>
      <c r="KP8" s="39"/>
      <c r="KQ8" s="39">
        <v>1</v>
      </c>
      <c r="KR8" s="39">
        <v>120</v>
      </c>
      <c r="KS8" s="39" t="s">
        <v>2473</v>
      </c>
      <c r="KT8" s="39" t="s">
        <v>2068</v>
      </c>
      <c r="KU8" s="39">
        <v>0</v>
      </c>
      <c r="KV8" s="39">
        <v>0</v>
      </c>
      <c r="KW8" s="39">
        <v>0</v>
      </c>
      <c r="KX8" s="39">
        <v>0</v>
      </c>
      <c r="KY8" s="39">
        <v>0</v>
      </c>
      <c r="KZ8" s="39">
        <v>0</v>
      </c>
      <c r="LA8" s="39">
        <v>0</v>
      </c>
      <c r="LB8" s="39">
        <v>0</v>
      </c>
      <c r="LC8" s="39">
        <v>1</v>
      </c>
      <c r="LD8" s="39" t="s">
        <v>2608</v>
      </c>
      <c r="LE8" s="39">
        <v>2</v>
      </c>
      <c r="LF8" s="39">
        <v>0</v>
      </c>
      <c r="LG8" s="39">
        <v>1</v>
      </c>
      <c r="LH8" s="39">
        <v>0</v>
      </c>
      <c r="LI8" s="39">
        <v>0</v>
      </c>
      <c r="LJ8" s="39"/>
      <c r="LK8" s="39" t="s">
        <v>2421</v>
      </c>
      <c r="LL8" s="39">
        <v>1</v>
      </c>
      <c r="LM8" s="39">
        <v>0</v>
      </c>
      <c r="LN8" s="39">
        <v>0</v>
      </c>
      <c r="LO8" s="39">
        <v>0</v>
      </c>
      <c r="LP8" s="39">
        <v>0</v>
      </c>
      <c r="LQ8" s="39"/>
      <c r="LR8" s="39">
        <v>1</v>
      </c>
      <c r="LS8" s="39"/>
      <c r="LT8" s="39">
        <v>18</v>
      </c>
      <c r="LU8" s="39" t="s">
        <v>2609</v>
      </c>
      <c r="LV8" s="39">
        <v>1</v>
      </c>
      <c r="LW8" s="39">
        <v>1</v>
      </c>
      <c r="LX8" s="39">
        <v>0</v>
      </c>
      <c r="LY8" s="39"/>
      <c r="LZ8" s="39">
        <v>1</v>
      </c>
      <c r="MA8" s="39">
        <v>1</v>
      </c>
      <c r="MB8" s="39">
        <v>0</v>
      </c>
      <c r="MC8" s="39">
        <v>1</v>
      </c>
      <c r="MD8" s="39">
        <v>0</v>
      </c>
      <c r="ME8" s="39" t="s">
        <v>383</v>
      </c>
      <c r="MF8" s="39"/>
      <c r="MG8" s="39">
        <v>0</v>
      </c>
      <c r="MH8" s="39"/>
      <c r="MI8" s="39">
        <v>1</v>
      </c>
      <c r="MJ8" s="39"/>
      <c r="MK8" s="39">
        <v>0</v>
      </c>
      <c r="ML8" s="39">
        <v>0</v>
      </c>
      <c r="MM8" s="39">
        <v>1</v>
      </c>
      <c r="MN8" s="39">
        <v>0</v>
      </c>
      <c r="MO8" s="39"/>
      <c r="MP8" s="39"/>
      <c r="MQ8" s="39">
        <v>0</v>
      </c>
      <c r="MR8" s="39">
        <v>0</v>
      </c>
      <c r="MS8" s="39"/>
      <c r="MT8" s="39"/>
      <c r="MU8" s="39"/>
      <c r="MV8" s="39">
        <v>1</v>
      </c>
      <c r="MW8" s="39" t="s">
        <v>2586</v>
      </c>
      <c r="MX8" s="39">
        <v>0</v>
      </c>
      <c r="MY8" s="39">
        <v>0</v>
      </c>
      <c r="MZ8" s="39">
        <v>1</v>
      </c>
      <c r="NA8" s="39">
        <v>0</v>
      </c>
      <c r="NB8" s="39">
        <v>0</v>
      </c>
      <c r="NC8" s="39">
        <v>0</v>
      </c>
      <c r="ND8" s="39">
        <v>0</v>
      </c>
      <c r="NE8" s="39">
        <v>0</v>
      </c>
      <c r="NF8" s="39">
        <v>0</v>
      </c>
      <c r="NG8" s="39"/>
      <c r="NH8" s="39" t="s">
        <v>2610</v>
      </c>
      <c r="NI8" s="39"/>
      <c r="NJ8" s="39" t="s">
        <v>2611</v>
      </c>
      <c r="NK8" s="39" t="s">
        <v>2612</v>
      </c>
      <c r="NL8" s="39" t="s">
        <v>2613</v>
      </c>
      <c r="NM8" s="39">
        <v>0</v>
      </c>
      <c r="NN8" s="39"/>
      <c r="NO8" s="39"/>
      <c r="NP8" s="39"/>
      <c r="NQ8" s="39"/>
      <c r="NR8" s="39"/>
      <c r="NS8" s="39"/>
      <c r="NT8" s="39"/>
      <c r="NU8" s="39"/>
      <c r="NV8" s="39"/>
      <c r="NW8" s="39">
        <v>0</v>
      </c>
      <c r="NX8" s="39"/>
      <c r="NY8" s="39">
        <v>1</v>
      </c>
      <c r="NZ8" s="39">
        <v>1</v>
      </c>
      <c r="OA8" s="39" t="s">
        <v>2564</v>
      </c>
      <c r="OB8" s="39">
        <v>0</v>
      </c>
      <c r="OC8" s="39">
        <v>1</v>
      </c>
      <c r="OD8" s="39">
        <v>0</v>
      </c>
      <c r="OE8" s="39">
        <v>0</v>
      </c>
      <c r="OF8" s="39">
        <v>0</v>
      </c>
      <c r="OG8" s="39">
        <v>0</v>
      </c>
      <c r="OH8" s="39">
        <v>0</v>
      </c>
      <c r="OI8" s="39">
        <v>0</v>
      </c>
      <c r="OJ8" s="39"/>
      <c r="OK8" s="39">
        <v>1</v>
      </c>
      <c r="OL8" s="39"/>
      <c r="OM8" s="39" t="s">
        <v>2434</v>
      </c>
      <c r="ON8" s="39">
        <v>1</v>
      </c>
      <c r="OO8" s="39">
        <v>0</v>
      </c>
      <c r="OP8" s="39">
        <v>0</v>
      </c>
      <c r="OQ8" s="39">
        <v>0</v>
      </c>
      <c r="OR8" s="39">
        <v>0</v>
      </c>
      <c r="OS8" s="39">
        <v>0</v>
      </c>
      <c r="OT8" s="39">
        <v>0</v>
      </c>
      <c r="OU8" s="39">
        <v>0</v>
      </c>
      <c r="OV8" s="39">
        <v>0</v>
      </c>
      <c r="OW8" s="39">
        <v>0</v>
      </c>
      <c r="OX8" s="39"/>
      <c r="OY8" s="39"/>
      <c r="OZ8" s="39" t="s">
        <v>2565</v>
      </c>
      <c r="PA8" s="39">
        <v>0</v>
      </c>
      <c r="PB8" s="39">
        <v>0</v>
      </c>
      <c r="PC8" s="39">
        <v>1</v>
      </c>
      <c r="PD8" s="39">
        <v>0</v>
      </c>
      <c r="PE8" s="39">
        <v>0</v>
      </c>
      <c r="PF8" s="39">
        <v>0</v>
      </c>
      <c r="PG8" s="39">
        <v>0</v>
      </c>
      <c r="PH8" s="39"/>
      <c r="PI8" s="39">
        <v>1</v>
      </c>
      <c r="PJ8" s="39" t="s">
        <v>1979</v>
      </c>
      <c r="PK8" s="39">
        <v>0</v>
      </c>
      <c r="PL8" s="39">
        <v>0</v>
      </c>
      <c r="PM8" s="39">
        <v>0</v>
      </c>
      <c r="PN8" s="39">
        <v>0</v>
      </c>
      <c r="PO8" s="39">
        <v>0</v>
      </c>
      <c r="PP8" s="39">
        <v>0</v>
      </c>
      <c r="PQ8" s="39">
        <v>0</v>
      </c>
      <c r="PR8" s="39">
        <v>1</v>
      </c>
      <c r="PS8" s="39">
        <v>0</v>
      </c>
      <c r="PT8" s="39"/>
      <c r="PU8" s="39" t="s">
        <v>2614</v>
      </c>
      <c r="PV8" s="39" t="s">
        <v>2615</v>
      </c>
      <c r="PW8" s="39">
        <v>1</v>
      </c>
      <c r="PX8" s="39">
        <v>2</v>
      </c>
      <c r="PY8" s="39"/>
      <c r="PZ8" s="39" t="s">
        <v>383</v>
      </c>
      <c r="QA8" s="39" t="s">
        <v>2616</v>
      </c>
      <c r="QB8" s="39" t="s">
        <v>2439</v>
      </c>
      <c r="QC8" s="39" t="s">
        <v>2440</v>
      </c>
      <c r="QD8" s="39">
        <v>1</v>
      </c>
      <c r="QE8" s="39">
        <v>1</v>
      </c>
      <c r="QF8" s="39">
        <v>0</v>
      </c>
      <c r="QG8" s="39">
        <v>0</v>
      </c>
      <c r="QH8" s="39">
        <v>0</v>
      </c>
      <c r="QI8" s="39">
        <v>0</v>
      </c>
      <c r="QJ8" s="39">
        <v>0</v>
      </c>
      <c r="QK8" s="39">
        <v>0</v>
      </c>
      <c r="QL8" s="39"/>
      <c r="QM8" s="39" t="s">
        <v>2442</v>
      </c>
      <c r="QN8" s="39">
        <v>1</v>
      </c>
      <c r="QO8" s="39">
        <v>0</v>
      </c>
      <c r="QP8" s="39">
        <v>0</v>
      </c>
      <c r="QQ8" s="39">
        <v>0</v>
      </c>
      <c r="QR8" s="39">
        <v>0</v>
      </c>
      <c r="QS8" s="39"/>
      <c r="QT8" s="39" t="s">
        <v>2442</v>
      </c>
      <c r="QU8" s="39">
        <v>0</v>
      </c>
      <c r="QV8" s="39">
        <v>1</v>
      </c>
      <c r="QW8" s="39">
        <v>0</v>
      </c>
      <c r="QX8" s="39">
        <v>0</v>
      </c>
      <c r="QY8" s="39">
        <v>0</v>
      </c>
      <c r="QZ8" s="39">
        <v>0</v>
      </c>
      <c r="RA8" s="39">
        <v>0</v>
      </c>
      <c r="RB8" s="39"/>
      <c r="RC8" s="39">
        <v>1</v>
      </c>
      <c r="RD8" s="39">
        <v>0</v>
      </c>
      <c r="RE8" s="39">
        <v>0</v>
      </c>
      <c r="RF8" s="39"/>
      <c r="RG8" s="39">
        <v>1</v>
      </c>
      <c r="RH8" s="39">
        <v>3</v>
      </c>
      <c r="RI8" s="39"/>
      <c r="RJ8" s="39">
        <v>0</v>
      </c>
      <c r="RK8" s="39">
        <v>0</v>
      </c>
      <c r="RL8" s="39"/>
      <c r="RM8" s="39">
        <v>0</v>
      </c>
      <c r="RN8" s="39">
        <v>0</v>
      </c>
      <c r="RO8" s="39"/>
      <c r="RP8" s="39">
        <v>0</v>
      </c>
      <c r="RQ8" s="39"/>
      <c r="RR8" s="39" t="s">
        <v>1979</v>
      </c>
      <c r="RS8" s="39">
        <v>0</v>
      </c>
      <c r="RT8" s="39">
        <v>0</v>
      </c>
      <c r="RU8" s="39">
        <v>0</v>
      </c>
      <c r="RV8" s="39">
        <v>0</v>
      </c>
      <c r="RW8" s="39">
        <v>0</v>
      </c>
      <c r="RX8" s="39">
        <v>0</v>
      </c>
      <c r="RY8" s="39">
        <v>0</v>
      </c>
      <c r="RZ8" s="39">
        <v>0</v>
      </c>
      <c r="SA8" s="39">
        <v>0</v>
      </c>
      <c r="SB8" s="39">
        <v>0</v>
      </c>
      <c r="SC8" s="39">
        <v>0</v>
      </c>
      <c r="SD8" s="39">
        <v>0</v>
      </c>
      <c r="SE8" s="39">
        <v>0</v>
      </c>
      <c r="SF8" s="39">
        <v>1</v>
      </c>
      <c r="SG8" s="39" t="s">
        <v>2617</v>
      </c>
      <c r="SH8" s="39" t="s">
        <v>2618</v>
      </c>
      <c r="SI8" s="39" t="s">
        <v>2435</v>
      </c>
      <c r="SJ8" s="39">
        <v>0</v>
      </c>
      <c r="SK8" s="39">
        <v>0</v>
      </c>
      <c r="SL8" s="39">
        <v>0</v>
      </c>
      <c r="SM8" s="39">
        <v>0</v>
      </c>
      <c r="SN8" s="39">
        <v>0</v>
      </c>
      <c r="SO8" s="39">
        <v>0</v>
      </c>
      <c r="SP8" s="39">
        <v>0</v>
      </c>
      <c r="SQ8" s="39">
        <v>0</v>
      </c>
      <c r="SR8" s="39">
        <v>0</v>
      </c>
      <c r="SS8" s="39">
        <v>1</v>
      </c>
      <c r="ST8" s="39"/>
      <c r="SU8" s="39" t="s">
        <v>2447</v>
      </c>
      <c r="SV8" s="39">
        <v>1</v>
      </c>
      <c r="SW8" s="39">
        <v>0</v>
      </c>
      <c r="SX8" s="39">
        <v>0</v>
      </c>
      <c r="SY8" s="39">
        <v>0</v>
      </c>
      <c r="SZ8" s="39">
        <v>0</v>
      </c>
      <c r="TA8" s="39"/>
      <c r="TB8" s="39"/>
      <c r="TC8" s="39"/>
      <c r="TD8" s="39">
        <v>0</v>
      </c>
      <c r="TE8" s="39"/>
      <c r="TF8" s="39">
        <v>1</v>
      </c>
      <c r="TG8" s="39"/>
      <c r="TH8" s="39" t="s">
        <v>2619</v>
      </c>
      <c r="TI8" s="39">
        <v>0</v>
      </c>
      <c r="TJ8" s="39">
        <v>0</v>
      </c>
      <c r="TK8" s="39">
        <v>1</v>
      </c>
      <c r="TL8" s="39">
        <v>0</v>
      </c>
      <c r="TM8" s="39">
        <v>0</v>
      </c>
      <c r="TN8" s="39">
        <v>0</v>
      </c>
      <c r="TO8" s="39">
        <v>0</v>
      </c>
      <c r="TP8" s="39">
        <v>0</v>
      </c>
      <c r="TQ8" s="39"/>
      <c r="TR8" s="39">
        <v>1</v>
      </c>
      <c r="TS8" s="39" t="s">
        <v>383</v>
      </c>
      <c r="TT8" s="39" t="s">
        <v>383</v>
      </c>
      <c r="TU8" s="39" t="s">
        <v>383</v>
      </c>
      <c r="TV8" s="39" t="s">
        <v>383</v>
      </c>
      <c r="TW8" s="39" t="s">
        <v>383</v>
      </c>
      <c r="TX8" s="39" t="s">
        <v>383</v>
      </c>
      <c r="TY8" s="39" t="s">
        <v>383</v>
      </c>
      <c r="TZ8" s="39" t="s">
        <v>383</v>
      </c>
      <c r="UA8" s="39" t="s">
        <v>383</v>
      </c>
      <c r="UB8" s="39" t="s">
        <v>383</v>
      </c>
      <c r="UC8" s="39"/>
      <c r="UD8" s="39">
        <v>0</v>
      </c>
      <c r="UE8" s="39" t="s">
        <v>383</v>
      </c>
      <c r="UF8" s="39" t="s">
        <v>383</v>
      </c>
      <c r="UG8" s="39" t="s">
        <v>383</v>
      </c>
      <c r="UH8" s="39" t="s">
        <v>383</v>
      </c>
      <c r="UI8" s="39" t="s">
        <v>383</v>
      </c>
      <c r="UJ8" s="39" t="s">
        <v>383</v>
      </c>
      <c r="UK8" s="39" t="s">
        <v>383</v>
      </c>
      <c r="UL8" s="39" t="s">
        <v>383</v>
      </c>
      <c r="UM8" s="39" t="s">
        <v>383</v>
      </c>
      <c r="UN8" s="39" t="s">
        <v>383</v>
      </c>
      <c r="UO8" s="39" t="s">
        <v>383</v>
      </c>
      <c r="UP8" s="39" t="s">
        <v>383</v>
      </c>
      <c r="UQ8" s="39" t="s">
        <v>383</v>
      </c>
      <c r="UR8" s="39" t="s">
        <v>383</v>
      </c>
      <c r="US8" s="39" t="s">
        <v>383</v>
      </c>
      <c r="UT8" s="39" t="s">
        <v>383</v>
      </c>
      <c r="UU8" s="39" t="s">
        <v>383</v>
      </c>
      <c r="UV8" s="39" t="s">
        <v>383</v>
      </c>
      <c r="UW8" s="39" t="s">
        <v>383</v>
      </c>
      <c r="UX8" s="39" t="s">
        <v>383</v>
      </c>
      <c r="UY8" s="39" t="s">
        <v>383</v>
      </c>
      <c r="UZ8" s="39" t="s">
        <v>383</v>
      </c>
      <c r="VA8" s="39">
        <v>0</v>
      </c>
      <c r="VB8" s="39" t="s">
        <v>383</v>
      </c>
      <c r="VC8" s="39" t="s">
        <v>383</v>
      </c>
      <c r="VD8" s="39" t="s">
        <v>383</v>
      </c>
      <c r="VE8" s="39" t="s">
        <v>383</v>
      </c>
      <c r="VF8" s="39" t="s">
        <v>383</v>
      </c>
      <c r="VG8" s="39" t="s">
        <v>383</v>
      </c>
      <c r="VH8" s="39"/>
      <c r="VI8" s="39">
        <v>1</v>
      </c>
      <c r="VJ8" s="39">
        <v>0</v>
      </c>
      <c r="VK8" s="39">
        <v>0</v>
      </c>
      <c r="VL8" s="39"/>
      <c r="VM8" s="39">
        <v>1</v>
      </c>
      <c r="VN8" s="39">
        <v>2</v>
      </c>
      <c r="VO8" s="39"/>
      <c r="VP8" s="39">
        <v>1</v>
      </c>
      <c r="VQ8" s="39">
        <v>1</v>
      </c>
      <c r="VR8" s="39">
        <v>0</v>
      </c>
      <c r="VS8" s="39">
        <v>0</v>
      </c>
      <c r="VT8" s="39"/>
      <c r="VU8" s="39">
        <v>0</v>
      </c>
      <c r="VV8" s="39"/>
      <c r="VW8" s="39" t="s">
        <v>2484</v>
      </c>
      <c r="VX8" s="39">
        <v>0</v>
      </c>
      <c r="VY8" s="39">
        <v>0</v>
      </c>
      <c r="VZ8" s="39">
        <v>1</v>
      </c>
      <c r="WA8" s="39">
        <v>0</v>
      </c>
      <c r="WB8" s="39">
        <v>0</v>
      </c>
      <c r="WC8" s="39">
        <v>0</v>
      </c>
      <c r="WD8" s="39">
        <v>0</v>
      </c>
      <c r="WE8" s="39">
        <v>0</v>
      </c>
      <c r="WF8" s="39">
        <v>0</v>
      </c>
      <c r="WG8" s="39">
        <v>0</v>
      </c>
      <c r="WH8" s="39">
        <v>0</v>
      </c>
      <c r="WI8" s="39">
        <v>0</v>
      </c>
      <c r="WJ8" s="39">
        <v>0</v>
      </c>
      <c r="WK8" s="39">
        <v>0</v>
      </c>
      <c r="WL8" s="39"/>
      <c r="WM8" s="39"/>
      <c r="WN8" s="39"/>
      <c r="WO8" s="39">
        <f>SUM(VX8+VY8+VZ8+WC8)</f>
        <v>1</v>
      </c>
      <c r="WP8" s="39" t="s">
        <v>2435</v>
      </c>
      <c r="WQ8" s="39"/>
      <c r="WR8" s="39" t="s">
        <v>2435</v>
      </c>
      <c r="WS8" s="39">
        <v>0</v>
      </c>
      <c r="WT8" s="39">
        <v>0</v>
      </c>
      <c r="WU8" s="39">
        <v>0</v>
      </c>
      <c r="WV8" s="39">
        <v>0</v>
      </c>
      <c r="WW8" s="39">
        <v>0</v>
      </c>
      <c r="WX8" s="39">
        <v>0</v>
      </c>
      <c r="WY8" s="39">
        <v>0</v>
      </c>
      <c r="WZ8" s="39">
        <v>0</v>
      </c>
      <c r="XA8" s="39">
        <v>0</v>
      </c>
      <c r="XB8" s="39">
        <v>1</v>
      </c>
      <c r="XC8" s="39">
        <v>0</v>
      </c>
      <c r="XD8" s="39"/>
      <c r="XE8" s="39"/>
      <c r="XF8" s="39">
        <f>SUM(WS8+WT8)</f>
        <v>0</v>
      </c>
      <c r="XG8" s="39" t="s">
        <v>2447</v>
      </c>
      <c r="XH8" s="39">
        <v>1</v>
      </c>
      <c r="XI8" s="39">
        <v>0</v>
      </c>
      <c r="XJ8" s="39">
        <v>0</v>
      </c>
      <c r="XK8" s="39">
        <v>0</v>
      </c>
      <c r="XL8" s="39">
        <v>0</v>
      </c>
      <c r="XM8" s="39"/>
      <c r="XN8" s="39"/>
      <c r="XO8" s="57" t="e">
        <f>SUM(XF8+WO8+VA8+UD8+TR8+TD8+#REF!)</f>
        <v>#REF!</v>
      </c>
      <c r="XP8" s="57">
        <v>3</v>
      </c>
      <c r="XQ8" s="56">
        <v>1</v>
      </c>
    </row>
    <row r="9" spans="1:641" ht="15" customHeight="1" x14ac:dyDescent="0.2">
      <c r="A9" s="39" t="s">
        <v>2393</v>
      </c>
      <c r="B9" s="39" t="s">
        <v>373</v>
      </c>
      <c r="C9" s="52" t="s">
        <v>446</v>
      </c>
      <c r="D9" s="39" t="s">
        <v>2620</v>
      </c>
      <c r="E9" s="52" t="s">
        <v>2395</v>
      </c>
      <c r="F9" s="52" t="s">
        <v>2621</v>
      </c>
      <c r="G9" s="79">
        <v>9.2515999999999998</v>
      </c>
      <c r="H9" s="79">
        <v>-79.353211999999999</v>
      </c>
      <c r="I9" s="52">
        <v>9.2513030000000001</v>
      </c>
      <c r="J9" s="52">
        <v>-79.353272000000004</v>
      </c>
      <c r="K9" s="79">
        <v>-79.353211999999999</v>
      </c>
      <c r="L9" s="80">
        <v>801.29998779300001</v>
      </c>
      <c r="M9" s="40">
        <v>15.5</v>
      </c>
      <c r="N9" s="39"/>
      <c r="O9" s="41">
        <v>4</v>
      </c>
      <c r="P9" s="39" t="s">
        <v>2622</v>
      </c>
      <c r="Q9" s="39">
        <v>1</v>
      </c>
      <c r="R9" s="41">
        <v>30</v>
      </c>
      <c r="S9" s="39">
        <v>2</v>
      </c>
      <c r="T9" s="39">
        <v>2</v>
      </c>
      <c r="U9" s="39" t="s">
        <v>2454</v>
      </c>
      <c r="V9" s="39" t="s">
        <v>2623</v>
      </c>
      <c r="W9" s="39" t="s">
        <v>1979</v>
      </c>
      <c r="X9" s="39" t="s">
        <v>383</v>
      </c>
      <c r="Y9" s="39" t="s">
        <v>2624</v>
      </c>
      <c r="Z9" s="39">
        <v>0</v>
      </c>
      <c r="AA9" s="39">
        <v>0</v>
      </c>
      <c r="AB9" s="39">
        <v>0</v>
      </c>
      <c r="AC9" s="39">
        <v>0</v>
      </c>
      <c r="AD9" s="39">
        <v>0</v>
      </c>
      <c r="AE9" s="39">
        <v>0</v>
      </c>
      <c r="AF9" s="39">
        <v>1</v>
      </c>
      <c r="AG9" s="39" t="s">
        <v>2456</v>
      </c>
      <c r="AH9" s="39" t="s">
        <v>383</v>
      </c>
      <c r="AI9" s="39">
        <v>0</v>
      </c>
      <c r="AJ9" s="39">
        <v>1</v>
      </c>
      <c r="AK9" s="39">
        <v>0</v>
      </c>
      <c r="AL9" s="39">
        <v>0</v>
      </c>
      <c r="AM9" s="39">
        <v>0</v>
      </c>
      <c r="AN9" s="39">
        <v>0</v>
      </c>
      <c r="AO9" s="39">
        <v>0</v>
      </c>
      <c r="AP9" s="39" t="s">
        <v>2600</v>
      </c>
      <c r="AQ9" s="39">
        <v>1</v>
      </c>
      <c r="AR9" s="39" t="s">
        <v>2403</v>
      </c>
      <c r="AS9" s="39">
        <v>13</v>
      </c>
      <c r="AT9" s="39">
        <v>13</v>
      </c>
      <c r="AU9" s="39">
        <v>1</v>
      </c>
      <c r="AV9" s="39"/>
      <c r="AW9" s="39">
        <v>1</v>
      </c>
      <c r="AX9" s="39" t="s">
        <v>383</v>
      </c>
      <c r="AY9" s="39">
        <v>1</v>
      </c>
      <c r="AZ9" s="39">
        <v>0</v>
      </c>
      <c r="BA9" s="39">
        <v>0</v>
      </c>
      <c r="BB9" s="39">
        <v>0</v>
      </c>
      <c r="BC9" s="39"/>
      <c r="BD9" s="39">
        <v>2</v>
      </c>
      <c r="BE9" s="39" t="s">
        <v>383</v>
      </c>
      <c r="BF9" s="39">
        <v>0</v>
      </c>
      <c r="BG9" s="39">
        <v>1</v>
      </c>
      <c r="BH9" s="39">
        <v>0</v>
      </c>
      <c r="BI9" s="39">
        <v>0</v>
      </c>
      <c r="BJ9" s="39"/>
      <c r="BK9" s="39">
        <v>5</v>
      </c>
      <c r="BL9" s="39">
        <v>1</v>
      </c>
      <c r="BM9" s="39">
        <v>7</v>
      </c>
      <c r="BN9" s="39">
        <v>1</v>
      </c>
      <c r="BO9" s="39">
        <v>0</v>
      </c>
      <c r="BP9" s="39">
        <v>0</v>
      </c>
      <c r="BQ9" s="39">
        <v>0</v>
      </c>
      <c r="BR9" s="39">
        <v>0</v>
      </c>
      <c r="BS9" s="39">
        <v>0</v>
      </c>
      <c r="BT9" s="39">
        <v>1</v>
      </c>
      <c r="BU9" s="39" t="s">
        <v>2625</v>
      </c>
      <c r="BV9" s="39">
        <v>4</v>
      </c>
      <c r="BW9" s="39">
        <v>3</v>
      </c>
      <c r="BX9" s="39"/>
      <c r="BY9" s="39">
        <v>0</v>
      </c>
      <c r="BZ9" s="39">
        <v>0</v>
      </c>
      <c r="CA9" s="39">
        <v>1</v>
      </c>
      <c r="CB9" s="39">
        <v>0</v>
      </c>
      <c r="CC9" s="39"/>
      <c r="CD9" s="39">
        <v>4</v>
      </c>
      <c r="CE9" s="39">
        <v>0</v>
      </c>
      <c r="CF9" s="39"/>
      <c r="CG9" s="39">
        <v>2</v>
      </c>
      <c r="CH9" s="39"/>
      <c r="CI9" s="39">
        <v>3</v>
      </c>
      <c r="CJ9" s="39">
        <v>3</v>
      </c>
      <c r="CK9" s="39"/>
      <c r="CL9" s="39" t="s">
        <v>2404</v>
      </c>
      <c r="CM9" s="39"/>
      <c r="CN9" s="39">
        <v>1</v>
      </c>
      <c r="CO9" s="39">
        <v>1</v>
      </c>
      <c r="CP9" s="39">
        <v>1</v>
      </c>
      <c r="CQ9" s="39"/>
      <c r="CR9" s="39">
        <v>0</v>
      </c>
      <c r="CS9" s="39"/>
      <c r="CT9" s="39">
        <v>0</v>
      </c>
      <c r="CU9" s="39">
        <v>1</v>
      </c>
      <c r="CV9" s="39">
        <v>0</v>
      </c>
      <c r="CW9" s="39"/>
      <c r="CX9" s="39">
        <v>0</v>
      </c>
      <c r="CY9" s="39">
        <v>0</v>
      </c>
      <c r="CZ9" s="39"/>
      <c r="DA9" s="39">
        <v>0</v>
      </c>
      <c r="DB9" s="39"/>
      <c r="DC9" s="39">
        <v>0</v>
      </c>
      <c r="DD9" s="39"/>
      <c r="DE9" s="39">
        <v>0</v>
      </c>
      <c r="DF9" s="39"/>
      <c r="DG9" s="39">
        <v>1</v>
      </c>
      <c r="DH9" s="39">
        <v>1</v>
      </c>
      <c r="DI9" s="39">
        <v>0</v>
      </c>
      <c r="DJ9" s="39"/>
      <c r="DK9" s="39"/>
      <c r="DL9" s="39">
        <v>0</v>
      </c>
      <c r="DM9" s="39"/>
      <c r="DN9" s="39">
        <v>0</v>
      </c>
      <c r="DO9" s="39"/>
      <c r="DP9" s="39">
        <v>0</v>
      </c>
      <c r="DQ9" s="39"/>
      <c r="DR9" s="39">
        <v>0</v>
      </c>
      <c r="DS9" s="39"/>
      <c r="DT9" s="39">
        <v>1</v>
      </c>
      <c r="DU9" s="39">
        <v>1</v>
      </c>
      <c r="DV9" s="39">
        <v>0</v>
      </c>
      <c r="DW9" s="39"/>
      <c r="DX9" s="39">
        <v>0</v>
      </c>
      <c r="DY9" s="39"/>
      <c r="DZ9" s="39">
        <v>1</v>
      </c>
      <c r="EA9" s="39" t="s">
        <v>2626</v>
      </c>
      <c r="EB9" s="39">
        <v>1</v>
      </c>
      <c r="EC9" s="39">
        <v>1</v>
      </c>
      <c r="ED9" s="39" t="s">
        <v>2627</v>
      </c>
      <c r="EE9" s="39" t="s">
        <v>2628</v>
      </c>
      <c r="EF9" s="39">
        <v>1</v>
      </c>
      <c r="EG9" s="39" t="s">
        <v>2629</v>
      </c>
      <c r="EH9" s="39">
        <v>1</v>
      </c>
      <c r="EI9" s="39" t="s">
        <v>2409</v>
      </c>
      <c r="EJ9" s="39" t="s">
        <v>2409</v>
      </c>
      <c r="EK9" s="39" t="s">
        <v>2462</v>
      </c>
      <c r="EL9" s="39" t="s">
        <v>2583</v>
      </c>
      <c r="EM9" s="39" t="s">
        <v>2464</v>
      </c>
      <c r="EN9" s="39">
        <v>0</v>
      </c>
      <c r="EO9" s="39">
        <v>0</v>
      </c>
      <c r="EP9" s="39" t="s">
        <v>383</v>
      </c>
      <c r="EQ9" s="39" t="s">
        <v>383</v>
      </c>
      <c r="ER9" s="39" t="s">
        <v>383</v>
      </c>
      <c r="ES9" s="39" t="s">
        <v>383</v>
      </c>
      <c r="ET9" s="39" t="s">
        <v>383</v>
      </c>
      <c r="EU9" s="39" t="s">
        <v>383</v>
      </c>
      <c r="EV9" s="39">
        <v>1</v>
      </c>
      <c r="EW9" s="39" t="s">
        <v>2409</v>
      </c>
      <c r="EX9" s="39" t="s">
        <v>2409</v>
      </c>
      <c r="EY9" s="39" t="s">
        <v>2462</v>
      </c>
      <c r="EZ9" s="39" t="s">
        <v>2583</v>
      </c>
      <c r="FA9" s="39" t="s">
        <v>2464</v>
      </c>
      <c r="FB9" s="39" t="s">
        <v>383</v>
      </c>
      <c r="FC9" s="39">
        <v>0</v>
      </c>
      <c r="FD9" s="39" t="s">
        <v>383</v>
      </c>
      <c r="FE9" s="39" t="s">
        <v>383</v>
      </c>
      <c r="FF9" s="39" t="s">
        <v>383</v>
      </c>
      <c r="FG9" s="39" t="s">
        <v>383</v>
      </c>
      <c r="FH9" s="39" t="s">
        <v>383</v>
      </c>
      <c r="FI9" s="39" t="s">
        <v>383</v>
      </c>
      <c r="FJ9" s="39">
        <v>1</v>
      </c>
      <c r="FK9" s="39" t="s">
        <v>2412</v>
      </c>
      <c r="FL9" s="39" t="s">
        <v>2413</v>
      </c>
      <c r="FM9" s="39" t="s">
        <v>2466</v>
      </c>
      <c r="FN9" s="39" t="s">
        <v>383</v>
      </c>
      <c r="FO9" s="39" t="s">
        <v>383</v>
      </c>
      <c r="FP9" s="39" t="s">
        <v>383</v>
      </c>
      <c r="FQ9" s="39">
        <v>0</v>
      </c>
      <c r="FR9" s="39" t="s">
        <v>383</v>
      </c>
      <c r="FS9" s="39" t="s">
        <v>383</v>
      </c>
      <c r="FT9" s="39" t="s">
        <v>383</v>
      </c>
      <c r="FU9" s="39" t="s">
        <v>383</v>
      </c>
      <c r="FV9" s="39" t="s">
        <v>383</v>
      </c>
      <c r="FW9" s="39" t="s">
        <v>383</v>
      </c>
      <c r="FX9" s="39">
        <v>0</v>
      </c>
      <c r="FY9" s="39" t="s">
        <v>383</v>
      </c>
      <c r="FZ9" s="39" t="s">
        <v>383</v>
      </c>
      <c r="GA9" s="39" t="s">
        <v>383</v>
      </c>
      <c r="GB9" s="39" t="s">
        <v>383</v>
      </c>
      <c r="GC9" s="39" t="s">
        <v>383</v>
      </c>
      <c r="GD9" s="39" t="s">
        <v>383</v>
      </c>
      <c r="GE9" s="39">
        <v>1</v>
      </c>
      <c r="GF9" s="39" t="s">
        <v>2409</v>
      </c>
      <c r="GG9" s="39" t="s">
        <v>2409</v>
      </c>
      <c r="GH9" s="39" t="s">
        <v>2462</v>
      </c>
      <c r="GI9" s="39" t="s">
        <v>2607</v>
      </c>
      <c r="GJ9" s="39" t="s">
        <v>2464</v>
      </c>
      <c r="GK9" s="39" t="s">
        <v>383</v>
      </c>
      <c r="GL9" s="39" t="s">
        <v>383</v>
      </c>
      <c r="GM9" s="39" t="s">
        <v>383</v>
      </c>
      <c r="GN9" s="39" t="s">
        <v>383</v>
      </c>
      <c r="GO9" s="39" t="s">
        <v>383</v>
      </c>
      <c r="GP9" s="39" t="s">
        <v>383</v>
      </c>
      <c r="GQ9" s="39" t="s">
        <v>383</v>
      </c>
      <c r="GR9" s="39" t="s">
        <v>383</v>
      </c>
      <c r="GS9" s="39" t="s">
        <v>383</v>
      </c>
      <c r="GT9" s="39">
        <v>0</v>
      </c>
      <c r="GU9" s="39" t="s">
        <v>383</v>
      </c>
      <c r="GV9" s="39"/>
      <c r="GW9" s="39">
        <v>1</v>
      </c>
      <c r="GX9" s="39">
        <v>3</v>
      </c>
      <c r="GY9" s="39" t="s">
        <v>2630</v>
      </c>
      <c r="GZ9" s="39">
        <v>1</v>
      </c>
      <c r="HA9" s="39">
        <v>3</v>
      </c>
      <c r="HB9" s="39"/>
      <c r="HC9" s="39">
        <v>1</v>
      </c>
      <c r="HD9" s="39">
        <v>2</v>
      </c>
      <c r="HE9" s="39"/>
      <c r="HF9" s="39">
        <v>1</v>
      </c>
      <c r="HG9" s="39">
        <v>2</v>
      </c>
      <c r="HH9" s="39" t="s">
        <v>2631</v>
      </c>
      <c r="HI9" s="39">
        <v>1</v>
      </c>
      <c r="HJ9" s="39">
        <v>5</v>
      </c>
      <c r="HK9" s="39"/>
      <c r="HL9" s="39">
        <v>0</v>
      </c>
      <c r="HM9" s="39" t="s">
        <v>383</v>
      </c>
      <c r="HN9" s="39"/>
      <c r="HO9" s="39">
        <v>0</v>
      </c>
      <c r="HP9" s="39" t="s">
        <v>383</v>
      </c>
      <c r="HQ9" s="39">
        <v>0</v>
      </c>
      <c r="HR9" s="39" t="s">
        <v>383</v>
      </c>
      <c r="HS9" s="39">
        <v>1</v>
      </c>
      <c r="HT9" s="39" t="s">
        <v>2632</v>
      </c>
      <c r="HU9" s="39" t="s">
        <v>383</v>
      </c>
      <c r="HV9" s="39" t="s">
        <v>383</v>
      </c>
      <c r="HW9" s="39"/>
      <c r="HX9" s="39" t="s">
        <v>383</v>
      </c>
      <c r="HY9" s="39" t="s">
        <v>2584</v>
      </c>
      <c r="HZ9" s="39"/>
      <c r="IA9" s="39" t="s">
        <v>1743</v>
      </c>
      <c r="IB9" s="39"/>
      <c r="IC9" s="39">
        <v>0</v>
      </c>
      <c r="ID9" s="39">
        <v>0</v>
      </c>
      <c r="IE9" s="39" t="s">
        <v>383</v>
      </c>
      <c r="IF9" s="39" t="s">
        <v>383</v>
      </c>
      <c r="IG9" s="39">
        <v>1</v>
      </c>
      <c r="IH9" s="39">
        <v>6</v>
      </c>
      <c r="II9" s="39">
        <v>0</v>
      </c>
      <c r="IJ9" s="39">
        <v>1</v>
      </c>
      <c r="IK9" s="39">
        <v>0</v>
      </c>
      <c r="IL9" s="39">
        <v>0</v>
      </c>
      <c r="IM9" s="39">
        <v>0</v>
      </c>
      <c r="IN9" s="39" t="s">
        <v>383</v>
      </c>
      <c r="IO9" s="39" t="s">
        <v>383</v>
      </c>
      <c r="IP9" s="39" t="s">
        <v>383</v>
      </c>
      <c r="IQ9" s="39">
        <v>0</v>
      </c>
      <c r="IR9" s="39">
        <v>0</v>
      </c>
      <c r="IS9" s="39" t="s">
        <v>383</v>
      </c>
      <c r="IT9" s="39" t="s">
        <v>383</v>
      </c>
      <c r="IU9" s="39" t="s">
        <v>383</v>
      </c>
      <c r="IV9" s="39">
        <v>0</v>
      </c>
      <c r="IW9" s="39">
        <v>0</v>
      </c>
      <c r="IX9" s="39" t="s">
        <v>383</v>
      </c>
      <c r="IY9" s="39" t="s">
        <v>383</v>
      </c>
      <c r="IZ9" s="39" t="s">
        <v>383</v>
      </c>
      <c r="JA9" s="39">
        <v>0</v>
      </c>
      <c r="JB9" s="39">
        <v>0</v>
      </c>
      <c r="JC9" s="39" t="s">
        <v>383</v>
      </c>
      <c r="JD9" s="39" t="s">
        <v>383</v>
      </c>
      <c r="JE9" s="39" t="s">
        <v>383</v>
      </c>
      <c r="JF9" s="39">
        <v>0</v>
      </c>
      <c r="JG9" s="39">
        <v>0</v>
      </c>
      <c r="JH9" s="39" t="s">
        <v>383</v>
      </c>
      <c r="JI9" s="39" t="s">
        <v>383</v>
      </c>
      <c r="JJ9" s="39">
        <v>0</v>
      </c>
      <c r="JK9" s="39">
        <v>0</v>
      </c>
      <c r="JL9" s="39" t="s">
        <v>383</v>
      </c>
      <c r="JM9" s="39" t="s">
        <v>383</v>
      </c>
      <c r="JN9" s="39" t="s">
        <v>2418</v>
      </c>
      <c r="JO9" s="39">
        <v>2</v>
      </c>
      <c r="JP9" s="39">
        <v>1</v>
      </c>
      <c r="JQ9" s="39">
        <v>1</v>
      </c>
      <c r="JR9" s="39">
        <v>2</v>
      </c>
      <c r="JS9" s="39">
        <v>2</v>
      </c>
      <c r="JT9" s="39">
        <v>1</v>
      </c>
      <c r="JU9" s="39">
        <v>1</v>
      </c>
      <c r="JV9" s="39">
        <v>1</v>
      </c>
      <c r="JW9" s="39">
        <v>1</v>
      </c>
      <c r="JX9" s="39">
        <v>0</v>
      </c>
      <c r="JY9" s="39">
        <v>0</v>
      </c>
      <c r="JZ9" s="39">
        <v>2</v>
      </c>
      <c r="KA9" s="39">
        <v>2</v>
      </c>
      <c r="KB9" s="39">
        <v>0</v>
      </c>
      <c r="KC9" s="39">
        <v>0</v>
      </c>
      <c r="KD9" s="39">
        <v>0</v>
      </c>
      <c r="KE9" s="39">
        <v>8</v>
      </c>
      <c r="KF9" s="39"/>
      <c r="KG9" s="39" t="s">
        <v>2633</v>
      </c>
      <c r="KH9" s="39">
        <v>1.5</v>
      </c>
      <c r="KI9" s="39"/>
      <c r="KJ9" s="39"/>
      <c r="KK9" s="39">
        <v>0</v>
      </c>
      <c r="KL9" s="39"/>
      <c r="KM9" s="39"/>
      <c r="KN9" s="39">
        <v>1</v>
      </c>
      <c r="KO9" s="39"/>
      <c r="KP9" s="39" t="s">
        <v>2634</v>
      </c>
      <c r="KQ9" s="39">
        <v>1</v>
      </c>
      <c r="KR9" s="39">
        <v>180</v>
      </c>
      <c r="KS9" s="39" t="s">
        <v>2635</v>
      </c>
      <c r="KT9" s="39" t="s">
        <v>2068</v>
      </c>
      <c r="KU9" s="39">
        <v>0</v>
      </c>
      <c r="KV9" s="39">
        <v>0</v>
      </c>
      <c r="KW9" s="39">
        <v>0</v>
      </c>
      <c r="KX9" s="39">
        <v>0</v>
      </c>
      <c r="KY9" s="39">
        <v>0</v>
      </c>
      <c r="KZ9" s="39">
        <v>0</v>
      </c>
      <c r="LA9" s="39">
        <v>0</v>
      </c>
      <c r="LB9" s="39">
        <v>0</v>
      </c>
      <c r="LC9" s="39">
        <v>1</v>
      </c>
      <c r="LD9" s="39" t="s">
        <v>2636</v>
      </c>
      <c r="LE9" s="39">
        <v>2</v>
      </c>
      <c r="LF9" s="39">
        <v>0</v>
      </c>
      <c r="LG9" s="39">
        <v>1</v>
      </c>
      <c r="LH9" s="39">
        <v>0</v>
      </c>
      <c r="LI9" s="39">
        <v>0</v>
      </c>
      <c r="LJ9" s="39"/>
      <c r="LK9" s="39" t="s">
        <v>2421</v>
      </c>
      <c r="LL9" s="39">
        <v>1</v>
      </c>
      <c r="LM9" s="39">
        <v>0</v>
      </c>
      <c r="LN9" s="39">
        <v>0</v>
      </c>
      <c r="LO9" s="39">
        <v>0</v>
      </c>
      <c r="LP9" s="39">
        <v>0</v>
      </c>
      <c r="LQ9" s="39"/>
      <c r="LR9" s="39">
        <v>1</v>
      </c>
      <c r="LS9" s="39"/>
      <c r="LT9" s="39">
        <v>0.25</v>
      </c>
      <c r="LU9" s="39" t="s">
        <v>2637</v>
      </c>
      <c r="LV9" s="39">
        <v>1</v>
      </c>
      <c r="LW9" s="39">
        <v>1</v>
      </c>
      <c r="LX9" s="39">
        <v>0</v>
      </c>
      <c r="LY9" s="39"/>
      <c r="LZ9" s="39">
        <v>1</v>
      </c>
      <c r="MA9" s="39">
        <v>1</v>
      </c>
      <c r="MB9" s="39">
        <v>0</v>
      </c>
      <c r="MC9" s="39">
        <v>1</v>
      </c>
      <c r="MD9" s="39">
        <v>0</v>
      </c>
      <c r="ME9" s="39">
        <v>1</v>
      </c>
      <c r="MF9" s="39" t="s">
        <v>2638</v>
      </c>
      <c r="MG9" s="39">
        <v>0</v>
      </c>
      <c r="MH9" s="39"/>
      <c r="MI9" s="39">
        <v>1</v>
      </c>
      <c r="MJ9" s="39"/>
      <c r="MK9" s="39">
        <v>0</v>
      </c>
      <c r="ML9" s="39">
        <v>1</v>
      </c>
      <c r="MM9" s="39">
        <v>1</v>
      </c>
      <c r="MN9" s="39">
        <v>0</v>
      </c>
      <c r="MO9" s="39"/>
      <c r="MP9" s="39" t="s">
        <v>2639</v>
      </c>
      <c r="MQ9" s="39">
        <v>0</v>
      </c>
      <c r="MR9" s="39">
        <v>0</v>
      </c>
      <c r="MS9" s="39"/>
      <c r="MT9" s="39"/>
      <c r="MU9" s="39"/>
      <c r="MV9" s="39">
        <v>1</v>
      </c>
      <c r="MW9" s="39" t="s">
        <v>2640</v>
      </c>
      <c r="MX9" s="39">
        <v>0</v>
      </c>
      <c r="MY9" s="39">
        <v>0</v>
      </c>
      <c r="MZ9" s="39">
        <v>0</v>
      </c>
      <c r="NA9" s="39">
        <v>1</v>
      </c>
      <c r="NB9" s="39">
        <v>0</v>
      </c>
      <c r="NC9" s="39">
        <v>0</v>
      </c>
      <c r="ND9" s="39">
        <v>0</v>
      </c>
      <c r="NE9" s="39">
        <v>0</v>
      </c>
      <c r="NF9" s="39">
        <v>0</v>
      </c>
      <c r="NG9" s="39" t="s">
        <v>2641</v>
      </c>
      <c r="NH9" s="39" t="s">
        <v>2642</v>
      </c>
      <c r="NI9" s="39"/>
      <c r="NJ9" s="39" t="s">
        <v>2643</v>
      </c>
      <c r="NK9" s="39" t="s">
        <v>2478</v>
      </c>
      <c r="NL9" s="39" t="s">
        <v>2644</v>
      </c>
      <c r="NM9" s="39">
        <v>1</v>
      </c>
      <c r="NN9" s="39" t="s">
        <v>2645</v>
      </c>
      <c r="NO9" s="39" t="s">
        <v>2646</v>
      </c>
      <c r="NP9" s="39">
        <v>4</v>
      </c>
      <c r="NQ9" s="39" t="s">
        <v>2481</v>
      </c>
      <c r="NR9" s="39"/>
      <c r="NS9" s="39"/>
      <c r="NT9" s="39"/>
      <c r="NU9" s="39"/>
      <c r="NV9" s="39"/>
      <c r="NW9" s="39">
        <v>1</v>
      </c>
      <c r="NX9" s="39"/>
      <c r="NY9" s="39">
        <v>1</v>
      </c>
      <c r="NZ9" s="39">
        <v>1</v>
      </c>
      <c r="OA9" s="39" t="s">
        <v>2433</v>
      </c>
      <c r="OB9" s="39">
        <v>0</v>
      </c>
      <c r="OC9" s="39">
        <v>0</v>
      </c>
      <c r="OD9" s="39">
        <v>0</v>
      </c>
      <c r="OE9" s="39">
        <v>1</v>
      </c>
      <c r="OF9" s="39">
        <v>0</v>
      </c>
      <c r="OG9" s="39">
        <v>0</v>
      </c>
      <c r="OH9" s="39">
        <v>0</v>
      </c>
      <c r="OI9" s="39">
        <v>0</v>
      </c>
      <c r="OJ9" s="39"/>
      <c r="OK9" s="39">
        <v>1</v>
      </c>
      <c r="OL9" s="39" t="s">
        <v>2647</v>
      </c>
      <c r="OM9" s="39" t="s">
        <v>2648</v>
      </c>
      <c r="ON9" s="39">
        <v>0</v>
      </c>
      <c r="OO9" s="39">
        <v>0</v>
      </c>
      <c r="OP9" s="39">
        <v>1</v>
      </c>
      <c r="OQ9" s="39">
        <v>0</v>
      </c>
      <c r="OR9" s="39">
        <v>0</v>
      </c>
      <c r="OS9" s="39">
        <v>0</v>
      </c>
      <c r="OT9" s="39">
        <v>0</v>
      </c>
      <c r="OU9" s="39">
        <v>0</v>
      </c>
      <c r="OV9" s="39">
        <v>0</v>
      </c>
      <c r="OW9" s="39">
        <v>0</v>
      </c>
      <c r="OX9" s="39"/>
      <c r="OY9" s="39"/>
      <c r="OZ9" s="39" t="s">
        <v>1241</v>
      </c>
      <c r="PA9" s="39">
        <v>0</v>
      </c>
      <c r="PB9" s="39">
        <v>0</v>
      </c>
      <c r="PC9" s="39">
        <v>0</v>
      </c>
      <c r="PD9" s="39">
        <v>0</v>
      </c>
      <c r="PE9" s="39">
        <v>1</v>
      </c>
      <c r="PF9" s="39">
        <v>0</v>
      </c>
      <c r="PG9" s="39">
        <v>0</v>
      </c>
      <c r="PH9" s="39"/>
      <c r="PI9" s="39">
        <v>1</v>
      </c>
      <c r="PJ9" s="39" t="s">
        <v>2649</v>
      </c>
      <c r="PK9" s="39">
        <v>0</v>
      </c>
      <c r="PL9" s="39">
        <v>1</v>
      </c>
      <c r="PM9" s="39">
        <v>0</v>
      </c>
      <c r="PN9" s="39">
        <v>0</v>
      </c>
      <c r="PO9" s="39">
        <v>0</v>
      </c>
      <c r="PP9" s="39">
        <v>0</v>
      </c>
      <c r="PQ9" s="39">
        <v>0</v>
      </c>
      <c r="PR9" s="39">
        <v>0</v>
      </c>
      <c r="PS9" s="39">
        <v>0</v>
      </c>
      <c r="PT9" s="39"/>
      <c r="PU9" s="39" t="s">
        <v>383</v>
      </c>
      <c r="PV9" s="39"/>
      <c r="PW9" s="39">
        <v>1</v>
      </c>
      <c r="PX9" s="39">
        <v>1</v>
      </c>
      <c r="PY9" s="39"/>
      <c r="PZ9" s="39" t="s">
        <v>383</v>
      </c>
      <c r="QA9" s="39"/>
      <c r="QB9" s="39"/>
      <c r="QC9" s="39"/>
      <c r="QD9" s="39">
        <v>1</v>
      </c>
      <c r="QE9" s="39">
        <v>1</v>
      </c>
      <c r="QF9" s="39">
        <v>0</v>
      </c>
      <c r="QG9" s="39">
        <v>0</v>
      </c>
      <c r="QH9" s="39">
        <v>0</v>
      </c>
      <c r="QI9" s="39">
        <v>0</v>
      </c>
      <c r="QJ9" s="39">
        <v>0</v>
      </c>
      <c r="QK9" s="39">
        <v>0</v>
      </c>
      <c r="QL9" s="39"/>
      <c r="QM9" s="39" t="s">
        <v>2435</v>
      </c>
      <c r="QN9" s="39">
        <v>0</v>
      </c>
      <c r="QO9" s="39">
        <v>0</v>
      </c>
      <c r="QP9" s="39">
        <v>0</v>
      </c>
      <c r="QQ9" s="39">
        <v>1</v>
      </c>
      <c r="QR9" s="39">
        <v>0</v>
      </c>
      <c r="QS9" s="39" t="s">
        <v>2650</v>
      </c>
      <c r="QT9" s="39" t="s">
        <v>1979</v>
      </c>
      <c r="QU9" s="39">
        <v>0</v>
      </c>
      <c r="QV9" s="39">
        <v>0</v>
      </c>
      <c r="QW9" s="39">
        <v>0</v>
      </c>
      <c r="QX9" s="39">
        <v>0</v>
      </c>
      <c r="QY9" s="39">
        <v>0</v>
      </c>
      <c r="QZ9" s="39">
        <v>0</v>
      </c>
      <c r="RA9" s="39">
        <v>1</v>
      </c>
      <c r="RB9" s="39" t="s">
        <v>2651</v>
      </c>
      <c r="RC9" s="39">
        <v>1</v>
      </c>
      <c r="RD9" s="39">
        <v>0</v>
      </c>
      <c r="RE9" s="39">
        <v>0</v>
      </c>
      <c r="RF9" s="39"/>
      <c r="RG9" s="39">
        <v>1</v>
      </c>
      <c r="RH9" s="39">
        <v>3</v>
      </c>
      <c r="RI9" s="39"/>
      <c r="RJ9" s="39">
        <v>0</v>
      </c>
      <c r="RK9" s="39">
        <v>0</v>
      </c>
      <c r="RL9" s="39"/>
      <c r="RM9" s="39">
        <v>0</v>
      </c>
      <c r="RN9" s="39">
        <v>0</v>
      </c>
      <c r="RO9" s="39"/>
      <c r="RP9" s="39">
        <v>1</v>
      </c>
      <c r="RQ9" s="39" t="s">
        <v>2652</v>
      </c>
      <c r="RR9" s="39" t="s">
        <v>1979</v>
      </c>
      <c r="RS9" s="39">
        <v>0</v>
      </c>
      <c r="RT9" s="39">
        <v>0</v>
      </c>
      <c r="RU9" s="39">
        <v>0</v>
      </c>
      <c r="RV9" s="39">
        <v>0</v>
      </c>
      <c r="RW9" s="39">
        <v>0</v>
      </c>
      <c r="RX9" s="39">
        <v>0</v>
      </c>
      <c r="RY9" s="39">
        <v>0</v>
      </c>
      <c r="RZ9" s="39">
        <v>0</v>
      </c>
      <c r="SA9" s="39">
        <v>0</v>
      </c>
      <c r="SB9" s="39">
        <v>0</v>
      </c>
      <c r="SC9" s="39">
        <v>0</v>
      </c>
      <c r="SD9" s="39">
        <v>0</v>
      </c>
      <c r="SE9" s="39">
        <v>0</v>
      </c>
      <c r="SF9" s="39">
        <v>1</v>
      </c>
      <c r="SG9" s="39" t="s">
        <v>2653</v>
      </c>
      <c r="SH9" s="39" t="s">
        <v>2654</v>
      </c>
      <c r="SI9" s="39" t="s">
        <v>2655</v>
      </c>
      <c r="SJ9" s="39">
        <v>1</v>
      </c>
      <c r="SK9" s="39">
        <v>0</v>
      </c>
      <c r="SL9" s="39">
        <v>0</v>
      </c>
      <c r="SM9" s="39">
        <v>0</v>
      </c>
      <c r="SN9" s="39">
        <v>1</v>
      </c>
      <c r="SO9" s="39">
        <v>0</v>
      </c>
      <c r="SP9" s="39">
        <v>0</v>
      </c>
      <c r="SQ9" s="39">
        <v>0</v>
      </c>
      <c r="SR9" s="39">
        <v>0</v>
      </c>
      <c r="SS9" s="39">
        <v>0</v>
      </c>
      <c r="ST9" s="39"/>
      <c r="SU9" s="39" t="s">
        <v>2447</v>
      </c>
      <c r="SV9" s="39">
        <v>1</v>
      </c>
      <c r="SW9" s="39">
        <v>0</v>
      </c>
      <c r="SX9" s="39">
        <v>0</v>
      </c>
      <c r="SY9" s="39">
        <v>0</v>
      </c>
      <c r="SZ9" s="39">
        <v>0</v>
      </c>
      <c r="TA9" s="39" t="s">
        <v>2451</v>
      </c>
      <c r="TB9" s="39"/>
      <c r="TC9" s="39"/>
      <c r="TD9" s="39">
        <v>0</v>
      </c>
      <c r="TE9" s="39"/>
      <c r="TF9" s="39">
        <v>1</v>
      </c>
      <c r="TG9" s="60" t="s">
        <v>2656</v>
      </c>
      <c r="TH9" s="39" t="s">
        <v>2619</v>
      </c>
      <c r="TI9" s="39">
        <v>0</v>
      </c>
      <c r="TJ9" s="39">
        <v>0</v>
      </c>
      <c r="TK9" s="39">
        <v>1</v>
      </c>
      <c r="TL9" s="39">
        <v>0</v>
      </c>
      <c r="TM9" s="39">
        <v>0</v>
      </c>
      <c r="TN9" s="39">
        <v>0</v>
      </c>
      <c r="TO9" s="39">
        <v>0</v>
      </c>
      <c r="TP9" s="39">
        <v>0</v>
      </c>
      <c r="TR9" s="39">
        <v>0</v>
      </c>
      <c r="TS9" s="39" t="s">
        <v>383</v>
      </c>
      <c r="TT9" s="39" t="s">
        <v>383</v>
      </c>
      <c r="TU9" s="39" t="s">
        <v>383</v>
      </c>
      <c r="TV9" s="39" t="s">
        <v>383</v>
      </c>
      <c r="TW9" s="39" t="s">
        <v>383</v>
      </c>
      <c r="TX9" s="39" t="s">
        <v>383</v>
      </c>
      <c r="TY9" s="39" t="s">
        <v>383</v>
      </c>
      <c r="TZ9" s="39" t="s">
        <v>383</v>
      </c>
      <c r="UA9" s="39" t="s">
        <v>383</v>
      </c>
      <c r="UB9" s="39" t="s">
        <v>383</v>
      </c>
      <c r="UC9" s="39"/>
      <c r="UD9" s="39">
        <v>0</v>
      </c>
      <c r="UE9" s="39" t="s">
        <v>383</v>
      </c>
      <c r="UF9" s="39" t="s">
        <v>383</v>
      </c>
      <c r="UG9" s="39" t="s">
        <v>383</v>
      </c>
      <c r="UH9" s="39" t="s">
        <v>383</v>
      </c>
      <c r="UI9" s="39" t="s">
        <v>383</v>
      </c>
      <c r="UJ9" s="39" t="s">
        <v>383</v>
      </c>
      <c r="UK9" s="39" t="s">
        <v>383</v>
      </c>
      <c r="UL9" s="39" t="s">
        <v>383</v>
      </c>
      <c r="UM9" s="39" t="s">
        <v>383</v>
      </c>
      <c r="UN9" s="39" t="s">
        <v>383</v>
      </c>
      <c r="UO9" s="39" t="s">
        <v>383</v>
      </c>
      <c r="UP9" s="39" t="s">
        <v>383</v>
      </c>
      <c r="UQ9" s="39" t="s">
        <v>383</v>
      </c>
      <c r="UR9" s="39" t="s">
        <v>383</v>
      </c>
      <c r="US9" s="39" t="s">
        <v>383</v>
      </c>
      <c r="UT9" s="39" t="s">
        <v>383</v>
      </c>
      <c r="UU9" s="39" t="s">
        <v>383</v>
      </c>
      <c r="UV9" s="39" t="s">
        <v>383</v>
      </c>
      <c r="UW9" s="39" t="s">
        <v>383</v>
      </c>
      <c r="UX9" s="39" t="s">
        <v>383</v>
      </c>
      <c r="UY9" s="39" t="s">
        <v>383</v>
      </c>
      <c r="UZ9" s="39" t="s">
        <v>383</v>
      </c>
      <c r="VA9" s="39">
        <v>0</v>
      </c>
      <c r="VB9" s="39" t="s">
        <v>383</v>
      </c>
      <c r="VC9" s="39" t="s">
        <v>383</v>
      </c>
      <c r="VD9" s="39" t="s">
        <v>383</v>
      </c>
      <c r="VE9" s="39" t="s">
        <v>383</v>
      </c>
      <c r="VF9" s="39" t="s">
        <v>383</v>
      </c>
      <c r="VG9" s="39" t="s">
        <v>383</v>
      </c>
      <c r="VH9" s="39"/>
      <c r="VI9" s="39">
        <v>1</v>
      </c>
      <c r="VJ9" s="39">
        <v>0</v>
      </c>
      <c r="VK9" s="39">
        <v>0</v>
      </c>
      <c r="VL9" s="39"/>
      <c r="VM9" s="39">
        <v>1</v>
      </c>
      <c r="VN9" s="39">
        <v>1</v>
      </c>
      <c r="VO9" s="39"/>
      <c r="VP9" s="39">
        <v>0</v>
      </c>
      <c r="VQ9" s="39">
        <v>0</v>
      </c>
      <c r="VR9" s="39">
        <v>0</v>
      </c>
      <c r="VS9" s="39">
        <v>0</v>
      </c>
      <c r="VT9" s="39"/>
      <c r="VU9" s="39">
        <v>1</v>
      </c>
      <c r="VV9" s="39" t="s">
        <v>2657</v>
      </c>
      <c r="VW9" s="39" t="s">
        <v>383</v>
      </c>
      <c r="VX9" s="39" t="s">
        <v>383</v>
      </c>
      <c r="VY9" s="39" t="s">
        <v>383</v>
      </c>
      <c r="VZ9" s="39" t="s">
        <v>383</v>
      </c>
      <c r="WA9" s="39" t="s">
        <v>383</v>
      </c>
      <c r="WB9" s="39" t="s">
        <v>383</v>
      </c>
      <c r="WC9" s="39" t="s">
        <v>383</v>
      </c>
      <c r="WD9" s="39" t="s">
        <v>383</v>
      </c>
      <c r="WE9" s="39" t="s">
        <v>383</v>
      </c>
      <c r="WF9" s="39" t="s">
        <v>383</v>
      </c>
      <c r="WG9" s="39" t="s">
        <v>383</v>
      </c>
      <c r="WH9" s="39" t="s">
        <v>383</v>
      </c>
      <c r="WI9" s="39" t="s">
        <v>383</v>
      </c>
      <c r="WJ9" s="39" t="s">
        <v>383</v>
      </c>
      <c r="WK9" s="39" t="s">
        <v>383</v>
      </c>
      <c r="WL9" s="39"/>
      <c r="WM9" s="39"/>
      <c r="WN9" s="39" t="s">
        <v>2658</v>
      </c>
      <c r="WO9" s="39">
        <v>0</v>
      </c>
      <c r="WP9" s="39" t="s">
        <v>383</v>
      </c>
      <c r="WQ9" s="39" t="s">
        <v>2659</v>
      </c>
      <c r="WR9" s="39" t="s">
        <v>1979</v>
      </c>
      <c r="WS9" s="39">
        <v>0</v>
      </c>
      <c r="WT9" s="39">
        <v>0</v>
      </c>
      <c r="WU9" s="39">
        <v>0</v>
      </c>
      <c r="WV9" s="39">
        <v>0</v>
      </c>
      <c r="WW9" s="39">
        <v>0</v>
      </c>
      <c r="WX9" s="39">
        <v>0</v>
      </c>
      <c r="WY9" s="39">
        <v>0</v>
      </c>
      <c r="WZ9" s="39">
        <v>1</v>
      </c>
      <c r="XA9" s="39">
        <v>0</v>
      </c>
      <c r="XB9" s="39">
        <v>0</v>
      </c>
      <c r="XC9" s="39">
        <v>0</v>
      </c>
      <c r="XD9" s="39" t="s">
        <v>2660</v>
      </c>
      <c r="XE9" s="39"/>
      <c r="XF9" s="39">
        <f>SUM(WS9+WT9)</f>
        <v>0</v>
      </c>
      <c r="XG9" s="39" t="s">
        <v>2447</v>
      </c>
      <c r="XH9" s="39">
        <v>1</v>
      </c>
      <c r="XI9" s="39">
        <v>0</v>
      </c>
      <c r="XJ9" s="39">
        <v>0</v>
      </c>
      <c r="XK9" s="39">
        <v>0</v>
      </c>
      <c r="XL9" s="39">
        <v>0</v>
      </c>
      <c r="XM9" s="39"/>
      <c r="XN9" s="39"/>
      <c r="XO9" s="57" t="e">
        <f>SUM(XF9+WO9+VA9+UD9+TR9+TD9+#REF!)</f>
        <v>#REF!</v>
      </c>
      <c r="XP9" s="57">
        <v>1</v>
      </c>
      <c r="XQ9" s="56">
        <v>1</v>
      </c>
    </row>
    <row r="10" spans="1:641" ht="15" customHeight="1" x14ac:dyDescent="0.2">
      <c r="A10" s="39" t="s">
        <v>2542</v>
      </c>
      <c r="B10" s="39" t="s">
        <v>373</v>
      </c>
      <c r="C10" s="52" t="s">
        <v>452</v>
      </c>
      <c r="D10" s="39" t="s">
        <v>2594</v>
      </c>
      <c r="E10" s="52" t="s">
        <v>2395</v>
      </c>
      <c r="F10" s="52"/>
      <c r="G10" s="79">
        <v>9.2499000000000002</v>
      </c>
      <c r="H10" s="79">
        <v>-79.352516666666602</v>
      </c>
      <c r="I10" s="52">
        <v>9.2498950000000004</v>
      </c>
      <c r="J10" s="52">
        <v>-79.352515999999994</v>
      </c>
      <c r="K10" s="79">
        <v>-79.352516666666602</v>
      </c>
      <c r="L10" s="80"/>
      <c r="M10" s="40"/>
      <c r="N10" s="39"/>
      <c r="O10" s="41">
        <v>5</v>
      </c>
      <c r="P10" s="39" t="s">
        <v>2661</v>
      </c>
      <c r="Q10" s="39">
        <v>1</v>
      </c>
      <c r="R10" s="41">
        <v>35</v>
      </c>
      <c r="S10" s="39">
        <v>2</v>
      </c>
      <c r="T10" s="39">
        <v>2</v>
      </c>
      <c r="U10" s="39" t="s">
        <v>2454</v>
      </c>
      <c r="V10" s="39" t="s">
        <v>2455</v>
      </c>
      <c r="W10" s="39" t="s">
        <v>2456</v>
      </c>
      <c r="X10" s="39" t="s">
        <v>383</v>
      </c>
      <c r="Y10" s="39" t="s">
        <v>2581</v>
      </c>
      <c r="Z10" s="39">
        <v>0</v>
      </c>
      <c r="AA10" s="39">
        <v>1</v>
      </c>
      <c r="AB10" s="39">
        <v>0</v>
      </c>
      <c r="AC10" s="39">
        <v>0</v>
      </c>
      <c r="AD10" s="39">
        <v>0</v>
      </c>
      <c r="AE10" s="39">
        <v>0</v>
      </c>
      <c r="AF10" s="39">
        <v>0</v>
      </c>
      <c r="AG10" s="39" t="s">
        <v>1979</v>
      </c>
      <c r="AH10" s="39" t="s">
        <v>383</v>
      </c>
      <c r="AI10" s="39">
        <v>0</v>
      </c>
      <c r="AJ10" s="39">
        <v>0</v>
      </c>
      <c r="AK10" s="39">
        <v>0</v>
      </c>
      <c r="AL10" s="39">
        <v>0</v>
      </c>
      <c r="AM10" s="39">
        <v>0</v>
      </c>
      <c r="AN10" s="39">
        <v>0</v>
      </c>
      <c r="AO10" s="39">
        <v>1</v>
      </c>
      <c r="AP10" s="39" t="s">
        <v>2600</v>
      </c>
      <c r="AQ10" s="39">
        <v>0</v>
      </c>
      <c r="AR10" s="39"/>
      <c r="AS10" s="39">
        <v>3</v>
      </c>
      <c r="AT10" s="39">
        <v>3</v>
      </c>
      <c r="AU10" s="39">
        <v>1</v>
      </c>
      <c r="AV10" s="39"/>
      <c r="AW10" s="39">
        <v>2</v>
      </c>
      <c r="AX10" s="39" t="s">
        <v>383</v>
      </c>
      <c r="AY10" s="39">
        <v>0</v>
      </c>
      <c r="AZ10" s="39">
        <v>1</v>
      </c>
      <c r="BA10" s="39">
        <v>0</v>
      </c>
      <c r="BB10" s="39">
        <v>0</v>
      </c>
      <c r="BC10" s="39"/>
      <c r="BD10" s="39">
        <v>2</v>
      </c>
      <c r="BE10" s="39" t="s">
        <v>383</v>
      </c>
      <c r="BF10" s="39">
        <v>0</v>
      </c>
      <c r="BG10" s="39">
        <v>1</v>
      </c>
      <c r="BH10" s="39">
        <v>0</v>
      </c>
      <c r="BI10" s="39">
        <v>0</v>
      </c>
      <c r="BJ10" s="39"/>
      <c r="BK10" s="39">
        <v>3</v>
      </c>
      <c r="BL10" s="39">
        <v>1</v>
      </c>
      <c r="BM10" s="39">
        <v>2</v>
      </c>
      <c r="BN10" s="39">
        <v>1</v>
      </c>
      <c r="BO10" s="39">
        <v>1</v>
      </c>
      <c r="BP10" s="39">
        <v>0</v>
      </c>
      <c r="BQ10" s="39">
        <v>0</v>
      </c>
      <c r="BR10" s="39">
        <v>0</v>
      </c>
      <c r="BS10" s="39">
        <v>0</v>
      </c>
      <c r="BT10" s="39">
        <v>0</v>
      </c>
      <c r="BU10" s="39"/>
      <c r="BV10" s="39">
        <v>3</v>
      </c>
      <c r="BW10" s="39">
        <v>2</v>
      </c>
      <c r="BX10" s="39"/>
      <c r="BY10" s="39">
        <v>0</v>
      </c>
      <c r="BZ10" s="39">
        <v>1</v>
      </c>
      <c r="CA10" s="39">
        <v>0</v>
      </c>
      <c r="CB10" s="39">
        <v>0</v>
      </c>
      <c r="CC10" s="39"/>
      <c r="CD10" s="39">
        <v>3</v>
      </c>
      <c r="CE10" s="39">
        <v>0</v>
      </c>
      <c r="CF10" s="39"/>
      <c r="CG10" s="39">
        <v>2</v>
      </c>
      <c r="CH10" s="39"/>
      <c r="CI10" s="39">
        <v>3</v>
      </c>
      <c r="CJ10" s="39">
        <v>3</v>
      </c>
      <c r="CK10" s="39"/>
      <c r="CL10" s="39" t="s">
        <v>2404</v>
      </c>
      <c r="CM10" s="39"/>
      <c r="CN10" s="39">
        <v>1</v>
      </c>
      <c r="CO10" s="39">
        <v>1</v>
      </c>
      <c r="CP10" s="39">
        <v>0</v>
      </c>
      <c r="CQ10" s="39"/>
      <c r="CR10" s="39">
        <v>0</v>
      </c>
      <c r="CS10" s="39"/>
      <c r="CT10" s="39">
        <v>0</v>
      </c>
      <c r="CU10" s="39">
        <v>0</v>
      </c>
      <c r="CV10" s="39">
        <v>0</v>
      </c>
      <c r="CW10" s="39"/>
      <c r="CX10" s="39">
        <v>0</v>
      </c>
      <c r="CY10" s="39">
        <v>0</v>
      </c>
      <c r="CZ10" s="39"/>
      <c r="DA10" s="39">
        <v>0</v>
      </c>
      <c r="DB10" s="39"/>
      <c r="DC10" s="39">
        <v>1</v>
      </c>
      <c r="DD10" s="39">
        <v>1</v>
      </c>
      <c r="DE10" s="39">
        <v>0</v>
      </c>
      <c r="DF10" s="39"/>
      <c r="DG10" s="39">
        <v>0</v>
      </c>
      <c r="DH10" s="39"/>
      <c r="DI10" s="39">
        <v>0</v>
      </c>
      <c r="DJ10" s="39"/>
      <c r="DK10" s="39"/>
      <c r="DL10" s="39">
        <v>0</v>
      </c>
      <c r="DM10" s="39"/>
      <c r="DN10" s="39">
        <v>0</v>
      </c>
      <c r="DO10" s="39"/>
      <c r="DP10" s="39">
        <v>1</v>
      </c>
      <c r="DQ10" s="39">
        <v>1</v>
      </c>
      <c r="DR10" s="39">
        <v>1</v>
      </c>
      <c r="DS10" s="39">
        <v>2</v>
      </c>
      <c r="DT10" s="39">
        <v>0</v>
      </c>
      <c r="DU10" s="39"/>
      <c r="DV10" s="39">
        <v>0</v>
      </c>
      <c r="DW10" s="39"/>
      <c r="DX10" s="39">
        <v>0</v>
      </c>
      <c r="DY10" s="39"/>
      <c r="DZ10" s="39">
        <v>0</v>
      </c>
      <c r="EA10" s="39"/>
      <c r="EB10" s="39">
        <v>0</v>
      </c>
      <c r="EC10" s="39">
        <v>1</v>
      </c>
      <c r="ED10" s="39" t="s">
        <v>2442</v>
      </c>
      <c r="EE10" s="39" t="s">
        <v>2662</v>
      </c>
      <c r="EF10" s="39">
        <v>0</v>
      </c>
      <c r="EG10" s="39"/>
      <c r="EH10" s="39">
        <v>1</v>
      </c>
      <c r="EI10" s="39" t="s">
        <v>2409</v>
      </c>
      <c r="EJ10" s="39" t="s">
        <v>2409</v>
      </c>
      <c r="EK10" s="39" t="s">
        <v>2410</v>
      </c>
      <c r="EL10" s="39" t="s">
        <v>2663</v>
      </c>
      <c r="EM10" s="39" t="s">
        <v>2464</v>
      </c>
      <c r="EN10" s="39" t="s">
        <v>383</v>
      </c>
      <c r="EO10" s="39">
        <v>1</v>
      </c>
      <c r="EP10" s="39" t="s">
        <v>2409</v>
      </c>
      <c r="EQ10" s="39" t="s">
        <v>2409</v>
      </c>
      <c r="ER10" s="39" t="s">
        <v>2410</v>
      </c>
      <c r="ES10" s="39" t="s">
        <v>2664</v>
      </c>
      <c r="ET10" s="39" t="s">
        <v>2415</v>
      </c>
      <c r="EU10" s="39" t="s">
        <v>383</v>
      </c>
      <c r="EV10" s="39">
        <v>0</v>
      </c>
      <c r="EW10" s="39" t="s">
        <v>383</v>
      </c>
      <c r="EX10" s="39" t="s">
        <v>383</v>
      </c>
      <c r="EY10" s="39" t="s">
        <v>383</v>
      </c>
      <c r="EZ10" s="39" t="s">
        <v>383</v>
      </c>
      <c r="FA10" s="39" t="s">
        <v>383</v>
      </c>
      <c r="FB10" s="39" t="s">
        <v>383</v>
      </c>
      <c r="FC10" s="39">
        <v>0</v>
      </c>
      <c r="FD10" s="39" t="s">
        <v>383</v>
      </c>
      <c r="FE10" s="39" t="s">
        <v>383</v>
      </c>
      <c r="FF10" s="39" t="s">
        <v>383</v>
      </c>
      <c r="FG10" s="39" t="s">
        <v>383</v>
      </c>
      <c r="FH10" s="39" t="s">
        <v>383</v>
      </c>
      <c r="FI10" s="39" t="s">
        <v>383</v>
      </c>
      <c r="FJ10" s="39">
        <v>1</v>
      </c>
      <c r="FK10" s="39" t="s">
        <v>2498</v>
      </c>
      <c r="FL10" s="39" t="s">
        <v>2498</v>
      </c>
      <c r="FM10" s="39" t="s">
        <v>2466</v>
      </c>
      <c r="FN10" s="39" t="s">
        <v>2664</v>
      </c>
      <c r="FO10" s="39" t="s">
        <v>2415</v>
      </c>
      <c r="FP10" s="39" t="s">
        <v>383</v>
      </c>
      <c r="FQ10" s="39">
        <v>0</v>
      </c>
      <c r="FR10" s="39" t="s">
        <v>383</v>
      </c>
      <c r="FS10" s="39" t="s">
        <v>383</v>
      </c>
      <c r="FT10" s="39" t="s">
        <v>383</v>
      </c>
      <c r="FU10" s="39" t="s">
        <v>383</v>
      </c>
      <c r="FV10" s="39" t="s">
        <v>383</v>
      </c>
      <c r="FW10" s="39" t="s">
        <v>383</v>
      </c>
      <c r="FX10" s="39">
        <v>0</v>
      </c>
      <c r="FY10" s="39" t="s">
        <v>383</v>
      </c>
      <c r="FZ10" s="39" t="s">
        <v>383</v>
      </c>
      <c r="GA10" s="39" t="s">
        <v>383</v>
      </c>
      <c r="GB10" s="39" t="s">
        <v>383</v>
      </c>
      <c r="GC10" s="39" t="s">
        <v>383</v>
      </c>
      <c r="GD10" s="39" t="s">
        <v>383</v>
      </c>
      <c r="GE10" s="39">
        <v>1</v>
      </c>
      <c r="GF10" s="39" t="s">
        <v>2412</v>
      </c>
      <c r="GG10" s="39" t="s">
        <v>2413</v>
      </c>
      <c r="GH10" s="39" t="s">
        <v>2466</v>
      </c>
      <c r="GI10" s="39" t="s">
        <v>2665</v>
      </c>
      <c r="GJ10" s="39" t="s">
        <v>2464</v>
      </c>
      <c r="GK10" s="39" t="s">
        <v>383</v>
      </c>
      <c r="GL10" s="39" t="s">
        <v>383</v>
      </c>
      <c r="GM10" s="39" t="s">
        <v>383</v>
      </c>
      <c r="GN10" s="39" t="s">
        <v>383</v>
      </c>
      <c r="GO10" s="39" t="s">
        <v>383</v>
      </c>
      <c r="GP10" s="39" t="s">
        <v>383</v>
      </c>
      <c r="GQ10" s="39" t="s">
        <v>383</v>
      </c>
      <c r="GR10" s="39" t="s">
        <v>383</v>
      </c>
      <c r="GS10" s="39" t="s">
        <v>383</v>
      </c>
      <c r="GT10" s="39">
        <v>0</v>
      </c>
      <c r="GU10" s="39" t="s">
        <v>383</v>
      </c>
      <c r="GV10" s="39"/>
      <c r="GW10" s="39">
        <v>1</v>
      </c>
      <c r="GX10" s="39">
        <v>5</v>
      </c>
      <c r="GY10" s="39" t="s">
        <v>383</v>
      </c>
      <c r="GZ10" s="39">
        <v>1</v>
      </c>
      <c r="HA10" s="39">
        <v>5</v>
      </c>
      <c r="HB10" s="39"/>
      <c r="HC10" s="39">
        <v>0</v>
      </c>
      <c r="HD10" s="39" t="s">
        <v>383</v>
      </c>
      <c r="HE10" s="39"/>
      <c r="HF10" s="39">
        <v>0</v>
      </c>
      <c r="HG10" s="39" t="s">
        <v>383</v>
      </c>
      <c r="HH10" s="39"/>
      <c r="HI10" s="39">
        <v>0</v>
      </c>
      <c r="HJ10" s="39" t="s">
        <v>383</v>
      </c>
      <c r="HK10" s="39"/>
      <c r="HL10" s="39">
        <v>1</v>
      </c>
      <c r="HM10" s="39">
        <v>1000</v>
      </c>
      <c r="HN10" s="39" t="s">
        <v>2666</v>
      </c>
      <c r="HO10" s="39">
        <v>0</v>
      </c>
      <c r="HP10" s="39" t="s">
        <v>383</v>
      </c>
      <c r="HQ10" s="39">
        <v>0</v>
      </c>
      <c r="HR10" s="39" t="s">
        <v>383</v>
      </c>
      <c r="HS10" s="39">
        <v>1</v>
      </c>
      <c r="HT10" s="39" t="s">
        <v>2667</v>
      </c>
      <c r="HU10" s="39">
        <v>1000</v>
      </c>
      <c r="HV10" s="39" t="s">
        <v>383</v>
      </c>
      <c r="HW10" s="39"/>
      <c r="HX10" s="39" t="s">
        <v>383</v>
      </c>
      <c r="HY10" s="39" t="s">
        <v>2584</v>
      </c>
      <c r="HZ10" s="39"/>
      <c r="IA10" s="39" t="s">
        <v>1738</v>
      </c>
      <c r="IB10" s="39"/>
      <c r="IC10" s="39">
        <v>0</v>
      </c>
      <c r="ID10" s="39">
        <v>0</v>
      </c>
      <c r="IE10" s="39" t="s">
        <v>383</v>
      </c>
      <c r="IF10" s="39" t="s">
        <v>383</v>
      </c>
      <c r="IG10" s="39">
        <v>0</v>
      </c>
      <c r="IH10" s="39">
        <v>0</v>
      </c>
      <c r="II10" s="39" t="s">
        <v>383</v>
      </c>
      <c r="IJ10" s="39" t="s">
        <v>383</v>
      </c>
      <c r="IK10" s="39" t="s">
        <v>383</v>
      </c>
      <c r="IL10" s="39">
        <v>0</v>
      </c>
      <c r="IM10" s="39">
        <v>0</v>
      </c>
      <c r="IN10" s="39" t="s">
        <v>383</v>
      </c>
      <c r="IO10" s="39" t="s">
        <v>383</v>
      </c>
      <c r="IP10" s="39" t="s">
        <v>383</v>
      </c>
      <c r="IQ10" s="39">
        <v>0</v>
      </c>
      <c r="IR10" s="39">
        <v>0</v>
      </c>
      <c r="IS10" s="39" t="s">
        <v>383</v>
      </c>
      <c r="IT10" s="39" t="s">
        <v>383</v>
      </c>
      <c r="IU10" s="39" t="s">
        <v>383</v>
      </c>
      <c r="IV10" s="39">
        <v>0</v>
      </c>
      <c r="IW10" s="39">
        <v>0</v>
      </c>
      <c r="IX10" s="39" t="s">
        <v>383</v>
      </c>
      <c r="IY10" s="39" t="s">
        <v>383</v>
      </c>
      <c r="IZ10" s="39" t="s">
        <v>383</v>
      </c>
      <c r="JA10" s="39">
        <v>0</v>
      </c>
      <c r="JB10" s="39">
        <v>0</v>
      </c>
      <c r="JC10" s="39" t="s">
        <v>383</v>
      </c>
      <c r="JD10" s="39" t="s">
        <v>383</v>
      </c>
      <c r="JE10" s="39" t="s">
        <v>383</v>
      </c>
      <c r="JF10" s="39">
        <v>0</v>
      </c>
      <c r="JG10" s="39">
        <v>0</v>
      </c>
      <c r="JH10" s="39" t="s">
        <v>383</v>
      </c>
      <c r="JI10" s="39" t="s">
        <v>383</v>
      </c>
      <c r="JJ10" s="39">
        <v>0</v>
      </c>
      <c r="JK10" s="39">
        <v>0</v>
      </c>
      <c r="JL10" s="39" t="s">
        <v>383</v>
      </c>
      <c r="JM10" s="39" t="s">
        <v>383</v>
      </c>
      <c r="JN10" s="39" t="s">
        <v>2418</v>
      </c>
      <c r="JO10" s="39">
        <v>8</v>
      </c>
      <c r="JP10" s="39">
        <v>2</v>
      </c>
      <c r="JQ10" s="39">
        <v>2</v>
      </c>
      <c r="JR10" s="39">
        <v>2</v>
      </c>
      <c r="JS10" s="39">
        <v>2</v>
      </c>
      <c r="JT10" s="39">
        <v>1</v>
      </c>
      <c r="JU10" s="39">
        <v>1</v>
      </c>
      <c r="JV10" s="39">
        <v>1</v>
      </c>
      <c r="JW10" s="39">
        <v>1</v>
      </c>
      <c r="JX10" s="39">
        <v>0</v>
      </c>
      <c r="JY10" s="39">
        <v>0</v>
      </c>
      <c r="JZ10" s="39">
        <v>2</v>
      </c>
      <c r="KA10" s="39">
        <v>2</v>
      </c>
      <c r="KB10" s="39">
        <v>0</v>
      </c>
      <c r="KC10" s="39">
        <v>0</v>
      </c>
      <c r="KD10" s="39">
        <v>0</v>
      </c>
      <c r="KE10" s="39">
        <v>46</v>
      </c>
      <c r="KF10" s="39"/>
      <c r="KG10" s="39"/>
      <c r="KH10" s="39">
        <v>0</v>
      </c>
      <c r="KI10" s="39"/>
      <c r="KJ10" s="39"/>
      <c r="KK10" s="39">
        <v>12</v>
      </c>
      <c r="KL10" s="39"/>
      <c r="KM10" s="39" t="s">
        <v>2668</v>
      </c>
      <c r="KN10" s="39">
        <v>6</v>
      </c>
      <c r="KO10" s="39"/>
      <c r="KP10" s="39" t="s">
        <v>2669</v>
      </c>
      <c r="KQ10" s="39">
        <v>1</v>
      </c>
      <c r="KR10" s="39">
        <v>240</v>
      </c>
      <c r="KS10" s="39" t="s">
        <v>2473</v>
      </c>
      <c r="KT10" s="39" t="s">
        <v>2670</v>
      </c>
      <c r="KU10" s="39">
        <v>0</v>
      </c>
      <c r="KV10" s="39">
        <v>0</v>
      </c>
      <c r="KW10" s="39">
        <v>1</v>
      </c>
      <c r="KX10" s="39">
        <v>0</v>
      </c>
      <c r="KY10" s="39">
        <v>0</v>
      </c>
      <c r="KZ10" s="39">
        <v>0</v>
      </c>
      <c r="LA10" s="39">
        <v>0</v>
      </c>
      <c r="LB10" s="39">
        <v>0</v>
      </c>
      <c r="LC10" s="39">
        <v>0</v>
      </c>
      <c r="LD10" s="39"/>
      <c r="LE10" s="39">
        <v>2</v>
      </c>
      <c r="LF10" s="39">
        <v>0</v>
      </c>
      <c r="LG10" s="39">
        <v>1</v>
      </c>
      <c r="LH10" s="39">
        <v>0</v>
      </c>
      <c r="LI10" s="39">
        <v>0</v>
      </c>
      <c r="LJ10" s="39"/>
      <c r="LK10" s="39" t="s">
        <v>2560</v>
      </c>
      <c r="LL10" s="39">
        <v>1</v>
      </c>
      <c r="LM10" s="39">
        <v>1</v>
      </c>
      <c r="LN10" s="39">
        <v>0</v>
      </c>
      <c r="LO10" s="39">
        <v>0</v>
      </c>
      <c r="LP10" s="39">
        <v>0</v>
      </c>
      <c r="LQ10" s="39"/>
      <c r="LR10" s="39">
        <v>1</v>
      </c>
      <c r="LS10" s="39"/>
      <c r="LT10" s="39">
        <v>18</v>
      </c>
      <c r="LU10" s="39" t="s">
        <v>2671</v>
      </c>
      <c r="LV10" s="39">
        <v>1</v>
      </c>
      <c r="LW10" s="39">
        <v>1</v>
      </c>
      <c r="LX10" s="39">
        <v>0</v>
      </c>
      <c r="LY10" s="39"/>
      <c r="LZ10" s="39">
        <v>1</v>
      </c>
      <c r="MA10" s="39">
        <v>1</v>
      </c>
      <c r="MB10" s="39">
        <v>1</v>
      </c>
      <c r="MC10" s="39">
        <v>1</v>
      </c>
      <c r="MD10" s="39">
        <v>0</v>
      </c>
      <c r="ME10" s="39" t="s">
        <v>383</v>
      </c>
      <c r="MF10" s="39"/>
      <c r="MG10" s="39">
        <v>0</v>
      </c>
      <c r="MH10" s="39"/>
      <c r="MI10" s="39">
        <v>1</v>
      </c>
      <c r="MJ10" s="39"/>
      <c r="MK10" s="39">
        <v>1</v>
      </c>
      <c r="ML10" s="39">
        <v>1</v>
      </c>
      <c r="MM10" s="39">
        <v>1</v>
      </c>
      <c r="MN10" s="39">
        <v>0</v>
      </c>
      <c r="MO10" s="39"/>
      <c r="MP10" s="39"/>
      <c r="MQ10" s="39">
        <v>0</v>
      </c>
      <c r="MR10" s="39">
        <v>0</v>
      </c>
      <c r="MS10" s="39"/>
      <c r="MT10" s="39"/>
      <c r="MU10" s="39"/>
      <c r="MV10" s="39">
        <v>1</v>
      </c>
      <c r="MW10" s="39" t="s">
        <v>2586</v>
      </c>
      <c r="MX10" s="39">
        <v>0</v>
      </c>
      <c r="MY10" s="39">
        <v>0</v>
      </c>
      <c r="MZ10" s="39">
        <v>1</v>
      </c>
      <c r="NA10" s="39">
        <v>0</v>
      </c>
      <c r="NB10" s="39">
        <v>0</v>
      </c>
      <c r="NC10" s="39">
        <v>0</v>
      </c>
      <c r="ND10" s="39">
        <v>0</v>
      </c>
      <c r="NE10" s="39">
        <v>0</v>
      </c>
      <c r="NF10" s="39">
        <v>0</v>
      </c>
      <c r="NG10" s="39"/>
      <c r="NH10" s="39" t="s">
        <v>2672</v>
      </c>
      <c r="NI10" s="39"/>
      <c r="NJ10" s="39" t="s">
        <v>2673</v>
      </c>
      <c r="NK10" s="39" t="s">
        <v>2428</v>
      </c>
      <c r="NL10" s="39" t="s">
        <v>2517</v>
      </c>
      <c r="NM10" s="39">
        <v>0</v>
      </c>
      <c r="NN10" s="39"/>
      <c r="NO10" s="39"/>
      <c r="NP10" s="39"/>
      <c r="NQ10" s="39"/>
      <c r="NR10" s="39"/>
      <c r="NS10" s="39"/>
      <c r="NT10" s="39"/>
      <c r="NU10" s="39"/>
      <c r="NV10" s="39"/>
      <c r="NW10" s="39">
        <v>1</v>
      </c>
      <c r="NX10" s="39"/>
      <c r="NY10" s="39">
        <v>1</v>
      </c>
      <c r="NZ10" s="39">
        <v>1</v>
      </c>
      <c r="OA10" s="39" t="s">
        <v>2674</v>
      </c>
      <c r="OB10" s="39">
        <v>0</v>
      </c>
      <c r="OC10" s="39">
        <v>0</v>
      </c>
      <c r="OD10" s="39">
        <v>0</v>
      </c>
      <c r="OE10" s="39">
        <v>0</v>
      </c>
      <c r="OF10" s="39">
        <v>0</v>
      </c>
      <c r="OG10" s="39">
        <v>0</v>
      </c>
      <c r="OH10" s="39">
        <v>0</v>
      </c>
      <c r="OI10" s="39">
        <v>1</v>
      </c>
      <c r="OJ10" s="39" t="s">
        <v>2675</v>
      </c>
      <c r="OK10" s="39">
        <v>1</v>
      </c>
      <c r="OL10" s="39"/>
      <c r="OM10" s="39" t="s">
        <v>2434</v>
      </c>
      <c r="ON10" s="39">
        <v>1</v>
      </c>
      <c r="OO10" s="39">
        <v>0</v>
      </c>
      <c r="OP10" s="39">
        <v>0</v>
      </c>
      <c r="OQ10" s="39">
        <v>0</v>
      </c>
      <c r="OR10" s="39">
        <v>0</v>
      </c>
      <c r="OS10" s="39">
        <v>0</v>
      </c>
      <c r="OT10" s="39">
        <v>0</v>
      </c>
      <c r="OU10" s="39">
        <v>0</v>
      </c>
      <c r="OV10" s="39">
        <v>0</v>
      </c>
      <c r="OW10" s="39">
        <v>0</v>
      </c>
      <c r="OX10" s="39"/>
      <c r="OY10" s="39"/>
      <c r="OZ10" s="39" t="s">
        <v>2565</v>
      </c>
      <c r="PA10" s="39">
        <v>0</v>
      </c>
      <c r="PB10" s="39">
        <v>0</v>
      </c>
      <c r="PC10" s="39">
        <v>1</v>
      </c>
      <c r="PD10" s="39">
        <v>0</v>
      </c>
      <c r="PE10" s="39">
        <v>0</v>
      </c>
      <c r="PF10" s="39">
        <v>0</v>
      </c>
      <c r="PG10" s="39">
        <v>0</v>
      </c>
      <c r="PH10" s="39"/>
      <c r="PI10" s="39">
        <v>1</v>
      </c>
      <c r="PJ10" s="39" t="s">
        <v>1979</v>
      </c>
      <c r="PK10" s="39">
        <v>0</v>
      </c>
      <c r="PL10" s="39">
        <v>0</v>
      </c>
      <c r="PM10" s="39">
        <v>0</v>
      </c>
      <c r="PN10" s="39">
        <v>0</v>
      </c>
      <c r="PO10" s="39">
        <v>0</v>
      </c>
      <c r="PP10" s="39">
        <v>0</v>
      </c>
      <c r="PQ10" s="39">
        <v>0</v>
      </c>
      <c r="PR10" s="39">
        <v>1</v>
      </c>
      <c r="PS10" s="39">
        <v>0</v>
      </c>
      <c r="PT10" s="39"/>
      <c r="PU10" s="39" t="s">
        <v>2676</v>
      </c>
      <c r="PV10" s="39" t="s">
        <v>2677</v>
      </c>
      <c r="PW10" s="39">
        <v>1</v>
      </c>
      <c r="PX10" s="39">
        <v>2</v>
      </c>
      <c r="PY10" s="39"/>
      <c r="PZ10" s="39" t="s">
        <v>383</v>
      </c>
      <c r="QA10" s="39" t="s">
        <v>2442</v>
      </c>
      <c r="QB10" s="39" t="s">
        <v>2439</v>
      </c>
      <c r="QC10" s="39" t="s">
        <v>2440</v>
      </c>
      <c r="QD10" s="39">
        <v>1</v>
      </c>
      <c r="QE10" s="39">
        <v>1</v>
      </c>
      <c r="QF10" s="39">
        <v>0</v>
      </c>
      <c r="QG10" s="39">
        <v>0</v>
      </c>
      <c r="QH10" s="39">
        <v>0</v>
      </c>
      <c r="QI10" s="39">
        <v>0</v>
      </c>
      <c r="QJ10" s="39">
        <v>0</v>
      </c>
      <c r="QK10" s="39">
        <v>0</v>
      </c>
      <c r="QL10" s="39"/>
      <c r="QM10" s="39" t="s">
        <v>2442</v>
      </c>
      <c r="QN10" s="39">
        <v>1</v>
      </c>
      <c r="QO10" s="39">
        <v>0</v>
      </c>
      <c r="QP10" s="39">
        <v>0</v>
      </c>
      <c r="QQ10" s="39">
        <v>0</v>
      </c>
      <c r="QR10" s="39">
        <v>0</v>
      </c>
      <c r="QS10" s="39"/>
      <c r="QT10" s="39" t="s">
        <v>2442</v>
      </c>
      <c r="QU10" s="39">
        <v>0</v>
      </c>
      <c r="QV10" s="39">
        <v>1</v>
      </c>
      <c r="QW10" s="39">
        <v>0</v>
      </c>
      <c r="QX10" s="39">
        <v>0</v>
      </c>
      <c r="QY10" s="39">
        <v>0</v>
      </c>
      <c r="QZ10" s="39">
        <v>0</v>
      </c>
      <c r="RA10" s="39">
        <v>0</v>
      </c>
      <c r="RB10" s="39"/>
      <c r="RC10" s="39">
        <v>1</v>
      </c>
      <c r="RD10" s="39">
        <v>1</v>
      </c>
      <c r="RE10" s="39">
        <v>4</v>
      </c>
      <c r="RF10" s="39"/>
      <c r="RG10" s="39">
        <v>1</v>
      </c>
      <c r="RH10" s="39">
        <v>4</v>
      </c>
      <c r="RI10" s="39"/>
      <c r="RJ10" s="39">
        <v>0</v>
      </c>
      <c r="RK10" s="39">
        <v>0</v>
      </c>
      <c r="RL10" s="39"/>
      <c r="RM10" s="39">
        <v>1</v>
      </c>
      <c r="RN10" s="39">
        <v>3</v>
      </c>
      <c r="RO10" s="39"/>
      <c r="RP10" s="39">
        <v>0</v>
      </c>
      <c r="RQ10" s="39"/>
      <c r="RR10" s="39" t="s">
        <v>2678</v>
      </c>
      <c r="RS10" s="39">
        <v>0</v>
      </c>
      <c r="RT10" s="39">
        <v>0</v>
      </c>
      <c r="RU10" s="39">
        <v>0</v>
      </c>
      <c r="RV10" s="39">
        <v>0</v>
      </c>
      <c r="RW10" s="39">
        <v>0</v>
      </c>
      <c r="RX10" s="39">
        <v>0</v>
      </c>
      <c r="RY10" s="39">
        <v>0</v>
      </c>
      <c r="RZ10" s="39">
        <v>0</v>
      </c>
      <c r="SA10" s="39">
        <v>0</v>
      </c>
      <c r="SB10" s="39">
        <v>1</v>
      </c>
      <c r="SC10" s="39">
        <v>0</v>
      </c>
      <c r="SD10" s="39">
        <v>0</v>
      </c>
      <c r="SE10" s="39">
        <v>0</v>
      </c>
      <c r="SF10" s="39">
        <v>0</v>
      </c>
      <c r="SG10" s="39"/>
      <c r="SH10" s="39"/>
      <c r="SI10" s="39" t="s">
        <v>2446</v>
      </c>
      <c r="SJ10" s="39">
        <v>1</v>
      </c>
      <c r="SK10" s="39">
        <v>0</v>
      </c>
      <c r="SL10" s="39">
        <v>0</v>
      </c>
      <c r="SM10" s="39">
        <v>0</v>
      </c>
      <c r="SN10" s="39">
        <v>0</v>
      </c>
      <c r="SO10" s="39">
        <v>0</v>
      </c>
      <c r="SP10" s="39">
        <v>0</v>
      </c>
      <c r="SQ10" s="39">
        <v>0</v>
      </c>
      <c r="SR10" s="39">
        <v>0</v>
      </c>
      <c r="SS10" s="39">
        <v>0</v>
      </c>
      <c r="ST10" s="39" t="s">
        <v>2679</v>
      </c>
      <c r="SU10" s="39" t="s">
        <v>2447</v>
      </c>
      <c r="SV10" s="39">
        <v>1</v>
      </c>
      <c r="SW10" s="39">
        <v>0</v>
      </c>
      <c r="SX10" s="39">
        <v>0</v>
      </c>
      <c r="SY10" s="39">
        <v>0</v>
      </c>
      <c r="SZ10" s="39">
        <v>0</v>
      </c>
      <c r="TA10" s="39"/>
      <c r="TB10" s="39"/>
      <c r="TC10" s="39"/>
      <c r="TD10" s="39">
        <v>0</v>
      </c>
      <c r="TE10" s="39"/>
      <c r="TF10" s="39">
        <v>1</v>
      </c>
      <c r="TG10" s="39"/>
      <c r="TH10" s="39" t="s">
        <v>1979</v>
      </c>
      <c r="TI10" s="39">
        <v>0</v>
      </c>
      <c r="TJ10" s="39">
        <v>0</v>
      </c>
      <c r="TK10" s="39">
        <v>0</v>
      </c>
      <c r="TL10" s="39">
        <v>0</v>
      </c>
      <c r="TM10" s="39">
        <v>0</v>
      </c>
      <c r="TN10" s="39">
        <v>0</v>
      </c>
      <c r="TO10" s="39">
        <v>1</v>
      </c>
      <c r="TP10" s="39">
        <v>0</v>
      </c>
      <c r="TQ10" s="61" t="s">
        <v>2680</v>
      </c>
      <c r="TR10" s="39">
        <v>0</v>
      </c>
      <c r="TS10" s="39" t="s">
        <v>383</v>
      </c>
      <c r="TT10" s="39" t="s">
        <v>383</v>
      </c>
      <c r="TU10" s="39" t="s">
        <v>383</v>
      </c>
      <c r="TV10" s="39" t="s">
        <v>383</v>
      </c>
      <c r="TW10" s="39" t="s">
        <v>383</v>
      </c>
      <c r="TX10" s="39" t="s">
        <v>383</v>
      </c>
      <c r="TY10" s="39" t="s">
        <v>383</v>
      </c>
      <c r="TZ10" s="39" t="s">
        <v>383</v>
      </c>
      <c r="UA10" s="39" t="s">
        <v>383</v>
      </c>
      <c r="UB10" s="39" t="s">
        <v>383</v>
      </c>
      <c r="UC10" s="39"/>
      <c r="UD10" s="39">
        <v>0</v>
      </c>
      <c r="UE10" s="39" t="s">
        <v>383</v>
      </c>
      <c r="UF10" s="39" t="s">
        <v>383</v>
      </c>
      <c r="UG10" s="39" t="s">
        <v>383</v>
      </c>
      <c r="UH10" s="39" t="s">
        <v>383</v>
      </c>
      <c r="UI10" s="39" t="s">
        <v>383</v>
      </c>
      <c r="UJ10" s="39" t="s">
        <v>383</v>
      </c>
      <c r="UK10" s="39" t="s">
        <v>383</v>
      </c>
      <c r="UL10" s="39" t="s">
        <v>383</v>
      </c>
      <c r="UM10" s="39" t="s">
        <v>383</v>
      </c>
      <c r="UN10" s="39" t="s">
        <v>383</v>
      </c>
      <c r="UO10" s="39" t="s">
        <v>383</v>
      </c>
      <c r="UP10" s="39" t="s">
        <v>383</v>
      </c>
      <c r="UQ10" s="39" t="s">
        <v>383</v>
      </c>
      <c r="UR10" s="39" t="s">
        <v>383</v>
      </c>
      <c r="US10" s="39" t="s">
        <v>383</v>
      </c>
      <c r="UT10" s="39" t="s">
        <v>383</v>
      </c>
      <c r="UU10" s="39" t="s">
        <v>383</v>
      </c>
      <c r="UV10" s="39" t="s">
        <v>383</v>
      </c>
      <c r="UW10" s="39" t="s">
        <v>383</v>
      </c>
      <c r="UX10" s="39" t="s">
        <v>383</v>
      </c>
      <c r="UY10" s="39" t="s">
        <v>383</v>
      </c>
      <c r="UZ10" s="39" t="s">
        <v>383</v>
      </c>
      <c r="VA10" s="39">
        <v>0</v>
      </c>
      <c r="VB10" s="39" t="s">
        <v>383</v>
      </c>
      <c r="VC10" s="39" t="s">
        <v>383</v>
      </c>
      <c r="VD10" s="39" t="s">
        <v>383</v>
      </c>
      <c r="VE10" s="39" t="s">
        <v>383</v>
      </c>
      <c r="VF10" s="39" t="s">
        <v>383</v>
      </c>
      <c r="VG10" s="39" t="s">
        <v>383</v>
      </c>
      <c r="VH10" s="39"/>
      <c r="VI10" s="39">
        <v>1</v>
      </c>
      <c r="VJ10" s="39">
        <v>0</v>
      </c>
      <c r="VK10" s="39">
        <v>0</v>
      </c>
      <c r="VL10" s="39"/>
      <c r="VM10" s="39">
        <v>0</v>
      </c>
      <c r="VN10" s="39">
        <v>0</v>
      </c>
      <c r="VO10" s="39"/>
      <c r="VP10" s="39">
        <v>0</v>
      </c>
      <c r="VQ10" s="39">
        <v>0</v>
      </c>
      <c r="VR10" s="39">
        <v>1</v>
      </c>
      <c r="VS10" s="39">
        <v>1</v>
      </c>
      <c r="VT10" s="39"/>
      <c r="VU10" s="39">
        <v>0</v>
      </c>
      <c r="VV10" s="39"/>
      <c r="VW10" s="39" t="s">
        <v>2435</v>
      </c>
      <c r="VX10" s="39">
        <v>0</v>
      </c>
      <c r="VY10" s="39">
        <v>0</v>
      </c>
      <c r="VZ10" s="39">
        <v>0</v>
      </c>
      <c r="WA10" s="39">
        <v>0</v>
      </c>
      <c r="WB10" s="39">
        <v>0</v>
      </c>
      <c r="WC10" s="39">
        <v>0</v>
      </c>
      <c r="WD10" s="39">
        <v>0</v>
      </c>
      <c r="WE10" s="39">
        <v>0</v>
      </c>
      <c r="WF10" s="39">
        <v>0</v>
      </c>
      <c r="WG10" s="39">
        <v>0</v>
      </c>
      <c r="WH10" s="39">
        <v>0</v>
      </c>
      <c r="WI10" s="39">
        <v>0</v>
      </c>
      <c r="WJ10" s="39">
        <v>1</v>
      </c>
      <c r="WK10" s="39">
        <v>0</v>
      </c>
      <c r="WL10" s="39"/>
      <c r="WM10" s="39"/>
      <c r="WN10" s="39"/>
      <c r="WO10" s="39">
        <f t="shared" ref="WO10:WO38" si="0">SUM(VX10+VY10+VZ10+WC10)</f>
        <v>0</v>
      </c>
      <c r="WP10" s="62" t="s">
        <v>2681</v>
      </c>
      <c r="WQ10" s="39" t="s">
        <v>2682</v>
      </c>
      <c r="WR10" s="39" t="s">
        <v>2435</v>
      </c>
      <c r="WS10" s="39">
        <v>0</v>
      </c>
      <c r="WT10" s="39">
        <v>0</v>
      </c>
      <c r="WU10" s="39">
        <v>0</v>
      </c>
      <c r="WV10" s="39">
        <v>0</v>
      </c>
      <c r="WW10" s="39">
        <v>0</v>
      </c>
      <c r="WX10" s="39">
        <v>0</v>
      </c>
      <c r="WY10" s="39">
        <v>0</v>
      </c>
      <c r="WZ10" s="39">
        <v>0</v>
      </c>
      <c r="XA10" s="39">
        <v>0</v>
      </c>
      <c r="XB10" s="39">
        <v>1</v>
      </c>
      <c r="XC10" s="39">
        <v>0</v>
      </c>
      <c r="XD10" s="39"/>
      <c r="XE10" s="39"/>
      <c r="XF10" s="39">
        <f>SUM(WS10+WT10)</f>
        <v>0</v>
      </c>
      <c r="XG10" s="39" t="s">
        <v>2447</v>
      </c>
      <c r="XH10" s="39">
        <v>1</v>
      </c>
      <c r="XI10" s="39">
        <v>0</v>
      </c>
      <c r="XJ10" s="39">
        <v>0</v>
      </c>
      <c r="XK10" s="39">
        <v>0</v>
      </c>
      <c r="XL10" s="39">
        <v>0</v>
      </c>
      <c r="XM10" s="39"/>
      <c r="XN10" s="39"/>
      <c r="XO10" s="57" t="e">
        <f>SUM(XF10+WO10+VA10+UD10+TR10+TD10+#REF!)</f>
        <v>#REF!</v>
      </c>
      <c r="XP10" s="57">
        <v>1</v>
      </c>
      <c r="XQ10" s="56">
        <v>1</v>
      </c>
    </row>
    <row r="11" spans="1:641" ht="15" customHeight="1" x14ac:dyDescent="0.2">
      <c r="A11" s="39" t="s">
        <v>2683</v>
      </c>
      <c r="B11" s="39" t="s">
        <v>373</v>
      </c>
      <c r="C11" s="52" t="s">
        <v>477</v>
      </c>
      <c r="D11" s="39" t="s">
        <v>2684</v>
      </c>
      <c r="E11" s="52" t="s">
        <v>2395</v>
      </c>
      <c r="F11" s="52" t="s">
        <v>2685</v>
      </c>
      <c r="G11" s="79">
        <v>9.2503360000000008</v>
      </c>
      <c r="H11" s="79">
        <v>-79.352765000000005</v>
      </c>
      <c r="I11" s="52">
        <v>9.2503779999999995</v>
      </c>
      <c r="J11" s="52">
        <v>-79.352475999999996</v>
      </c>
      <c r="K11" s="79">
        <v>-79.352765000000005</v>
      </c>
      <c r="L11" s="80">
        <v>673</v>
      </c>
      <c r="M11" s="40">
        <v>19</v>
      </c>
      <c r="N11" s="39"/>
      <c r="O11" s="41">
        <v>5</v>
      </c>
      <c r="P11" s="39" t="s">
        <v>2686</v>
      </c>
      <c r="Q11" s="39">
        <v>1</v>
      </c>
      <c r="R11" s="41">
        <v>37</v>
      </c>
      <c r="S11" s="39">
        <v>3</v>
      </c>
      <c r="T11" s="39">
        <v>2</v>
      </c>
      <c r="U11" s="39" t="s">
        <v>2454</v>
      </c>
      <c r="V11" s="39" t="s">
        <v>2687</v>
      </c>
      <c r="W11" s="39" t="s">
        <v>2456</v>
      </c>
      <c r="X11" s="39" t="s">
        <v>383</v>
      </c>
      <c r="Y11" s="39" t="s">
        <v>2581</v>
      </c>
      <c r="Z11" s="39">
        <v>0</v>
      </c>
      <c r="AA11" s="39">
        <v>1</v>
      </c>
      <c r="AB11" s="39">
        <v>0</v>
      </c>
      <c r="AC11" s="39">
        <v>0</v>
      </c>
      <c r="AD11" s="39">
        <v>0</v>
      </c>
      <c r="AE11" s="39">
        <v>0</v>
      </c>
      <c r="AF11" s="39">
        <v>0</v>
      </c>
      <c r="AG11" s="39" t="s">
        <v>2456</v>
      </c>
      <c r="AH11" s="39" t="s">
        <v>383</v>
      </c>
      <c r="AI11" s="39">
        <v>0</v>
      </c>
      <c r="AJ11" s="39">
        <v>0</v>
      </c>
      <c r="AK11" s="39">
        <v>0</v>
      </c>
      <c r="AL11" s="39">
        <v>1</v>
      </c>
      <c r="AM11" s="39">
        <v>0</v>
      </c>
      <c r="AN11" s="39">
        <v>0</v>
      </c>
      <c r="AO11" s="39">
        <v>0</v>
      </c>
      <c r="AP11" s="39" t="s">
        <v>2600</v>
      </c>
      <c r="AQ11" s="39">
        <v>0</v>
      </c>
      <c r="AR11" s="39"/>
      <c r="AS11" s="39">
        <v>17</v>
      </c>
      <c r="AT11" s="39">
        <v>17</v>
      </c>
      <c r="AU11" s="39">
        <v>1</v>
      </c>
      <c r="AV11" s="39"/>
      <c r="AW11" s="39">
        <v>1</v>
      </c>
      <c r="AX11" s="39" t="s">
        <v>383</v>
      </c>
      <c r="AY11" s="39">
        <v>1</v>
      </c>
      <c r="AZ11" s="39">
        <v>0</v>
      </c>
      <c r="BA11" s="39">
        <v>0</v>
      </c>
      <c r="BB11" s="39">
        <v>0</v>
      </c>
      <c r="BC11" s="39"/>
      <c r="BD11" s="39">
        <v>2</v>
      </c>
      <c r="BE11" s="39" t="s">
        <v>383</v>
      </c>
      <c r="BF11" s="39">
        <v>0</v>
      </c>
      <c r="BG11" s="39">
        <v>1</v>
      </c>
      <c r="BH11" s="39">
        <v>0</v>
      </c>
      <c r="BI11" s="39">
        <v>0</v>
      </c>
      <c r="BJ11" s="39"/>
      <c r="BK11" s="39">
        <v>2</v>
      </c>
      <c r="BL11" s="39">
        <v>2</v>
      </c>
      <c r="BM11" s="39" t="s">
        <v>383</v>
      </c>
      <c r="BN11" s="39">
        <v>0</v>
      </c>
      <c r="BO11" s="39">
        <v>1</v>
      </c>
      <c r="BP11" s="39">
        <v>0</v>
      </c>
      <c r="BQ11" s="39">
        <v>0</v>
      </c>
      <c r="BR11" s="39">
        <v>0</v>
      </c>
      <c r="BS11" s="39">
        <v>0</v>
      </c>
      <c r="BT11" s="39">
        <v>0</v>
      </c>
      <c r="BU11" s="39"/>
      <c r="BV11" s="39">
        <v>2</v>
      </c>
      <c r="BW11" s="39">
        <v>1</v>
      </c>
      <c r="BX11" s="39"/>
      <c r="BY11" s="39">
        <v>1</v>
      </c>
      <c r="BZ11" s="39">
        <v>0</v>
      </c>
      <c r="CA11" s="39">
        <v>0</v>
      </c>
      <c r="CB11" s="39">
        <v>0</v>
      </c>
      <c r="CC11" s="39"/>
      <c r="CD11" s="39">
        <v>2</v>
      </c>
      <c r="CE11" s="39">
        <v>1</v>
      </c>
      <c r="CF11" s="39"/>
      <c r="CG11" s="39">
        <v>2</v>
      </c>
      <c r="CH11" s="39"/>
      <c r="CI11" s="39">
        <v>1</v>
      </c>
      <c r="CJ11" s="39">
        <v>1</v>
      </c>
      <c r="CK11" s="39"/>
      <c r="CL11" s="39" t="s">
        <v>2688</v>
      </c>
      <c r="CM11" s="39" t="s">
        <v>2688</v>
      </c>
      <c r="CN11" s="39">
        <v>1</v>
      </c>
      <c r="CO11" s="39">
        <v>0</v>
      </c>
      <c r="CP11" s="39">
        <v>0</v>
      </c>
      <c r="CQ11" s="39" t="s">
        <v>2689</v>
      </c>
      <c r="CR11" s="39">
        <v>0</v>
      </c>
      <c r="CS11" s="39"/>
      <c r="CT11" s="39">
        <v>0</v>
      </c>
      <c r="CU11" s="39">
        <v>0</v>
      </c>
      <c r="CV11" s="39">
        <v>0</v>
      </c>
      <c r="CW11" s="39"/>
      <c r="CX11" s="39">
        <v>0</v>
      </c>
      <c r="CY11" s="39">
        <v>0</v>
      </c>
      <c r="CZ11" s="39"/>
      <c r="DA11" s="39">
        <v>0</v>
      </c>
      <c r="DB11" s="39"/>
      <c r="DC11" s="39">
        <v>0</v>
      </c>
      <c r="DD11" s="39"/>
      <c r="DE11" s="39">
        <v>1</v>
      </c>
      <c r="DF11" s="39">
        <v>1</v>
      </c>
      <c r="DG11" s="39">
        <v>0</v>
      </c>
      <c r="DH11" s="39"/>
      <c r="DI11" s="39">
        <v>0</v>
      </c>
      <c r="DJ11" s="39"/>
      <c r="DK11" s="39"/>
      <c r="DL11" s="39">
        <v>0</v>
      </c>
      <c r="DM11" s="39"/>
      <c r="DN11" s="39">
        <v>0</v>
      </c>
      <c r="DO11" s="39"/>
      <c r="DP11" s="39">
        <v>1</v>
      </c>
      <c r="DQ11" s="39">
        <v>2</v>
      </c>
      <c r="DR11" s="39">
        <v>0</v>
      </c>
      <c r="DS11" s="39"/>
      <c r="DT11" s="39">
        <v>0</v>
      </c>
      <c r="DU11" s="39"/>
      <c r="DV11" s="39">
        <v>0</v>
      </c>
      <c r="DW11" s="39"/>
      <c r="DX11" s="39">
        <v>0</v>
      </c>
      <c r="DY11" s="39"/>
      <c r="DZ11" s="39">
        <v>0</v>
      </c>
      <c r="EA11" s="39"/>
      <c r="EB11" s="39">
        <v>1</v>
      </c>
      <c r="EC11" s="39">
        <v>1</v>
      </c>
      <c r="ED11" s="39" t="s">
        <v>2690</v>
      </c>
      <c r="EE11" s="39" t="s">
        <v>2691</v>
      </c>
      <c r="EF11" s="39">
        <v>1</v>
      </c>
      <c r="EG11" s="39" t="s">
        <v>2692</v>
      </c>
      <c r="EH11" s="39">
        <v>0</v>
      </c>
      <c r="EI11" s="39" t="s">
        <v>383</v>
      </c>
      <c r="EJ11" s="39" t="s">
        <v>383</v>
      </c>
      <c r="EK11" s="39" t="s">
        <v>383</v>
      </c>
      <c r="EL11" s="39" t="s">
        <v>383</v>
      </c>
      <c r="EM11" s="39" t="s">
        <v>383</v>
      </c>
      <c r="EN11" s="39" t="s">
        <v>383</v>
      </c>
      <c r="EO11" s="39">
        <v>1</v>
      </c>
      <c r="EP11" s="39" t="s">
        <v>2409</v>
      </c>
      <c r="EQ11" s="39" t="s">
        <v>2409</v>
      </c>
      <c r="ER11" s="39" t="s">
        <v>2410</v>
      </c>
      <c r="ES11" s="39" t="s">
        <v>2664</v>
      </c>
      <c r="ET11" s="39" t="s">
        <v>2415</v>
      </c>
      <c r="EU11" s="39">
        <v>0</v>
      </c>
      <c r="EV11" s="39">
        <v>0</v>
      </c>
      <c r="EW11" s="39" t="s">
        <v>383</v>
      </c>
      <c r="EX11" s="39" t="s">
        <v>383</v>
      </c>
      <c r="EY11" s="39" t="s">
        <v>383</v>
      </c>
      <c r="EZ11" s="39" t="s">
        <v>383</v>
      </c>
      <c r="FA11" s="39" t="s">
        <v>383</v>
      </c>
      <c r="FB11" s="39" t="s">
        <v>383</v>
      </c>
      <c r="FC11" s="39">
        <v>0</v>
      </c>
      <c r="FD11" s="39" t="s">
        <v>383</v>
      </c>
      <c r="FE11" s="39" t="s">
        <v>383</v>
      </c>
      <c r="FF11" s="39" t="s">
        <v>383</v>
      </c>
      <c r="FG11" s="39" t="s">
        <v>383</v>
      </c>
      <c r="FH11" s="39" t="s">
        <v>383</v>
      </c>
      <c r="FI11" s="39" t="s">
        <v>383</v>
      </c>
      <c r="FJ11" s="39">
        <v>1</v>
      </c>
      <c r="FK11" s="39" t="s">
        <v>2412</v>
      </c>
      <c r="FL11" s="39" t="s">
        <v>2413</v>
      </c>
      <c r="FM11" s="39" t="s">
        <v>2466</v>
      </c>
      <c r="FN11" s="39" t="s">
        <v>2693</v>
      </c>
      <c r="FO11" s="39" t="s">
        <v>2415</v>
      </c>
      <c r="FP11" s="39">
        <v>0</v>
      </c>
      <c r="FQ11" s="39">
        <v>1</v>
      </c>
      <c r="FR11" s="39" t="s">
        <v>2409</v>
      </c>
      <c r="FS11" s="39" t="s">
        <v>2409</v>
      </c>
      <c r="FT11" s="39" t="s">
        <v>2462</v>
      </c>
      <c r="FU11" s="39" t="s">
        <v>2694</v>
      </c>
      <c r="FV11" s="39" t="s">
        <v>2415</v>
      </c>
      <c r="FW11" s="39" t="s">
        <v>383</v>
      </c>
      <c r="FX11" s="39">
        <v>0</v>
      </c>
      <c r="FY11" s="39" t="s">
        <v>383</v>
      </c>
      <c r="FZ11" s="39" t="s">
        <v>383</v>
      </c>
      <c r="GA11" s="39" t="s">
        <v>383</v>
      </c>
      <c r="GB11" s="39" t="s">
        <v>383</v>
      </c>
      <c r="GC11" s="39" t="s">
        <v>383</v>
      </c>
      <c r="GD11" s="39" t="s">
        <v>383</v>
      </c>
      <c r="GE11" s="39">
        <v>0</v>
      </c>
      <c r="GF11" s="39" t="s">
        <v>383</v>
      </c>
      <c r="GG11" s="39" t="s">
        <v>383</v>
      </c>
      <c r="GH11" s="39" t="s">
        <v>383</v>
      </c>
      <c r="GI11" s="39" t="s">
        <v>383</v>
      </c>
      <c r="GJ11" s="39" t="s">
        <v>383</v>
      </c>
      <c r="GK11" s="39" t="s">
        <v>383</v>
      </c>
      <c r="GL11" s="39" t="s">
        <v>383</v>
      </c>
      <c r="GM11" s="39" t="s">
        <v>383</v>
      </c>
      <c r="GN11" s="39" t="s">
        <v>383</v>
      </c>
      <c r="GO11" s="39" t="s">
        <v>383</v>
      </c>
      <c r="GP11" s="39" t="s">
        <v>383</v>
      </c>
      <c r="GQ11" s="39" t="s">
        <v>383</v>
      </c>
      <c r="GR11" s="39" t="s">
        <v>383</v>
      </c>
      <c r="GS11" s="39" t="s">
        <v>383</v>
      </c>
      <c r="GT11" s="39">
        <v>0</v>
      </c>
      <c r="GU11" s="39" t="s">
        <v>383</v>
      </c>
      <c r="GV11" s="39"/>
      <c r="GW11" s="39">
        <v>0</v>
      </c>
      <c r="GX11" s="39" t="s">
        <v>383</v>
      </c>
      <c r="GY11" s="39" t="s">
        <v>383</v>
      </c>
      <c r="GZ11" s="39">
        <v>0</v>
      </c>
      <c r="HA11" s="39" t="s">
        <v>383</v>
      </c>
      <c r="HB11" s="39"/>
      <c r="HC11" s="39">
        <v>1</v>
      </c>
      <c r="HD11" s="39" t="s">
        <v>383</v>
      </c>
      <c r="HE11" s="39"/>
      <c r="HF11" s="39">
        <v>1</v>
      </c>
      <c r="HG11" s="39" t="s">
        <v>383</v>
      </c>
      <c r="HH11" s="39" t="s">
        <v>2695</v>
      </c>
      <c r="HI11" s="39">
        <v>0</v>
      </c>
      <c r="HJ11" s="39" t="s">
        <v>383</v>
      </c>
      <c r="HK11" s="39"/>
      <c r="HL11" s="39">
        <v>0</v>
      </c>
      <c r="HM11" s="39" t="s">
        <v>383</v>
      </c>
      <c r="HN11" s="39"/>
      <c r="HO11" s="39">
        <v>0</v>
      </c>
      <c r="HP11" s="39" t="s">
        <v>383</v>
      </c>
      <c r="HQ11" s="39">
        <v>0</v>
      </c>
      <c r="HR11" s="39" t="s">
        <v>383</v>
      </c>
      <c r="HS11" s="39">
        <v>0</v>
      </c>
      <c r="HT11" s="39"/>
      <c r="HU11" s="39" t="s">
        <v>383</v>
      </c>
      <c r="HV11" s="39" t="s">
        <v>383</v>
      </c>
      <c r="HW11" s="39"/>
      <c r="HX11" s="39" t="s">
        <v>383</v>
      </c>
      <c r="HY11" s="39" t="s">
        <v>2472</v>
      </c>
      <c r="HZ11" s="39"/>
      <c r="IA11" s="39" t="s">
        <v>1734</v>
      </c>
      <c r="IB11" s="39"/>
      <c r="IC11" s="39">
        <v>0</v>
      </c>
      <c r="ID11" s="39">
        <v>0</v>
      </c>
      <c r="IE11" s="39" t="s">
        <v>383</v>
      </c>
      <c r="IF11" s="39" t="s">
        <v>383</v>
      </c>
      <c r="IG11" s="39">
        <v>1</v>
      </c>
      <c r="IH11" s="39">
        <v>4</v>
      </c>
      <c r="II11" s="39">
        <v>0</v>
      </c>
      <c r="IJ11" s="39">
        <v>0</v>
      </c>
      <c r="IK11" s="39" t="s">
        <v>383</v>
      </c>
      <c r="IL11" s="39">
        <v>0</v>
      </c>
      <c r="IM11" s="39">
        <v>0</v>
      </c>
      <c r="IN11" s="39" t="s">
        <v>383</v>
      </c>
      <c r="IO11" s="39" t="s">
        <v>383</v>
      </c>
      <c r="IP11" s="39" t="s">
        <v>383</v>
      </c>
      <c r="IQ11" s="39">
        <v>0</v>
      </c>
      <c r="IR11" s="39">
        <v>0</v>
      </c>
      <c r="IS11" s="39" t="s">
        <v>383</v>
      </c>
      <c r="IT11" s="39" t="s">
        <v>383</v>
      </c>
      <c r="IU11" s="39" t="s">
        <v>383</v>
      </c>
      <c r="IV11" s="39">
        <v>0</v>
      </c>
      <c r="IW11" s="39">
        <v>0</v>
      </c>
      <c r="IX11" s="39" t="s">
        <v>383</v>
      </c>
      <c r="IY11" s="39" t="s">
        <v>383</v>
      </c>
      <c r="IZ11" s="39" t="s">
        <v>383</v>
      </c>
      <c r="JA11" s="39">
        <v>0</v>
      </c>
      <c r="JB11" s="39">
        <v>0</v>
      </c>
      <c r="JC11" s="39" t="s">
        <v>383</v>
      </c>
      <c r="JD11" s="39" t="s">
        <v>383</v>
      </c>
      <c r="JE11" s="39" t="s">
        <v>383</v>
      </c>
      <c r="JF11" s="39">
        <v>0</v>
      </c>
      <c r="JG11" s="39">
        <v>0</v>
      </c>
      <c r="JH11" s="39" t="s">
        <v>383</v>
      </c>
      <c r="JI11" s="39" t="s">
        <v>383</v>
      </c>
      <c r="JJ11" s="39">
        <v>0</v>
      </c>
      <c r="JK11" s="39">
        <v>0</v>
      </c>
      <c r="JL11" s="39" t="s">
        <v>383</v>
      </c>
      <c r="JM11" s="39" t="s">
        <v>383</v>
      </c>
      <c r="JN11" s="39" t="s">
        <v>2418</v>
      </c>
      <c r="JO11" s="39">
        <v>2</v>
      </c>
      <c r="JP11" s="39">
        <v>1</v>
      </c>
      <c r="JQ11" s="39">
        <v>1</v>
      </c>
      <c r="JR11" s="39">
        <v>1</v>
      </c>
      <c r="JS11" s="39">
        <v>0</v>
      </c>
      <c r="JT11" s="39">
        <v>1</v>
      </c>
      <c r="JU11" s="39">
        <v>1</v>
      </c>
      <c r="JV11" s="39">
        <v>1</v>
      </c>
      <c r="JW11" s="39">
        <v>1</v>
      </c>
      <c r="JX11" s="39">
        <v>0</v>
      </c>
      <c r="JY11" s="39">
        <v>0</v>
      </c>
      <c r="JZ11" s="39">
        <v>2</v>
      </c>
      <c r="KA11" s="39">
        <v>2</v>
      </c>
      <c r="KB11" s="39">
        <v>0</v>
      </c>
      <c r="KC11" s="39">
        <v>0</v>
      </c>
      <c r="KD11" s="39">
        <v>1</v>
      </c>
      <c r="KE11" s="39">
        <v>0</v>
      </c>
      <c r="KF11" s="39"/>
      <c r="KG11" s="39" t="s">
        <v>2696</v>
      </c>
      <c r="KH11" s="39">
        <v>1</v>
      </c>
      <c r="KI11" s="39">
        <v>3000</v>
      </c>
      <c r="KJ11" s="39" t="s">
        <v>2697</v>
      </c>
      <c r="KK11" s="39">
        <v>8</v>
      </c>
      <c r="KL11" s="39"/>
      <c r="KM11" s="39" t="s">
        <v>2698</v>
      </c>
      <c r="KN11" s="39">
        <v>0</v>
      </c>
      <c r="KO11" s="39"/>
      <c r="KP11" s="39" t="s">
        <v>2699</v>
      </c>
      <c r="KQ11" s="39">
        <v>1</v>
      </c>
      <c r="KR11" s="39">
        <v>90</v>
      </c>
      <c r="KS11" s="39" t="s">
        <v>2473</v>
      </c>
      <c r="KT11" s="39" t="s">
        <v>2700</v>
      </c>
      <c r="KU11" s="39">
        <v>0</v>
      </c>
      <c r="KV11" s="39">
        <v>0</v>
      </c>
      <c r="KW11" s="39">
        <v>1</v>
      </c>
      <c r="KX11" s="39">
        <v>1</v>
      </c>
      <c r="KY11" s="39">
        <v>0</v>
      </c>
      <c r="KZ11" s="39">
        <v>0</v>
      </c>
      <c r="LA11" s="39">
        <v>0</v>
      </c>
      <c r="LB11" s="39">
        <v>1</v>
      </c>
      <c r="LC11" s="39">
        <v>1</v>
      </c>
      <c r="LD11" s="39" t="s">
        <v>2701</v>
      </c>
      <c r="LE11" s="39">
        <v>2</v>
      </c>
      <c r="LF11" s="39">
        <v>0</v>
      </c>
      <c r="LG11" s="39">
        <v>1</v>
      </c>
      <c r="LH11" s="39">
        <v>0</v>
      </c>
      <c r="LI11" s="39">
        <v>0</v>
      </c>
      <c r="LJ11" s="39"/>
      <c r="LK11" s="39" t="s">
        <v>2702</v>
      </c>
      <c r="LL11" s="39">
        <v>1</v>
      </c>
      <c r="LM11" s="39">
        <v>0</v>
      </c>
      <c r="LN11" s="39">
        <v>1</v>
      </c>
      <c r="LO11" s="39">
        <v>0</v>
      </c>
      <c r="LP11" s="39">
        <v>0</v>
      </c>
      <c r="LQ11" s="39"/>
      <c r="LR11" s="39">
        <v>1</v>
      </c>
      <c r="LS11" s="39"/>
      <c r="LT11" s="39">
        <v>1</v>
      </c>
      <c r="LU11" s="39" t="s">
        <v>2703</v>
      </c>
      <c r="LV11" s="39">
        <v>1</v>
      </c>
      <c r="LW11" s="39">
        <v>0</v>
      </c>
      <c r="LX11" s="39">
        <v>0</v>
      </c>
      <c r="LY11" s="39"/>
      <c r="LZ11" s="39">
        <v>1</v>
      </c>
      <c r="MA11" s="39">
        <v>1</v>
      </c>
      <c r="MB11" s="39">
        <v>0</v>
      </c>
      <c r="MC11" s="39">
        <v>1</v>
      </c>
      <c r="MD11" s="39">
        <v>0</v>
      </c>
      <c r="ME11" s="39">
        <v>0</v>
      </c>
      <c r="MF11" s="39"/>
      <c r="MG11" s="39">
        <v>0</v>
      </c>
      <c r="MH11" s="39"/>
      <c r="MI11" s="39">
        <v>1</v>
      </c>
      <c r="MJ11" s="39"/>
      <c r="MK11" s="39">
        <v>1</v>
      </c>
      <c r="ML11" s="39">
        <v>1</v>
      </c>
      <c r="MM11" s="39">
        <v>1</v>
      </c>
      <c r="MN11" s="39">
        <v>1</v>
      </c>
      <c r="MO11" s="39" t="s">
        <v>2704</v>
      </c>
      <c r="MP11" s="39"/>
      <c r="MQ11" s="39">
        <v>0</v>
      </c>
      <c r="MR11" s="39">
        <v>0</v>
      </c>
      <c r="MS11" s="39"/>
      <c r="MT11" s="39"/>
      <c r="MU11" s="39"/>
      <c r="MV11" s="39">
        <v>1</v>
      </c>
      <c r="MW11" s="39" t="s">
        <v>2705</v>
      </c>
      <c r="MX11" s="39">
        <v>1</v>
      </c>
      <c r="MY11" s="39">
        <v>0</v>
      </c>
      <c r="MZ11" s="39">
        <v>1</v>
      </c>
      <c r="NA11" s="39">
        <v>0</v>
      </c>
      <c r="NB11" s="39">
        <v>0</v>
      </c>
      <c r="NC11" s="39">
        <v>0</v>
      </c>
      <c r="ND11" s="39">
        <v>0</v>
      </c>
      <c r="NE11" s="39">
        <v>0</v>
      </c>
      <c r="NF11" s="39">
        <v>0</v>
      </c>
      <c r="NG11" s="39"/>
      <c r="NH11" s="39" t="s">
        <v>2514</v>
      </c>
      <c r="NI11" s="39"/>
      <c r="NJ11" s="39" t="s">
        <v>2706</v>
      </c>
      <c r="NK11" s="39" t="s">
        <v>2428</v>
      </c>
      <c r="NL11" s="39" t="s">
        <v>2517</v>
      </c>
      <c r="NM11" s="39">
        <v>1</v>
      </c>
      <c r="NN11" s="39" t="s">
        <v>2428</v>
      </c>
      <c r="NO11" s="39" t="s">
        <v>2707</v>
      </c>
      <c r="NP11" s="39">
        <v>0</v>
      </c>
      <c r="NQ11" s="39" t="s">
        <v>2708</v>
      </c>
      <c r="NR11" s="39" t="s">
        <v>2709</v>
      </c>
      <c r="NS11" s="39" t="s">
        <v>2418</v>
      </c>
      <c r="NT11" s="39"/>
      <c r="NU11" s="39"/>
      <c r="NV11" s="39"/>
      <c r="NW11" s="39">
        <v>0</v>
      </c>
      <c r="NX11" s="39"/>
      <c r="NY11" s="39">
        <v>1</v>
      </c>
      <c r="NZ11" s="39">
        <v>1</v>
      </c>
      <c r="OA11" s="39" t="s">
        <v>2433</v>
      </c>
      <c r="OB11" s="39">
        <v>0</v>
      </c>
      <c r="OC11" s="39">
        <v>0</v>
      </c>
      <c r="OD11" s="39">
        <v>0</v>
      </c>
      <c r="OE11" s="39">
        <v>1</v>
      </c>
      <c r="OF11" s="39">
        <v>0</v>
      </c>
      <c r="OG11" s="39">
        <v>0</v>
      </c>
      <c r="OH11" s="39">
        <v>0</v>
      </c>
      <c r="OI11" s="39">
        <v>0</v>
      </c>
      <c r="OJ11" s="39"/>
      <c r="OK11" s="39">
        <v>1</v>
      </c>
      <c r="OL11" s="39"/>
      <c r="OM11" s="39" t="s">
        <v>2434</v>
      </c>
      <c r="ON11" s="39">
        <v>1</v>
      </c>
      <c r="OO11" s="39">
        <v>0</v>
      </c>
      <c r="OP11" s="39">
        <v>0</v>
      </c>
      <c r="OQ11" s="39">
        <v>0</v>
      </c>
      <c r="OR11" s="39">
        <v>0</v>
      </c>
      <c r="OS11" s="39">
        <v>0</v>
      </c>
      <c r="OT11" s="39">
        <v>0</v>
      </c>
      <c r="OU11" s="39">
        <v>0</v>
      </c>
      <c r="OV11" s="39">
        <v>0</v>
      </c>
      <c r="OW11" s="39">
        <v>0</v>
      </c>
      <c r="OX11" s="39" t="s">
        <v>2710</v>
      </c>
      <c r="OY11" s="39" t="s">
        <v>2711</v>
      </c>
      <c r="OZ11" s="39" t="s">
        <v>1241</v>
      </c>
      <c r="PA11" s="39">
        <v>0</v>
      </c>
      <c r="PB11" s="39">
        <v>0</v>
      </c>
      <c r="PC11" s="39">
        <v>0</v>
      </c>
      <c r="PD11" s="39">
        <v>0</v>
      </c>
      <c r="PE11" s="39">
        <v>1</v>
      </c>
      <c r="PF11" s="39">
        <v>0</v>
      </c>
      <c r="PG11" s="39">
        <v>0</v>
      </c>
      <c r="PH11" s="39" t="s">
        <v>2712</v>
      </c>
      <c r="PI11" s="39">
        <v>1</v>
      </c>
      <c r="PJ11" s="39" t="s">
        <v>1979</v>
      </c>
      <c r="PK11" s="39">
        <v>0</v>
      </c>
      <c r="PL11" s="39">
        <v>0</v>
      </c>
      <c r="PM11" s="39">
        <v>0</v>
      </c>
      <c r="PN11" s="39">
        <v>0</v>
      </c>
      <c r="PO11" s="39">
        <v>0</v>
      </c>
      <c r="PP11" s="39">
        <v>0</v>
      </c>
      <c r="PQ11" s="39">
        <v>0</v>
      </c>
      <c r="PR11" s="39">
        <v>1</v>
      </c>
      <c r="PS11" s="39">
        <v>0</v>
      </c>
      <c r="PT11" s="39" t="s">
        <v>2713</v>
      </c>
      <c r="PU11" s="39"/>
      <c r="PV11" s="39"/>
      <c r="PW11" s="39">
        <v>1</v>
      </c>
      <c r="PX11" s="39">
        <v>5</v>
      </c>
      <c r="PY11" s="39"/>
      <c r="PZ11" s="39" t="s">
        <v>383</v>
      </c>
      <c r="QA11" s="39" t="s">
        <v>2714</v>
      </c>
      <c r="QB11" s="39" t="s">
        <v>2715</v>
      </c>
      <c r="QC11" s="39" t="s">
        <v>2716</v>
      </c>
      <c r="QD11" s="39">
        <v>1</v>
      </c>
      <c r="QE11" s="39">
        <v>1</v>
      </c>
      <c r="QF11" s="39">
        <v>0</v>
      </c>
      <c r="QG11" s="39">
        <v>0</v>
      </c>
      <c r="QH11" s="39">
        <v>0</v>
      </c>
      <c r="QI11" s="39">
        <v>0</v>
      </c>
      <c r="QJ11" s="39">
        <v>0</v>
      </c>
      <c r="QK11" s="39">
        <v>0</v>
      </c>
      <c r="QL11" s="39"/>
      <c r="QM11" s="39" t="s">
        <v>2531</v>
      </c>
      <c r="QN11" s="39">
        <v>0</v>
      </c>
      <c r="QO11" s="39">
        <v>0</v>
      </c>
      <c r="QP11" s="39">
        <v>1</v>
      </c>
      <c r="QQ11" s="39">
        <v>0</v>
      </c>
      <c r="QR11" s="39">
        <v>0</v>
      </c>
      <c r="QS11" s="39"/>
      <c r="QT11" s="39" t="s">
        <v>2531</v>
      </c>
      <c r="QU11" s="39">
        <v>0</v>
      </c>
      <c r="QV11" s="39">
        <v>0</v>
      </c>
      <c r="QW11" s="39">
        <v>0</v>
      </c>
      <c r="QX11" s="39">
        <v>1</v>
      </c>
      <c r="QY11" s="39">
        <v>0</v>
      </c>
      <c r="QZ11" s="39">
        <v>0</v>
      </c>
      <c r="RA11" s="39">
        <v>0</v>
      </c>
      <c r="RB11" s="39"/>
      <c r="RC11" s="39">
        <v>1</v>
      </c>
      <c r="RD11" s="39">
        <v>1</v>
      </c>
      <c r="RE11" s="39">
        <v>4</v>
      </c>
      <c r="RF11" s="39"/>
      <c r="RG11" s="39">
        <v>1</v>
      </c>
      <c r="RH11" s="39">
        <v>4</v>
      </c>
      <c r="RI11" s="39"/>
      <c r="RJ11" s="39">
        <v>0</v>
      </c>
      <c r="RK11" s="39">
        <v>0</v>
      </c>
      <c r="RL11" s="39"/>
      <c r="RM11" s="39">
        <v>1</v>
      </c>
      <c r="RN11" s="39">
        <v>4</v>
      </c>
      <c r="RO11" s="39"/>
      <c r="RP11" s="39">
        <v>0</v>
      </c>
      <c r="RQ11" s="39"/>
      <c r="RR11" s="39" t="s">
        <v>2717</v>
      </c>
      <c r="RS11" s="39">
        <v>0</v>
      </c>
      <c r="RT11" s="39">
        <v>1</v>
      </c>
      <c r="RU11" s="39">
        <v>0</v>
      </c>
      <c r="RV11" s="39">
        <v>1</v>
      </c>
      <c r="RW11" s="39">
        <v>0</v>
      </c>
      <c r="RX11" s="39">
        <v>0</v>
      </c>
      <c r="RY11" s="39">
        <v>0</v>
      </c>
      <c r="RZ11" s="39">
        <v>0</v>
      </c>
      <c r="SA11" s="39">
        <v>0</v>
      </c>
      <c r="SB11" s="39">
        <v>0</v>
      </c>
      <c r="SC11" s="39">
        <v>0</v>
      </c>
      <c r="SD11" s="39">
        <v>0</v>
      </c>
      <c r="SE11" s="39">
        <v>0</v>
      </c>
      <c r="SF11" s="39">
        <v>0</v>
      </c>
      <c r="SG11" s="39"/>
      <c r="SH11" s="39"/>
      <c r="SI11" s="39" t="s">
        <v>2446</v>
      </c>
      <c r="SJ11" s="39">
        <v>1</v>
      </c>
      <c r="SK11" s="39">
        <v>0</v>
      </c>
      <c r="SL11" s="39">
        <v>0</v>
      </c>
      <c r="SM11" s="39">
        <v>0</v>
      </c>
      <c r="SN11" s="39">
        <v>0</v>
      </c>
      <c r="SO11" s="39">
        <v>0</v>
      </c>
      <c r="SP11" s="39">
        <v>0</v>
      </c>
      <c r="SQ11" s="39">
        <v>0</v>
      </c>
      <c r="SR11" s="39">
        <v>0</v>
      </c>
      <c r="SS11" s="39">
        <v>0</v>
      </c>
      <c r="ST11" s="39"/>
      <c r="SU11" s="39" t="s">
        <v>2447</v>
      </c>
      <c r="SV11" s="39">
        <v>1</v>
      </c>
      <c r="SW11" s="39">
        <v>0</v>
      </c>
      <c r="SX11" s="39">
        <v>0</v>
      </c>
      <c r="SY11" s="39">
        <v>0</v>
      </c>
      <c r="SZ11" s="39">
        <v>0</v>
      </c>
      <c r="TA11" s="39" t="s">
        <v>2718</v>
      </c>
      <c r="TB11" s="39" t="s">
        <v>2719</v>
      </c>
      <c r="TC11" s="39"/>
      <c r="TD11" s="39">
        <v>0</v>
      </c>
      <c r="TE11" s="39"/>
      <c r="TF11" s="39" t="s">
        <v>383</v>
      </c>
      <c r="TG11" s="39"/>
      <c r="TH11" s="39" t="s">
        <v>383</v>
      </c>
      <c r="TI11" s="39" t="s">
        <v>383</v>
      </c>
      <c r="TJ11" s="39" t="s">
        <v>383</v>
      </c>
      <c r="TK11" s="39" t="s">
        <v>383</v>
      </c>
      <c r="TL11" s="39" t="s">
        <v>383</v>
      </c>
      <c r="TM11" s="39" t="s">
        <v>383</v>
      </c>
      <c r="TN11" s="39" t="s">
        <v>383</v>
      </c>
      <c r="TO11" s="39" t="s">
        <v>383</v>
      </c>
      <c r="TP11" s="39" t="s">
        <v>383</v>
      </c>
      <c r="TQ11" s="39"/>
      <c r="TR11" s="39">
        <v>0</v>
      </c>
      <c r="TS11" s="39" t="s">
        <v>383</v>
      </c>
      <c r="TT11" s="39" t="s">
        <v>383</v>
      </c>
      <c r="TU11" s="39" t="s">
        <v>383</v>
      </c>
      <c r="TV11" s="39" t="s">
        <v>383</v>
      </c>
      <c r="TW11" s="39" t="s">
        <v>383</v>
      </c>
      <c r="TX11" s="39" t="s">
        <v>383</v>
      </c>
      <c r="TY11" s="39" t="s">
        <v>383</v>
      </c>
      <c r="TZ11" s="39" t="s">
        <v>383</v>
      </c>
      <c r="UA11" s="39" t="s">
        <v>383</v>
      </c>
      <c r="UB11" s="39" t="s">
        <v>383</v>
      </c>
      <c r="UC11" s="39"/>
      <c r="UD11" s="39">
        <v>0</v>
      </c>
      <c r="UE11" s="39" t="s">
        <v>383</v>
      </c>
      <c r="UF11" s="39" t="s">
        <v>383</v>
      </c>
      <c r="UG11" s="39" t="s">
        <v>383</v>
      </c>
      <c r="UH11" s="39" t="s">
        <v>383</v>
      </c>
      <c r="UI11" s="39" t="s">
        <v>383</v>
      </c>
      <c r="UJ11" s="39" t="s">
        <v>383</v>
      </c>
      <c r="UK11" s="39" t="s">
        <v>383</v>
      </c>
      <c r="UL11" s="39" t="s">
        <v>383</v>
      </c>
      <c r="UM11" s="39" t="s">
        <v>383</v>
      </c>
      <c r="UN11" s="39" t="s">
        <v>383</v>
      </c>
      <c r="UO11" s="39" t="s">
        <v>383</v>
      </c>
      <c r="UP11" s="39" t="s">
        <v>383</v>
      </c>
      <c r="UQ11" s="39" t="s">
        <v>383</v>
      </c>
      <c r="UR11" s="39" t="s">
        <v>383</v>
      </c>
      <c r="US11" s="39" t="s">
        <v>383</v>
      </c>
      <c r="UT11" s="39" t="s">
        <v>383</v>
      </c>
      <c r="UU11" s="39" t="s">
        <v>383</v>
      </c>
      <c r="UV11" s="39" t="s">
        <v>383</v>
      </c>
      <c r="UW11" s="39" t="s">
        <v>383</v>
      </c>
      <c r="UX11" s="39" t="s">
        <v>383</v>
      </c>
      <c r="UY11" s="39" t="s">
        <v>383</v>
      </c>
      <c r="UZ11" s="39" t="s">
        <v>383</v>
      </c>
      <c r="VA11" s="39">
        <v>0</v>
      </c>
      <c r="VB11" s="39" t="s">
        <v>383</v>
      </c>
      <c r="VC11" s="39" t="s">
        <v>383</v>
      </c>
      <c r="VD11" s="39" t="s">
        <v>383</v>
      </c>
      <c r="VE11" s="39" t="s">
        <v>383</v>
      </c>
      <c r="VF11" s="39" t="s">
        <v>383</v>
      </c>
      <c r="VG11" s="39" t="s">
        <v>383</v>
      </c>
      <c r="VH11" s="39"/>
      <c r="VI11" s="39">
        <v>0</v>
      </c>
      <c r="VJ11" s="39" t="s">
        <v>383</v>
      </c>
      <c r="VK11" s="39" t="s">
        <v>383</v>
      </c>
      <c r="VL11" s="39" t="s">
        <v>383</v>
      </c>
      <c r="VM11" s="39" t="s">
        <v>383</v>
      </c>
      <c r="VN11" s="39" t="s">
        <v>383</v>
      </c>
      <c r="VO11" s="39" t="s">
        <v>383</v>
      </c>
      <c r="VP11" s="39" t="s">
        <v>383</v>
      </c>
      <c r="VQ11" s="39" t="s">
        <v>383</v>
      </c>
      <c r="VR11" s="39" t="s">
        <v>383</v>
      </c>
      <c r="VS11" s="39" t="s">
        <v>383</v>
      </c>
      <c r="VT11" s="39" t="s">
        <v>383</v>
      </c>
      <c r="VU11" s="39" t="s">
        <v>383</v>
      </c>
      <c r="VV11" s="39"/>
      <c r="VW11" s="39" t="s">
        <v>2720</v>
      </c>
      <c r="VX11" s="39">
        <v>0</v>
      </c>
      <c r="VY11" s="39">
        <v>1</v>
      </c>
      <c r="VZ11" s="39">
        <v>0</v>
      </c>
      <c r="WA11" s="39">
        <v>0</v>
      </c>
      <c r="WB11" s="39">
        <v>0</v>
      </c>
      <c r="WC11" s="39">
        <v>0</v>
      </c>
      <c r="WD11" s="39">
        <v>0</v>
      </c>
      <c r="WE11" s="39">
        <v>0</v>
      </c>
      <c r="WF11" s="39">
        <v>0</v>
      </c>
      <c r="WG11" s="39">
        <v>0</v>
      </c>
      <c r="WH11" s="39">
        <v>0</v>
      </c>
      <c r="WI11" s="39">
        <v>0</v>
      </c>
      <c r="WJ11" s="39">
        <v>0</v>
      </c>
      <c r="WK11" s="39">
        <v>0</v>
      </c>
      <c r="WL11" s="39"/>
      <c r="WM11" s="39"/>
      <c r="WN11" s="39" t="s">
        <v>2721</v>
      </c>
      <c r="WO11" s="39">
        <f t="shared" si="0"/>
        <v>1</v>
      </c>
      <c r="WP11" s="39" t="s">
        <v>383</v>
      </c>
      <c r="WQ11" s="39" t="s">
        <v>383</v>
      </c>
      <c r="WR11" s="39" t="s">
        <v>383</v>
      </c>
      <c r="WS11" s="39" t="s">
        <v>383</v>
      </c>
      <c r="WT11" s="39" t="s">
        <v>383</v>
      </c>
      <c r="WU11" s="39" t="s">
        <v>383</v>
      </c>
      <c r="WV11" s="39" t="s">
        <v>383</v>
      </c>
      <c r="WW11" s="39" t="s">
        <v>383</v>
      </c>
      <c r="WX11" s="39" t="s">
        <v>383</v>
      </c>
      <c r="WY11" s="39" t="s">
        <v>383</v>
      </c>
      <c r="WZ11" s="39" t="s">
        <v>383</v>
      </c>
      <c r="XA11" s="39" t="s">
        <v>383</v>
      </c>
      <c r="XB11" s="39" t="s">
        <v>383</v>
      </c>
      <c r="XC11" s="39" t="s">
        <v>383</v>
      </c>
      <c r="XD11" s="39"/>
      <c r="XE11" s="39"/>
      <c r="XF11" s="39">
        <v>0</v>
      </c>
      <c r="XG11" s="39" t="s">
        <v>383</v>
      </c>
      <c r="XH11" s="39" t="s">
        <v>383</v>
      </c>
      <c r="XI11" s="39" t="s">
        <v>383</v>
      </c>
      <c r="XJ11" s="39" t="s">
        <v>383</v>
      </c>
      <c r="XK11" s="39" t="s">
        <v>383</v>
      </c>
      <c r="XL11" s="39" t="s">
        <v>383</v>
      </c>
      <c r="XM11" s="39"/>
      <c r="XN11" s="39"/>
      <c r="XO11" s="57" t="e">
        <f>SUM(XF11+WO11+VA11+UD11+TR11+TD11+#REF!)</f>
        <v>#REF!</v>
      </c>
      <c r="XP11" s="57">
        <v>1</v>
      </c>
      <c r="XQ11" s="56">
        <v>1</v>
      </c>
    </row>
    <row r="12" spans="1:641" ht="15" customHeight="1" x14ac:dyDescent="0.2">
      <c r="A12" s="39" t="s">
        <v>2683</v>
      </c>
      <c r="B12" s="39" t="s">
        <v>373</v>
      </c>
      <c r="C12" s="52" t="s">
        <v>481</v>
      </c>
      <c r="D12" s="39" t="s">
        <v>2722</v>
      </c>
      <c r="E12" s="52" t="s">
        <v>2395</v>
      </c>
      <c r="F12" s="52"/>
      <c r="G12" s="79"/>
      <c r="H12" s="79"/>
      <c r="I12" s="52">
        <v>9.2502339259999999</v>
      </c>
      <c r="J12" s="52">
        <v>-79.351987500000007</v>
      </c>
      <c r="K12" s="79"/>
      <c r="L12" s="80"/>
      <c r="M12" s="40"/>
      <c r="N12" s="39"/>
      <c r="O12" s="41">
        <v>6</v>
      </c>
      <c r="P12" s="39" t="s">
        <v>2723</v>
      </c>
      <c r="Q12" s="39">
        <v>1</v>
      </c>
      <c r="R12" s="41">
        <v>53</v>
      </c>
      <c r="S12" s="39">
        <v>1</v>
      </c>
      <c r="T12" s="39">
        <v>2</v>
      </c>
      <c r="U12" s="39" t="s">
        <v>2454</v>
      </c>
      <c r="V12" s="39" t="s">
        <v>2455</v>
      </c>
      <c r="W12" s="39" t="s">
        <v>2598</v>
      </c>
      <c r="X12" s="39" t="s">
        <v>383</v>
      </c>
      <c r="Y12" s="39" t="s">
        <v>2724</v>
      </c>
      <c r="Z12" s="39">
        <v>1</v>
      </c>
      <c r="AA12" s="39">
        <v>0</v>
      </c>
      <c r="AB12" s="39">
        <v>0</v>
      </c>
      <c r="AC12" s="39">
        <v>0</v>
      </c>
      <c r="AD12" s="39">
        <v>0</v>
      </c>
      <c r="AE12" s="39">
        <v>0</v>
      </c>
      <c r="AF12" s="39">
        <v>0</v>
      </c>
      <c r="AG12" s="39" t="s">
        <v>2401</v>
      </c>
      <c r="AH12" s="39" t="s">
        <v>383</v>
      </c>
      <c r="AI12" s="39">
        <v>0</v>
      </c>
      <c r="AJ12" s="39">
        <v>0</v>
      </c>
      <c r="AK12" s="39">
        <v>0</v>
      </c>
      <c r="AL12" s="39">
        <v>1</v>
      </c>
      <c r="AM12" s="39">
        <v>0</v>
      </c>
      <c r="AN12" s="39">
        <v>0</v>
      </c>
      <c r="AO12" s="39">
        <v>0</v>
      </c>
      <c r="AP12" s="39" t="s">
        <v>2600</v>
      </c>
      <c r="AQ12" s="39">
        <v>0</v>
      </c>
      <c r="AR12" s="39"/>
      <c r="AS12" s="39">
        <v>19</v>
      </c>
      <c r="AT12" s="39">
        <v>20</v>
      </c>
      <c r="AU12" s="39">
        <v>1</v>
      </c>
      <c r="AV12" s="39"/>
      <c r="AW12" s="39">
        <v>1</v>
      </c>
      <c r="AX12" s="39" t="s">
        <v>383</v>
      </c>
      <c r="AY12" s="39">
        <v>1</v>
      </c>
      <c r="AZ12" s="39">
        <v>0</v>
      </c>
      <c r="BA12" s="39">
        <v>0</v>
      </c>
      <c r="BB12" s="39">
        <v>0</v>
      </c>
      <c r="BC12" s="39"/>
      <c r="BD12" s="39">
        <v>2</v>
      </c>
      <c r="BE12" s="39" t="s">
        <v>383</v>
      </c>
      <c r="BF12" s="39">
        <v>0</v>
      </c>
      <c r="BG12" s="39">
        <v>1</v>
      </c>
      <c r="BH12" s="39">
        <v>0</v>
      </c>
      <c r="BI12" s="39">
        <v>0</v>
      </c>
      <c r="BJ12" s="39"/>
      <c r="BK12" s="39">
        <v>3</v>
      </c>
      <c r="BL12" s="39">
        <v>2</v>
      </c>
      <c r="BM12" s="39" t="s">
        <v>383</v>
      </c>
      <c r="BN12" s="39">
        <v>0</v>
      </c>
      <c r="BO12" s="39">
        <v>1</v>
      </c>
      <c r="BP12" s="39">
        <v>0</v>
      </c>
      <c r="BQ12" s="39">
        <v>0</v>
      </c>
      <c r="BR12" s="39">
        <v>0</v>
      </c>
      <c r="BS12" s="39">
        <v>0</v>
      </c>
      <c r="BT12" s="39">
        <v>0</v>
      </c>
      <c r="BU12" s="39"/>
      <c r="BV12" s="39">
        <v>3</v>
      </c>
      <c r="BW12" s="39">
        <v>2</v>
      </c>
      <c r="BX12" s="39"/>
      <c r="BY12" s="39">
        <v>0</v>
      </c>
      <c r="BZ12" s="39">
        <v>1</v>
      </c>
      <c r="CA12" s="39">
        <v>0</v>
      </c>
      <c r="CB12" s="39">
        <v>0</v>
      </c>
      <c r="CC12" s="39"/>
      <c r="CD12" s="39">
        <v>3</v>
      </c>
      <c r="CE12" s="39">
        <v>0</v>
      </c>
      <c r="CF12" s="39"/>
      <c r="CG12" s="39">
        <v>2</v>
      </c>
      <c r="CH12" s="39"/>
      <c r="CI12" s="39">
        <v>3</v>
      </c>
      <c r="CJ12" s="39">
        <v>1</v>
      </c>
      <c r="CK12" s="39"/>
      <c r="CL12" s="39" t="s">
        <v>2404</v>
      </c>
      <c r="CM12" s="39"/>
      <c r="CN12" s="39">
        <v>1</v>
      </c>
      <c r="CO12" s="39">
        <v>1</v>
      </c>
      <c r="CP12" s="39">
        <v>0</v>
      </c>
      <c r="CQ12" s="39"/>
      <c r="CR12" s="39">
        <v>0</v>
      </c>
      <c r="CS12" s="39"/>
      <c r="CT12" s="39">
        <v>0</v>
      </c>
      <c r="CU12" s="39">
        <v>1</v>
      </c>
      <c r="CV12" s="39">
        <v>1</v>
      </c>
      <c r="CW12" s="39"/>
      <c r="CX12" s="39">
        <v>0</v>
      </c>
      <c r="CY12" s="39">
        <v>1</v>
      </c>
      <c r="CZ12" s="39">
        <v>1</v>
      </c>
      <c r="DA12" s="39">
        <v>0</v>
      </c>
      <c r="DB12" s="39"/>
      <c r="DC12" s="39">
        <v>0</v>
      </c>
      <c r="DD12" s="39"/>
      <c r="DE12" s="39">
        <v>0</v>
      </c>
      <c r="DF12" s="39"/>
      <c r="DG12" s="39">
        <v>0</v>
      </c>
      <c r="DH12" s="39"/>
      <c r="DI12" s="39">
        <v>0</v>
      </c>
      <c r="DJ12" s="39"/>
      <c r="DK12" s="39"/>
      <c r="DL12" s="39">
        <v>0</v>
      </c>
      <c r="DM12" s="39"/>
      <c r="DN12" s="39">
        <v>0</v>
      </c>
      <c r="DO12" s="39"/>
      <c r="DP12" s="39">
        <v>1</v>
      </c>
      <c r="DQ12" s="39">
        <v>3</v>
      </c>
      <c r="DR12" s="39">
        <v>1</v>
      </c>
      <c r="DS12" s="39">
        <v>1</v>
      </c>
      <c r="DT12" s="39">
        <v>1</v>
      </c>
      <c r="DU12" s="39">
        <v>1</v>
      </c>
      <c r="DV12" s="39">
        <v>0</v>
      </c>
      <c r="DW12" s="39"/>
      <c r="DX12" s="39">
        <v>0</v>
      </c>
      <c r="DY12" s="39"/>
      <c r="DZ12" s="39">
        <v>0</v>
      </c>
      <c r="EA12" s="39"/>
      <c r="EB12" s="39">
        <v>0</v>
      </c>
      <c r="EC12" s="39">
        <v>1</v>
      </c>
      <c r="ED12" s="39" t="s">
        <v>2725</v>
      </c>
      <c r="EE12" s="39" t="s">
        <v>2726</v>
      </c>
      <c r="EF12" s="39">
        <v>1</v>
      </c>
      <c r="EG12" s="39" t="s">
        <v>2727</v>
      </c>
      <c r="EH12" s="39">
        <v>1</v>
      </c>
      <c r="EI12" s="39" t="s">
        <v>2413</v>
      </c>
      <c r="EJ12" s="39" t="s">
        <v>2413</v>
      </c>
      <c r="EK12" s="39" t="s">
        <v>2462</v>
      </c>
      <c r="EL12" s="39" t="s">
        <v>2665</v>
      </c>
      <c r="EM12" s="39" t="s">
        <v>2464</v>
      </c>
      <c r="EN12" s="39" t="s">
        <v>383</v>
      </c>
      <c r="EO12" s="39">
        <v>0</v>
      </c>
      <c r="EP12" s="39" t="s">
        <v>383</v>
      </c>
      <c r="EQ12" s="39" t="s">
        <v>383</v>
      </c>
      <c r="ER12" s="39" t="s">
        <v>383</v>
      </c>
      <c r="ES12" s="39" t="s">
        <v>383</v>
      </c>
      <c r="ET12" s="39" t="s">
        <v>383</v>
      </c>
      <c r="EU12" s="39" t="s">
        <v>383</v>
      </c>
      <c r="EV12" s="39">
        <v>0</v>
      </c>
      <c r="EW12" s="39" t="s">
        <v>383</v>
      </c>
      <c r="EX12" s="39" t="s">
        <v>383</v>
      </c>
      <c r="EY12" s="39" t="s">
        <v>383</v>
      </c>
      <c r="EZ12" s="39" t="s">
        <v>383</v>
      </c>
      <c r="FA12" s="39" t="s">
        <v>383</v>
      </c>
      <c r="FB12" s="39" t="s">
        <v>383</v>
      </c>
      <c r="FC12" s="39">
        <v>0</v>
      </c>
      <c r="FD12" s="39" t="s">
        <v>383</v>
      </c>
      <c r="FE12" s="39" t="s">
        <v>383</v>
      </c>
      <c r="FF12" s="39" t="s">
        <v>383</v>
      </c>
      <c r="FG12" s="39" t="s">
        <v>383</v>
      </c>
      <c r="FH12" s="39" t="s">
        <v>383</v>
      </c>
      <c r="FI12" s="39" t="s">
        <v>383</v>
      </c>
      <c r="FJ12" s="39">
        <v>1</v>
      </c>
      <c r="FK12" s="39" t="s">
        <v>2412</v>
      </c>
      <c r="FL12" s="39" t="s">
        <v>2413</v>
      </c>
      <c r="FM12" s="39" t="s">
        <v>2466</v>
      </c>
      <c r="FN12" s="39" t="s">
        <v>2728</v>
      </c>
      <c r="FO12" s="39" t="s">
        <v>2415</v>
      </c>
      <c r="FP12" s="39" t="s">
        <v>383</v>
      </c>
      <c r="FQ12" s="39">
        <v>0</v>
      </c>
      <c r="FR12" s="39" t="s">
        <v>383</v>
      </c>
      <c r="FS12" s="39" t="s">
        <v>383</v>
      </c>
      <c r="FT12" s="39" t="s">
        <v>383</v>
      </c>
      <c r="FU12" s="39" t="s">
        <v>383</v>
      </c>
      <c r="FV12" s="39" t="s">
        <v>383</v>
      </c>
      <c r="FW12" s="39" t="s">
        <v>383</v>
      </c>
      <c r="FX12" s="39">
        <v>0</v>
      </c>
      <c r="FY12" s="39" t="s">
        <v>383</v>
      </c>
      <c r="FZ12" s="39" t="s">
        <v>383</v>
      </c>
      <c r="GA12" s="39" t="s">
        <v>383</v>
      </c>
      <c r="GB12" s="39" t="s">
        <v>383</v>
      </c>
      <c r="GC12" s="39" t="s">
        <v>383</v>
      </c>
      <c r="GD12" s="39" t="s">
        <v>383</v>
      </c>
      <c r="GE12" s="39">
        <v>1</v>
      </c>
      <c r="GF12" s="39" t="s">
        <v>2409</v>
      </c>
      <c r="GG12" s="39" t="s">
        <v>2409</v>
      </c>
      <c r="GH12" s="39" t="s">
        <v>2410</v>
      </c>
      <c r="GI12" s="39" t="s">
        <v>383</v>
      </c>
      <c r="GJ12" s="39" t="s">
        <v>383</v>
      </c>
      <c r="GK12" s="39" t="s">
        <v>383</v>
      </c>
      <c r="GL12" s="39" t="s">
        <v>383</v>
      </c>
      <c r="GM12" s="39" t="s">
        <v>383</v>
      </c>
      <c r="GN12" s="39" t="s">
        <v>383</v>
      </c>
      <c r="GO12" s="39" t="s">
        <v>383</v>
      </c>
      <c r="GP12" s="39" t="s">
        <v>383</v>
      </c>
      <c r="GQ12" s="39" t="s">
        <v>383</v>
      </c>
      <c r="GR12" s="39" t="s">
        <v>383</v>
      </c>
      <c r="GS12" s="39" t="s">
        <v>383</v>
      </c>
      <c r="GT12" s="39">
        <v>0</v>
      </c>
      <c r="GU12" s="39" t="s">
        <v>383</v>
      </c>
      <c r="GV12" s="39"/>
      <c r="GW12" s="39">
        <v>1</v>
      </c>
      <c r="GX12" s="39">
        <v>5</v>
      </c>
      <c r="GY12" s="39" t="s">
        <v>383</v>
      </c>
      <c r="GZ12" s="39">
        <v>1</v>
      </c>
      <c r="HA12" s="39">
        <v>5</v>
      </c>
      <c r="HB12" s="39"/>
      <c r="HC12" s="39">
        <v>0</v>
      </c>
      <c r="HD12" s="39" t="s">
        <v>383</v>
      </c>
      <c r="HE12" s="39"/>
      <c r="HF12" s="39">
        <v>1</v>
      </c>
      <c r="HG12" s="39">
        <v>5</v>
      </c>
      <c r="HH12" s="39"/>
      <c r="HI12" s="39">
        <v>1</v>
      </c>
      <c r="HJ12" s="39">
        <v>5</v>
      </c>
      <c r="HK12" s="39"/>
      <c r="HL12" s="39">
        <v>0</v>
      </c>
      <c r="HM12" s="39" t="s">
        <v>383</v>
      </c>
      <c r="HN12" s="39"/>
      <c r="HO12" s="39">
        <v>1</v>
      </c>
      <c r="HP12" s="39">
        <v>50</v>
      </c>
      <c r="HQ12" s="39">
        <v>0</v>
      </c>
      <c r="HR12" s="39" t="s">
        <v>383</v>
      </c>
      <c r="HS12" s="39">
        <v>1</v>
      </c>
      <c r="HT12" s="39" t="s">
        <v>2729</v>
      </c>
      <c r="HU12" s="39">
        <v>50</v>
      </c>
      <c r="HV12" s="39">
        <v>1</v>
      </c>
      <c r="HW12" s="39" t="s">
        <v>2730</v>
      </c>
      <c r="HX12" s="39">
        <v>50</v>
      </c>
      <c r="HY12" s="39" t="s">
        <v>2417</v>
      </c>
      <c r="HZ12" s="39"/>
      <c r="IA12" s="39" t="s">
        <v>1743</v>
      </c>
      <c r="IB12" s="39"/>
      <c r="IC12" s="39">
        <v>0</v>
      </c>
      <c r="ID12" s="39">
        <v>0</v>
      </c>
      <c r="IE12" s="39" t="s">
        <v>383</v>
      </c>
      <c r="IF12" s="39" t="s">
        <v>383</v>
      </c>
      <c r="IG12" s="39">
        <v>0</v>
      </c>
      <c r="IH12" s="39">
        <v>0</v>
      </c>
      <c r="II12" s="39" t="s">
        <v>383</v>
      </c>
      <c r="IJ12" s="39" t="s">
        <v>383</v>
      </c>
      <c r="IK12" s="39" t="s">
        <v>383</v>
      </c>
      <c r="IL12" s="39">
        <v>0</v>
      </c>
      <c r="IM12" s="39">
        <v>0</v>
      </c>
      <c r="IN12" s="39" t="s">
        <v>383</v>
      </c>
      <c r="IO12" s="39" t="s">
        <v>383</v>
      </c>
      <c r="IP12" s="39" t="s">
        <v>383</v>
      </c>
      <c r="IQ12" s="39">
        <v>0</v>
      </c>
      <c r="IR12" s="39">
        <v>0</v>
      </c>
      <c r="IS12" s="39" t="s">
        <v>383</v>
      </c>
      <c r="IT12" s="39" t="s">
        <v>383</v>
      </c>
      <c r="IU12" s="39" t="s">
        <v>383</v>
      </c>
      <c r="IV12" s="39">
        <v>0</v>
      </c>
      <c r="IW12" s="39">
        <v>0</v>
      </c>
      <c r="IX12" s="39" t="s">
        <v>383</v>
      </c>
      <c r="IY12" s="39" t="s">
        <v>383</v>
      </c>
      <c r="IZ12" s="39" t="s">
        <v>383</v>
      </c>
      <c r="JA12" s="39">
        <v>0</v>
      </c>
      <c r="JB12" s="39">
        <v>0</v>
      </c>
      <c r="JC12" s="39" t="s">
        <v>383</v>
      </c>
      <c r="JD12" s="39" t="s">
        <v>383</v>
      </c>
      <c r="JE12" s="39" t="s">
        <v>383</v>
      </c>
      <c r="JF12" s="39">
        <v>0</v>
      </c>
      <c r="JG12" s="39">
        <v>0</v>
      </c>
      <c r="JH12" s="39" t="s">
        <v>383</v>
      </c>
      <c r="JI12" s="39" t="s">
        <v>383</v>
      </c>
      <c r="JJ12" s="39">
        <v>0</v>
      </c>
      <c r="JK12" s="39">
        <v>0</v>
      </c>
      <c r="JL12" s="39" t="s">
        <v>383</v>
      </c>
      <c r="JM12" s="39" t="s">
        <v>383</v>
      </c>
      <c r="JN12" s="39" t="s">
        <v>2418</v>
      </c>
      <c r="JO12" s="39">
        <v>3</v>
      </c>
      <c r="JP12" s="39">
        <v>2</v>
      </c>
      <c r="JQ12" s="39">
        <v>2</v>
      </c>
      <c r="JR12" s="39">
        <v>2</v>
      </c>
      <c r="JS12" s="39">
        <v>2</v>
      </c>
      <c r="JT12" s="39">
        <v>0</v>
      </c>
      <c r="JU12" s="39">
        <v>0</v>
      </c>
      <c r="JV12" s="39">
        <v>0</v>
      </c>
      <c r="JW12" s="39">
        <v>0</v>
      </c>
      <c r="JX12" s="39">
        <v>2</v>
      </c>
      <c r="JY12" s="39">
        <v>2</v>
      </c>
      <c r="JZ12" s="39">
        <v>2</v>
      </c>
      <c r="KA12" s="39">
        <v>2</v>
      </c>
      <c r="KB12" s="39">
        <v>1</v>
      </c>
      <c r="KC12" s="39">
        <v>1</v>
      </c>
      <c r="KD12" s="39">
        <v>0</v>
      </c>
      <c r="KE12" s="39">
        <v>78</v>
      </c>
      <c r="KF12" s="39"/>
      <c r="KG12" s="39"/>
      <c r="KH12" s="39">
        <v>0</v>
      </c>
      <c r="KI12" s="39"/>
      <c r="KJ12" s="39"/>
      <c r="KK12" s="39">
        <v>0</v>
      </c>
      <c r="KL12" s="39"/>
      <c r="KM12" s="39"/>
      <c r="KN12" s="39">
        <v>0</v>
      </c>
      <c r="KO12" s="39"/>
      <c r="KP12" s="39"/>
      <c r="KQ12" s="39">
        <v>0</v>
      </c>
      <c r="KR12" s="39" t="s">
        <v>383</v>
      </c>
      <c r="KS12" s="39" t="s">
        <v>2731</v>
      </c>
      <c r="KT12" s="39" t="s">
        <v>383</v>
      </c>
      <c r="KU12" s="39" t="s">
        <v>383</v>
      </c>
      <c r="KV12" s="39" t="s">
        <v>383</v>
      </c>
      <c r="KW12" s="39" t="s">
        <v>383</v>
      </c>
      <c r="KX12" s="39" t="s">
        <v>383</v>
      </c>
      <c r="KY12" s="39" t="s">
        <v>383</v>
      </c>
      <c r="KZ12" s="39" t="s">
        <v>383</v>
      </c>
      <c r="LA12" s="39" t="s">
        <v>383</v>
      </c>
      <c r="LB12" s="39" t="s">
        <v>383</v>
      </c>
      <c r="LC12" s="39" t="s">
        <v>383</v>
      </c>
      <c r="LD12" s="39" t="s">
        <v>383</v>
      </c>
      <c r="LE12" s="39">
        <v>3</v>
      </c>
      <c r="LF12" s="39">
        <v>0</v>
      </c>
      <c r="LG12" s="39">
        <v>0</v>
      </c>
      <c r="LH12" s="39">
        <v>1</v>
      </c>
      <c r="LI12" s="39">
        <v>0</v>
      </c>
      <c r="LJ12" s="39"/>
      <c r="LK12" s="39" t="s">
        <v>2421</v>
      </c>
      <c r="LL12" s="39">
        <v>1</v>
      </c>
      <c r="LM12" s="39">
        <v>0</v>
      </c>
      <c r="LN12" s="39">
        <v>0</v>
      </c>
      <c r="LO12" s="39">
        <v>0</v>
      </c>
      <c r="LP12" s="39">
        <v>0</v>
      </c>
      <c r="LQ12" s="39"/>
      <c r="LR12" s="39">
        <v>1</v>
      </c>
      <c r="LS12" s="39"/>
      <c r="LT12" s="39"/>
      <c r="LU12" s="39" t="s">
        <v>2732</v>
      </c>
      <c r="LV12" s="39">
        <v>1</v>
      </c>
      <c r="LW12" s="39">
        <v>1</v>
      </c>
      <c r="LX12" s="39">
        <v>0</v>
      </c>
      <c r="LY12" s="39"/>
      <c r="LZ12" s="39">
        <v>0</v>
      </c>
      <c r="MA12" s="39">
        <v>1</v>
      </c>
      <c r="MB12" s="39">
        <v>0</v>
      </c>
      <c r="MC12" s="39">
        <v>1</v>
      </c>
      <c r="MD12" s="39">
        <v>0</v>
      </c>
      <c r="ME12" s="39" t="s">
        <v>383</v>
      </c>
      <c r="MF12" s="39"/>
      <c r="MG12" s="39">
        <v>1</v>
      </c>
      <c r="MH12" s="39"/>
      <c r="MI12" s="39">
        <v>1</v>
      </c>
      <c r="MJ12" s="39"/>
      <c r="MK12" s="39">
        <v>0</v>
      </c>
      <c r="ML12" s="39">
        <v>1</v>
      </c>
      <c r="MM12" s="39">
        <v>1</v>
      </c>
      <c r="MN12" s="39">
        <v>0</v>
      </c>
      <c r="MO12" s="39"/>
      <c r="MP12" s="39"/>
      <c r="MQ12" s="39">
        <v>1</v>
      </c>
      <c r="MR12" s="39">
        <v>0</v>
      </c>
      <c r="MS12" s="39"/>
      <c r="MT12" s="39"/>
      <c r="MU12" s="39"/>
      <c r="MV12" s="39">
        <v>1</v>
      </c>
      <c r="MW12" s="39" t="s">
        <v>2586</v>
      </c>
      <c r="MX12" s="39">
        <v>0</v>
      </c>
      <c r="MY12" s="39">
        <v>0</v>
      </c>
      <c r="MZ12" s="39">
        <v>1</v>
      </c>
      <c r="NA12" s="39">
        <v>0</v>
      </c>
      <c r="NB12" s="39">
        <v>0</v>
      </c>
      <c r="NC12" s="39">
        <v>0</v>
      </c>
      <c r="ND12" s="39">
        <v>0</v>
      </c>
      <c r="NE12" s="39">
        <v>0</v>
      </c>
      <c r="NF12" s="39">
        <v>0</v>
      </c>
      <c r="NG12" s="39"/>
      <c r="NH12" s="39" t="s">
        <v>2733</v>
      </c>
      <c r="NI12" s="39"/>
      <c r="NJ12" s="39" t="s">
        <v>2734</v>
      </c>
      <c r="NK12" s="39" t="s">
        <v>2734</v>
      </c>
      <c r="NL12" s="39" t="s">
        <v>2735</v>
      </c>
      <c r="NM12" s="39"/>
      <c r="NN12" s="39"/>
      <c r="NO12" s="39"/>
      <c r="NP12" s="39"/>
      <c r="NQ12" s="39"/>
      <c r="NR12" s="39"/>
      <c r="NS12" s="39"/>
      <c r="NT12" s="39"/>
      <c r="NU12" s="39"/>
      <c r="NV12" s="39"/>
      <c r="NW12" s="39">
        <v>0</v>
      </c>
      <c r="NX12" s="39"/>
      <c r="NY12" s="39">
        <v>1</v>
      </c>
      <c r="NZ12" s="39">
        <v>1</v>
      </c>
      <c r="OA12" s="39" t="s">
        <v>2433</v>
      </c>
      <c r="OB12" s="39">
        <v>0</v>
      </c>
      <c r="OC12" s="39">
        <v>0</v>
      </c>
      <c r="OD12" s="39">
        <v>0</v>
      </c>
      <c r="OE12" s="39">
        <v>1</v>
      </c>
      <c r="OF12" s="39">
        <v>0</v>
      </c>
      <c r="OG12" s="39">
        <v>0</v>
      </c>
      <c r="OH12" s="39">
        <v>0</v>
      </c>
      <c r="OI12" s="39">
        <v>0</v>
      </c>
      <c r="OJ12" s="39"/>
      <c r="OK12" s="39">
        <v>1</v>
      </c>
      <c r="OL12" s="39"/>
      <c r="OM12" s="39" t="s">
        <v>2434</v>
      </c>
      <c r="ON12" s="39">
        <v>1</v>
      </c>
      <c r="OO12" s="39">
        <v>0</v>
      </c>
      <c r="OP12" s="39">
        <v>0</v>
      </c>
      <c r="OQ12" s="39">
        <v>0</v>
      </c>
      <c r="OR12" s="39">
        <v>0</v>
      </c>
      <c r="OS12" s="39">
        <v>0</v>
      </c>
      <c r="OT12" s="39">
        <v>0</v>
      </c>
      <c r="OU12" s="39">
        <v>0</v>
      </c>
      <c r="OV12" s="39">
        <v>0</v>
      </c>
      <c r="OW12" s="39">
        <v>0</v>
      </c>
      <c r="OX12" s="39"/>
      <c r="OY12" s="39"/>
      <c r="OZ12" s="39" t="s">
        <v>2565</v>
      </c>
      <c r="PA12" s="39">
        <v>0</v>
      </c>
      <c r="PB12" s="39">
        <v>0</v>
      </c>
      <c r="PC12" s="39">
        <v>1</v>
      </c>
      <c r="PD12" s="39">
        <v>0</v>
      </c>
      <c r="PE12" s="39">
        <v>0</v>
      </c>
      <c r="PF12" s="39">
        <v>0</v>
      </c>
      <c r="PG12" s="39">
        <v>0</v>
      </c>
      <c r="PH12" s="39"/>
      <c r="PI12" s="39">
        <v>1</v>
      </c>
      <c r="PJ12" s="39" t="s">
        <v>1979</v>
      </c>
      <c r="PK12" s="39">
        <v>0</v>
      </c>
      <c r="PL12" s="39">
        <v>0</v>
      </c>
      <c r="PM12" s="39">
        <v>0</v>
      </c>
      <c r="PN12" s="39">
        <v>0</v>
      </c>
      <c r="PO12" s="39">
        <v>0</v>
      </c>
      <c r="PP12" s="39">
        <v>0</v>
      </c>
      <c r="PQ12" s="39">
        <v>0</v>
      </c>
      <c r="PR12" s="39">
        <v>1</v>
      </c>
      <c r="PS12" s="39">
        <v>0</v>
      </c>
      <c r="PT12" s="39"/>
      <c r="PU12" s="39" t="s">
        <v>2736</v>
      </c>
      <c r="PV12" s="39" t="s">
        <v>2737</v>
      </c>
      <c r="PW12" s="39">
        <v>1</v>
      </c>
      <c r="PX12" s="39">
        <v>1</v>
      </c>
      <c r="PY12" s="39"/>
      <c r="PZ12" s="39">
        <v>0</v>
      </c>
      <c r="QA12" s="39" t="s">
        <v>2738</v>
      </c>
      <c r="QB12" s="39" t="s">
        <v>2439</v>
      </c>
      <c r="QC12" s="39" t="s">
        <v>2440</v>
      </c>
      <c r="QD12" s="39">
        <v>1</v>
      </c>
      <c r="QE12" s="39">
        <v>1</v>
      </c>
      <c r="QF12" s="39">
        <v>0</v>
      </c>
      <c r="QG12" s="39">
        <v>0</v>
      </c>
      <c r="QH12" s="39">
        <v>0</v>
      </c>
      <c r="QI12" s="39">
        <v>0</v>
      </c>
      <c r="QJ12" s="39">
        <v>0</v>
      </c>
      <c r="QK12" s="39">
        <v>0</v>
      </c>
      <c r="QL12" s="39"/>
      <c r="QM12" s="39" t="s">
        <v>2442</v>
      </c>
      <c r="QN12" s="39">
        <v>1</v>
      </c>
      <c r="QO12" s="39">
        <v>0</v>
      </c>
      <c r="QP12" s="39">
        <v>0</v>
      </c>
      <c r="QQ12" s="39">
        <v>0</v>
      </c>
      <c r="QR12" s="39">
        <v>0</v>
      </c>
      <c r="QS12" s="39"/>
      <c r="QT12" s="39" t="s">
        <v>1979</v>
      </c>
      <c r="QU12" s="39">
        <v>0</v>
      </c>
      <c r="QV12" s="39">
        <v>0</v>
      </c>
      <c r="QW12" s="39">
        <v>0</v>
      </c>
      <c r="QX12" s="39">
        <v>0</v>
      </c>
      <c r="QY12" s="39">
        <v>0</v>
      </c>
      <c r="QZ12" s="39">
        <v>0</v>
      </c>
      <c r="RA12" s="39">
        <v>1</v>
      </c>
      <c r="RB12" s="39" t="s">
        <v>2739</v>
      </c>
      <c r="RC12" s="39">
        <v>1</v>
      </c>
      <c r="RD12" s="39">
        <v>0</v>
      </c>
      <c r="RE12" s="39">
        <v>0</v>
      </c>
      <c r="RF12" s="39"/>
      <c r="RG12" s="39">
        <v>0</v>
      </c>
      <c r="RH12" s="39">
        <v>0</v>
      </c>
      <c r="RI12" s="39"/>
      <c r="RJ12" s="39">
        <v>0</v>
      </c>
      <c r="RK12" s="39">
        <v>0</v>
      </c>
      <c r="RL12" s="39"/>
      <c r="RM12" s="39">
        <v>0</v>
      </c>
      <c r="RN12" s="39">
        <v>0</v>
      </c>
      <c r="RO12" s="39"/>
      <c r="RP12" s="39">
        <v>1</v>
      </c>
      <c r="RQ12" s="39" t="s">
        <v>2740</v>
      </c>
      <c r="RR12" s="39" t="s">
        <v>2741</v>
      </c>
      <c r="RS12" s="39">
        <v>0</v>
      </c>
      <c r="RT12" s="39">
        <v>1</v>
      </c>
      <c r="RU12" s="39">
        <v>0</v>
      </c>
      <c r="RV12" s="39">
        <v>0</v>
      </c>
      <c r="RW12" s="39">
        <v>0</v>
      </c>
      <c r="RX12" s="39">
        <v>0</v>
      </c>
      <c r="RY12" s="39">
        <v>0</v>
      </c>
      <c r="RZ12" s="39">
        <v>0</v>
      </c>
      <c r="SA12" s="39">
        <v>0</v>
      </c>
      <c r="SB12" s="39">
        <v>0</v>
      </c>
      <c r="SC12" s="39">
        <v>0</v>
      </c>
      <c r="SD12" s="39">
        <v>0</v>
      </c>
      <c r="SE12" s="39">
        <v>0</v>
      </c>
      <c r="SF12" s="39">
        <v>1</v>
      </c>
      <c r="SG12" s="39" t="s">
        <v>2742</v>
      </c>
      <c r="SH12" s="39" t="s">
        <v>2743</v>
      </c>
      <c r="SI12" s="39" t="s">
        <v>2446</v>
      </c>
      <c r="SJ12" s="39">
        <v>1</v>
      </c>
      <c r="SK12" s="39">
        <v>0</v>
      </c>
      <c r="SL12" s="39">
        <v>0</v>
      </c>
      <c r="SM12" s="39">
        <v>0</v>
      </c>
      <c r="SN12" s="39">
        <v>0</v>
      </c>
      <c r="SO12" s="39">
        <v>0</v>
      </c>
      <c r="SP12" s="39">
        <v>0</v>
      </c>
      <c r="SQ12" s="39">
        <v>0</v>
      </c>
      <c r="SR12" s="39">
        <v>0</v>
      </c>
      <c r="SS12" s="39">
        <v>0</v>
      </c>
      <c r="ST12" s="39"/>
      <c r="SU12" s="39" t="s">
        <v>2447</v>
      </c>
      <c r="SV12" s="39">
        <v>1</v>
      </c>
      <c r="SW12" s="39">
        <v>0</v>
      </c>
      <c r="SX12" s="39">
        <v>0</v>
      </c>
      <c r="SY12" s="39">
        <v>0</v>
      </c>
      <c r="SZ12" s="39">
        <v>0</v>
      </c>
      <c r="TA12" s="39"/>
      <c r="TB12" s="39"/>
      <c r="TC12" s="39"/>
      <c r="TD12" s="39">
        <v>0</v>
      </c>
      <c r="TE12" s="39"/>
      <c r="TF12" s="39">
        <v>1</v>
      </c>
      <c r="TG12" s="39"/>
      <c r="TH12" s="39" t="s">
        <v>2619</v>
      </c>
      <c r="TI12" s="39">
        <v>0</v>
      </c>
      <c r="TJ12" s="39">
        <v>0</v>
      </c>
      <c r="TK12" s="39">
        <v>1</v>
      </c>
      <c r="TL12" s="39">
        <v>0</v>
      </c>
      <c r="TM12" s="39">
        <v>0</v>
      </c>
      <c r="TN12" s="39">
        <v>0</v>
      </c>
      <c r="TO12" s="39">
        <v>0</v>
      </c>
      <c r="TP12" s="39">
        <v>0</v>
      </c>
      <c r="TQ12" s="39"/>
      <c r="TR12" s="39">
        <v>0</v>
      </c>
      <c r="TS12" s="39" t="s">
        <v>383</v>
      </c>
      <c r="TT12" s="39" t="s">
        <v>383</v>
      </c>
      <c r="TU12" s="39" t="s">
        <v>383</v>
      </c>
      <c r="TV12" s="39" t="s">
        <v>383</v>
      </c>
      <c r="TW12" s="39" t="s">
        <v>383</v>
      </c>
      <c r="TX12" s="39" t="s">
        <v>383</v>
      </c>
      <c r="TY12" s="39" t="s">
        <v>383</v>
      </c>
      <c r="TZ12" s="39" t="s">
        <v>383</v>
      </c>
      <c r="UA12" s="39" t="s">
        <v>383</v>
      </c>
      <c r="UB12" s="39" t="s">
        <v>383</v>
      </c>
      <c r="UC12" s="39"/>
      <c r="UD12" s="39">
        <v>0</v>
      </c>
      <c r="UE12" s="39" t="s">
        <v>383</v>
      </c>
      <c r="UF12" s="39" t="s">
        <v>383</v>
      </c>
      <c r="UG12" s="39" t="s">
        <v>383</v>
      </c>
      <c r="UH12" s="39" t="s">
        <v>383</v>
      </c>
      <c r="UI12" s="39" t="s">
        <v>383</v>
      </c>
      <c r="UJ12" s="39" t="s">
        <v>383</v>
      </c>
      <c r="UK12" s="39" t="s">
        <v>383</v>
      </c>
      <c r="UL12" s="39" t="s">
        <v>383</v>
      </c>
      <c r="UM12" s="39" t="s">
        <v>383</v>
      </c>
      <c r="UN12" s="39" t="s">
        <v>383</v>
      </c>
      <c r="UO12" s="39" t="s">
        <v>383</v>
      </c>
      <c r="UP12" s="39" t="s">
        <v>383</v>
      </c>
      <c r="UQ12" s="39" t="s">
        <v>383</v>
      </c>
      <c r="UR12" s="39" t="s">
        <v>383</v>
      </c>
      <c r="US12" s="39" t="s">
        <v>383</v>
      </c>
      <c r="UT12" s="39" t="s">
        <v>383</v>
      </c>
      <c r="UU12" s="39" t="s">
        <v>383</v>
      </c>
      <c r="UV12" s="39" t="s">
        <v>383</v>
      </c>
      <c r="UW12" s="39" t="s">
        <v>383</v>
      </c>
      <c r="UX12" s="39" t="s">
        <v>383</v>
      </c>
      <c r="UY12" s="39" t="s">
        <v>383</v>
      </c>
      <c r="UZ12" s="39" t="s">
        <v>383</v>
      </c>
      <c r="VA12" s="39">
        <v>0</v>
      </c>
      <c r="VB12" s="39" t="s">
        <v>383</v>
      </c>
      <c r="VC12" s="39" t="s">
        <v>383</v>
      </c>
      <c r="VD12" s="39" t="s">
        <v>383</v>
      </c>
      <c r="VE12" s="39" t="s">
        <v>383</v>
      </c>
      <c r="VF12" s="39" t="s">
        <v>383</v>
      </c>
      <c r="VG12" s="39" t="s">
        <v>383</v>
      </c>
      <c r="VH12" s="39"/>
      <c r="VI12" s="39">
        <v>1</v>
      </c>
      <c r="VJ12" s="39">
        <v>0</v>
      </c>
      <c r="VK12" s="39">
        <v>0</v>
      </c>
      <c r="VL12" s="39"/>
      <c r="VM12" s="39">
        <v>1</v>
      </c>
      <c r="VN12" s="39">
        <v>3</v>
      </c>
      <c r="VO12" s="39"/>
      <c r="VP12" s="39">
        <v>0</v>
      </c>
      <c r="VQ12" s="39">
        <v>0</v>
      </c>
      <c r="VR12" s="39">
        <v>0</v>
      </c>
      <c r="VS12" s="39">
        <v>0</v>
      </c>
      <c r="VT12" s="39"/>
      <c r="VU12" s="39">
        <v>0</v>
      </c>
      <c r="VV12" s="39"/>
      <c r="VW12" s="39" t="s">
        <v>2720</v>
      </c>
      <c r="VX12" s="39">
        <v>0</v>
      </c>
      <c r="VY12" s="39">
        <v>1</v>
      </c>
      <c r="VZ12" s="39">
        <v>0</v>
      </c>
      <c r="WA12" s="39">
        <v>0</v>
      </c>
      <c r="WB12" s="39">
        <v>0</v>
      </c>
      <c r="WC12" s="39">
        <v>0</v>
      </c>
      <c r="WD12" s="39">
        <v>0</v>
      </c>
      <c r="WE12" s="39">
        <v>0</v>
      </c>
      <c r="WF12" s="39">
        <v>0</v>
      </c>
      <c r="WG12" s="39">
        <v>0</v>
      </c>
      <c r="WH12" s="39">
        <v>0</v>
      </c>
      <c r="WI12" s="39">
        <v>0</v>
      </c>
      <c r="WJ12" s="39">
        <v>0</v>
      </c>
      <c r="WK12" s="39">
        <v>0</v>
      </c>
      <c r="WL12" s="39"/>
      <c r="WM12" s="39"/>
      <c r="WN12" s="39"/>
      <c r="WO12" s="39">
        <f t="shared" si="0"/>
        <v>1</v>
      </c>
      <c r="WP12" s="62" t="s">
        <v>2681</v>
      </c>
      <c r="WQ12" s="39"/>
      <c r="WR12" s="39" t="s">
        <v>2435</v>
      </c>
      <c r="WS12" s="39">
        <v>0</v>
      </c>
      <c r="WT12" s="39">
        <v>0</v>
      </c>
      <c r="WU12" s="39">
        <v>0</v>
      </c>
      <c r="WV12" s="39">
        <v>0</v>
      </c>
      <c r="WW12" s="39">
        <v>0</v>
      </c>
      <c r="WX12" s="39">
        <v>0</v>
      </c>
      <c r="WY12" s="39">
        <v>0</v>
      </c>
      <c r="WZ12" s="39">
        <v>0</v>
      </c>
      <c r="XA12" s="39">
        <v>0</v>
      </c>
      <c r="XB12" s="39">
        <v>1</v>
      </c>
      <c r="XC12" s="39">
        <v>0</v>
      </c>
      <c r="XD12" s="39"/>
      <c r="XE12" s="39"/>
      <c r="XF12" s="39">
        <f>SUM(WS12+WT12)</f>
        <v>0</v>
      </c>
      <c r="XG12" s="39" t="s">
        <v>2447</v>
      </c>
      <c r="XH12" s="39">
        <v>1</v>
      </c>
      <c r="XI12" s="39">
        <v>0</v>
      </c>
      <c r="XJ12" s="39">
        <v>0</v>
      </c>
      <c r="XK12" s="39">
        <v>0</v>
      </c>
      <c r="XL12" s="39">
        <v>0</v>
      </c>
      <c r="XM12" s="39"/>
      <c r="XN12" s="39"/>
      <c r="XO12" s="57" t="e">
        <f>SUM(XF12+WO12+VA12+UD12+TR12+TD12+#REF!)</f>
        <v>#REF!</v>
      </c>
      <c r="XP12" s="57">
        <v>2</v>
      </c>
      <c r="XQ12" s="56">
        <v>1</v>
      </c>
    </row>
    <row r="13" spans="1:641" ht="15" customHeight="1" x14ac:dyDescent="0.2">
      <c r="A13" s="39" t="s">
        <v>2683</v>
      </c>
      <c r="B13" s="39" t="s">
        <v>373</v>
      </c>
      <c r="C13" s="52" t="s">
        <v>500</v>
      </c>
      <c r="D13" s="39" t="s">
        <v>2594</v>
      </c>
      <c r="E13" s="52" t="s">
        <v>2395</v>
      </c>
      <c r="F13" s="52" t="s">
        <v>2744</v>
      </c>
      <c r="G13" s="79">
        <v>9.2495639999999995</v>
      </c>
      <c r="H13" s="79">
        <v>-79.352086</v>
      </c>
      <c r="I13" s="52">
        <v>9.2495279999999998</v>
      </c>
      <c r="J13" s="52">
        <v>-79.351985999999997</v>
      </c>
      <c r="K13" s="79">
        <v>-79.352086</v>
      </c>
      <c r="L13" s="80">
        <v>786.79998779300001</v>
      </c>
      <c r="M13" s="40">
        <v>17.5</v>
      </c>
      <c r="N13" s="39"/>
      <c r="O13" s="41">
        <v>8</v>
      </c>
      <c r="P13" s="39" t="s">
        <v>2745</v>
      </c>
      <c r="Q13" s="39">
        <v>1</v>
      </c>
      <c r="R13" s="41">
        <v>46</v>
      </c>
      <c r="S13" s="39">
        <v>1</v>
      </c>
      <c r="T13" s="39">
        <v>1</v>
      </c>
      <c r="U13" s="39" t="s">
        <v>2746</v>
      </c>
      <c r="V13" s="39" t="s">
        <v>997</v>
      </c>
      <c r="W13" s="39" t="s">
        <v>2456</v>
      </c>
      <c r="X13" s="39" t="s">
        <v>383</v>
      </c>
      <c r="Y13" s="39" t="s">
        <v>2581</v>
      </c>
      <c r="Z13" s="39">
        <v>0</v>
      </c>
      <c r="AA13" s="39">
        <v>1</v>
      </c>
      <c r="AB13" s="39">
        <v>0</v>
      </c>
      <c r="AC13" s="39">
        <v>0</v>
      </c>
      <c r="AD13" s="39">
        <v>0</v>
      </c>
      <c r="AE13" s="39">
        <v>0</v>
      </c>
      <c r="AF13" s="39">
        <v>0</v>
      </c>
      <c r="AG13" s="39" t="s">
        <v>1979</v>
      </c>
      <c r="AH13" s="39" t="s">
        <v>383</v>
      </c>
      <c r="AI13" s="39">
        <v>0</v>
      </c>
      <c r="AJ13" s="39">
        <v>0</v>
      </c>
      <c r="AK13" s="39">
        <v>0</v>
      </c>
      <c r="AL13" s="39">
        <v>0</v>
      </c>
      <c r="AM13" s="39">
        <v>0</v>
      </c>
      <c r="AN13" s="39">
        <v>0</v>
      </c>
      <c r="AO13" s="39">
        <v>1</v>
      </c>
      <c r="AP13" s="39" t="s">
        <v>2600</v>
      </c>
      <c r="AQ13" s="39">
        <v>0</v>
      </c>
      <c r="AR13" s="39"/>
      <c r="AS13" s="39">
        <v>10</v>
      </c>
      <c r="AT13" s="39">
        <v>10</v>
      </c>
      <c r="AU13" s="39">
        <v>1</v>
      </c>
      <c r="AV13" s="39"/>
      <c r="AW13" s="39">
        <v>1</v>
      </c>
      <c r="AX13" s="39" t="s">
        <v>383</v>
      </c>
      <c r="AY13" s="39">
        <v>1</v>
      </c>
      <c r="AZ13" s="39">
        <v>0</v>
      </c>
      <c r="BA13" s="39">
        <v>0</v>
      </c>
      <c r="BB13" s="39">
        <v>0</v>
      </c>
      <c r="BC13" s="39"/>
      <c r="BD13" s="39">
        <v>2</v>
      </c>
      <c r="BE13" s="39" t="s">
        <v>383</v>
      </c>
      <c r="BF13" s="39">
        <v>0</v>
      </c>
      <c r="BG13" s="39">
        <v>1</v>
      </c>
      <c r="BH13" s="39">
        <v>0</v>
      </c>
      <c r="BI13" s="39">
        <v>0</v>
      </c>
      <c r="BJ13" s="39"/>
      <c r="BK13" s="39">
        <v>2</v>
      </c>
      <c r="BL13" s="39">
        <v>2</v>
      </c>
      <c r="BM13" s="39">
        <v>7</v>
      </c>
      <c r="BN13" s="39">
        <v>0</v>
      </c>
      <c r="BO13" s="39">
        <v>1</v>
      </c>
      <c r="BP13" s="39">
        <v>0</v>
      </c>
      <c r="BQ13" s="39">
        <v>0</v>
      </c>
      <c r="BR13" s="39">
        <v>0</v>
      </c>
      <c r="BS13" s="39">
        <v>0</v>
      </c>
      <c r="BT13" s="39">
        <v>1</v>
      </c>
      <c r="BU13" s="29" t="s">
        <v>2747</v>
      </c>
      <c r="BV13" s="39">
        <v>2</v>
      </c>
      <c r="BW13" s="39">
        <v>2</v>
      </c>
      <c r="BX13" s="39">
        <v>4</v>
      </c>
      <c r="BY13" s="39">
        <v>0</v>
      </c>
      <c r="BZ13" s="39">
        <v>1</v>
      </c>
      <c r="CA13" s="39">
        <v>0</v>
      </c>
      <c r="CB13" s="39">
        <v>1</v>
      </c>
      <c r="CC13" s="29" t="s">
        <v>2748</v>
      </c>
      <c r="CD13" s="39">
        <v>2</v>
      </c>
      <c r="CE13" s="39">
        <v>1</v>
      </c>
      <c r="CF13" s="39"/>
      <c r="CG13" s="39">
        <v>2</v>
      </c>
      <c r="CH13" s="39"/>
      <c r="CI13" s="39">
        <v>3</v>
      </c>
      <c r="CJ13" s="39">
        <v>3</v>
      </c>
      <c r="CK13" s="39"/>
      <c r="CL13" s="39" t="s">
        <v>2404</v>
      </c>
      <c r="CM13" s="39"/>
      <c r="CN13" s="39">
        <v>1</v>
      </c>
      <c r="CO13" s="39">
        <v>0</v>
      </c>
      <c r="CP13" s="39">
        <v>0</v>
      </c>
      <c r="CQ13" s="39"/>
      <c r="CR13" s="39">
        <v>0</v>
      </c>
      <c r="CS13" s="39"/>
      <c r="CT13" s="39">
        <v>0</v>
      </c>
      <c r="CU13" s="39">
        <v>0</v>
      </c>
      <c r="CV13" s="39">
        <v>0</v>
      </c>
      <c r="CW13" s="39"/>
      <c r="CX13" s="39">
        <v>0</v>
      </c>
      <c r="CY13" s="39">
        <v>0</v>
      </c>
      <c r="CZ13" s="39"/>
      <c r="DA13" s="39">
        <v>0</v>
      </c>
      <c r="DB13" s="39"/>
      <c r="DC13" s="39">
        <v>0</v>
      </c>
      <c r="DD13" s="39"/>
      <c r="DE13" s="39">
        <v>1</v>
      </c>
      <c r="DF13" s="39">
        <v>1</v>
      </c>
      <c r="DG13" s="39">
        <v>1</v>
      </c>
      <c r="DH13" s="39">
        <v>1</v>
      </c>
      <c r="DI13" s="39">
        <v>0</v>
      </c>
      <c r="DJ13" s="39"/>
      <c r="DK13" s="39"/>
      <c r="DL13" s="39">
        <v>0</v>
      </c>
      <c r="DM13" s="39"/>
      <c r="DN13" s="39">
        <v>0</v>
      </c>
      <c r="DO13" s="39"/>
      <c r="DP13" s="39">
        <v>0</v>
      </c>
      <c r="DQ13" s="39"/>
      <c r="DR13" s="39">
        <v>1</v>
      </c>
      <c r="DS13" s="39">
        <v>1</v>
      </c>
      <c r="DT13" s="39">
        <v>1</v>
      </c>
      <c r="DU13" s="39">
        <v>1</v>
      </c>
      <c r="DV13" s="39">
        <v>0</v>
      </c>
      <c r="DW13" s="39"/>
      <c r="DX13" s="39">
        <v>1</v>
      </c>
      <c r="DY13" s="39">
        <v>1</v>
      </c>
      <c r="DZ13" s="39">
        <v>0</v>
      </c>
      <c r="EA13" s="39"/>
      <c r="EB13" s="39">
        <v>0</v>
      </c>
      <c r="EC13" s="39">
        <v>1</v>
      </c>
      <c r="ED13" s="39" t="s">
        <v>2627</v>
      </c>
      <c r="EE13" s="39" t="s">
        <v>2749</v>
      </c>
      <c r="EF13" s="39">
        <v>0</v>
      </c>
      <c r="EG13" s="39"/>
      <c r="EH13" s="39">
        <v>1</v>
      </c>
      <c r="EI13" s="39" t="s">
        <v>2409</v>
      </c>
      <c r="EJ13" s="39" t="s">
        <v>2409</v>
      </c>
      <c r="EK13" s="39" t="s">
        <v>2410</v>
      </c>
      <c r="EL13" s="39" t="s">
        <v>2607</v>
      </c>
      <c r="EM13" s="39" t="s">
        <v>2464</v>
      </c>
      <c r="EN13" s="39">
        <v>0</v>
      </c>
      <c r="EO13" s="39">
        <v>0</v>
      </c>
      <c r="EP13" s="39" t="s">
        <v>383</v>
      </c>
      <c r="EQ13" s="39" t="s">
        <v>383</v>
      </c>
      <c r="ER13" s="39" t="s">
        <v>383</v>
      </c>
      <c r="ES13" s="39" t="s">
        <v>383</v>
      </c>
      <c r="ET13" s="39" t="s">
        <v>383</v>
      </c>
      <c r="EU13" s="39" t="s">
        <v>383</v>
      </c>
      <c r="EV13" s="39">
        <v>0</v>
      </c>
      <c r="EW13" s="39" t="s">
        <v>383</v>
      </c>
      <c r="EX13" s="39" t="s">
        <v>383</v>
      </c>
      <c r="EY13" s="39" t="s">
        <v>383</v>
      </c>
      <c r="EZ13" s="39" t="s">
        <v>383</v>
      </c>
      <c r="FA13" s="39" t="s">
        <v>383</v>
      </c>
      <c r="FB13" s="39" t="s">
        <v>383</v>
      </c>
      <c r="FC13" s="39">
        <v>0</v>
      </c>
      <c r="FD13" s="39" t="s">
        <v>383</v>
      </c>
      <c r="FE13" s="39" t="s">
        <v>383</v>
      </c>
      <c r="FF13" s="39" t="s">
        <v>383</v>
      </c>
      <c r="FG13" s="39" t="s">
        <v>383</v>
      </c>
      <c r="FH13" s="39" t="s">
        <v>383</v>
      </c>
      <c r="FI13" s="39" t="s">
        <v>383</v>
      </c>
      <c r="FJ13" s="39">
        <v>0</v>
      </c>
      <c r="FK13" s="39" t="s">
        <v>383</v>
      </c>
      <c r="FL13" s="39" t="s">
        <v>383</v>
      </c>
      <c r="FM13" s="39" t="s">
        <v>383</v>
      </c>
      <c r="FN13" s="39" t="s">
        <v>383</v>
      </c>
      <c r="FO13" s="39" t="s">
        <v>383</v>
      </c>
      <c r="FP13" s="39" t="s">
        <v>383</v>
      </c>
      <c r="FQ13" s="39">
        <v>1</v>
      </c>
      <c r="FR13" s="39" t="s">
        <v>2409</v>
      </c>
      <c r="FS13" s="39" t="s">
        <v>2409</v>
      </c>
      <c r="FT13" s="39" t="s">
        <v>2462</v>
      </c>
      <c r="FU13" s="39" t="s">
        <v>2411</v>
      </c>
      <c r="FV13" s="39" t="s">
        <v>2415</v>
      </c>
      <c r="FW13" s="39" t="s">
        <v>383</v>
      </c>
      <c r="FX13" s="39">
        <v>0</v>
      </c>
      <c r="FY13" s="39" t="s">
        <v>383</v>
      </c>
      <c r="FZ13" s="39" t="s">
        <v>383</v>
      </c>
      <c r="GA13" s="39" t="s">
        <v>383</v>
      </c>
      <c r="GB13" s="39" t="s">
        <v>383</v>
      </c>
      <c r="GC13" s="39" t="s">
        <v>383</v>
      </c>
      <c r="GD13" s="39" t="s">
        <v>383</v>
      </c>
      <c r="GE13" s="39">
        <v>0</v>
      </c>
      <c r="GF13" s="39" t="s">
        <v>383</v>
      </c>
      <c r="GG13" s="39" t="s">
        <v>383</v>
      </c>
      <c r="GH13" s="39" t="s">
        <v>383</v>
      </c>
      <c r="GI13" s="39" t="s">
        <v>383</v>
      </c>
      <c r="GJ13" s="39" t="s">
        <v>383</v>
      </c>
      <c r="GK13" s="39" t="s">
        <v>383</v>
      </c>
      <c r="GL13" s="39" t="s">
        <v>383</v>
      </c>
      <c r="GM13" s="39" t="s">
        <v>383</v>
      </c>
      <c r="GN13" s="39" t="s">
        <v>383</v>
      </c>
      <c r="GO13" s="39" t="s">
        <v>383</v>
      </c>
      <c r="GP13" s="39" t="s">
        <v>383</v>
      </c>
      <c r="GQ13" s="39" t="s">
        <v>383</v>
      </c>
      <c r="GR13" s="39" t="s">
        <v>383</v>
      </c>
      <c r="GS13" s="39" t="s">
        <v>383</v>
      </c>
      <c r="GT13" s="39">
        <v>0</v>
      </c>
      <c r="GU13" s="39" t="s">
        <v>383</v>
      </c>
      <c r="GV13" s="39"/>
      <c r="GW13" s="39">
        <v>0</v>
      </c>
      <c r="GX13" s="39" t="s">
        <v>383</v>
      </c>
      <c r="GY13" s="39" t="s">
        <v>383</v>
      </c>
      <c r="GZ13" s="39">
        <v>1</v>
      </c>
      <c r="HA13" s="39">
        <v>5</v>
      </c>
      <c r="HB13" s="39"/>
      <c r="HC13" s="39">
        <v>0</v>
      </c>
      <c r="HD13" s="39" t="s">
        <v>383</v>
      </c>
      <c r="HE13" s="39"/>
      <c r="HF13" s="39">
        <v>0</v>
      </c>
      <c r="HG13" s="39" t="s">
        <v>383</v>
      </c>
      <c r="HH13" s="39"/>
      <c r="HI13" s="39">
        <v>1</v>
      </c>
      <c r="HJ13" s="39" t="s">
        <v>383</v>
      </c>
      <c r="HK13" s="39"/>
      <c r="HL13" s="39">
        <v>0</v>
      </c>
      <c r="HM13" s="39" t="s">
        <v>383</v>
      </c>
      <c r="HN13" s="39"/>
      <c r="HO13" s="39">
        <v>0</v>
      </c>
      <c r="HP13" s="39" t="s">
        <v>383</v>
      </c>
      <c r="HQ13" s="39">
        <v>0</v>
      </c>
      <c r="HR13" s="39">
        <v>1800</v>
      </c>
      <c r="HS13" s="39">
        <v>0</v>
      </c>
      <c r="HT13" s="39"/>
      <c r="HU13" s="39" t="s">
        <v>383</v>
      </c>
      <c r="HV13" s="39" t="s">
        <v>383</v>
      </c>
      <c r="HW13" s="39"/>
      <c r="HX13" s="39" t="s">
        <v>383</v>
      </c>
      <c r="HY13" s="39" t="s">
        <v>2417</v>
      </c>
      <c r="HZ13" s="39"/>
      <c r="IA13" s="39" t="s">
        <v>1738</v>
      </c>
      <c r="IB13" s="39"/>
      <c r="IC13" s="39">
        <v>0</v>
      </c>
      <c r="ID13" s="39">
        <v>0</v>
      </c>
      <c r="IE13" s="39" t="s">
        <v>383</v>
      </c>
      <c r="IF13" s="39" t="s">
        <v>383</v>
      </c>
      <c r="IG13" s="39">
        <v>1</v>
      </c>
      <c r="IH13" s="39">
        <v>6</v>
      </c>
      <c r="II13" s="39">
        <v>1</v>
      </c>
      <c r="IJ13" s="39">
        <v>0</v>
      </c>
      <c r="IK13" s="39" t="s">
        <v>383</v>
      </c>
      <c r="IL13" s="39">
        <v>0</v>
      </c>
      <c r="IM13" s="39">
        <v>0</v>
      </c>
      <c r="IN13" s="39" t="s">
        <v>383</v>
      </c>
      <c r="IO13" s="39" t="s">
        <v>383</v>
      </c>
      <c r="IP13" s="39" t="s">
        <v>383</v>
      </c>
      <c r="IQ13" s="39">
        <v>0</v>
      </c>
      <c r="IR13" s="39">
        <v>0</v>
      </c>
      <c r="IS13" s="39" t="s">
        <v>383</v>
      </c>
      <c r="IT13" s="39" t="s">
        <v>383</v>
      </c>
      <c r="IU13" s="39" t="s">
        <v>383</v>
      </c>
      <c r="IV13" s="39">
        <v>0</v>
      </c>
      <c r="IW13" s="39">
        <v>0</v>
      </c>
      <c r="IX13" s="39" t="s">
        <v>383</v>
      </c>
      <c r="IY13" s="39" t="s">
        <v>383</v>
      </c>
      <c r="IZ13" s="39" t="s">
        <v>383</v>
      </c>
      <c r="JA13" s="39">
        <v>0</v>
      </c>
      <c r="JB13" s="39">
        <v>0</v>
      </c>
      <c r="JC13" s="39" t="s">
        <v>383</v>
      </c>
      <c r="JD13" s="39" t="s">
        <v>383</v>
      </c>
      <c r="JE13" s="39" t="s">
        <v>383</v>
      </c>
      <c r="JF13" s="39">
        <v>0</v>
      </c>
      <c r="JG13" s="39">
        <v>0</v>
      </c>
      <c r="JH13" s="39" t="s">
        <v>383</v>
      </c>
      <c r="JI13" s="39" t="s">
        <v>383</v>
      </c>
      <c r="JJ13" s="39">
        <v>1</v>
      </c>
      <c r="JK13" s="39">
        <v>4</v>
      </c>
      <c r="JL13" s="39">
        <v>1</v>
      </c>
      <c r="JM13" s="39">
        <v>1</v>
      </c>
      <c r="JN13" s="39" t="s">
        <v>2418</v>
      </c>
      <c r="JO13" s="39">
        <v>4</v>
      </c>
      <c r="JP13" s="39">
        <v>2</v>
      </c>
      <c r="JQ13" s="39">
        <v>2</v>
      </c>
      <c r="JR13" s="39">
        <v>2</v>
      </c>
      <c r="JS13" s="39">
        <v>0</v>
      </c>
      <c r="JT13" s="39">
        <v>0</v>
      </c>
      <c r="JU13" s="39">
        <v>0</v>
      </c>
      <c r="JV13" s="39">
        <v>0</v>
      </c>
      <c r="JW13" s="39">
        <v>0</v>
      </c>
      <c r="JX13" s="39">
        <v>2</v>
      </c>
      <c r="JY13" s="39">
        <v>2</v>
      </c>
      <c r="JZ13" s="39">
        <v>2</v>
      </c>
      <c r="KA13" s="39">
        <v>2</v>
      </c>
      <c r="KB13" s="39">
        <v>0</v>
      </c>
      <c r="KC13" s="39">
        <v>0</v>
      </c>
      <c r="KD13" s="39">
        <v>1</v>
      </c>
      <c r="KE13" s="39">
        <v>42</v>
      </c>
      <c r="KF13" s="39"/>
      <c r="KG13" s="39"/>
      <c r="KH13" s="39">
        <v>1</v>
      </c>
      <c r="KI13" s="39"/>
      <c r="KJ13" s="39"/>
      <c r="KK13" s="39">
        <v>0</v>
      </c>
      <c r="KL13" s="39"/>
      <c r="KM13" s="39"/>
      <c r="KN13" s="39">
        <v>5</v>
      </c>
      <c r="KO13" s="39"/>
      <c r="KP13" s="39" t="s">
        <v>2750</v>
      </c>
      <c r="KQ13" s="39">
        <v>1</v>
      </c>
      <c r="KR13" s="39">
        <v>180</v>
      </c>
      <c r="KS13" s="39" t="s">
        <v>2751</v>
      </c>
      <c r="KT13" s="39" t="s">
        <v>2752</v>
      </c>
      <c r="KU13" s="39">
        <v>0</v>
      </c>
      <c r="KV13" s="39">
        <v>0</v>
      </c>
      <c r="KW13" s="39">
        <v>0</v>
      </c>
      <c r="KX13" s="39">
        <v>0</v>
      </c>
      <c r="KY13" s="39">
        <v>0</v>
      </c>
      <c r="KZ13" s="39">
        <v>0</v>
      </c>
      <c r="LA13" s="39">
        <v>0</v>
      </c>
      <c r="LB13" s="39">
        <v>1</v>
      </c>
      <c r="LC13" s="39">
        <v>1</v>
      </c>
      <c r="LD13" s="39" t="s">
        <v>2753</v>
      </c>
      <c r="LE13" s="39">
        <v>2</v>
      </c>
      <c r="LF13" s="39">
        <v>0</v>
      </c>
      <c r="LG13" s="39">
        <v>1</v>
      </c>
      <c r="LH13" s="39">
        <v>0</v>
      </c>
      <c r="LI13" s="39">
        <v>0</v>
      </c>
      <c r="LJ13" s="39"/>
      <c r="LK13" s="39" t="s">
        <v>2702</v>
      </c>
      <c r="LL13" s="39">
        <v>1</v>
      </c>
      <c r="LM13" s="39">
        <v>0</v>
      </c>
      <c r="LN13" s="39">
        <v>1</v>
      </c>
      <c r="LO13" s="39">
        <v>0</v>
      </c>
      <c r="LP13" s="39">
        <v>0</v>
      </c>
      <c r="LQ13" s="39"/>
      <c r="LR13" s="39">
        <v>4</v>
      </c>
      <c r="LS13" s="39" t="s">
        <v>2754</v>
      </c>
      <c r="LT13" s="39">
        <v>18</v>
      </c>
      <c r="LU13" s="39" t="s">
        <v>2755</v>
      </c>
      <c r="LV13" s="39">
        <v>1</v>
      </c>
      <c r="LW13" s="39">
        <v>1</v>
      </c>
      <c r="LX13" s="39">
        <v>0</v>
      </c>
      <c r="LY13" s="39"/>
      <c r="LZ13" s="39">
        <v>1</v>
      </c>
      <c r="MA13" s="39">
        <v>1</v>
      </c>
      <c r="MB13" s="39">
        <v>0</v>
      </c>
      <c r="MC13" s="39">
        <v>1</v>
      </c>
      <c r="MD13" s="39">
        <v>0</v>
      </c>
      <c r="ME13" s="39">
        <v>0</v>
      </c>
      <c r="MF13" s="39"/>
      <c r="MG13" s="39">
        <v>0</v>
      </c>
      <c r="MH13" s="39"/>
      <c r="MI13" s="39">
        <v>0</v>
      </c>
      <c r="MJ13" s="39" t="s">
        <v>2756</v>
      </c>
      <c r="MK13" s="39">
        <v>1</v>
      </c>
      <c r="ML13" s="39">
        <v>1</v>
      </c>
      <c r="MM13" s="39">
        <v>1</v>
      </c>
      <c r="MN13" s="39">
        <v>0</v>
      </c>
      <c r="MO13" s="39"/>
      <c r="MP13" s="39"/>
      <c r="MQ13" s="39">
        <v>0</v>
      </c>
      <c r="MR13" s="39">
        <v>0</v>
      </c>
      <c r="MS13" s="39"/>
      <c r="MT13" s="39"/>
      <c r="MU13" s="39"/>
      <c r="MV13" s="39">
        <v>1</v>
      </c>
      <c r="MW13" s="39" t="s">
        <v>2512</v>
      </c>
      <c r="MX13" s="39">
        <v>0</v>
      </c>
      <c r="MY13" s="39">
        <v>0</v>
      </c>
      <c r="MZ13" s="39">
        <v>1</v>
      </c>
      <c r="NA13" s="39">
        <v>1</v>
      </c>
      <c r="NB13" s="39">
        <v>0</v>
      </c>
      <c r="NC13" s="39">
        <v>0</v>
      </c>
      <c r="ND13" s="39">
        <v>0</v>
      </c>
      <c r="NE13" s="39">
        <v>0</v>
      </c>
      <c r="NF13" s="39">
        <v>0</v>
      </c>
      <c r="NG13" s="39"/>
      <c r="NH13" s="39" t="s">
        <v>2757</v>
      </c>
      <c r="NI13" s="39"/>
      <c r="NJ13" s="39" t="s">
        <v>2758</v>
      </c>
      <c r="NK13" s="39" t="s">
        <v>2428</v>
      </c>
      <c r="NL13" s="39" t="s">
        <v>2759</v>
      </c>
      <c r="NM13" s="39">
        <v>0</v>
      </c>
      <c r="NN13" s="39"/>
      <c r="NO13" s="39"/>
      <c r="NP13" s="39"/>
      <c r="NQ13" s="39"/>
      <c r="NR13" s="39"/>
      <c r="NS13" s="39"/>
      <c r="NT13" s="39"/>
      <c r="NU13" s="39"/>
      <c r="NV13" s="39"/>
      <c r="NW13" s="39">
        <v>1</v>
      </c>
      <c r="NX13" s="39"/>
      <c r="NY13" s="39">
        <v>1</v>
      </c>
      <c r="NZ13" s="39">
        <v>1</v>
      </c>
      <c r="OA13" s="39" t="s">
        <v>2760</v>
      </c>
      <c r="OB13" s="39">
        <v>0</v>
      </c>
      <c r="OC13" s="39">
        <v>0</v>
      </c>
      <c r="OD13" s="39">
        <v>0</v>
      </c>
      <c r="OE13" s="39">
        <v>0</v>
      </c>
      <c r="OF13" s="39">
        <v>0</v>
      </c>
      <c r="OG13" s="39">
        <v>0</v>
      </c>
      <c r="OH13" s="39">
        <v>1</v>
      </c>
      <c r="OI13" s="39">
        <v>0</v>
      </c>
      <c r="OJ13" s="39"/>
      <c r="OK13" s="39">
        <v>1</v>
      </c>
      <c r="OL13" s="39"/>
      <c r="OM13" s="39" t="s">
        <v>2434</v>
      </c>
      <c r="ON13" s="39">
        <v>1</v>
      </c>
      <c r="OO13" s="39">
        <v>0</v>
      </c>
      <c r="OP13" s="39">
        <v>0</v>
      </c>
      <c r="OQ13" s="39">
        <v>0</v>
      </c>
      <c r="OR13" s="39">
        <v>0</v>
      </c>
      <c r="OS13" s="39">
        <v>0</v>
      </c>
      <c r="OT13" s="39">
        <v>0</v>
      </c>
      <c r="OU13" s="39">
        <v>0</v>
      </c>
      <c r="OV13" s="39">
        <v>0</v>
      </c>
      <c r="OW13" s="39">
        <v>0</v>
      </c>
      <c r="OX13" s="39"/>
      <c r="OY13" s="39"/>
      <c r="OZ13" s="39" t="s">
        <v>1241</v>
      </c>
      <c r="PA13" s="39">
        <v>0</v>
      </c>
      <c r="PB13" s="39">
        <v>0</v>
      </c>
      <c r="PC13" s="39">
        <v>0</v>
      </c>
      <c r="PD13" s="39">
        <v>0</v>
      </c>
      <c r="PE13" s="39">
        <v>1</v>
      </c>
      <c r="PF13" s="39">
        <v>0</v>
      </c>
      <c r="PG13" s="39">
        <v>0</v>
      </c>
      <c r="PH13" s="39"/>
      <c r="PI13" s="39">
        <v>1</v>
      </c>
      <c r="PJ13" s="39" t="s">
        <v>1979</v>
      </c>
      <c r="PK13" s="39">
        <v>0</v>
      </c>
      <c r="PL13" s="39">
        <v>0</v>
      </c>
      <c r="PM13" s="39">
        <v>0</v>
      </c>
      <c r="PN13" s="39">
        <v>0</v>
      </c>
      <c r="PO13" s="39">
        <v>0</v>
      </c>
      <c r="PP13" s="39">
        <v>0</v>
      </c>
      <c r="PQ13" s="39">
        <v>0</v>
      </c>
      <c r="PR13" s="39">
        <v>1</v>
      </c>
      <c r="PS13" s="39">
        <v>0</v>
      </c>
      <c r="PT13" s="39" t="s">
        <v>2761</v>
      </c>
      <c r="PU13" s="39"/>
      <c r="PV13" s="39"/>
      <c r="PW13" s="39">
        <v>1</v>
      </c>
      <c r="PX13" s="39">
        <v>1</v>
      </c>
      <c r="PY13" s="39"/>
      <c r="PZ13" s="39" t="s">
        <v>383</v>
      </c>
      <c r="QA13" s="39" t="s">
        <v>2762</v>
      </c>
      <c r="QB13" s="39" t="s">
        <v>2439</v>
      </c>
      <c r="QC13" s="39" t="s">
        <v>2440</v>
      </c>
      <c r="QD13" s="39">
        <v>1</v>
      </c>
      <c r="QE13" s="39">
        <v>1</v>
      </c>
      <c r="QF13" s="39">
        <v>0</v>
      </c>
      <c r="QG13" s="39">
        <v>0</v>
      </c>
      <c r="QH13" s="39">
        <v>0</v>
      </c>
      <c r="QI13" s="39">
        <v>0</v>
      </c>
      <c r="QJ13" s="39">
        <v>0</v>
      </c>
      <c r="QK13" s="39">
        <v>0</v>
      </c>
      <c r="QL13" s="39"/>
      <c r="QM13" s="39" t="s">
        <v>2442</v>
      </c>
      <c r="QN13" s="39">
        <v>1</v>
      </c>
      <c r="QO13" s="39">
        <v>0</v>
      </c>
      <c r="QP13" s="39">
        <v>0</v>
      </c>
      <c r="QQ13" s="39">
        <v>0</v>
      </c>
      <c r="QR13" s="39">
        <v>0</v>
      </c>
      <c r="QS13" s="39"/>
      <c r="QT13" s="39" t="s">
        <v>2442</v>
      </c>
      <c r="QU13" s="39">
        <v>0</v>
      </c>
      <c r="QV13" s="39">
        <v>1</v>
      </c>
      <c r="QW13" s="39">
        <v>0</v>
      </c>
      <c r="QX13" s="39">
        <v>0</v>
      </c>
      <c r="QY13" s="39">
        <v>0</v>
      </c>
      <c r="QZ13" s="39">
        <v>0</v>
      </c>
      <c r="RA13" s="39">
        <v>0</v>
      </c>
      <c r="RB13" s="39"/>
      <c r="RC13" s="39">
        <v>1</v>
      </c>
      <c r="RD13" s="39">
        <v>0</v>
      </c>
      <c r="RE13" s="39">
        <v>0</v>
      </c>
      <c r="RF13" s="39"/>
      <c r="RG13" s="39">
        <v>0</v>
      </c>
      <c r="RH13" s="39">
        <v>0</v>
      </c>
      <c r="RI13" s="39"/>
      <c r="RJ13" s="39">
        <v>0</v>
      </c>
      <c r="RK13" s="39">
        <v>0</v>
      </c>
      <c r="RL13" s="39"/>
      <c r="RM13" s="39">
        <v>0</v>
      </c>
      <c r="RN13" s="39">
        <v>0</v>
      </c>
      <c r="RO13" s="39"/>
      <c r="RP13" s="39">
        <v>1</v>
      </c>
      <c r="RQ13" s="39" t="s">
        <v>2763</v>
      </c>
      <c r="RR13" s="39" t="s">
        <v>2435</v>
      </c>
      <c r="RS13" s="39">
        <v>0</v>
      </c>
      <c r="RT13" s="39">
        <v>0</v>
      </c>
      <c r="RU13" s="39">
        <v>0</v>
      </c>
      <c r="RV13" s="39">
        <v>0</v>
      </c>
      <c r="RW13" s="39">
        <v>0</v>
      </c>
      <c r="RX13" s="39">
        <v>0</v>
      </c>
      <c r="RY13" s="39">
        <v>0</v>
      </c>
      <c r="RZ13" s="39">
        <v>0</v>
      </c>
      <c r="SA13" s="39">
        <v>0</v>
      </c>
      <c r="SB13" s="39">
        <v>0</v>
      </c>
      <c r="SC13" s="39">
        <v>0</v>
      </c>
      <c r="SD13" s="39">
        <v>0</v>
      </c>
      <c r="SE13" s="39">
        <v>1</v>
      </c>
      <c r="SF13" s="39">
        <v>0</v>
      </c>
      <c r="SG13" s="39"/>
      <c r="SH13" s="39"/>
      <c r="SI13" s="39" t="s">
        <v>2446</v>
      </c>
      <c r="SJ13" s="39">
        <v>1</v>
      </c>
      <c r="SK13" s="39">
        <v>0</v>
      </c>
      <c r="SL13" s="39">
        <v>0</v>
      </c>
      <c r="SM13" s="39">
        <v>0</v>
      </c>
      <c r="SN13" s="39">
        <v>0</v>
      </c>
      <c r="SO13" s="39">
        <v>0</v>
      </c>
      <c r="SP13" s="39">
        <v>0</v>
      </c>
      <c r="SQ13" s="39">
        <v>0</v>
      </c>
      <c r="SR13" s="39">
        <v>0</v>
      </c>
      <c r="SS13" s="39">
        <v>0</v>
      </c>
      <c r="ST13" s="39"/>
      <c r="SU13" s="39" t="s">
        <v>2447</v>
      </c>
      <c r="SV13" s="39">
        <v>1</v>
      </c>
      <c r="SW13" s="39">
        <v>0</v>
      </c>
      <c r="SX13" s="39">
        <v>0</v>
      </c>
      <c r="SY13" s="39">
        <v>0</v>
      </c>
      <c r="SZ13" s="39">
        <v>0</v>
      </c>
      <c r="TA13" s="39"/>
      <c r="TB13" s="39"/>
      <c r="TC13" s="39"/>
      <c r="TD13" s="39">
        <v>0</v>
      </c>
      <c r="TE13" s="39"/>
      <c r="TF13" s="39">
        <v>1</v>
      </c>
      <c r="TG13" s="39"/>
      <c r="TH13" s="39" t="s">
        <v>2619</v>
      </c>
      <c r="TI13" s="39">
        <v>0</v>
      </c>
      <c r="TJ13" s="39">
        <v>0</v>
      </c>
      <c r="TK13" s="39">
        <v>1</v>
      </c>
      <c r="TL13" s="39">
        <v>0</v>
      </c>
      <c r="TM13" s="39">
        <v>0</v>
      </c>
      <c r="TN13" s="39">
        <v>0</v>
      </c>
      <c r="TO13" s="39">
        <v>0</v>
      </c>
      <c r="TP13" s="39">
        <v>0</v>
      </c>
      <c r="TQ13" s="39"/>
      <c r="TR13" s="39">
        <v>0</v>
      </c>
      <c r="TS13" s="39" t="s">
        <v>383</v>
      </c>
      <c r="TT13" s="39" t="s">
        <v>383</v>
      </c>
      <c r="TU13" s="39" t="s">
        <v>383</v>
      </c>
      <c r="TV13" s="39" t="s">
        <v>383</v>
      </c>
      <c r="TW13" s="39" t="s">
        <v>383</v>
      </c>
      <c r="TX13" s="39" t="s">
        <v>383</v>
      </c>
      <c r="TY13" s="39" t="s">
        <v>383</v>
      </c>
      <c r="TZ13" s="39" t="s">
        <v>383</v>
      </c>
      <c r="UA13" s="39" t="s">
        <v>383</v>
      </c>
      <c r="UB13" s="39" t="s">
        <v>383</v>
      </c>
      <c r="UC13" s="39"/>
      <c r="UD13" s="39">
        <v>0</v>
      </c>
      <c r="UE13" s="39" t="s">
        <v>383</v>
      </c>
      <c r="UF13" s="39" t="s">
        <v>383</v>
      </c>
      <c r="UG13" s="39" t="s">
        <v>383</v>
      </c>
      <c r="UH13" s="39" t="s">
        <v>383</v>
      </c>
      <c r="UI13" s="39" t="s">
        <v>383</v>
      </c>
      <c r="UJ13" s="39" t="s">
        <v>383</v>
      </c>
      <c r="UK13" s="39" t="s">
        <v>383</v>
      </c>
      <c r="UL13" s="39" t="s">
        <v>383</v>
      </c>
      <c r="UM13" s="39" t="s">
        <v>383</v>
      </c>
      <c r="UN13" s="39" t="s">
        <v>383</v>
      </c>
      <c r="UO13" s="39" t="s">
        <v>383</v>
      </c>
      <c r="UP13" s="39" t="s">
        <v>383</v>
      </c>
      <c r="UQ13" s="39" t="s">
        <v>383</v>
      </c>
      <c r="UR13" s="39" t="s">
        <v>383</v>
      </c>
      <c r="US13" s="39" t="s">
        <v>383</v>
      </c>
      <c r="UT13" s="39" t="s">
        <v>383</v>
      </c>
      <c r="UU13" s="39" t="s">
        <v>383</v>
      </c>
      <c r="UV13" s="39" t="s">
        <v>383</v>
      </c>
      <c r="UW13" s="39" t="s">
        <v>383</v>
      </c>
      <c r="UX13" s="39" t="s">
        <v>383</v>
      </c>
      <c r="UY13" s="39" t="s">
        <v>383</v>
      </c>
      <c r="UZ13" s="39" t="s">
        <v>383</v>
      </c>
      <c r="VA13" s="39">
        <v>0</v>
      </c>
      <c r="VB13" s="39" t="s">
        <v>383</v>
      </c>
      <c r="VC13" s="39" t="s">
        <v>383</v>
      </c>
      <c r="VD13" s="39" t="s">
        <v>383</v>
      </c>
      <c r="VE13" s="39" t="s">
        <v>383</v>
      </c>
      <c r="VF13" s="39" t="s">
        <v>383</v>
      </c>
      <c r="VG13" s="39" t="s">
        <v>383</v>
      </c>
      <c r="VH13" s="39"/>
      <c r="VI13" s="39">
        <v>1</v>
      </c>
      <c r="VJ13" s="39">
        <v>0</v>
      </c>
      <c r="VK13" s="39">
        <v>0</v>
      </c>
      <c r="VL13" s="39"/>
      <c r="VM13" s="39">
        <v>0</v>
      </c>
      <c r="VN13" s="39">
        <v>0</v>
      </c>
      <c r="VO13" s="39"/>
      <c r="VP13" s="39">
        <v>0</v>
      </c>
      <c r="VQ13" s="39">
        <v>0</v>
      </c>
      <c r="VR13" s="39">
        <v>0</v>
      </c>
      <c r="VS13" s="39">
        <v>0</v>
      </c>
      <c r="VT13" s="39"/>
      <c r="VU13" s="39">
        <v>1</v>
      </c>
      <c r="VV13" s="39" t="s">
        <v>2764</v>
      </c>
      <c r="VW13" s="39" t="s">
        <v>1979</v>
      </c>
      <c r="VX13" s="39">
        <v>0</v>
      </c>
      <c r="VY13" s="39">
        <v>0</v>
      </c>
      <c r="VZ13" s="39">
        <v>0</v>
      </c>
      <c r="WA13" s="39">
        <v>0</v>
      </c>
      <c r="WB13" s="39">
        <v>0</v>
      </c>
      <c r="WC13" s="39">
        <v>0</v>
      </c>
      <c r="WD13" s="39">
        <v>0</v>
      </c>
      <c r="WE13" s="39">
        <v>0</v>
      </c>
      <c r="WF13" s="39">
        <v>0</v>
      </c>
      <c r="WG13" s="39">
        <v>0</v>
      </c>
      <c r="WH13" s="39">
        <v>0</v>
      </c>
      <c r="WI13" s="39">
        <v>0</v>
      </c>
      <c r="WJ13" s="39">
        <v>0</v>
      </c>
      <c r="WK13" s="39">
        <v>1</v>
      </c>
      <c r="WL13" s="39"/>
      <c r="WM13" s="39"/>
      <c r="WN13" s="39"/>
      <c r="WO13" s="39">
        <f t="shared" si="0"/>
        <v>0</v>
      </c>
      <c r="WP13" s="62" t="s">
        <v>2681</v>
      </c>
      <c r="WQ13" s="39"/>
      <c r="WR13" s="39" t="s">
        <v>2435</v>
      </c>
      <c r="WS13" s="39">
        <v>0</v>
      </c>
      <c r="WT13" s="39">
        <v>0</v>
      </c>
      <c r="WU13" s="39">
        <v>0</v>
      </c>
      <c r="WV13" s="39">
        <v>0</v>
      </c>
      <c r="WW13" s="39">
        <v>0</v>
      </c>
      <c r="WX13" s="39">
        <v>0</v>
      </c>
      <c r="WY13" s="39">
        <v>0</v>
      </c>
      <c r="WZ13" s="39">
        <v>0</v>
      </c>
      <c r="XA13" s="39">
        <v>0</v>
      </c>
      <c r="XB13" s="39">
        <v>1</v>
      </c>
      <c r="XC13" s="39">
        <v>0</v>
      </c>
      <c r="XD13" s="39"/>
      <c r="XE13" s="39"/>
      <c r="XF13" s="39">
        <f>SUM(WS13+WT13)</f>
        <v>0</v>
      </c>
      <c r="XG13" s="39" t="s">
        <v>2447</v>
      </c>
      <c r="XH13" s="39">
        <v>1</v>
      </c>
      <c r="XI13" s="39">
        <v>0</v>
      </c>
      <c r="XJ13" s="39">
        <v>0</v>
      </c>
      <c r="XK13" s="39">
        <v>0</v>
      </c>
      <c r="XL13" s="39">
        <v>0</v>
      </c>
      <c r="XM13" s="39"/>
      <c r="XN13" s="39"/>
      <c r="XO13" s="57" t="e">
        <f>SUM(XF13+WO13+VA13+UD13+TR13+TD13+#REF!)</f>
        <v>#REF!</v>
      </c>
      <c r="XP13" s="57">
        <v>1</v>
      </c>
      <c r="XQ13" s="56">
        <v>1</v>
      </c>
    </row>
    <row r="14" spans="1:641" ht="15" customHeight="1" x14ac:dyDescent="0.2">
      <c r="A14" s="39" t="s">
        <v>383</v>
      </c>
      <c r="B14" s="39" t="s">
        <v>373</v>
      </c>
      <c r="C14" s="52" t="s">
        <v>515</v>
      </c>
      <c r="D14" s="39" t="s">
        <v>2684</v>
      </c>
      <c r="E14" s="52" t="s">
        <v>2395</v>
      </c>
      <c r="F14" s="52" t="s">
        <v>2765</v>
      </c>
      <c r="G14" s="79">
        <v>9.2457370000000001</v>
      </c>
      <c r="H14" s="79">
        <v>-79.350472999999994</v>
      </c>
      <c r="I14" s="52">
        <v>9.2455999999999996</v>
      </c>
      <c r="J14" s="52">
        <v>-79.350549999999998</v>
      </c>
      <c r="K14" s="79">
        <v>-79.350472999999994</v>
      </c>
      <c r="L14" s="80">
        <v>788.70001220699999</v>
      </c>
      <c r="M14" s="40">
        <v>31</v>
      </c>
      <c r="N14" s="39"/>
      <c r="O14" s="41">
        <v>6</v>
      </c>
      <c r="P14" s="39" t="s">
        <v>2766</v>
      </c>
      <c r="Q14" s="39">
        <v>0</v>
      </c>
      <c r="R14" s="41">
        <v>51</v>
      </c>
      <c r="S14" s="39">
        <v>2</v>
      </c>
      <c r="T14" s="39">
        <v>2</v>
      </c>
      <c r="U14" s="39" t="s">
        <v>2454</v>
      </c>
      <c r="V14" s="39" t="s">
        <v>2455</v>
      </c>
      <c r="W14" s="39" t="s">
        <v>2456</v>
      </c>
      <c r="X14" s="39" t="s">
        <v>383</v>
      </c>
      <c r="Y14" s="39" t="s">
        <v>2767</v>
      </c>
      <c r="Z14" s="39">
        <v>0</v>
      </c>
      <c r="AA14" s="39">
        <v>1</v>
      </c>
      <c r="AB14" s="39">
        <v>0</v>
      </c>
      <c r="AC14" s="39">
        <v>0</v>
      </c>
      <c r="AD14" s="39">
        <v>0</v>
      </c>
      <c r="AE14" s="39">
        <v>0</v>
      </c>
      <c r="AF14" s="39">
        <v>0</v>
      </c>
      <c r="AG14" s="39" t="s">
        <v>2456</v>
      </c>
      <c r="AH14" s="39" t="s">
        <v>383</v>
      </c>
      <c r="AI14" s="39">
        <v>0</v>
      </c>
      <c r="AJ14" s="39">
        <v>0</v>
      </c>
      <c r="AK14" s="39">
        <v>0</v>
      </c>
      <c r="AL14" s="39">
        <v>1</v>
      </c>
      <c r="AM14" s="39">
        <v>0</v>
      </c>
      <c r="AN14" s="39">
        <v>0</v>
      </c>
      <c r="AO14" s="39">
        <v>0</v>
      </c>
      <c r="AP14" s="39" t="s">
        <v>2600</v>
      </c>
      <c r="AQ14" s="39">
        <v>1</v>
      </c>
      <c r="AR14" s="39" t="s">
        <v>2403</v>
      </c>
      <c r="AS14" s="39">
        <v>15</v>
      </c>
      <c r="AT14" s="39">
        <v>40</v>
      </c>
      <c r="AU14" s="39">
        <v>1</v>
      </c>
      <c r="AV14" s="39"/>
      <c r="AW14" s="39">
        <v>1</v>
      </c>
      <c r="AX14" s="39" t="s">
        <v>383</v>
      </c>
      <c r="AY14" s="39">
        <v>1</v>
      </c>
      <c r="AZ14" s="39">
        <v>0</v>
      </c>
      <c r="BA14" s="39">
        <v>0</v>
      </c>
      <c r="BB14" s="39">
        <v>0</v>
      </c>
      <c r="BC14" s="39"/>
      <c r="BD14" s="39">
        <v>2</v>
      </c>
      <c r="BE14" s="39" t="s">
        <v>383</v>
      </c>
      <c r="BF14" s="39">
        <v>0</v>
      </c>
      <c r="BG14" s="39">
        <v>1</v>
      </c>
      <c r="BH14" s="39">
        <v>0</v>
      </c>
      <c r="BI14" s="39">
        <v>0</v>
      </c>
      <c r="BJ14" s="39"/>
      <c r="BK14" s="39">
        <v>2</v>
      </c>
      <c r="BL14" s="39">
        <v>2</v>
      </c>
      <c r="BM14" s="39" t="s">
        <v>383</v>
      </c>
      <c r="BN14" s="39">
        <v>0</v>
      </c>
      <c r="BO14" s="39">
        <v>1</v>
      </c>
      <c r="BP14" s="39">
        <v>0</v>
      </c>
      <c r="BQ14" s="39">
        <v>0</v>
      </c>
      <c r="BR14" s="39">
        <v>0</v>
      </c>
      <c r="BS14" s="39">
        <v>0</v>
      </c>
      <c r="BT14" s="39">
        <v>0</v>
      </c>
      <c r="BU14" s="39"/>
      <c r="BV14" s="39">
        <v>3</v>
      </c>
      <c r="BW14" s="39">
        <v>1</v>
      </c>
      <c r="BX14" s="39"/>
      <c r="BY14" s="39">
        <v>1</v>
      </c>
      <c r="BZ14" s="39">
        <v>0</v>
      </c>
      <c r="CA14" s="39">
        <v>0</v>
      </c>
      <c r="CB14" s="39">
        <v>0</v>
      </c>
      <c r="CC14" s="39"/>
      <c r="CD14" s="39">
        <v>2</v>
      </c>
      <c r="CE14" s="39">
        <v>0</v>
      </c>
      <c r="CF14" s="39"/>
      <c r="CG14" s="39">
        <v>2</v>
      </c>
      <c r="CH14" s="39"/>
      <c r="CI14" s="39">
        <v>1</v>
      </c>
      <c r="CJ14" s="39">
        <v>1</v>
      </c>
      <c r="CK14" s="39"/>
      <c r="CL14" s="39" t="s">
        <v>2404</v>
      </c>
      <c r="CM14" s="39"/>
      <c r="CN14" s="39">
        <v>1</v>
      </c>
      <c r="CO14" s="39">
        <v>1</v>
      </c>
      <c r="CP14" s="39">
        <v>0</v>
      </c>
      <c r="CQ14" s="39"/>
      <c r="CR14" s="39">
        <v>0</v>
      </c>
      <c r="CS14" s="39"/>
      <c r="CT14" s="39">
        <v>1</v>
      </c>
      <c r="CU14" s="39">
        <v>1</v>
      </c>
      <c r="CV14" s="39">
        <v>0</v>
      </c>
      <c r="CW14" s="39"/>
      <c r="CX14" s="39">
        <v>0</v>
      </c>
      <c r="CY14" s="39">
        <v>0</v>
      </c>
      <c r="CZ14" s="39"/>
      <c r="DA14" s="39">
        <v>1</v>
      </c>
      <c r="DB14" s="39">
        <v>3</v>
      </c>
      <c r="DC14" s="39">
        <v>1</v>
      </c>
      <c r="DD14" s="39">
        <v>2</v>
      </c>
      <c r="DE14" s="39">
        <v>1</v>
      </c>
      <c r="DF14" s="39">
        <v>1</v>
      </c>
      <c r="DG14" s="39">
        <v>1</v>
      </c>
      <c r="DH14" s="39">
        <v>1</v>
      </c>
      <c r="DI14" s="39">
        <v>0</v>
      </c>
      <c r="DJ14" s="39"/>
      <c r="DK14" s="39"/>
      <c r="DL14" s="39">
        <v>0</v>
      </c>
      <c r="DM14" s="39"/>
      <c r="DN14" s="39">
        <v>0</v>
      </c>
      <c r="DO14" s="39"/>
      <c r="DP14" s="39">
        <v>1</v>
      </c>
      <c r="DQ14" s="39">
        <v>4</v>
      </c>
      <c r="DR14" s="39">
        <v>1</v>
      </c>
      <c r="DS14" s="39">
        <v>1</v>
      </c>
      <c r="DT14" s="39">
        <v>1</v>
      </c>
      <c r="DU14" s="39">
        <v>1</v>
      </c>
      <c r="DV14" s="39">
        <v>0</v>
      </c>
      <c r="DW14" s="39"/>
      <c r="DX14" s="39">
        <v>1</v>
      </c>
      <c r="DY14" s="39">
        <v>1</v>
      </c>
      <c r="DZ14" s="39">
        <v>1</v>
      </c>
      <c r="EA14" s="39" t="s">
        <v>2406</v>
      </c>
      <c r="EB14" s="39">
        <v>1</v>
      </c>
      <c r="EC14" s="39">
        <v>1</v>
      </c>
      <c r="ED14" s="39" t="s">
        <v>2442</v>
      </c>
      <c r="EE14" s="39" t="s">
        <v>2768</v>
      </c>
      <c r="EF14" s="39">
        <v>1</v>
      </c>
      <c r="EG14" s="39" t="s">
        <v>2769</v>
      </c>
      <c r="EH14" s="39">
        <v>1</v>
      </c>
      <c r="EI14" s="39" t="s">
        <v>2409</v>
      </c>
      <c r="EJ14" s="39" t="s">
        <v>2409</v>
      </c>
      <c r="EK14" s="39" t="s">
        <v>2466</v>
      </c>
      <c r="EL14" s="39" t="s">
        <v>2770</v>
      </c>
      <c r="EM14" s="39" t="s">
        <v>2464</v>
      </c>
      <c r="EN14" s="39">
        <v>0</v>
      </c>
      <c r="EO14" s="39">
        <v>1</v>
      </c>
      <c r="EP14" s="39" t="s">
        <v>2498</v>
      </c>
      <c r="EQ14" s="39" t="s">
        <v>383</v>
      </c>
      <c r="ER14" s="39" t="s">
        <v>2410</v>
      </c>
      <c r="ES14" s="39" t="s">
        <v>2771</v>
      </c>
      <c r="ET14" s="39" t="s">
        <v>2469</v>
      </c>
      <c r="EU14" s="39">
        <v>0</v>
      </c>
      <c r="EV14" s="39">
        <v>0</v>
      </c>
      <c r="EW14" s="39" t="s">
        <v>383</v>
      </c>
      <c r="EX14" s="39" t="s">
        <v>383</v>
      </c>
      <c r="EY14" s="39" t="s">
        <v>383</v>
      </c>
      <c r="EZ14" s="39" t="s">
        <v>383</v>
      </c>
      <c r="FA14" s="39" t="s">
        <v>383</v>
      </c>
      <c r="FB14" s="39" t="s">
        <v>383</v>
      </c>
      <c r="FC14" s="39">
        <v>1</v>
      </c>
      <c r="FD14" s="39" t="s">
        <v>2498</v>
      </c>
      <c r="FE14" s="39" t="s">
        <v>2498</v>
      </c>
      <c r="FF14" s="39" t="s">
        <v>2466</v>
      </c>
      <c r="FG14" s="39" t="s">
        <v>2728</v>
      </c>
      <c r="FH14" s="39" t="s">
        <v>2415</v>
      </c>
      <c r="FI14" s="39">
        <v>0</v>
      </c>
      <c r="FJ14" s="39">
        <v>1</v>
      </c>
      <c r="FK14" s="39" t="s">
        <v>2498</v>
      </c>
      <c r="FL14" s="39" t="s">
        <v>2498</v>
      </c>
      <c r="FM14" s="39" t="s">
        <v>2466</v>
      </c>
      <c r="FN14" s="39" t="s">
        <v>2772</v>
      </c>
      <c r="FO14" s="39" t="s">
        <v>2415</v>
      </c>
      <c r="FP14" s="39" t="s">
        <v>383</v>
      </c>
      <c r="FQ14" s="39">
        <v>1</v>
      </c>
      <c r="FR14" s="39" t="s">
        <v>2409</v>
      </c>
      <c r="FS14" s="39" t="s">
        <v>2409</v>
      </c>
      <c r="FT14" s="39" t="s">
        <v>2462</v>
      </c>
      <c r="FU14" s="39" t="s">
        <v>2773</v>
      </c>
      <c r="FV14" s="39" t="s">
        <v>2469</v>
      </c>
      <c r="FW14" s="39" t="s">
        <v>383</v>
      </c>
      <c r="FX14" s="39">
        <v>1</v>
      </c>
      <c r="FY14" s="39" t="s">
        <v>2409</v>
      </c>
      <c r="FZ14" s="39" t="s">
        <v>2409</v>
      </c>
      <c r="GA14" s="39" t="s">
        <v>2410</v>
      </c>
      <c r="GB14" s="39" t="s">
        <v>2774</v>
      </c>
      <c r="GC14" s="39" t="s">
        <v>2464</v>
      </c>
      <c r="GD14" s="39" t="s">
        <v>383</v>
      </c>
      <c r="GE14" s="39">
        <v>1</v>
      </c>
      <c r="GF14" s="39" t="s">
        <v>2498</v>
      </c>
      <c r="GG14" s="39" t="s">
        <v>2498</v>
      </c>
      <c r="GH14" s="39" t="s">
        <v>2466</v>
      </c>
      <c r="GI14" s="39" t="s">
        <v>2773</v>
      </c>
      <c r="GJ14" s="39" t="s">
        <v>2469</v>
      </c>
      <c r="GK14" s="39" t="s">
        <v>383</v>
      </c>
      <c r="GL14" s="39" t="s">
        <v>383</v>
      </c>
      <c r="GM14" s="39" t="s">
        <v>383</v>
      </c>
      <c r="GN14" s="39" t="s">
        <v>383</v>
      </c>
      <c r="GO14" s="39" t="s">
        <v>383</v>
      </c>
      <c r="GP14" s="39" t="s">
        <v>383</v>
      </c>
      <c r="GQ14" s="39" t="s">
        <v>383</v>
      </c>
      <c r="GR14" s="39" t="s">
        <v>383</v>
      </c>
      <c r="GS14" s="39" t="s">
        <v>383</v>
      </c>
      <c r="GT14" s="39">
        <v>0</v>
      </c>
      <c r="GU14" s="39" t="s">
        <v>383</v>
      </c>
      <c r="GV14" s="39"/>
      <c r="GW14" s="39">
        <v>1</v>
      </c>
      <c r="GX14" s="39">
        <v>2</v>
      </c>
      <c r="GY14" s="39" t="s">
        <v>2775</v>
      </c>
      <c r="GZ14" s="39">
        <v>0</v>
      </c>
      <c r="HA14" s="39" t="s">
        <v>383</v>
      </c>
      <c r="HB14" s="39"/>
      <c r="HC14" s="39">
        <v>1</v>
      </c>
      <c r="HD14" s="39" t="s">
        <v>383</v>
      </c>
      <c r="HE14" s="39"/>
      <c r="HF14" s="39">
        <v>0</v>
      </c>
      <c r="HG14" s="39" t="s">
        <v>383</v>
      </c>
      <c r="HH14" s="39"/>
      <c r="HI14" s="39">
        <v>0</v>
      </c>
      <c r="HJ14" s="39" t="s">
        <v>383</v>
      </c>
      <c r="HK14" s="39"/>
      <c r="HL14" s="39">
        <v>0</v>
      </c>
      <c r="HM14" s="39" t="s">
        <v>383</v>
      </c>
      <c r="HN14" s="39"/>
      <c r="HO14" s="39">
        <v>0</v>
      </c>
      <c r="HP14" s="39" t="s">
        <v>383</v>
      </c>
      <c r="HQ14" s="39">
        <v>0</v>
      </c>
      <c r="HR14" s="39" t="s">
        <v>383</v>
      </c>
      <c r="HS14" s="39">
        <v>0</v>
      </c>
      <c r="HT14" s="39"/>
      <c r="HU14" s="39" t="s">
        <v>383</v>
      </c>
      <c r="HV14" s="39" t="s">
        <v>383</v>
      </c>
      <c r="HW14" s="39"/>
      <c r="HX14" s="39" t="s">
        <v>383</v>
      </c>
      <c r="HY14" s="39" t="s">
        <v>2584</v>
      </c>
      <c r="HZ14" s="39"/>
      <c r="IA14" s="39" t="s">
        <v>1734</v>
      </c>
      <c r="IB14" s="39"/>
      <c r="IC14" s="39">
        <v>1</v>
      </c>
      <c r="ID14" s="39">
        <v>1</v>
      </c>
      <c r="IE14" s="39">
        <v>1</v>
      </c>
      <c r="IF14" s="39">
        <v>0</v>
      </c>
      <c r="IG14" s="39">
        <v>0</v>
      </c>
      <c r="IH14" s="39">
        <v>0</v>
      </c>
      <c r="II14" s="39" t="s">
        <v>383</v>
      </c>
      <c r="IJ14" s="39" t="s">
        <v>383</v>
      </c>
      <c r="IK14" s="39" t="s">
        <v>383</v>
      </c>
      <c r="IL14" s="39">
        <v>0</v>
      </c>
      <c r="IM14" s="39">
        <v>0</v>
      </c>
      <c r="IN14" s="39" t="s">
        <v>383</v>
      </c>
      <c r="IO14" s="39" t="s">
        <v>383</v>
      </c>
      <c r="IP14" s="39" t="s">
        <v>383</v>
      </c>
      <c r="IQ14" s="39">
        <v>0</v>
      </c>
      <c r="IR14" s="39">
        <v>0</v>
      </c>
      <c r="IS14" s="39" t="s">
        <v>383</v>
      </c>
      <c r="IT14" s="39" t="s">
        <v>383</v>
      </c>
      <c r="IU14" s="39" t="s">
        <v>383</v>
      </c>
      <c r="IV14" s="39">
        <v>0</v>
      </c>
      <c r="IW14" s="39">
        <v>0</v>
      </c>
      <c r="IX14" s="39" t="s">
        <v>383</v>
      </c>
      <c r="IY14" s="39" t="s">
        <v>383</v>
      </c>
      <c r="IZ14" s="39" t="s">
        <v>383</v>
      </c>
      <c r="JA14" s="39">
        <v>1</v>
      </c>
      <c r="JB14" s="39">
        <v>1</v>
      </c>
      <c r="JC14" s="39">
        <v>0</v>
      </c>
      <c r="JD14" s="39">
        <v>1</v>
      </c>
      <c r="JE14" s="39">
        <v>0</v>
      </c>
      <c r="JF14" s="39">
        <v>0</v>
      </c>
      <c r="JG14" s="39">
        <v>0</v>
      </c>
      <c r="JH14" s="39" t="s">
        <v>383</v>
      </c>
      <c r="JI14" s="39" t="s">
        <v>383</v>
      </c>
      <c r="JJ14" s="39">
        <v>0</v>
      </c>
      <c r="JK14" s="39">
        <v>0</v>
      </c>
      <c r="JL14" s="39" t="s">
        <v>383</v>
      </c>
      <c r="JM14" s="39" t="s">
        <v>383</v>
      </c>
      <c r="JN14" s="39" t="s">
        <v>2418</v>
      </c>
      <c r="JO14" s="39">
        <v>1</v>
      </c>
      <c r="JP14" s="39">
        <v>2</v>
      </c>
      <c r="JQ14" s="39">
        <v>2</v>
      </c>
      <c r="JR14" s="39">
        <v>2</v>
      </c>
      <c r="JS14" s="39">
        <v>2</v>
      </c>
      <c r="JT14" s="39">
        <v>0</v>
      </c>
      <c r="JU14" s="39">
        <v>0</v>
      </c>
      <c r="JV14" s="39">
        <v>1</v>
      </c>
      <c r="JW14" s="39">
        <v>1</v>
      </c>
      <c r="JX14" s="39">
        <v>0</v>
      </c>
      <c r="JY14" s="39">
        <v>0</v>
      </c>
      <c r="JZ14" s="39">
        <v>2</v>
      </c>
      <c r="KA14" s="39">
        <v>2</v>
      </c>
      <c r="KB14" s="39">
        <v>1</v>
      </c>
      <c r="KC14" s="39">
        <v>1</v>
      </c>
      <c r="KD14" s="39">
        <v>1</v>
      </c>
      <c r="KE14" s="39">
        <v>0</v>
      </c>
      <c r="KF14" s="39"/>
      <c r="KG14" s="39"/>
      <c r="KH14" s="39"/>
      <c r="KI14" s="39"/>
      <c r="KJ14" s="39"/>
      <c r="KK14" s="39">
        <v>2</v>
      </c>
      <c r="KL14" s="39"/>
      <c r="KM14" s="39" t="s">
        <v>2776</v>
      </c>
      <c r="KN14" s="39">
        <v>0</v>
      </c>
      <c r="KO14" s="39"/>
      <c r="KP14" s="39"/>
      <c r="KQ14" s="39">
        <v>1</v>
      </c>
      <c r="KR14" s="39">
        <v>60</v>
      </c>
      <c r="KS14" s="39" t="s">
        <v>2777</v>
      </c>
      <c r="KT14" s="39" t="s">
        <v>2670</v>
      </c>
      <c r="KU14" s="39">
        <v>0</v>
      </c>
      <c r="KV14" s="39">
        <v>0</v>
      </c>
      <c r="KW14" s="39">
        <v>1</v>
      </c>
      <c r="KX14" s="39">
        <v>0</v>
      </c>
      <c r="KY14" s="39">
        <v>0</v>
      </c>
      <c r="KZ14" s="39">
        <v>0</v>
      </c>
      <c r="LA14" s="39">
        <v>0</v>
      </c>
      <c r="LB14" s="39">
        <v>0</v>
      </c>
      <c r="LC14" s="39">
        <v>0</v>
      </c>
      <c r="LD14" s="39"/>
      <c r="LE14" s="39">
        <v>2</v>
      </c>
      <c r="LF14" s="39">
        <v>0</v>
      </c>
      <c r="LG14" s="39">
        <v>1</v>
      </c>
      <c r="LH14" s="39">
        <v>0</v>
      </c>
      <c r="LI14" s="39">
        <v>0</v>
      </c>
      <c r="LJ14" s="39"/>
      <c r="LK14" s="39" t="s">
        <v>2778</v>
      </c>
      <c r="LL14" s="39">
        <v>0</v>
      </c>
      <c r="LM14" s="39">
        <v>0</v>
      </c>
      <c r="LN14" s="39">
        <v>1</v>
      </c>
      <c r="LO14" s="39">
        <v>0</v>
      </c>
      <c r="LP14" s="39">
        <v>0</v>
      </c>
      <c r="LQ14" s="39"/>
      <c r="LR14" s="39">
        <v>1</v>
      </c>
      <c r="LS14" s="39"/>
      <c r="LT14" s="39">
        <v>18</v>
      </c>
      <c r="LU14" s="39" t="s">
        <v>2779</v>
      </c>
      <c r="LV14" s="39">
        <v>1</v>
      </c>
      <c r="LW14" s="39">
        <v>0</v>
      </c>
      <c r="LX14" s="39">
        <v>0</v>
      </c>
      <c r="LY14" s="39"/>
      <c r="LZ14" s="39">
        <v>1</v>
      </c>
      <c r="MA14" s="39">
        <v>1</v>
      </c>
      <c r="MB14" s="39">
        <v>0</v>
      </c>
      <c r="MC14" s="39">
        <v>1</v>
      </c>
      <c r="MD14" s="39">
        <v>0</v>
      </c>
      <c r="ME14" s="39">
        <v>0</v>
      </c>
      <c r="MF14" s="39" t="s">
        <v>2780</v>
      </c>
      <c r="MG14" s="39">
        <v>1</v>
      </c>
      <c r="MH14" s="39" t="s">
        <v>2781</v>
      </c>
      <c r="MI14" s="39">
        <v>1</v>
      </c>
      <c r="MJ14" s="39"/>
      <c r="MK14" s="39">
        <v>1</v>
      </c>
      <c r="ML14" s="39">
        <v>1</v>
      </c>
      <c r="MM14" s="39">
        <v>1</v>
      </c>
      <c r="MN14" s="39">
        <v>0</v>
      </c>
      <c r="MO14" s="39"/>
      <c r="MP14" s="39"/>
      <c r="MQ14" s="39">
        <v>0</v>
      </c>
      <c r="MR14" s="39">
        <v>1</v>
      </c>
      <c r="MS14" s="39" t="s">
        <v>2782</v>
      </c>
      <c r="MT14" s="39"/>
      <c r="MU14" s="39"/>
      <c r="MV14" s="39">
        <v>0</v>
      </c>
      <c r="MW14" s="39" t="s">
        <v>2783</v>
      </c>
      <c r="MX14" s="39">
        <v>1</v>
      </c>
      <c r="MY14" s="39">
        <v>0</v>
      </c>
      <c r="MZ14" s="39">
        <v>1</v>
      </c>
      <c r="NA14" s="39">
        <v>0</v>
      </c>
      <c r="NB14" s="39">
        <v>0</v>
      </c>
      <c r="NC14" s="39">
        <v>0</v>
      </c>
      <c r="ND14" s="39">
        <v>1</v>
      </c>
      <c r="NE14" s="39">
        <v>0</v>
      </c>
      <c r="NF14" s="39">
        <v>0</v>
      </c>
      <c r="NG14" s="39" t="s">
        <v>2784</v>
      </c>
      <c r="NH14" s="39" t="s">
        <v>2785</v>
      </c>
      <c r="NI14" s="39"/>
      <c r="NJ14" s="39" t="s">
        <v>2515</v>
      </c>
      <c r="NK14" s="39" t="s">
        <v>2515</v>
      </c>
      <c r="NL14" s="39" t="s">
        <v>2786</v>
      </c>
      <c r="NM14" s="39">
        <v>0</v>
      </c>
      <c r="NN14" s="39"/>
      <c r="NO14" s="39"/>
      <c r="NP14" s="39"/>
      <c r="NQ14" s="39"/>
      <c r="NR14" s="39"/>
      <c r="NS14" s="39"/>
      <c r="NT14" s="39"/>
      <c r="NU14" s="39"/>
      <c r="NV14" s="39"/>
      <c r="NW14" s="39">
        <v>1</v>
      </c>
      <c r="NX14" s="39" t="s">
        <v>2787</v>
      </c>
      <c r="NY14" s="39">
        <v>1</v>
      </c>
      <c r="NZ14" s="39">
        <v>1</v>
      </c>
      <c r="OA14" s="39" t="s">
        <v>2433</v>
      </c>
      <c r="OB14" s="39">
        <v>0</v>
      </c>
      <c r="OC14" s="39">
        <v>0</v>
      </c>
      <c r="OD14" s="39">
        <v>0</v>
      </c>
      <c r="OE14" s="39">
        <v>1</v>
      </c>
      <c r="OF14" s="39">
        <v>0</v>
      </c>
      <c r="OG14" s="39">
        <v>0</v>
      </c>
      <c r="OH14" s="39">
        <v>0</v>
      </c>
      <c r="OI14" s="39">
        <v>0</v>
      </c>
      <c r="OJ14" s="39"/>
      <c r="OK14" s="39">
        <v>1</v>
      </c>
      <c r="OL14" s="39"/>
      <c r="OM14" s="39" t="s">
        <v>2434</v>
      </c>
      <c r="ON14" s="39">
        <v>1</v>
      </c>
      <c r="OO14" s="39">
        <v>0</v>
      </c>
      <c r="OP14" s="39">
        <v>0</v>
      </c>
      <c r="OQ14" s="39">
        <v>0</v>
      </c>
      <c r="OR14" s="39">
        <v>0</v>
      </c>
      <c r="OS14" s="39">
        <v>0</v>
      </c>
      <c r="OT14" s="39">
        <v>0</v>
      </c>
      <c r="OU14" s="39">
        <v>0</v>
      </c>
      <c r="OV14" s="39">
        <v>0</v>
      </c>
      <c r="OW14" s="39">
        <v>0</v>
      </c>
      <c r="OX14" s="39"/>
      <c r="OY14" s="39"/>
      <c r="OZ14" s="39" t="s">
        <v>1241</v>
      </c>
      <c r="PA14" s="39">
        <v>0</v>
      </c>
      <c r="PB14" s="39">
        <v>0</v>
      </c>
      <c r="PC14" s="39">
        <v>0</v>
      </c>
      <c r="PD14" s="39">
        <v>0</v>
      </c>
      <c r="PE14" s="39">
        <v>1</v>
      </c>
      <c r="PF14" s="39">
        <v>0</v>
      </c>
      <c r="PG14" s="39">
        <v>0</v>
      </c>
      <c r="PH14" s="39"/>
      <c r="PI14" s="39">
        <v>1</v>
      </c>
      <c r="PJ14" s="39" t="s">
        <v>2788</v>
      </c>
      <c r="PK14" s="39">
        <v>0</v>
      </c>
      <c r="PL14" s="39">
        <v>0</v>
      </c>
      <c r="PM14" s="39">
        <v>0</v>
      </c>
      <c r="PN14" s="39">
        <v>0</v>
      </c>
      <c r="PO14" s="39">
        <v>0</v>
      </c>
      <c r="PP14" s="39">
        <v>0</v>
      </c>
      <c r="PQ14" s="39">
        <v>1</v>
      </c>
      <c r="PR14" s="39">
        <v>0</v>
      </c>
      <c r="PS14" s="39">
        <v>0</v>
      </c>
      <c r="PT14" s="39"/>
      <c r="PU14" s="39" t="s">
        <v>2789</v>
      </c>
      <c r="PV14" s="39" t="s">
        <v>2790</v>
      </c>
      <c r="PW14" s="39">
        <v>1</v>
      </c>
      <c r="PX14" s="39">
        <v>1</v>
      </c>
      <c r="PY14" s="39"/>
      <c r="PZ14" s="39" t="s">
        <v>383</v>
      </c>
      <c r="QA14" s="39" t="s">
        <v>2791</v>
      </c>
      <c r="QB14" s="39" t="s">
        <v>2792</v>
      </c>
      <c r="QC14" s="39" t="s">
        <v>2792</v>
      </c>
      <c r="QD14" s="39">
        <v>1</v>
      </c>
      <c r="QE14" s="39">
        <v>1</v>
      </c>
      <c r="QF14" s="39">
        <v>0</v>
      </c>
      <c r="QG14" s="39">
        <v>0</v>
      </c>
      <c r="QH14" s="39">
        <v>0</v>
      </c>
      <c r="QI14" s="39">
        <v>0</v>
      </c>
      <c r="QJ14" s="39">
        <v>0</v>
      </c>
      <c r="QK14" s="39">
        <v>0</v>
      </c>
      <c r="QL14" s="39" t="s">
        <v>2793</v>
      </c>
      <c r="QM14" s="39" t="s">
        <v>2627</v>
      </c>
      <c r="QN14" s="39">
        <v>0</v>
      </c>
      <c r="QO14" s="39">
        <v>1</v>
      </c>
      <c r="QP14" s="39">
        <v>0</v>
      </c>
      <c r="QQ14" s="39">
        <v>0</v>
      </c>
      <c r="QR14" s="39">
        <v>0</v>
      </c>
      <c r="QS14" s="39"/>
      <c r="QT14" s="39" t="s">
        <v>2442</v>
      </c>
      <c r="QU14" s="39">
        <v>0</v>
      </c>
      <c r="QV14" s="39">
        <v>1</v>
      </c>
      <c r="QW14" s="39">
        <v>0</v>
      </c>
      <c r="QX14" s="39">
        <v>0</v>
      </c>
      <c r="QY14" s="39">
        <v>0</v>
      </c>
      <c r="QZ14" s="39">
        <v>0</v>
      </c>
      <c r="RA14" s="39">
        <v>0</v>
      </c>
      <c r="RB14" s="39"/>
      <c r="RC14" s="39">
        <v>1</v>
      </c>
      <c r="RD14" s="39">
        <v>0</v>
      </c>
      <c r="RE14" s="39">
        <v>0</v>
      </c>
      <c r="RF14" s="39"/>
      <c r="RG14" s="39">
        <v>0</v>
      </c>
      <c r="RH14" s="39">
        <v>0</v>
      </c>
      <c r="RI14" s="39"/>
      <c r="RJ14" s="39">
        <v>0</v>
      </c>
      <c r="RK14" s="39">
        <v>0</v>
      </c>
      <c r="RL14" s="39"/>
      <c r="RM14" s="39">
        <v>1</v>
      </c>
      <c r="RN14" s="39">
        <v>4</v>
      </c>
      <c r="RO14" s="39"/>
      <c r="RP14" s="39">
        <v>0</v>
      </c>
      <c r="RQ14" s="39"/>
      <c r="RR14" s="39" t="s">
        <v>2720</v>
      </c>
      <c r="RS14" s="39">
        <v>0</v>
      </c>
      <c r="RT14" s="39">
        <v>1</v>
      </c>
      <c r="RU14" s="39">
        <v>0</v>
      </c>
      <c r="RV14" s="39">
        <v>0</v>
      </c>
      <c r="RW14" s="39">
        <v>0</v>
      </c>
      <c r="RX14" s="39">
        <v>0</v>
      </c>
      <c r="RY14" s="39">
        <v>0</v>
      </c>
      <c r="RZ14" s="39">
        <v>0</v>
      </c>
      <c r="SA14" s="39">
        <v>0</v>
      </c>
      <c r="SB14" s="39">
        <v>0</v>
      </c>
      <c r="SC14" s="39">
        <v>0</v>
      </c>
      <c r="SD14" s="39">
        <v>0</v>
      </c>
      <c r="SE14" s="39">
        <v>0</v>
      </c>
      <c r="SF14" s="39">
        <v>0</v>
      </c>
      <c r="SG14" s="39"/>
      <c r="SH14" s="39"/>
      <c r="SI14" s="39" t="s">
        <v>2794</v>
      </c>
      <c r="SJ14" s="39">
        <v>0</v>
      </c>
      <c r="SK14" s="39">
        <v>0</v>
      </c>
      <c r="SL14" s="39">
        <v>0</v>
      </c>
      <c r="SM14" s="39">
        <v>0</v>
      </c>
      <c r="SN14" s="39">
        <v>0</v>
      </c>
      <c r="SO14" s="39">
        <v>0</v>
      </c>
      <c r="SP14" s="39">
        <v>1</v>
      </c>
      <c r="SQ14" s="39">
        <v>0</v>
      </c>
      <c r="SR14" s="39">
        <v>0</v>
      </c>
      <c r="SS14" s="39">
        <v>0</v>
      </c>
      <c r="ST14" s="39"/>
      <c r="SU14" s="39" t="s">
        <v>2447</v>
      </c>
      <c r="SV14" s="39">
        <v>1</v>
      </c>
      <c r="SW14" s="39">
        <v>0</v>
      </c>
      <c r="SX14" s="39">
        <v>0</v>
      </c>
      <c r="SY14" s="39">
        <v>0</v>
      </c>
      <c r="SZ14" s="39">
        <v>0</v>
      </c>
      <c r="TA14" s="39"/>
      <c r="TB14" s="39"/>
      <c r="TC14" s="39"/>
      <c r="TD14" s="39">
        <v>0</v>
      </c>
      <c r="TE14" s="39"/>
      <c r="TF14" s="39" t="s">
        <v>383</v>
      </c>
      <c r="TG14" s="39"/>
      <c r="TH14" s="39" t="s">
        <v>383</v>
      </c>
      <c r="TI14" s="39" t="s">
        <v>383</v>
      </c>
      <c r="TJ14" s="39" t="s">
        <v>383</v>
      </c>
      <c r="TK14" s="39" t="s">
        <v>383</v>
      </c>
      <c r="TL14" s="39" t="s">
        <v>383</v>
      </c>
      <c r="TM14" s="39" t="s">
        <v>383</v>
      </c>
      <c r="TN14" s="39" t="s">
        <v>383</v>
      </c>
      <c r="TO14" s="39" t="s">
        <v>383</v>
      </c>
      <c r="TP14" s="39" t="s">
        <v>383</v>
      </c>
      <c r="TQ14" s="39" t="s">
        <v>2795</v>
      </c>
      <c r="TR14" s="39">
        <v>0</v>
      </c>
      <c r="TS14" s="39" t="s">
        <v>383</v>
      </c>
      <c r="TT14" s="39" t="s">
        <v>383</v>
      </c>
      <c r="TU14" s="39" t="s">
        <v>383</v>
      </c>
      <c r="TV14" s="39" t="s">
        <v>383</v>
      </c>
      <c r="TW14" s="39" t="s">
        <v>383</v>
      </c>
      <c r="TX14" s="39" t="s">
        <v>383</v>
      </c>
      <c r="TY14" s="39" t="s">
        <v>383</v>
      </c>
      <c r="TZ14" s="39" t="s">
        <v>383</v>
      </c>
      <c r="UA14" s="39" t="s">
        <v>383</v>
      </c>
      <c r="UB14" s="39" t="s">
        <v>383</v>
      </c>
      <c r="UC14" s="39"/>
      <c r="UD14" s="39">
        <v>0</v>
      </c>
      <c r="UE14" s="39" t="s">
        <v>383</v>
      </c>
      <c r="UF14" s="39" t="s">
        <v>383</v>
      </c>
      <c r="UG14" s="39" t="s">
        <v>383</v>
      </c>
      <c r="UH14" s="39" t="s">
        <v>383</v>
      </c>
      <c r="UI14" s="39" t="s">
        <v>383</v>
      </c>
      <c r="UJ14" s="39" t="s">
        <v>383</v>
      </c>
      <c r="UK14" s="39" t="s">
        <v>383</v>
      </c>
      <c r="UL14" s="39" t="s">
        <v>383</v>
      </c>
      <c r="UM14" s="39" t="s">
        <v>383</v>
      </c>
      <c r="UN14" s="39" t="s">
        <v>383</v>
      </c>
      <c r="UO14" s="39" t="s">
        <v>383</v>
      </c>
      <c r="UP14" s="39" t="s">
        <v>383</v>
      </c>
      <c r="UQ14" s="39" t="s">
        <v>383</v>
      </c>
      <c r="UR14" s="39" t="s">
        <v>383</v>
      </c>
      <c r="US14" s="39" t="s">
        <v>383</v>
      </c>
      <c r="UT14" s="39" t="s">
        <v>383</v>
      </c>
      <c r="UU14" s="39" t="s">
        <v>383</v>
      </c>
      <c r="UV14" s="39" t="s">
        <v>383</v>
      </c>
      <c r="UW14" s="39" t="s">
        <v>383</v>
      </c>
      <c r="UX14" s="39" t="s">
        <v>383</v>
      </c>
      <c r="UY14" s="39" t="s">
        <v>383</v>
      </c>
      <c r="UZ14" s="39" t="s">
        <v>383</v>
      </c>
      <c r="VA14" s="39">
        <v>0</v>
      </c>
      <c r="VB14" s="39" t="s">
        <v>383</v>
      </c>
      <c r="VC14" s="39" t="s">
        <v>383</v>
      </c>
      <c r="VD14" s="39" t="s">
        <v>383</v>
      </c>
      <c r="VE14" s="39" t="s">
        <v>383</v>
      </c>
      <c r="VF14" s="39" t="s">
        <v>383</v>
      </c>
      <c r="VG14" s="39" t="s">
        <v>383</v>
      </c>
      <c r="VH14" s="39"/>
      <c r="VI14" s="39">
        <v>0</v>
      </c>
      <c r="VJ14" s="39" t="s">
        <v>383</v>
      </c>
      <c r="VK14" s="39" t="s">
        <v>383</v>
      </c>
      <c r="VL14" s="39" t="s">
        <v>383</v>
      </c>
      <c r="VM14" s="39" t="s">
        <v>383</v>
      </c>
      <c r="VN14" s="39" t="s">
        <v>383</v>
      </c>
      <c r="VO14" s="39" t="s">
        <v>383</v>
      </c>
      <c r="VP14" s="39" t="s">
        <v>383</v>
      </c>
      <c r="VQ14" s="39" t="s">
        <v>383</v>
      </c>
      <c r="VR14" s="39" t="s">
        <v>383</v>
      </c>
      <c r="VS14" s="39" t="s">
        <v>383</v>
      </c>
      <c r="VT14" s="39" t="s">
        <v>383</v>
      </c>
      <c r="VU14" s="39" t="s">
        <v>383</v>
      </c>
      <c r="VV14" s="39"/>
      <c r="VW14" s="39" t="s">
        <v>2720</v>
      </c>
      <c r="VX14" s="39">
        <v>0</v>
      </c>
      <c r="VY14" s="39">
        <v>1</v>
      </c>
      <c r="VZ14" s="39">
        <v>0</v>
      </c>
      <c r="WA14" s="39">
        <v>0</v>
      </c>
      <c r="WB14" s="39">
        <v>0</v>
      </c>
      <c r="WC14" s="39">
        <v>0</v>
      </c>
      <c r="WD14" s="39">
        <v>0</v>
      </c>
      <c r="WE14" s="39">
        <v>0</v>
      </c>
      <c r="WF14" s="39">
        <v>0</v>
      </c>
      <c r="WG14" s="39">
        <v>0</v>
      </c>
      <c r="WH14" s="39">
        <v>0</v>
      </c>
      <c r="WI14" s="39">
        <v>0</v>
      </c>
      <c r="WJ14" s="39">
        <v>0</v>
      </c>
      <c r="WK14" s="39">
        <v>0</v>
      </c>
      <c r="WL14" s="39"/>
      <c r="WM14" s="39"/>
      <c r="WN14" s="39"/>
      <c r="WO14" s="39">
        <f t="shared" si="0"/>
        <v>1</v>
      </c>
      <c r="WP14" s="39" t="s">
        <v>383</v>
      </c>
      <c r="WQ14" s="39" t="s">
        <v>383</v>
      </c>
      <c r="WR14" s="39" t="s">
        <v>383</v>
      </c>
      <c r="WS14" s="39" t="s">
        <v>383</v>
      </c>
      <c r="WT14" s="39" t="s">
        <v>383</v>
      </c>
      <c r="WU14" s="39" t="s">
        <v>383</v>
      </c>
      <c r="WV14" s="39" t="s">
        <v>383</v>
      </c>
      <c r="WW14" s="39" t="s">
        <v>383</v>
      </c>
      <c r="WX14" s="39" t="s">
        <v>383</v>
      </c>
      <c r="WY14" s="39" t="s">
        <v>383</v>
      </c>
      <c r="WZ14" s="39" t="s">
        <v>383</v>
      </c>
      <c r="XA14" s="39" t="s">
        <v>383</v>
      </c>
      <c r="XB14" s="39" t="s">
        <v>383</v>
      </c>
      <c r="XC14" s="39" t="s">
        <v>383</v>
      </c>
      <c r="XD14" s="39"/>
      <c r="XE14" s="39"/>
      <c r="XF14" s="39">
        <v>0</v>
      </c>
      <c r="XG14" s="39" t="s">
        <v>383</v>
      </c>
      <c r="XH14" s="39" t="s">
        <v>383</v>
      </c>
      <c r="XI14" s="39" t="s">
        <v>383</v>
      </c>
      <c r="XJ14" s="39" t="s">
        <v>383</v>
      </c>
      <c r="XK14" s="39" t="s">
        <v>383</v>
      </c>
      <c r="XL14" s="39" t="s">
        <v>383</v>
      </c>
      <c r="XM14" s="39"/>
      <c r="XN14" s="39"/>
      <c r="XO14" s="57" t="e">
        <f>SUM(XF14+WO14+VA14+UD14+TR14+TD14+#REF!)</f>
        <v>#REF!</v>
      </c>
      <c r="XP14" s="57">
        <v>1</v>
      </c>
      <c r="XQ14" s="56">
        <v>1</v>
      </c>
    </row>
    <row r="15" spans="1:641" ht="15" customHeight="1" x14ac:dyDescent="0.2">
      <c r="A15" s="39" t="s">
        <v>383</v>
      </c>
      <c r="B15" s="39" t="s">
        <v>373</v>
      </c>
      <c r="C15" s="52" t="s">
        <v>519</v>
      </c>
      <c r="D15" s="39" t="s">
        <v>2722</v>
      </c>
      <c r="E15" s="52" t="s">
        <v>2395</v>
      </c>
      <c r="F15" s="52" t="s">
        <v>2796</v>
      </c>
      <c r="G15" s="79">
        <v>9.2452780000000008</v>
      </c>
      <c r="H15" s="79">
        <v>-79.350082999999998</v>
      </c>
      <c r="I15" s="52">
        <v>9.2452220000000001</v>
      </c>
      <c r="J15" s="52">
        <v>-79.349778999999998</v>
      </c>
      <c r="K15" s="79">
        <v>-79.350082999999998</v>
      </c>
      <c r="L15" s="80">
        <v>853.59997558600003</v>
      </c>
      <c r="M15" s="40">
        <v>28.5</v>
      </c>
      <c r="N15" s="39"/>
      <c r="O15" s="41">
        <v>3</v>
      </c>
      <c r="P15" s="39" t="s">
        <v>2797</v>
      </c>
      <c r="Q15" s="39">
        <v>1</v>
      </c>
      <c r="R15" s="41">
        <v>37</v>
      </c>
      <c r="S15" s="39">
        <v>2</v>
      </c>
      <c r="T15" s="39">
        <v>2</v>
      </c>
      <c r="U15" s="39" t="s">
        <v>2746</v>
      </c>
      <c r="V15" s="39" t="s">
        <v>997</v>
      </c>
      <c r="W15" s="39" t="s">
        <v>1979</v>
      </c>
      <c r="X15" s="39"/>
      <c r="Y15" s="39" t="s">
        <v>2798</v>
      </c>
      <c r="Z15" s="39">
        <v>0</v>
      </c>
      <c r="AA15" s="39">
        <v>0</v>
      </c>
      <c r="AB15" s="39">
        <v>0</v>
      </c>
      <c r="AC15" s="39">
        <v>0</v>
      </c>
      <c r="AD15" s="39">
        <v>0</v>
      </c>
      <c r="AE15" s="39">
        <v>0</v>
      </c>
      <c r="AF15" s="39">
        <v>1</v>
      </c>
      <c r="AG15" s="39" t="s">
        <v>2401</v>
      </c>
      <c r="AH15" s="39" t="s">
        <v>383</v>
      </c>
      <c r="AI15" s="39">
        <v>0</v>
      </c>
      <c r="AJ15" s="39">
        <v>0</v>
      </c>
      <c r="AK15" s="39">
        <v>0</v>
      </c>
      <c r="AL15" s="39">
        <v>1</v>
      </c>
      <c r="AM15" s="39">
        <v>0</v>
      </c>
      <c r="AN15" s="39">
        <v>0</v>
      </c>
      <c r="AO15" s="39">
        <v>0</v>
      </c>
      <c r="AP15" s="39" t="s">
        <v>2799</v>
      </c>
      <c r="AQ15" s="39">
        <v>1</v>
      </c>
      <c r="AR15" s="39" t="s">
        <v>2403</v>
      </c>
      <c r="AS15" s="39">
        <v>37</v>
      </c>
      <c r="AT15" s="39">
        <v>58</v>
      </c>
      <c r="AU15" s="39">
        <v>1</v>
      </c>
      <c r="AV15" s="39"/>
      <c r="AW15" s="39">
        <v>1</v>
      </c>
      <c r="AX15" s="39" t="s">
        <v>383</v>
      </c>
      <c r="AY15" s="39">
        <v>1</v>
      </c>
      <c r="AZ15" s="39">
        <v>0</v>
      </c>
      <c r="BA15" s="39">
        <v>0</v>
      </c>
      <c r="BB15" s="39">
        <v>0</v>
      </c>
      <c r="BC15" s="39"/>
      <c r="BD15" s="39">
        <v>2</v>
      </c>
      <c r="BE15" s="39" t="s">
        <v>383</v>
      </c>
      <c r="BF15" s="39">
        <v>0</v>
      </c>
      <c r="BG15" s="39">
        <v>1</v>
      </c>
      <c r="BH15" s="39">
        <v>0</v>
      </c>
      <c r="BI15" s="39">
        <v>0</v>
      </c>
      <c r="BJ15" s="39"/>
      <c r="BK15" s="39">
        <v>3</v>
      </c>
      <c r="BL15" s="39">
        <v>2</v>
      </c>
      <c r="BM15" s="39" t="s">
        <v>383</v>
      </c>
      <c r="BN15" s="39">
        <v>0</v>
      </c>
      <c r="BO15" s="39">
        <v>1</v>
      </c>
      <c r="BP15" s="39">
        <v>0</v>
      </c>
      <c r="BQ15" s="39">
        <v>0</v>
      </c>
      <c r="BR15" s="39">
        <v>0</v>
      </c>
      <c r="BS15" s="39">
        <v>0</v>
      </c>
      <c r="BT15" s="39">
        <v>0</v>
      </c>
      <c r="BU15" s="39"/>
      <c r="BV15" s="39">
        <v>3</v>
      </c>
      <c r="BW15" s="39">
        <v>1</v>
      </c>
      <c r="BX15" s="39"/>
      <c r="BY15" s="39">
        <v>1</v>
      </c>
      <c r="BZ15" s="39">
        <v>0</v>
      </c>
      <c r="CA15" s="39">
        <v>0</v>
      </c>
      <c r="CB15" s="39">
        <v>0</v>
      </c>
      <c r="CC15" s="39"/>
      <c r="CD15" s="39">
        <v>3</v>
      </c>
      <c r="CE15" s="39">
        <v>0</v>
      </c>
      <c r="CF15" s="39"/>
      <c r="CG15" s="39">
        <v>2</v>
      </c>
      <c r="CH15" s="39"/>
      <c r="CI15" s="39">
        <v>1</v>
      </c>
      <c r="CJ15" s="39">
        <v>1</v>
      </c>
      <c r="CK15" s="39"/>
      <c r="CL15" s="39" t="s">
        <v>2404</v>
      </c>
      <c r="CM15" s="39"/>
      <c r="CN15" s="39">
        <v>1</v>
      </c>
      <c r="CO15" s="39">
        <v>1</v>
      </c>
      <c r="CP15" s="39">
        <v>0</v>
      </c>
      <c r="CQ15" s="39"/>
      <c r="CR15" s="39">
        <v>1</v>
      </c>
      <c r="CS15" s="39"/>
      <c r="CT15" s="39">
        <v>0</v>
      </c>
      <c r="CU15" s="39">
        <v>1</v>
      </c>
      <c r="CV15" s="39">
        <v>0</v>
      </c>
      <c r="CW15" s="39"/>
      <c r="CX15" s="39">
        <v>0</v>
      </c>
      <c r="CY15" s="39">
        <v>1</v>
      </c>
      <c r="CZ15" s="39">
        <v>1</v>
      </c>
      <c r="DA15" s="39">
        <v>0</v>
      </c>
      <c r="DB15" s="39"/>
      <c r="DC15" s="39">
        <v>0</v>
      </c>
      <c r="DD15" s="39"/>
      <c r="DE15" s="39">
        <v>1</v>
      </c>
      <c r="DF15" s="39">
        <v>2</v>
      </c>
      <c r="DG15" s="39">
        <v>1</v>
      </c>
      <c r="DH15" s="39">
        <v>1</v>
      </c>
      <c r="DI15" s="39">
        <v>0</v>
      </c>
      <c r="DJ15" s="39"/>
      <c r="DK15" s="39"/>
      <c r="DL15" s="39">
        <v>0</v>
      </c>
      <c r="DM15" s="39"/>
      <c r="DN15" s="39">
        <v>0</v>
      </c>
      <c r="DO15" s="39"/>
      <c r="DP15" s="39">
        <v>1</v>
      </c>
      <c r="DQ15" s="39">
        <v>3</v>
      </c>
      <c r="DR15" s="39">
        <v>1</v>
      </c>
      <c r="DS15" s="39">
        <v>1</v>
      </c>
      <c r="DT15" s="39">
        <v>1</v>
      </c>
      <c r="DU15" s="39">
        <v>1</v>
      </c>
      <c r="DV15" s="39">
        <v>0</v>
      </c>
      <c r="DW15" s="39"/>
      <c r="DX15" s="39">
        <v>0</v>
      </c>
      <c r="DY15" s="39"/>
      <c r="DZ15" s="39">
        <v>1</v>
      </c>
      <c r="EA15" s="39" t="s">
        <v>2626</v>
      </c>
      <c r="EB15" s="39">
        <v>1</v>
      </c>
      <c r="EC15" s="39">
        <v>1</v>
      </c>
      <c r="ED15" s="39" t="s">
        <v>2800</v>
      </c>
      <c r="EE15" s="39" t="s">
        <v>2801</v>
      </c>
      <c r="EF15" s="39">
        <v>0</v>
      </c>
      <c r="EG15" s="39"/>
      <c r="EH15" s="39">
        <v>0</v>
      </c>
      <c r="EI15" s="39" t="s">
        <v>383</v>
      </c>
      <c r="EJ15" s="39" t="s">
        <v>383</v>
      </c>
      <c r="EK15" s="39" t="s">
        <v>383</v>
      </c>
      <c r="EL15" s="39" t="s">
        <v>383</v>
      </c>
      <c r="EM15" s="39" t="s">
        <v>383</v>
      </c>
      <c r="EN15" s="39" t="s">
        <v>383</v>
      </c>
      <c r="EO15" s="39">
        <v>0</v>
      </c>
      <c r="EP15" s="39" t="s">
        <v>383</v>
      </c>
      <c r="EQ15" s="39" t="s">
        <v>383</v>
      </c>
      <c r="ER15" s="39" t="s">
        <v>383</v>
      </c>
      <c r="ES15" s="39" t="s">
        <v>383</v>
      </c>
      <c r="ET15" s="39" t="s">
        <v>383</v>
      </c>
      <c r="EU15" s="39" t="s">
        <v>383</v>
      </c>
      <c r="EV15" s="39">
        <v>0</v>
      </c>
      <c r="EW15" s="39" t="s">
        <v>383</v>
      </c>
      <c r="EX15" s="39" t="s">
        <v>383</v>
      </c>
      <c r="EY15" s="39" t="s">
        <v>383</v>
      </c>
      <c r="EZ15" s="39" t="s">
        <v>383</v>
      </c>
      <c r="FA15" s="39" t="s">
        <v>383</v>
      </c>
      <c r="FB15" s="39" t="s">
        <v>383</v>
      </c>
      <c r="FC15" s="39">
        <v>0</v>
      </c>
      <c r="FD15" s="39" t="s">
        <v>383</v>
      </c>
      <c r="FE15" s="39" t="s">
        <v>383</v>
      </c>
      <c r="FF15" s="39" t="s">
        <v>383</v>
      </c>
      <c r="FG15" s="39" t="s">
        <v>383</v>
      </c>
      <c r="FH15" s="39" t="s">
        <v>383</v>
      </c>
      <c r="FI15" s="39" t="s">
        <v>383</v>
      </c>
      <c r="FJ15" s="39">
        <v>1</v>
      </c>
      <c r="FK15" s="39" t="s">
        <v>2498</v>
      </c>
      <c r="FL15" s="39" t="s">
        <v>2498</v>
      </c>
      <c r="FM15" s="39" t="s">
        <v>2466</v>
      </c>
      <c r="FN15" s="39" t="s">
        <v>2496</v>
      </c>
      <c r="FO15" s="39" t="s">
        <v>2469</v>
      </c>
      <c r="FP15" s="39">
        <v>0</v>
      </c>
      <c r="FQ15" s="39">
        <v>0</v>
      </c>
      <c r="FR15" s="39" t="s">
        <v>383</v>
      </c>
      <c r="FS15" s="39" t="s">
        <v>383</v>
      </c>
      <c r="FT15" s="39" t="s">
        <v>383</v>
      </c>
      <c r="FU15" s="39" t="s">
        <v>383</v>
      </c>
      <c r="FV15" s="39" t="s">
        <v>383</v>
      </c>
      <c r="FW15" s="39" t="s">
        <v>383</v>
      </c>
      <c r="FX15" s="39">
        <v>0</v>
      </c>
      <c r="FY15" s="39" t="s">
        <v>383</v>
      </c>
      <c r="FZ15" s="39" t="s">
        <v>383</v>
      </c>
      <c r="GA15" s="39" t="s">
        <v>383</v>
      </c>
      <c r="GB15" s="39" t="s">
        <v>383</v>
      </c>
      <c r="GC15" s="39" t="s">
        <v>383</v>
      </c>
      <c r="GD15" s="39" t="s">
        <v>383</v>
      </c>
      <c r="GE15" s="39">
        <v>0</v>
      </c>
      <c r="GF15" s="39" t="s">
        <v>383</v>
      </c>
      <c r="GG15" s="39" t="s">
        <v>383</v>
      </c>
      <c r="GH15" s="39" t="s">
        <v>383</v>
      </c>
      <c r="GI15" s="39" t="s">
        <v>383</v>
      </c>
      <c r="GJ15" s="39" t="s">
        <v>383</v>
      </c>
      <c r="GK15" s="39" t="s">
        <v>383</v>
      </c>
      <c r="GL15" s="39" t="s">
        <v>383</v>
      </c>
      <c r="GM15" s="39" t="s">
        <v>383</v>
      </c>
      <c r="GN15" s="39" t="s">
        <v>383</v>
      </c>
      <c r="GO15" s="39" t="s">
        <v>383</v>
      </c>
      <c r="GP15" s="39" t="s">
        <v>383</v>
      </c>
      <c r="GQ15" s="39" t="s">
        <v>383</v>
      </c>
      <c r="GR15" s="39" t="s">
        <v>383</v>
      </c>
      <c r="GS15" s="39" t="s">
        <v>383</v>
      </c>
      <c r="GT15" s="39">
        <v>0</v>
      </c>
      <c r="GU15" s="39" t="s">
        <v>383</v>
      </c>
      <c r="GV15" s="39"/>
      <c r="GW15" s="39">
        <v>1</v>
      </c>
      <c r="GX15" s="39">
        <v>10</v>
      </c>
      <c r="GY15" s="39" t="s">
        <v>2802</v>
      </c>
      <c r="GZ15" s="39">
        <v>0</v>
      </c>
      <c r="HA15" s="39" t="s">
        <v>383</v>
      </c>
      <c r="HB15" s="39"/>
      <c r="HC15" s="39">
        <v>0</v>
      </c>
      <c r="HD15" s="39" t="s">
        <v>383</v>
      </c>
      <c r="HE15" s="39"/>
      <c r="HF15" s="39">
        <v>0</v>
      </c>
      <c r="HG15" s="39" t="s">
        <v>383</v>
      </c>
      <c r="HH15" s="39"/>
      <c r="HI15" s="39">
        <v>1</v>
      </c>
      <c r="HJ15" s="39">
        <v>10</v>
      </c>
      <c r="HK15" s="39"/>
      <c r="HL15" s="39">
        <v>0</v>
      </c>
      <c r="HM15" s="39" t="s">
        <v>383</v>
      </c>
      <c r="HN15" s="39"/>
      <c r="HO15" s="39">
        <v>0</v>
      </c>
      <c r="HP15" s="39" t="s">
        <v>383</v>
      </c>
      <c r="HQ15" s="39">
        <v>0</v>
      </c>
      <c r="HR15" s="39" t="s">
        <v>383</v>
      </c>
      <c r="HS15" s="39">
        <v>0</v>
      </c>
      <c r="HT15" s="39"/>
      <c r="HU15" s="39" t="s">
        <v>383</v>
      </c>
      <c r="HV15" s="39" t="s">
        <v>383</v>
      </c>
      <c r="HW15" s="39"/>
      <c r="HX15" s="39" t="s">
        <v>383</v>
      </c>
      <c r="HY15" s="39" t="s">
        <v>2472</v>
      </c>
      <c r="HZ15" s="39"/>
      <c r="IA15" s="39" t="s">
        <v>1734</v>
      </c>
      <c r="IB15" s="39"/>
      <c r="IC15" s="39">
        <v>1</v>
      </c>
      <c r="ID15" s="39">
        <v>3</v>
      </c>
      <c r="IE15" s="39">
        <v>0</v>
      </c>
      <c r="IF15" s="39">
        <v>0</v>
      </c>
      <c r="IG15" s="39">
        <v>1</v>
      </c>
      <c r="IH15" s="39">
        <v>2</v>
      </c>
      <c r="II15" s="39">
        <v>0</v>
      </c>
      <c r="IJ15" s="39">
        <v>0</v>
      </c>
      <c r="IK15" s="39" t="s">
        <v>383</v>
      </c>
      <c r="IL15" s="39">
        <v>0</v>
      </c>
      <c r="IM15" s="39">
        <v>0</v>
      </c>
      <c r="IN15" s="39" t="s">
        <v>383</v>
      </c>
      <c r="IO15" s="39" t="s">
        <v>383</v>
      </c>
      <c r="IP15" s="39" t="s">
        <v>383</v>
      </c>
      <c r="IQ15" s="39">
        <v>0</v>
      </c>
      <c r="IR15" s="39">
        <v>0</v>
      </c>
      <c r="IS15" s="39" t="s">
        <v>383</v>
      </c>
      <c r="IT15" s="39" t="s">
        <v>383</v>
      </c>
      <c r="IU15" s="39" t="s">
        <v>383</v>
      </c>
      <c r="IV15" s="39">
        <v>0</v>
      </c>
      <c r="IW15" s="39">
        <v>0</v>
      </c>
      <c r="IX15" s="39" t="s">
        <v>383</v>
      </c>
      <c r="IY15" s="39" t="s">
        <v>383</v>
      </c>
      <c r="IZ15" s="39" t="s">
        <v>383</v>
      </c>
      <c r="JA15" s="39">
        <v>0</v>
      </c>
      <c r="JB15" s="39">
        <v>0</v>
      </c>
      <c r="JC15" s="39" t="s">
        <v>383</v>
      </c>
      <c r="JD15" s="39" t="s">
        <v>383</v>
      </c>
      <c r="JE15" s="39" t="s">
        <v>383</v>
      </c>
      <c r="JF15" s="39">
        <v>1</v>
      </c>
      <c r="JG15" s="39">
        <v>1</v>
      </c>
      <c r="JH15" s="39">
        <v>1</v>
      </c>
      <c r="JI15" s="39">
        <v>1</v>
      </c>
      <c r="JJ15" s="39">
        <v>0</v>
      </c>
      <c r="JK15" s="39">
        <v>0</v>
      </c>
      <c r="JL15" s="39" t="s">
        <v>383</v>
      </c>
      <c r="JM15" s="39" t="s">
        <v>383</v>
      </c>
      <c r="JN15" s="39" t="s">
        <v>2418</v>
      </c>
      <c r="JO15" s="39">
        <v>1</v>
      </c>
      <c r="JP15" s="39">
        <v>1</v>
      </c>
      <c r="JQ15" s="39">
        <v>1</v>
      </c>
      <c r="JR15" s="39">
        <v>1</v>
      </c>
      <c r="JS15" s="39">
        <v>1</v>
      </c>
      <c r="JT15" s="39">
        <v>0</v>
      </c>
      <c r="JU15" s="39">
        <v>0</v>
      </c>
      <c r="JV15" s="39">
        <v>1</v>
      </c>
      <c r="JW15" s="39">
        <v>1</v>
      </c>
      <c r="JX15" s="39">
        <v>0</v>
      </c>
      <c r="JY15" s="39">
        <v>0</v>
      </c>
      <c r="JZ15" s="39">
        <v>1</v>
      </c>
      <c r="KA15" s="39">
        <v>0</v>
      </c>
      <c r="KB15" s="39">
        <v>0</v>
      </c>
      <c r="KC15" s="39">
        <v>0</v>
      </c>
      <c r="KD15" s="39">
        <v>1</v>
      </c>
      <c r="KE15" s="39">
        <v>0</v>
      </c>
      <c r="KF15" s="39"/>
      <c r="KG15" s="39"/>
      <c r="KH15" s="39">
        <v>0</v>
      </c>
      <c r="KI15" s="39"/>
      <c r="KJ15" s="39"/>
      <c r="KK15" s="39">
        <v>0</v>
      </c>
      <c r="KL15" s="39"/>
      <c r="KM15" s="39"/>
      <c r="KN15" s="39">
        <v>0</v>
      </c>
      <c r="KO15" s="39"/>
      <c r="KP15" s="39"/>
      <c r="KQ15" s="39">
        <v>1</v>
      </c>
      <c r="KR15" s="39">
        <v>60</v>
      </c>
      <c r="KS15" s="39" t="s">
        <v>2751</v>
      </c>
      <c r="KT15" s="39" t="s">
        <v>2068</v>
      </c>
      <c r="KU15" s="39">
        <v>0</v>
      </c>
      <c r="KV15" s="39">
        <v>0</v>
      </c>
      <c r="KW15" s="39">
        <v>0</v>
      </c>
      <c r="KX15" s="39">
        <v>0</v>
      </c>
      <c r="KY15" s="39">
        <v>0</v>
      </c>
      <c r="KZ15" s="39">
        <v>0</v>
      </c>
      <c r="LA15" s="39">
        <v>0</v>
      </c>
      <c r="LB15" s="39">
        <v>0</v>
      </c>
      <c r="LC15" s="39">
        <v>1</v>
      </c>
      <c r="LD15" s="39" t="s">
        <v>2803</v>
      </c>
      <c r="LE15" s="39">
        <v>5</v>
      </c>
      <c r="LF15" s="39">
        <v>1</v>
      </c>
      <c r="LG15" s="39">
        <v>1</v>
      </c>
      <c r="LH15" s="39">
        <v>0</v>
      </c>
      <c r="LI15" s="39">
        <v>1</v>
      </c>
      <c r="LJ15" s="39" t="s">
        <v>2804</v>
      </c>
      <c r="LK15" s="39" t="s">
        <v>2805</v>
      </c>
      <c r="LL15" s="39">
        <v>0</v>
      </c>
      <c r="LM15" s="39">
        <v>1</v>
      </c>
      <c r="LN15" s="39">
        <v>0</v>
      </c>
      <c r="LO15" s="39">
        <v>0</v>
      </c>
      <c r="LP15" s="39">
        <v>0</v>
      </c>
      <c r="LQ15" s="39"/>
      <c r="LR15" s="39">
        <v>1</v>
      </c>
      <c r="LS15" s="39"/>
      <c r="LT15" s="39">
        <v>1</v>
      </c>
      <c r="LU15" s="39" t="s">
        <v>2806</v>
      </c>
      <c r="LV15" s="39">
        <v>1</v>
      </c>
      <c r="LW15" s="39">
        <v>0</v>
      </c>
      <c r="LX15" s="39">
        <v>0</v>
      </c>
      <c r="LY15" s="39"/>
      <c r="LZ15" s="39">
        <v>1</v>
      </c>
      <c r="MA15" s="39">
        <v>1</v>
      </c>
      <c r="MB15" s="39">
        <v>1</v>
      </c>
      <c r="MC15" s="39">
        <v>1</v>
      </c>
      <c r="MD15" s="39">
        <v>0</v>
      </c>
      <c r="ME15" s="39">
        <v>1</v>
      </c>
      <c r="MF15" s="39"/>
      <c r="MG15" s="39">
        <v>0</v>
      </c>
      <c r="MH15" s="39"/>
      <c r="MI15" s="39">
        <v>1</v>
      </c>
      <c r="MJ15" s="39"/>
      <c r="MK15" s="39">
        <v>0</v>
      </c>
      <c r="ML15" s="39">
        <v>1</v>
      </c>
      <c r="MM15" s="39">
        <v>1</v>
      </c>
      <c r="MN15" s="39">
        <v>0</v>
      </c>
      <c r="MO15" s="39"/>
      <c r="MP15" s="39"/>
      <c r="MQ15" s="39" t="s">
        <v>383</v>
      </c>
      <c r="MR15" s="39">
        <v>0</v>
      </c>
      <c r="MS15" s="39"/>
      <c r="MT15" s="39"/>
      <c r="MU15" s="39"/>
      <c r="MV15" s="39">
        <v>1</v>
      </c>
      <c r="MW15" s="39" t="s">
        <v>2807</v>
      </c>
      <c r="MX15" s="39">
        <v>1</v>
      </c>
      <c r="MY15" s="39">
        <v>0</v>
      </c>
      <c r="MZ15" s="39">
        <v>0</v>
      </c>
      <c r="NA15" s="39">
        <v>1</v>
      </c>
      <c r="NB15" s="39">
        <v>0</v>
      </c>
      <c r="NC15" s="39">
        <v>0</v>
      </c>
      <c r="ND15" s="39">
        <v>0</v>
      </c>
      <c r="NE15" s="39">
        <v>0</v>
      </c>
      <c r="NF15" s="39">
        <v>1</v>
      </c>
      <c r="NG15" s="39" t="s">
        <v>2808</v>
      </c>
      <c r="NH15" s="39" t="s">
        <v>2809</v>
      </c>
      <c r="NI15" s="39"/>
      <c r="NJ15" s="39" t="s">
        <v>2428</v>
      </c>
      <c r="NK15" s="39" t="s">
        <v>2478</v>
      </c>
      <c r="NL15" s="39" t="s">
        <v>2810</v>
      </c>
      <c r="NM15" s="39">
        <v>0</v>
      </c>
      <c r="NN15" s="39"/>
      <c r="NO15" s="39"/>
      <c r="NP15" s="39"/>
      <c r="NQ15" s="39"/>
      <c r="NR15" s="39"/>
      <c r="NS15" s="39"/>
      <c r="NT15" s="39"/>
      <c r="NU15" s="39"/>
      <c r="NV15" s="39"/>
      <c r="NW15" s="39">
        <v>0</v>
      </c>
      <c r="NX15" s="39"/>
      <c r="NY15" s="39">
        <v>1</v>
      </c>
      <c r="NZ15" s="39">
        <v>1</v>
      </c>
      <c r="OA15" s="39" t="s">
        <v>2811</v>
      </c>
      <c r="OB15" s="39">
        <v>0</v>
      </c>
      <c r="OC15" s="39">
        <v>1</v>
      </c>
      <c r="OD15" s="39">
        <v>0</v>
      </c>
      <c r="OE15" s="39">
        <v>1</v>
      </c>
      <c r="OF15" s="39">
        <v>0</v>
      </c>
      <c r="OG15" s="39">
        <v>0</v>
      </c>
      <c r="OH15" s="39">
        <v>0</v>
      </c>
      <c r="OI15" s="39">
        <v>0</v>
      </c>
      <c r="OJ15" s="39"/>
      <c r="OK15" s="39">
        <v>1</v>
      </c>
      <c r="OL15" s="39"/>
      <c r="OM15" s="39" t="s">
        <v>2434</v>
      </c>
      <c r="ON15" s="39">
        <v>1</v>
      </c>
      <c r="OO15" s="39">
        <v>0</v>
      </c>
      <c r="OP15" s="39">
        <v>0</v>
      </c>
      <c r="OQ15" s="39">
        <v>0</v>
      </c>
      <c r="OR15" s="39">
        <v>0</v>
      </c>
      <c r="OS15" s="39">
        <v>0</v>
      </c>
      <c r="OT15" s="39">
        <v>0</v>
      </c>
      <c r="OU15" s="39">
        <v>0</v>
      </c>
      <c r="OV15" s="39">
        <v>0</v>
      </c>
      <c r="OW15" s="39">
        <v>0</v>
      </c>
      <c r="OX15" s="39"/>
      <c r="OY15" s="39"/>
      <c r="OZ15" s="39" t="s">
        <v>2565</v>
      </c>
      <c r="PA15" s="39">
        <v>0</v>
      </c>
      <c r="PB15" s="39">
        <v>0</v>
      </c>
      <c r="PC15" s="39">
        <v>1</v>
      </c>
      <c r="PD15" s="39">
        <v>0</v>
      </c>
      <c r="PE15" s="39">
        <v>0</v>
      </c>
      <c r="PF15" s="39">
        <v>0</v>
      </c>
      <c r="PG15" s="39">
        <v>0</v>
      </c>
      <c r="PH15" s="39"/>
      <c r="PI15" s="39">
        <v>1</v>
      </c>
      <c r="PJ15" s="39" t="s">
        <v>1979</v>
      </c>
      <c r="PK15" s="39">
        <v>0</v>
      </c>
      <c r="PL15" s="39">
        <v>0</v>
      </c>
      <c r="PM15" s="39">
        <v>0</v>
      </c>
      <c r="PN15" s="39">
        <v>0</v>
      </c>
      <c r="PO15" s="39">
        <v>0</v>
      </c>
      <c r="PP15" s="39">
        <v>0</v>
      </c>
      <c r="PQ15" s="39">
        <v>0</v>
      </c>
      <c r="PR15" s="39">
        <v>1</v>
      </c>
      <c r="PS15" s="39">
        <v>0</v>
      </c>
      <c r="PT15" s="39" t="s">
        <v>2812</v>
      </c>
      <c r="PU15" s="39"/>
      <c r="PV15" s="39"/>
      <c r="PW15" s="39">
        <v>0</v>
      </c>
      <c r="PX15" s="39">
        <v>0</v>
      </c>
      <c r="PY15" s="39"/>
      <c r="PZ15" s="39" t="s">
        <v>383</v>
      </c>
      <c r="QA15" s="39" t="s">
        <v>2813</v>
      </c>
      <c r="QB15" s="39" t="s">
        <v>2814</v>
      </c>
      <c r="QC15" s="39" t="s">
        <v>2815</v>
      </c>
      <c r="QD15" s="39">
        <v>1</v>
      </c>
      <c r="QE15" s="39">
        <v>1</v>
      </c>
      <c r="QF15" s="39">
        <v>0</v>
      </c>
      <c r="QG15" s="39">
        <v>0</v>
      </c>
      <c r="QH15" s="39">
        <v>0</v>
      </c>
      <c r="QI15" s="39">
        <v>0</v>
      </c>
      <c r="QJ15" s="39">
        <v>0</v>
      </c>
      <c r="QK15" s="39">
        <v>0</v>
      </c>
      <c r="QL15" s="39"/>
      <c r="QM15" s="39" t="s">
        <v>2435</v>
      </c>
      <c r="QN15" s="39">
        <v>0</v>
      </c>
      <c r="QO15" s="39">
        <v>0</v>
      </c>
      <c r="QP15" s="39">
        <v>0</v>
      </c>
      <c r="QQ15" s="39">
        <v>1</v>
      </c>
      <c r="QR15" s="39">
        <v>0</v>
      </c>
      <c r="QS15" s="39"/>
      <c r="QT15" s="39" t="s">
        <v>2435</v>
      </c>
      <c r="QU15" s="39">
        <v>0</v>
      </c>
      <c r="QV15" s="39">
        <v>0</v>
      </c>
      <c r="QW15" s="39">
        <v>0</v>
      </c>
      <c r="QX15" s="39">
        <v>0</v>
      </c>
      <c r="QY15" s="39">
        <v>0</v>
      </c>
      <c r="QZ15" s="39">
        <v>1</v>
      </c>
      <c r="RA15" s="39">
        <v>0</v>
      </c>
      <c r="RB15" s="39"/>
      <c r="RC15" s="39">
        <v>0</v>
      </c>
      <c r="RD15" s="39">
        <v>0</v>
      </c>
      <c r="RE15" s="39">
        <v>0</v>
      </c>
      <c r="RF15" s="39"/>
      <c r="RG15" s="39">
        <v>0</v>
      </c>
      <c r="RH15" s="39">
        <v>0</v>
      </c>
      <c r="RI15" s="39"/>
      <c r="RJ15" s="39">
        <v>0</v>
      </c>
      <c r="RK15" s="39">
        <v>0</v>
      </c>
      <c r="RL15" s="39"/>
      <c r="RM15" s="39">
        <v>0</v>
      </c>
      <c r="RN15" s="39">
        <v>0</v>
      </c>
      <c r="RO15" s="39"/>
      <c r="RP15" s="39">
        <v>0</v>
      </c>
      <c r="RQ15" s="39"/>
      <c r="RR15" s="39" t="s">
        <v>1979</v>
      </c>
      <c r="RS15" s="39">
        <v>0</v>
      </c>
      <c r="RT15" s="39">
        <v>0</v>
      </c>
      <c r="RU15" s="39">
        <v>0</v>
      </c>
      <c r="RV15" s="39">
        <v>0</v>
      </c>
      <c r="RW15" s="39">
        <v>0</v>
      </c>
      <c r="RX15" s="39">
        <v>0</v>
      </c>
      <c r="RY15" s="39">
        <v>0</v>
      </c>
      <c r="RZ15" s="39">
        <v>0</v>
      </c>
      <c r="SA15" s="39">
        <v>0</v>
      </c>
      <c r="SB15" s="39">
        <v>0</v>
      </c>
      <c r="SC15" s="39">
        <v>0</v>
      </c>
      <c r="SD15" s="39">
        <v>0</v>
      </c>
      <c r="SE15" s="39">
        <v>0</v>
      </c>
      <c r="SF15" s="39">
        <v>1</v>
      </c>
      <c r="SG15" s="39" t="s">
        <v>2742</v>
      </c>
      <c r="SH15" s="39" t="s">
        <v>2743</v>
      </c>
      <c r="SI15" s="39" t="s">
        <v>2446</v>
      </c>
      <c r="SJ15" s="39">
        <v>1</v>
      </c>
      <c r="SK15" s="39">
        <v>0</v>
      </c>
      <c r="SL15" s="39">
        <v>0</v>
      </c>
      <c r="SM15" s="39">
        <v>0</v>
      </c>
      <c r="SN15" s="39">
        <v>0</v>
      </c>
      <c r="SO15" s="39">
        <v>0</v>
      </c>
      <c r="SP15" s="39">
        <v>0</v>
      </c>
      <c r="SQ15" s="39">
        <v>0</v>
      </c>
      <c r="SR15" s="39">
        <v>0</v>
      </c>
      <c r="SS15" s="39">
        <v>0</v>
      </c>
      <c r="ST15" s="39"/>
      <c r="SU15" s="39" t="s">
        <v>2447</v>
      </c>
      <c r="SV15" s="39">
        <v>1</v>
      </c>
      <c r="SW15" s="39">
        <v>0</v>
      </c>
      <c r="SX15" s="39">
        <v>0</v>
      </c>
      <c r="SY15" s="39">
        <v>0</v>
      </c>
      <c r="SZ15" s="39">
        <v>0</v>
      </c>
      <c r="TA15" s="39"/>
      <c r="TB15" s="39"/>
      <c r="TC15" s="39"/>
      <c r="TD15" s="39">
        <v>0</v>
      </c>
      <c r="TE15" s="39"/>
      <c r="TF15" s="39">
        <v>0</v>
      </c>
      <c r="TG15" s="39"/>
      <c r="TH15" s="39" t="s">
        <v>2435</v>
      </c>
      <c r="TI15" s="39">
        <v>0</v>
      </c>
      <c r="TJ15" s="39">
        <v>0</v>
      </c>
      <c r="TK15" s="39">
        <v>0</v>
      </c>
      <c r="TL15" s="39">
        <v>0</v>
      </c>
      <c r="TM15" s="39">
        <v>0</v>
      </c>
      <c r="TN15" s="39">
        <v>0</v>
      </c>
      <c r="TO15" s="39">
        <v>0</v>
      </c>
      <c r="TP15" s="39">
        <v>1</v>
      </c>
      <c r="TQ15" s="39"/>
      <c r="TR15" s="39">
        <v>0</v>
      </c>
      <c r="TS15" s="39" t="s">
        <v>2435</v>
      </c>
      <c r="TT15" s="39">
        <v>0</v>
      </c>
      <c r="TU15" s="39">
        <v>0</v>
      </c>
      <c r="TV15" s="39">
        <v>0</v>
      </c>
      <c r="TW15" s="39">
        <v>0</v>
      </c>
      <c r="TX15" s="39">
        <v>0</v>
      </c>
      <c r="TY15" s="39">
        <v>0</v>
      </c>
      <c r="TZ15" s="39">
        <v>0</v>
      </c>
      <c r="UA15" s="39">
        <v>0</v>
      </c>
      <c r="UB15" s="39">
        <v>1</v>
      </c>
      <c r="UC15" s="39"/>
      <c r="UD15" s="39">
        <f>SUM(TT15+TV15+TW15+TX15)</f>
        <v>0</v>
      </c>
      <c r="UE15" s="39" t="s">
        <v>2435</v>
      </c>
      <c r="UF15" s="39">
        <v>0</v>
      </c>
      <c r="UG15" s="39">
        <v>0</v>
      </c>
      <c r="UH15" s="39">
        <v>0</v>
      </c>
      <c r="UI15" s="39">
        <v>0</v>
      </c>
      <c r="UJ15" s="39">
        <v>0</v>
      </c>
      <c r="UK15" s="39">
        <v>1</v>
      </c>
      <c r="UL15" s="39">
        <v>1</v>
      </c>
      <c r="UM15" s="39" t="s">
        <v>2418</v>
      </c>
      <c r="UN15" s="39">
        <v>0</v>
      </c>
      <c r="UO15" s="39" t="s">
        <v>383</v>
      </c>
      <c r="UP15" s="39" t="s">
        <v>383</v>
      </c>
      <c r="UQ15" s="39" t="s">
        <v>383</v>
      </c>
      <c r="UR15" s="39" t="s">
        <v>383</v>
      </c>
      <c r="US15" s="39" t="s">
        <v>383</v>
      </c>
      <c r="UT15" s="39" t="s">
        <v>383</v>
      </c>
      <c r="UU15" s="39" t="s">
        <v>383</v>
      </c>
      <c r="UV15" s="39" t="s">
        <v>383</v>
      </c>
      <c r="UW15" s="39" t="s">
        <v>383</v>
      </c>
      <c r="UX15" s="39" t="s">
        <v>2816</v>
      </c>
      <c r="UY15" s="39" t="s">
        <v>2435</v>
      </c>
      <c r="UZ15" s="39">
        <v>0</v>
      </c>
      <c r="VA15" s="39">
        <v>0</v>
      </c>
      <c r="VB15" s="39">
        <v>0</v>
      </c>
      <c r="VC15" s="39">
        <v>0</v>
      </c>
      <c r="VD15" s="39">
        <v>0</v>
      </c>
      <c r="VE15" s="39">
        <v>0</v>
      </c>
      <c r="VF15" s="39">
        <v>1</v>
      </c>
      <c r="VG15" s="39">
        <v>0</v>
      </c>
      <c r="VH15" s="39"/>
      <c r="VI15" s="39">
        <v>0</v>
      </c>
      <c r="VJ15" s="39" t="s">
        <v>383</v>
      </c>
      <c r="VK15" s="39" t="s">
        <v>383</v>
      </c>
      <c r="VL15" s="39" t="s">
        <v>383</v>
      </c>
      <c r="VM15" s="39" t="s">
        <v>383</v>
      </c>
      <c r="VN15" s="39" t="s">
        <v>383</v>
      </c>
      <c r="VO15" s="39" t="s">
        <v>383</v>
      </c>
      <c r="VP15" s="39" t="s">
        <v>383</v>
      </c>
      <c r="VQ15" s="39" t="s">
        <v>383</v>
      </c>
      <c r="VR15" s="39" t="s">
        <v>383</v>
      </c>
      <c r="VS15" s="39" t="s">
        <v>383</v>
      </c>
      <c r="VT15" s="39" t="s">
        <v>383</v>
      </c>
      <c r="VU15" s="39" t="s">
        <v>383</v>
      </c>
      <c r="VV15" s="39"/>
      <c r="VW15" s="39" t="s">
        <v>1979</v>
      </c>
      <c r="VX15" s="39">
        <v>0</v>
      </c>
      <c r="VY15" s="39">
        <v>0</v>
      </c>
      <c r="VZ15" s="39">
        <v>0</v>
      </c>
      <c r="WA15" s="39">
        <v>0</v>
      </c>
      <c r="WB15" s="39">
        <v>0</v>
      </c>
      <c r="WC15" s="39">
        <v>0</v>
      </c>
      <c r="WD15" s="39">
        <v>0</v>
      </c>
      <c r="WE15" s="39">
        <v>0</v>
      </c>
      <c r="WF15" s="39">
        <v>0</v>
      </c>
      <c r="WG15" s="39">
        <v>0</v>
      </c>
      <c r="WH15" s="39">
        <v>0</v>
      </c>
      <c r="WI15" s="39">
        <v>0</v>
      </c>
      <c r="WJ15" s="39">
        <v>0</v>
      </c>
      <c r="WK15" s="39">
        <v>1</v>
      </c>
      <c r="WL15" s="39" t="s">
        <v>2540</v>
      </c>
      <c r="WM15" s="39" t="s">
        <v>2541</v>
      </c>
      <c r="WN15" s="39"/>
      <c r="WO15" s="39">
        <f t="shared" si="0"/>
        <v>0</v>
      </c>
      <c r="WP15" s="39" t="s">
        <v>2435</v>
      </c>
      <c r="WQ15" s="39"/>
      <c r="WR15" s="39" t="s">
        <v>2435</v>
      </c>
      <c r="WS15" s="39">
        <v>0</v>
      </c>
      <c r="WT15" s="39">
        <v>0</v>
      </c>
      <c r="WU15" s="39">
        <v>0</v>
      </c>
      <c r="WV15" s="39">
        <v>0</v>
      </c>
      <c r="WW15" s="39">
        <v>0</v>
      </c>
      <c r="WX15" s="39">
        <v>0</v>
      </c>
      <c r="WY15" s="39">
        <v>0</v>
      </c>
      <c r="WZ15" s="39">
        <v>0</v>
      </c>
      <c r="XA15" s="39">
        <v>0</v>
      </c>
      <c r="XB15" s="39">
        <v>1</v>
      </c>
      <c r="XC15" s="39">
        <v>0</v>
      </c>
      <c r="XD15" s="39"/>
      <c r="XE15" s="39"/>
      <c r="XF15" s="39">
        <f t="shared" ref="XF15:XF29" si="1">SUM(WS15+WT15)</f>
        <v>0</v>
      </c>
      <c r="XG15" s="39" t="s">
        <v>2817</v>
      </c>
      <c r="XH15" s="39">
        <v>0</v>
      </c>
      <c r="XI15" s="39">
        <v>0</v>
      </c>
      <c r="XJ15" s="39">
        <v>0</v>
      </c>
      <c r="XK15" s="39">
        <v>1</v>
      </c>
      <c r="XL15" s="39">
        <v>0</v>
      </c>
      <c r="XM15" s="39"/>
      <c r="XN15" s="39"/>
      <c r="XO15" s="57" t="e">
        <f>SUM(XF15+WO15+VA15+UD15+TR15+TD15+#REF!)</f>
        <v>#REF!</v>
      </c>
      <c r="XP15" s="57">
        <v>0</v>
      </c>
      <c r="XQ15" s="56">
        <v>1</v>
      </c>
    </row>
    <row r="16" spans="1:641" ht="15" customHeight="1" x14ac:dyDescent="0.2">
      <c r="A16" s="39" t="s">
        <v>2818</v>
      </c>
      <c r="B16" s="39" t="s">
        <v>373</v>
      </c>
      <c r="C16" s="52" t="s">
        <v>522</v>
      </c>
      <c r="D16" s="39" t="s">
        <v>2578</v>
      </c>
      <c r="E16" s="52" t="s">
        <v>2395</v>
      </c>
      <c r="F16" s="52" t="s">
        <v>2819</v>
      </c>
      <c r="G16" s="79">
        <v>9.2438859999999998</v>
      </c>
      <c r="H16" s="79">
        <v>-79.349041999999997</v>
      </c>
      <c r="I16" s="52">
        <v>9.2443369999999998</v>
      </c>
      <c r="J16" s="52">
        <v>-79.349389000000002</v>
      </c>
      <c r="K16" s="79">
        <v>-79.349041999999997</v>
      </c>
      <c r="L16" s="80">
        <v>841.20001220699999</v>
      </c>
      <c r="M16" s="40">
        <v>31</v>
      </c>
      <c r="N16" s="39"/>
      <c r="O16" s="41">
        <v>7</v>
      </c>
      <c r="P16" s="39" t="s">
        <v>2820</v>
      </c>
      <c r="Q16" s="39">
        <v>1</v>
      </c>
      <c r="R16" s="41">
        <v>49</v>
      </c>
      <c r="S16" s="39">
        <v>3</v>
      </c>
      <c r="T16" s="39">
        <v>2</v>
      </c>
      <c r="U16" s="39" t="s">
        <v>2454</v>
      </c>
      <c r="V16" s="39" t="s">
        <v>2398</v>
      </c>
      <c r="W16" s="39" t="s">
        <v>2456</v>
      </c>
      <c r="X16" s="39" t="s">
        <v>383</v>
      </c>
      <c r="Y16" s="39" t="s">
        <v>2546</v>
      </c>
      <c r="Z16" s="39">
        <v>0</v>
      </c>
      <c r="AA16" s="39">
        <v>1</v>
      </c>
      <c r="AB16" s="39">
        <v>0</v>
      </c>
      <c r="AC16" s="39">
        <v>0</v>
      </c>
      <c r="AD16" s="39">
        <v>0</v>
      </c>
      <c r="AE16" s="39">
        <v>0</v>
      </c>
      <c r="AF16" s="39">
        <v>0</v>
      </c>
      <c r="AG16" s="39" t="s">
        <v>2401</v>
      </c>
      <c r="AH16" s="39" t="s">
        <v>383</v>
      </c>
      <c r="AI16" s="39">
        <v>0</v>
      </c>
      <c r="AJ16" s="39">
        <v>0</v>
      </c>
      <c r="AK16" s="39">
        <v>0</v>
      </c>
      <c r="AL16" s="39">
        <v>1</v>
      </c>
      <c r="AM16" s="39">
        <v>0</v>
      </c>
      <c r="AN16" s="39">
        <v>0</v>
      </c>
      <c r="AO16" s="39">
        <v>0</v>
      </c>
      <c r="AP16" s="39" t="s">
        <v>2600</v>
      </c>
      <c r="AQ16" s="39">
        <v>0</v>
      </c>
      <c r="AR16" s="39"/>
      <c r="AS16" s="39">
        <v>16</v>
      </c>
      <c r="AT16" s="39">
        <v>35</v>
      </c>
      <c r="AU16" s="39">
        <v>1</v>
      </c>
      <c r="AV16" s="39"/>
      <c r="AW16" s="39">
        <v>2</v>
      </c>
      <c r="AX16" s="39" t="s">
        <v>383</v>
      </c>
      <c r="AY16" s="39">
        <v>0</v>
      </c>
      <c r="AZ16" s="39">
        <v>1</v>
      </c>
      <c r="BA16" s="39">
        <v>0</v>
      </c>
      <c r="BB16" s="39">
        <v>0</v>
      </c>
      <c r="BC16" s="39"/>
      <c r="BD16" s="39">
        <v>2</v>
      </c>
      <c r="BE16" s="39" t="s">
        <v>383</v>
      </c>
      <c r="BF16" s="39">
        <v>0</v>
      </c>
      <c r="BG16" s="39">
        <v>1</v>
      </c>
      <c r="BH16" s="39">
        <v>0</v>
      </c>
      <c r="BI16" s="39">
        <v>0</v>
      </c>
      <c r="BJ16" s="39"/>
      <c r="BK16" s="39">
        <v>4</v>
      </c>
      <c r="BL16" s="39">
        <v>1</v>
      </c>
      <c r="BM16" s="39">
        <v>2</v>
      </c>
      <c r="BN16" s="39">
        <v>1</v>
      </c>
      <c r="BO16" s="39">
        <v>1</v>
      </c>
      <c r="BP16" s="39">
        <v>0</v>
      </c>
      <c r="BQ16" s="39">
        <v>0</v>
      </c>
      <c r="BR16" s="39">
        <v>0</v>
      </c>
      <c r="BS16" s="39">
        <v>0</v>
      </c>
      <c r="BT16" s="39">
        <v>0</v>
      </c>
      <c r="BU16" s="39"/>
      <c r="BV16" s="39">
        <v>4</v>
      </c>
      <c r="BW16" s="39">
        <v>3</v>
      </c>
      <c r="BX16" s="39"/>
      <c r="BY16" s="39">
        <v>0</v>
      </c>
      <c r="BZ16" s="39">
        <v>0</v>
      </c>
      <c r="CA16" s="39">
        <v>1</v>
      </c>
      <c r="CB16" s="39">
        <v>0</v>
      </c>
      <c r="CC16" s="39"/>
      <c r="CD16" s="39">
        <v>4</v>
      </c>
      <c r="CE16" s="39">
        <v>0</v>
      </c>
      <c r="CF16" s="39"/>
      <c r="CG16" s="39">
        <v>2</v>
      </c>
      <c r="CH16" s="39"/>
      <c r="CI16" s="39">
        <v>1</v>
      </c>
      <c r="CJ16" s="39">
        <v>1</v>
      </c>
      <c r="CK16" s="39"/>
      <c r="CL16" s="39" t="s">
        <v>2404</v>
      </c>
      <c r="CM16" s="39"/>
      <c r="CN16" s="39">
        <v>1</v>
      </c>
      <c r="CO16" s="39">
        <v>1</v>
      </c>
      <c r="CP16" s="39">
        <v>0</v>
      </c>
      <c r="CQ16" s="39"/>
      <c r="CR16" s="39">
        <v>0</v>
      </c>
      <c r="CS16" s="39"/>
      <c r="CT16" s="39">
        <v>0</v>
      </c>
      <c r="CU16" s="39">
        <v>0</v>
      </c>
      <c r="CV16" s="39">
        <v>1</v>
      </c>
      <c r="CW16" s="39"/>
      <c r="CX16" s="39">
        <v>0</v>
      </c>
      <c r="CY16" s="39">
        <v>0</v>
      </c>
      <c r="CZ16" s="39"/>
      <c r="DA16" s="39">
        <v>0</v>
      </c>
      <c r="DB16" s="39"/>
      <c r="DC16" s="39">
        <v>1</v>
      </c>
      <c r="DD16" s="39">
        <v>1</v>
      </c>
      <c r="DE16" s="39">
        <v>1</v>
      </c>
      <c r="DF16" s="39">
        <v>1</v>
      </c>
      <c r="DG16" s="39">
        <v>1</v>
      </c>
      <c r="DH16" s="39">
        <v>3</v>
      </c>
      <c r="DI16" s="39">
        <v>0</v>
      </c>
      <c r="DJ16" s="39"/>
      <c r="DK16" s="39"/>
      <c r="DL16" s="39">
        <v>0</v>
      </c>
      <c r="DM16" s="39"/>
      <c r="DN16" s="39">
        <v>0</v>
      </c>
      <c r="DO16" s="39"/>
      <c r="DP16" s="39">
        <v>1</v>
      </c>
      <c r="DQ16" s="39">
        <v>5</v>
      </c>
      <c r="DR16" s="39">
        <v>1</v>
      </c>
      <c r="DS16" s="39">
        <v>1</v>
      </c>
      <c r="DT16" s="39">
        <v>1</v>
      </c>
      <c r="DU16" s="39">
        <v>2</v>
      </c>
      <c r="DV16" s="39">
        <v>0</v>
      </c>
      <c r="DW16" s="39"/>
      <c r="DX16" s="39">
        <v>0</v>
      </c>
      <c r="DY16" s="39"/>
      <c r="DZ16" s="39">
        <v>1</v>
      </c>
      <c r="EA16" s="39" t="s">
        <v>2821</v>
      </c>
      <c r="EB16" s="39">
        <v>1</v>
      </c>
      <c r="EC16" s="39">
        <v>1</v>
      </c>
      <c r="ED16" s="39" t="s">
        <v>2822</v>
      </c>
      <c r="EE16" s="39" t="s">
        <v>2823</v>
      </c>
      <c r="EF16" s="39">
        <v>1</v>
      </c>
      <c r="EG16" s="39" t="s">
        <v>2769</v>
      </c>
      <c r="EH16" s="39">
        <v>0</v>
      </c>
      <c r="EI16" s="39" t="s">
        <v>383</v>
      </c>
      <c r="EJ16" s="39" t="s">
        <v>383</v>
      </c>
      <c r="EK16" s="39" t="s">
        <v>383</v>
      </c>
      <c r="EL16" s="39" t="s">
        <v>383</v>
      </c>
      <c r="EM16" s="39" t="s">
        <v>383</v>
      </c>
      <c r="EN16" s="39" t="s">
        <v>383</v>
      </c>
      <c r="EO16" s="39">
        <v>1</v>
      </c>
      <c r="EP16" s="39" t="s">
        <v>2413</v>
      </c>
      <c r="EQ16" s="39"/>
      <c r="ER16" s="39" t="s">
        <v>2466</v>
      </c>
      <c r="ES16" s="39" t="s">
        <v>2824</v>
      </c>
      <c r="ET16" s="39" t="s">
        <v>2415</v>
      </c>
      <c r="EU16" s="39">
        <v>1</v>
      </c>
      <c r="EV16" s="39">
        <v>1</v>
      </c>
      <c r="EW16" s="39" t="s">
        <v>2409</v>
      </c>
      <c r="EX16" s="39" t="s">
        <v>2409</v>
      </c>
      <c r="EY16" s="39" t="s">
        <v>2462</v>
      </c>
      <c r="EZ16" s="39" t="s">
        <v>2607</v>
      </c>
      <c r="FA16" s="39" t="s">
        <v>2464</v>
      </c>
      <c r="FB16" s="39" t="s">
        <v>383</v>
      </c>
      <c r="FC16" s="39">
        <v>1</v>
      </c>
      <c r="FD16" s="39" t="s">
        <v>2409</v>
      </c>
      <c r="FE16" s="39" t="s">
        <v>2409</v>
      </c>
      <c r="FF16" s="39" t="s">
        <v>2466</v>
      </c>
      <c r="FG16" s="39" t="s">
        <v>2825</v>
      </c>
      <c r="FH16" s="39" t="s">
        <v>2415</v>
      </c>
      <c r="FI16" s="39">
        <v>1</v>
      </c>
      <c r="FJ16" s="39">
        <v>1</v>
      </c>
      <c r="FK16" s="39" t="s">
        <v>2498</v>
      </c>
      <c r="FL16" s="39" t="s">
        <v>2498</v>
      </c>
      <c r="FM16" s="39" t="s">
        <v>2466</v>
      </c>
      <c r="FN16" s="39" t="s">
        <v>2824</v>
      </c>
      <c r="FO16" s="39" t="s">
        <v>2415</v>
      </c>
      <c r="FP16" s="39" t="s">
        <v>383</v>
      </c>
      <c r="FQ16" s="39">
        <v>0</v>
      </c>
      <c r="FR16" s="39" t="s">
        <v>383</v>
      </c>
      <c r="FS16" s="39" t="s">
        <v>383</v>
      </c>
      <c r="FT16" s="39" t="s">
        <v>383</v>
      </c>
      <c r="FU16" s="39" t="s">
        <v>383</v>
      </c>
      <c r="FV16" s="39" t="s">
        <v>383</v>
      </c>
      <c r="FW16" s="39" t="s">
        <v>383</v>
      </c>
      <c r="FX16" s="39">
        <v>0</v>
      </c>
      <c r="FY16" s="39" t="s">
        <v>383</v>
      </c>
      <c r="FZ16" s="39" t="s">
        <v>383</v>
      </c>
      <c r="GA16" s="39" t="s">
        <v>383</v>
      </c>
      <c r="GB16" s="39" t="s">
        <v>383</v>
      </c>
      <c r="GC16" s="39" t="s">
        <v>383</v>
      </c>
      <c r="GD16" s="39" t="s">
        <v>383</v>
      </c>
      <c r="GE16" s="39">
        <v>0</v>
      </c>
      <c r="GF16" s="39" t="s">
        <v>383</v>
      </c>
      <c r="GG16" s="39" t="s">
        <v>383</v>
      </c>
      <c r="GH16" s="39" t="s">
        <v>383</v>
      </c>
      <c r="GI16" s="39" t="s">
        <v>383</v>
      </c>
      <c r="GJ16" s="39" t="s">
        <v>383</v>
      </c>
      <c r="GK16" s="39" t="s">
        <v>383</v>
      </c>
      <c r="GL16" s="39" t="s">
        <v>383</v>
      </c>
      <c r="GM16" s="39" t="s">
        <v>383</v>
      </c>
      <c r="GN16" s="39" t="s">
        <v>383</v>
      </c>
      <c r="GO16" s="39" t="s">
        <v>383</v>
      </c>
      <c r="GP16" s="39" t="s">
        <v>383</v>
      </c>
      <c r="GQ16" s="39" t="s">
        <v>383</v>
      </c>
      <c r="GR16" s="39" t="s">
        <v>383</v>
      </c>
      <c r="GS16" s="39" t="s">
        <v>383</v>
      </c>
      <c r="GT16" s="39">
        <v>1</v>
      </c>
      <c r="GU16" s="39">
        <v>15</v>
      </c>
      <c r="GV16" s="39"/>
      <c r="GW16" s="39">
        <v>1</v>
      </c>
      <c r="GX16" s="39">
        <v>5</v>
      </c>
      <c r="GY16" s="39" t="s">
        <v>383</v>
      </c>
      <c r="GZ16" s="39">
        <v>1</v>
      </c>
      <c r="HA16" s="39">
        <v>5</v>
      </c>
      <c r="HB16" s="39"/>
      <c r="HC16" s="39">
        <v>0</v>
      </c>
      <c r="HD16" s="39" t="s">
        <v>383</v>
      </c>
      <c r="HE16" s="39"/>
      <c r="HF16" s="39">
        <v>0</v>
      </c>
      <c r="HG16" s="39" t="s">
        <v>383</v>
      </c>
      <c r="HH16" s="39"/>
      <c r="HI16" s="39">
        <v>1</v>
      </c>
      <c r="HJ16" s="39">
        <v>5</v>
      </c>
      <c r="HK16" s="39"/>
      <c r="HL16" s="39">
        <v>0</v>
      </c>
      <c r="HM16" s="39" t="s">
        <v>383</v>
      </c>
      <c r="HN16" s="39"/>
      <c r="HO16" s="39">
        <v>0</v>
      </c>
      <c r="HP16" s="39" t="s">
        <v>383</v>
      </c>
      <c r="HQ16" s="39">
        <v>0</v>
      </c>
      <c r="HR16" s="39" t="s">
        <v>383</v>
      </c>
      <c r="HS16" s="39">
        <v>0</v>
      </c>
      <c r="HT16" s="39"/>
      <c r="HU16" s="39" t="s">
        <v>383</v>
      </c>
      <c r="HV16" s="39" t="s">
        <v>383</v>
      </c>
      <c r="HW16" s="39"/>
      <c r="HX16" s="39" t="s">
        <v>383</v>
      </c>
      <c r="HY16" s="39" t="s">
        <v>2417</v>
      </c>
      <c r="HZ16" s="39"/>
      <c r="IA16" s="39" t="s">
        <v>1743</v>
      </c>
      <c r="IB16" s="39"/>
      <c r="IC16" s="39">
        <v>0</v>
      </c>
      <c r="ID16" s="39">
        <v>0</v>
      </c>
      <c r="IE16" s="39" t="s">
        <v>383</v>
      </c>
      <c r="IF16" s="39" t="s">
        <v>383</v>
      </c>
      <c r="IG16" s="39">
        <v>1</v>
      </c>
      <c r="IH16" s="39">
        <v>13</v>
      </c>
      <c r="II16" s="39">
        <v>0</v>
      </c>
      <c r="IJ16" s="39">
        <v>0</v>
      </c>
      <c r="IK16" s="39" t="s">
        <v>383</v>
      </c>
      <c r="IL16" s="39">
        <v>0</v>
      </c>
      <c r="IM16" s="39">
        <v>0</v>
      </c>
      <c r="IN16" s="39" t="s">
        <v>383</v>
      </c>
      <c r="IO16" s="39" t="s">
        <v>383</v>
      </c>
      <c r="IP16" s="39" t="s">
        <v>383</v>
      </c>
      <c r="IQ16" s="39">
        <v>0</v>
      </c>
      <c r="IR16" s="39">
        <v>0</v>
      </c>
      <c r="IS16" s="39" t="s">
        <v>383</v>
      </c>
      <c r="IT16" s="39" t="s">
        <v>383</v>
      </c>
      <c r="IU16" s="39" t="s">
        <v>383</v>
      </c>
      <c r="IV16" s="39">
        <v>0</v>
      </c>
      <c r="IW16" s="39">
        <v>0</v>
      </c>
      <c r="IX16" s="39" t="s">
        <v>383</v>
      </c>
      <c r="IY16" s="39" t="s">
        <v>383</v>
      </c>
      <c r="IZ16" s="39" t="s">
        <v>383</v>
      </c>
      <c r="JA16" s="39">
        <v>0</v>
      </c>
      <c r="JB16" s="39">
        <v>0</v>
      </c>
      <c r="JC16" s="39" t="s">
        <v>383</v>
      </c>
      <c r="JD16" s="39" t="s">
        <v>383</v>
      </c>
      <c r="JE16" s="39" t="s">
        <v>383</v>
      </c>
      <c r="JF16" s="39">
        <v>0</v>
      </c>
      <c r="JG16" s="39">
        <v>0</v>
      </c>
      <c r="JH16" s="39" t="s">
        <v>383</v>
      </c>
      <c r="JI16" s="39" t="s">
        <v>383</v>
      </c>
      <c r="JJ16" s="39">
        <v>0</v>
      </c>
      <c r="JK16" s="39">
        <v>0</v>
      </c>
      <c r="JL16" s="39" t="s">
        <v>383</v>
      </c>
      <c r="JM16" s="39" t="s">
        <v>383</v>
      </c>
      <c r="JN16" s="39" t="s">
        <v>2418</v>
      </c>
      <c r="JO16" s="39">
        <v>2</v>
      </c>
      <c r="JP16" s="39">
        <v>2</v>
      </c>
      <c r="JQ16" s="39">
        <v>2</v>
      </c>
      <c r="JR16" s="39">
        <v>2</v>
      </c>
      <c r="JS16" s="39">
        <v>0</v>
      </c>
      <c r="JT16" s="39">
        <v>0</v>
      </c>
      <c r="JU16" s="39">
        <v>0</v>
      </c>
      <c r="JV16" s="39">
        <v>1</v>
      </c>
      <c r="JW16" s="39">
        <v>1</v>
      </c>
      <c r="JX16" s="39">
        <v>2</v>
      </c>
      <c r="JY16" s="39">
        <v>0</v>
      </c>
      <c r="JZ16" s="39">
        <v>2</v>
      </c>
      <c r="KA16" s="39">
        <v>1</v>
      </c>
      <c r="KB16" s="39">
        <v>1</v>
      </c>
      <c r="KC16" s="39">
        <v>1</v>
      </c>
      <c r="KD16" s="39">
        <v>0</v>
      </c>
      <c r="KE16" s="39">
        <v>0</v>
      </c>
      <c r="KF16" s="39"/>
      <c r="KG16" s="39" t="s">
        <v>2826</v>
      </c>
      <c r="KH16" s="39">
        <v>1</v>
      </c>
      <c r="KI16" s="39"/>
      <c r="KJ16" s="39"/>
      <c r="KK16" s="39">
        <v>0</v>
      </c>
      <c r="KL16" s="39"/>
      <c r="KM16" s="39"/>
      <c r="KN16" s="39">
        <v>3</v>
      </c>
      <c r="KO16" s="39"/>
      <c r="KP16" s="39" t="s">
        <v>2827</v>
      </c>
      <c r="KQ16" s="39">
        <v>1</v>
      </c>
      <c r="KR16" s="39">
        <v>360</v>
      </c>
      <c r="KS16" s="39" t="s">
        <v>2828</v>
      </c>
      <c r="KT16" s="39" t="s">
        <v>2068</v>
      </c>
      <c r="KU16" s="39">
        <v>0</v>
      </c>
      <c r="KV16" s="39">
        <v>0</v>
      </c>
      <c r="KW16" s="39">
        <v>0</v>
      </c>
      <c r="KX16" s="39">
        <v>0</v>
      </c>
      <c r="KY16" s="39">
        <v>0</v>
      </c>
      <c r="KZ16" s="39">
        <v>0</v>
      </c>
      <c r="LA16" s="39">
        <v>0</v>
      </c>
      <c r="LB16" s="39">
        <v>0</v>
      </c>
      <c r="LC16" s="39">
        <v>1</v>
      </c>
      <c r="LD16" s="39" t="s">
        <v>2829</v>
      </c>
      <c r="LE16" s="39">
        <v>2</v>
      </c>
      <c r="LF16" s="39">
        <v>0</v>
      </c>
      <c r="LG16" s="39">
        <v>1</v>
      </c>
      <c r="LH16" s="39">
        <v>0</v>
      </c>
      <c r="LI16" s="39">
        <v>0</v>
      </c>
      <c r="LJ16" s="39"/>
      <c r="LK16" s="39" t="s">
        <v>2509</v>
      </c>
      <c r="LL16" s="39">
        <v>1</v>
      </c>
      <c r="LM16" s="39">
        <v>0</v>
      </c>
      <c r="LN16" s="39">
        <v>0</v>
      </c>
      <c r="LO16" s="39">
        <v>1</v>
      </c>
      <c r="LP16" s="39">
        <v>0</v>
      </c>
      <c r="LQ16" s="39"/>
      <c r="LR16" s="39">
        <v>1</v>
      </c>
      <c r="LS16" s="39"/>
      <c r="LT16" s="39">
        <v>18</v>
      </c>
      <c r="LU16" s="39" t="s">
        <v>2806</v>
      </c>
      <c r="LV16" s="39">
        <v>1</v>
      </c>
      <c r="LW16" s="39">
        <v>0</v>
      </c>
      <c r="LX16" s="39">
        <v>0</v>
      </c>
      <c r="LY16" s="39"/>
      <c r="LZ16" s="39">
        <v>1</v>
      </c>
      <c r="MA16" s="39">
        <v>1</v>
      </c>
      <c r="MB16" s="39">
        <v>0</v>
      </c>
      <c r="MC16" s="39">
        <v>0</v>
      </c>
      <c r="MD16" s="39">
        <v>0</v>
      </c>
      <c r="ME16" s="39">
        <v>0</v>
      </c>
      <c r="MF16" s="39"/>
      <c r="MG16" s="39">
        <v>0</v>
      </c>
      <c r="MH16" s="39"/>
      <c r="MI16" s="39">
        <v>1</v>
      </c>
      <c r="MJ16" s="39"/>
      <c r="MK16" s="39">
        <v>1</v>
      </c>
      <c r="ML16" s="39">
        <v>1</v>
      </c>
      <c r="MM16" s="39">
        <v>1</v>
      </c>
      <c r="MN16" s="39">
        <v>0</v>
      </c>
      <c r="MO16" s="39"/>
      <c r="MP16" s="39"/>
      <c r="MQ16" s="39">
        <v>0</v>
      </c>
      <c r="MR16" s="39">
        <v>0</v>
      </c>
      <c r="MS16" s="39"/>
      <c r="MT16" s="39"/>
      <c r="MU16" s="39"/>
      <c r="MV16" s="39">
        <v>1</v>
      </c>
      <c r="MW16" s="39" t="s">
        <v>2586</v>
      </c>
      <c r="MX16" s="39">
        <v>0</v>
      </c>
      <c r="MY16" s="39">
        <v>0</v>
      </c>
      <c r="MZ16" s="39">
        <v>1</v>
      </c>
      <c r="NA16" s="39">
        <v>0</v>
      </c>
      <c r="NB16" s="39">
        <v>0</v>
      </c>
      <c r="NC16" s="39">
        <v>0</v>
      </c>
      <c r="ND16" s="39">
        <v>0</v>
      </c>
      <c r="NE16" s="39">
        <v>0</v>
      </c>
      <c r="NF16" s="39">
        <v>0</v>
      </c>
      <c r="NG16" s="39" t="s">
        <v>2830</v>
      </c>
      <c r="NH16" s="39" t="s">
        <v>2831</v>
      </c>
      <c r="NI16" s="39"/>
      <c r="NJ16" s="39" t="s">
        <v>2428</v>
      </c>
      <c r="NK16" s="39" t="s">
        <v>2428</v>
      </c>
      <c r="NL16" s="39" t="s">
        <v>2832</v>
      </c>
      <c r="NM16" s="39">
        <v>1</v>
      </c>
      <c r="NN16" s="39" t="s">
        <v>2428</v>
      </c>
      <c r="NO16" s="39" t="s">
        <v>2707</v>
      </c>
      <c r="NP16" s="39">
        <v>3</v>
      </c>
      <c r="NQ16" s="39" t="s">
        <v>2833</v>
      </c>
      <c r="NR16" s="39" t="s">
        <v>2834</v>
      </c>
      <c r="NS16" s="39"/>
      <c r="NT16" s="39"/>
      <c r="NU16" s="39"/>
      <c r="NV16" s="39"/>
      <c r="NW16" s="39">
        <v>0</v>
      </c>
      <c r="NX16" s="39"/>
      <c r="NY16" s="39">
        <v>1</v>
      </c>
      <c r="NZ16" s="39">
        <v>1</v>
      </c>
      <c r="OA16" s="39" t="s">
        <v>2433</v>
      </c>
      <c r="OB16" s="39">
        <v>0</v>
      </c>
      <c r="OC16" s="39">
        <v>0</v>
      </c>
      <c r="OD16" s="39">
        <v>0</v>
      </c>
      <c r="OE16" s="39">
        <v>1</v>
      </c>
      <c r="OF16" s="39">
        <v>0</v>
      </c>
      <c r="OG16" s="39">
        <v>0</v>
      </c>
      <c r="OH16" s="39">
        <v>0</v>
      </c>
      <c r="OI16" s="39">
        <v>0</v>
      </c>
      <c r="OJ16" s="39"/>
      <c r="OK16" s="39">
        <v>1</v>
      </c>
      <c r="OL16" s="39"/>
      <c r="OM16" s="39" t="s">
        <v>2835</v>
      </c>
      <c r="ON16" s="39">
        <v>0</v>
      </c>
      <c r="OO16" s="39">
        <v>0</v>
      </c>
      <c r="OP16" s="39">
        <v>0</v>
      </c>
      <c r="OQ16" s="39">
        <v>0</v>
      </c>
      <c r="OR16" s="39">
        <v>0</v>
      </c>
      <c r="OS16" s="39">
        <v>0</v>
      </c>
      <c r="OT16" s="39">
        <v>1</v>
      </c>
      <c r="OU16" s="39">
        <v>0</v>
      </c>
      <c r="OV16" s="39">
        <v>0</v>
      </c>
      <c r="OW16" s="39">
        <v>0</v>
      </c>
      <c r="OX16" s="39" t="s">
        <v>2836</v>
      </c>
      <c r="OY16" s="39" t="s">
        <v>2837</v>
      </c>
      <c r="OZ16" s="39" t="s">
        <v>1241</v>
      </c>
      <c r="PA16" s="39">
        <v>0</v>
      </c>
      <c r="PB16" s="39">
        <v>0</v>
      </c>
      <c r="PC16" s="39">
        <v>0</v>
      </c>
      <c r="PD16" s="39">
        <v>0</v>
      </c>
      <c r="PE16" s="39">
        <v>1</v>
      </c>
      <c r="PF16" s="39">
        <v>0</v>
      </c>
      <c r="PG16" s="39">
        <v>0</v>
      </c>
      <c r="PH16" s="39"/>
      <c r="PI16" s="39">
        <v>1</v>
      </c>
      <c r="PJ16" s="39" t="s">
        <v>1979</v>
      </c>
      <c r="PK16" s="39">
        <v>0</v>
      </c>
      <c r="PL16" s="39">
        <v>0</v>
      </c>
      <c r="PM16" s="39">
        <v>0</v>
      </c>
      <c r="PN16" s="39">
        <v>0</v>
      </c>
      <c r="PO16" s="39">
        <v>0</v>
      </c>
      <c r="PP16" s="39">
        <v>0</v>
      </c>
      <c r="PQ16" s="39">
        <v>0</v>
      </c>
      <c r="PR16" s="39">
        <v>1</v>
      </c>
      <c r="PS16" s="39">
        <v>0</v>
      </c>
      <c r="PT16" s="39"/>
      <c r="PU16" s="39" t="s">
        <v>2436</v>
      </c>
      <c r="PV16" s="39" t="s">
        <v>2437</v>
      </c>
      <c r="PW16" s="39">
        <v>1</v>
      </c>
      <c r="PX16" s="39">
        <v>2</v>
      </c>
      <c r="PY16" s="39"/>
      <c r="PZ16" s="39" t="s">
        <v>383</v>
      </c>
      <c r="QA16" s="39" t="s">
        <v>2838</v>
      </c>
      <c r="QB16" s="39" t="s">
        <v>2839</v>
      </c>
      <c r="QC16" s="39" t="s">
        <v>2840</v>
      </c>
      <c r="QD16" s="39">
        <v>1</v>
      </c>
      <c r="QE16" s="39">
        <v>1</v>
      </c>
      <c r="QF16" s="39">
        <v>0</v>
      </c>
      <c r="QG16" s="39">
        <v>0</v>
      </c>
      <c r="QH16" s="39">
        <v>0</v>
      </c>
      <c r="QI16" s="39">
        <v>0</v>
      </c>
      <c r="QJ16" s="39">
        <v>0</v>
      </c>
      <c r="QK16" s="39">
        <v>0</v>
      </c>
      <c r="QL16" s="39"/>
      <c r="QM16" s="39" t="s">
        <v>2531</v>
      </c>
      <c r="QN16" s="39">
        <v>0</v>
      </c>
      <c r="QO16" s="39">
        <v>0</v>
      </c>
      <c r="QP16" s="39">
        <v>1</v>
      </c>
      <c r="QQ16" s="39">
        <v>0</v>
      </c>
      <c r="QR16" s="39">
        <v>0</v>
      </c>
      <c r="QS16" s="39"/>
      <c r="QT16" s="39" t="s">
        <v>2531</v>
      </c>
      <c r="QU16" s="39">
        <v>0</v>
      </c>
      <c r="QV16" s="39">
        <v>0</v>
      </c>
      <c r="QW16" s="39">
        <v>0</v>
      </c>
      <c r="QX16" s="39">
        <v>1</v>
      </c>
      <c r="QY16" s="39">
        <v>0</v>
      </c>
      <c r="QZ16" s="39">
        <v>0</v>
      </c>
      <c r="RA16" s="39">
        <v>0</v>
      </c>
      <c r="RB16" s="39"/>
      <c r="RC16" s="39">
        <v>1</v>
      </c>
      <c r="RD16" s="39">
        <v>0</v>
      </c>
      <c r="RE16" s="39">
        <v>0</v>
      </c>
      <c r="RF16" s="39"/>
      <c r="RG16" s="39">
        <v>0</v>
      </c>
      <c r="RH16" s="39">
        <v>0</v>
      </c>
      <c r="RI16" s="39"/>
      <c r="RJ16" s="39">
        <v>0</v>
      </c>
      <c r="RK16" s="39">
        <v>0</v>
      </c>
      <c r="RL16" s="39"/>
      <c r="RM16" s="39">
        <v>1</v>
      </c>
      <c r="RN16" s="39">
        <v>3</v>
      </c>
      <c r="RO16" s="39"/>
      <c r="RP16" s="39">
        <v>0</v>
      </c>
      <c r="RQ16" s="39"/>
      <c r="RR16" s="39" t="s">
        <v>2841</v>
      </c>
      <c r="RS16" s="39">
        <v>1</v>
      </c>
      <c r="RT16" s="39">
        <v>0</v>
      </c>
      <c r="RU16" s="39">
        <v>1</v>
      </c>
      <c r="RV16" s="39">
        <v>0</v>
      </c>
      <c r="RW16" s="39">
        <v>0</v>
      </c>
      <c r="RX16" s="39">
        <v>0</v>
      </c>
      <c r="RY16" s="39">
        <v>0</v>
      </c>
      <c r="RZ16" s="39">
        <v>0</v>
      </c>
      <c r="SA16" s="39">
        <v>0</v>
      </c>
      <c r="SB16" s="39">
        <v>0</v>
      </c>
      <c r="SC16" s="39">
        <v>0</v>
      </c>
      <c r="SD16" s="39">
        <v>0</v>
      </c>
      <c r="SE16" s="39">
        <v>0</v>
      </c>
      <c r="SF16" s="39">
        <v>0</v>
      </c>
      <c r="SG16" s="39" t="s">
        <v>2842</v>
      </c>
      <c r="SH16" s="39" t="s">
        <v>2843</v>
      </c>
      <c r="SI16" s="39" t="s">
        <v>2446</v>
      </c>
      <c r="SJ16" s="39">
        <v>1</v>
      </c>
      <c r="SK16" s="39">
        <v>0</v>
      </c>
      <c r="SL16" s="39">
        <v>0</v>
      </c>
      <c r="SM16" s="39">
        <v>0</v>
      </c>
      <c r="SN16" s="39">
        <v>0</v>
      </c>
      <c r="SO16" s="39">
        <v>0</v>
      </c>
      <c r="SP16" s="39">
        <v>0</v>
      </c>
      <c r="SQ16" s="39">
        <v>0</v>
      </c>
      <c r="SR16" s="39">
        <v>0</v>
      </c>
      <c r="SS16" s="39">
        <v>0</v>
      </c>
      <c r="ST16" s="39"/>
      <c r="SU16" s="39" t="s">
        <v>2447</v>
      </c>
      <c r="SV16" s="39">
        <v>1</v>
      </c>
      <c r="SW16" s="39">
        <v>0</v>
      </c>
      <c r="SX16" s="39">
        <v>0</v>
      </c>
      <c r="SY16" s="39">
        <v>0</v>
      </c>
      <c r="SZ16" s="39">
        <v>0</v>
      </c>
      <c r="TA16" s="39"/>
      <c r="TB16" s="39"/>
      <c r="TC16" s="39"/>
      <c r="TD16" s="39">
        <v>1</v>
      </c>
      <c r="TE16" s="39"/>
      <c r="TF16" s="39">
        <v>0</v>
      </c>
      <c r="TG16" s="39"/>
      <c r="TH16" s="39" t="s">
        <v>1979</v>
      </c>
      <c r="TI16" s="39">
        <v>0</v>
      </c>
      <c r="TJ16" s="39">
        <v>0</v>
      </c>
      <c r="TK16" s="39">
        <v>0</v>
      </c>
      <c r="TL16" s="39">
        <v>0</v>
      </c>
      <c r="TM16" s="39">
        <v>0</v>
      </c>
      <c r="TN16" s="39">
        <v>0</v>
      </c>
      <c r="TO16" s="39">
        <v>1</v>
      </c>
      <c r="TP16" s="39">
        <v>0</v>
      </c>
      <c r="TQ16" s="39" t="s">
        <v>2844</v>
      </c>
      <c r="TR16" s="39">
        <v>1</v>
      </c>
      <c r="TS16" s="39" t="s">
        <v>2435</v>
      </c>
      <c r="TT16" s="39">
        <v>0</v>
      </c>
      <c r="TU16" s="39">
        <v>0</v>
      </c>
      <c r="TV16" s="39">
        <v>0</v>
      </c>
      <c r="TW16" s="39">
        <v>0</v>
      </c>
      <c r="TX16" s="39">
        <v>0</v>
      </c>
      <c r="TY16" s="39">
        <v>0</v>
      </c>
      <c r="TZ16" s="39">
        <v>0</v>
      </c>
      <c r="UA16" s="39">
        <v>0</v>
      </c>
      <c r="UB16" s="39">
        <v>1</v>
      </c>
      <c r="UC16" s="39"/>
      <c r="UD16" s="39">
        <f>SUM(TT16+TV16+TW16+TX16)</f>
        <v>0</v>
      </c>
      <c r="UE16" s="39" t="s">
        <v>2435</v>
      </c>
      <c r="UF16" s="39">
        <v>0</v>
      </c>
      <c r="UG16" s="39">
        <v>0</v>
      </c>
      <c r="UH16" s="39">
        <v>0</v>
      </c>
      <c r="UI16" s="39">
        <v>0</v>
      </c>
      <c r="UJ16" s="39">
        <v>0</v>
      </c>
      <c r="UK16" s="39">
        <v>1</v>
      </c>
      <c r="UL16" s="39">
        <v>1</v>
      </c>
      <c r="UM16" s="39" t="s">
        <v>2418</v>
      </c>
      <c r="UN16" s="39">
        <v>0</v>
      </c>
      <c r="UO16" s="39" t="s">
        <v>383</v>
      </c>
      <c r="UP16" s="39" t="s">
        <v>383</v>
      </c>
      <c r="UQ16" s="39" t="s">
        <v>383</v>
      </c>
      <c r="UR16" s="39" t="s">
        <v>383</v>
      </c>
      <c r="US16" s="39" t="s">
        <v>383</v>
      </c>
      <c r="UT16" s="39" t="s">
        <v>383</v>
      </c>
      <c r="UU16" s="39" t="s">
        <v>383</v>
      </c>
      <c r="UV16" s="39">
        <v>0</v>
      </c>
      <c r="UW16" s="39" t="s">
        <v>383</v>
      </c>
      <c r="UX16" s="39" t="s">
        <v>2845</v>
      </c>
      <c r="UY16" s="39" t="s">
        <v>2846</v>
      </c>
      <c r="UZ16" s="39">
        <v>1</v>
      </c>
      <c r="VA16" s="39">
        <v>0</v>
      </c>
      <c r="VB16" s="39">
        <v>0</v>
      </c>
      <c r="VC16" s="39">
        <v>0</v>
      </c>
      <c r="VD16" s="39">
        <v>0</v>
      </c>
      <c r="VE16" s="39">
        <v>0</v>
      </c>
      <c r="VF16" s="39">
        <v>0</v>
      </c>
      <c r="VG16" s="39">
        <v>0</v>
      </c>
      <c r="VH16" s="39" t="s">
        <v>2847</v>
      </c>
      <c r="VI16" s="39">
        <v>0</v>
      </c>
      <c r="VJ16" s="39" t="s">
        <v>383</v>
      </c>
      <c r="VK16" s="39" t="s">
        <v>383</v>
      </c>
      <c r="VL16" s="39" t="s">
        <v>383</v>
      </c>
      <c r="VM16" s="39" t="s">
        <v>383</v>
      </c>
      <c r="VN16" s="39" t="s">
        <v>383</v>
      </c>
      <c r="VO16" s="39" t="s">
        <v>383</v>
      </c>
      <c r="VP16" s="39" t="s">
        <v>383</v>
      </c>
      <c r="VQ16" s="39" t="s">
        <v>383</v>
      </c>
      <c r="VR16" s="39" t="s">
        <v>383</v>
      </c>
      <c r="VS16" s="39" t="s">
        <v>383</v>
      </c>
      <c r="VT16" s="39" t="s">
        <v>383</v>
      </c>
      <c r="VU16" s="39" t="s">
        <v>383</v>
      </c>
      <c r="VV16" s="39"/>
      <c r="VW16" s="39" t="s">
        <v>2720</v>
      </c>
      <c r="VX16" s="39">
        <v>0</v>
      </c>
      <c r="VY16" s="39">
        <v>1</v>
      </c>
      <c r="VZ16" s="39">
        <v>0</v>
      </c>
      <c r="WA16" s="39">
        <v>0</v>
      </c>
      <c r="WB16" s="39">
        <v>0</v>
      </c>
      <c r="WC16" s="39">
        <v>0</v>
      </c>
      <c r="WD16" s="39">
        <v>0</v>
      </c>
      <c r="WE16" s="39">
        <v>0</v>
      </c>
      <c r="WF16" s="39">
        <v>0</v>
      </c>
      <c r="WG16" s="39">
        <v>0</v>
      </c>
      <c r="WH16" s="39">
        <v>0</v>
      </c>
      <c r="WI16" s="39">
        <v>0</v>
      </c>
      <c r="WJ16" s="39">
        <v>0</v>
      </c>
      <c r="WK16" s="39">
        <v>0</v>
      </c>
      <c r="WL16" s="39"/>
      <c r="WM16" s="39"/>
      <c r="WN16" s="39"/>
      <c r="WO16" s="39">
        <f t="shared" si="0"/>
        <v>1</v>
      </c>
      <c r="WP16" s="39" t="s">
        <v>2593</v>
      </c>
      <c r="WQ16" s="39"/>
      <c r="WR16" s="39" t="s">
        <v>2435</v>
      </c>
      <c r="WS16" s="39">
        <v>0</v>
      </c>
      <c r="WT16" s="39">
        <v>0</v>
      </c>
      <c r="WU16" s="39">
        <v>0</v>
      </c>
      <c r="WV16" s="39">
        <v>0</v>
      </c>
      <c r="WW16" s="39">
        <v>0</v>
      </c>
      <c r="WX16" s="39">
        <v>0</v>
      </c>
      <c r="WY16" s="39">
        <v>0</v>
      </c>
      <c r="WZ16" s="39">
        <v>0</v>
      </c>
      <c r="XA16" s="39">
        <v>0</v>
      </c>
      <c r="XB16" s="39">
        <v>1</v>
      </c>
      <c r="XC16" s="39">
        <v>0</v>
      </c>
      <c r="XD16" s="39"/>
      <c r="XE16" s="39"/>
      <c r="XF16" s="39">
        <f t="shared" si="1"/>
        <v>0</v>
      </c>
      <c r="XG16" s="39" t="s">
        <v>2447</v>
      </c>
      <c r="XH16" s="39">
        <v>1</v>
      </c>
      <c r="XI16" s="39">
        <v>0</v>
      </c>
      <c r="XJ16" s="39">
        <v>0</v>
      </c>
      <c r="XK16" s="39">
        <v>0</v>
      </c>
      <c r="XL16" s="39">
        <v>0</v>
      </c>
      <c r="XM16" s="39"/>
      <c r="XN16" s="39"/>
      <c r="XO16" s="57" t="e">
        <f>SUM(XF16+WO16+VA16+UD16+TR16+TD16+#REF!)</f>
        <v>#REF!</v>
      </c>
      <c r="XP16" s="57">
        <v>4</v>
      </c>
      <c r="XQ16" s="56">
        <v>1</v>
      </c>
    </row>
    <row r="17" spans="1:641" ht="15" customHeight="1" x14ac:dyDescent="0.2">
      <c r="A17" s="39" t="s">
        <v>383</v>
      </c>
      <c r="B17" s="39" t="s">
        <v>373</v>
      </c>
      <c r="C17" s="52" t="s">
        <v>532</v>
      </c>
      <c r="D17" s="39" t="s">
        <v>2722</v>
      </c>
      <c r="E17" s="52" t="s">
        <v>2395</v>
      </c>
      <c r="F17" s="52" t="s">
        <v>2848</v>
      </c>
      <c r="G17" s="79">
        <v>9.2449089999999998</v>
      </c>
      <c r="H17" s="79">
        <v>-79.349919999999997</v>
      </c>
      <c r="I17" s="52">
        <v>9.2448910000000009</v>
      </c>
      <c r="J17" s="52">
        <v>-79.349889000000005</v>
      </c>
      <c r="K17" s="79">
        <v>-79.349919999999997</v>
      </c>
      <c r="L17" s="80">
        <v>831.90002441399997</v>
      </c>
      <c r="M17" s="40">
        <v>96</v>
      </c>
      <c r="N17" s="39"/>
      <c r="O17" s="41">
        <v>5</v>
      </c>
      <c r="P17" s="39" t="s">
        <v>2849</v>
      </c>
      <c r="Q17" s="39">
        <v>0</v>
      </c>
      <c r="R17" s="41">
        <v>77</v>
      </c>
      <c r="S17" s="39">
        <v>2</v>
      </c>
      <c r="T17" s="39">
        <v>2</v>
      </c>
      <c r="U17" s="39" t="s">
        <v>2454</v>
      </c>
      <c r="V17" s="39" t="s">
        <v>2455</v>
      </c>
      <c r="W17" s="39" t="s">
        <v>1979</v>
      </c>
      <c r="X17" s="39" t="s">
        <v>383</v>
      </c>
      <c r="Y17" s="39" t="s">
        <v>2581</v>
      </c>
      <c r="Z17" s="39">
        <v>0</v>
      </c>
      <c r="AA17" s="39">
        <v>0</v>
      </c>
      <c r="AB17" s="39">
        <v>0</v>
      </c>
      <c r="AC17" s="39">
        <v>0</v>
      </c>
      <c r="AD17" s="39">
        <v>0</v>
      </c>
      <c r="AE17" s="39">
        <v>0</v>
      </c>
      <c r="AF17" s="39">
        <v>1</v>
      </c>
      <c r="AG17" s="39" t="s">
        <v>2456</v>
      </c>
      <c r="AH17" s="39" t="s">
        <v>383</v>
      </c>
      <c r="AI17" s="39">
        <v>0</v>
      </c>
      <c r="AJ17" s="39">
        <v>0</v>
      </c>
      <c r="AK17" s="39">
        <v>0</v>
      </c>
      <c r="AL17" s="39">
        <v>0</v>
      </c>
      <c r="AM17" s="39">
        <v>0</v>
      </c>
      <c r="AN17" s="39">
        <v>0</v>
      </c>
      <c r="AO17" s="39">
        <v>1</v>
      </c>
      <c r="AP17" s="39" t="s">
        <v>2850</v>
      </c>
      <c r="AQ17" s="39">
        <v>0</v>
      </c>
      <c r="AR17" s="39"/>
      <c r="AS17" s="39">
        <v>36</v>
      </c>
      <c r="AT17" s="39">
        <v>36</v>
      </c>
      <c r="AU17" s="39">
        <v>1</v>
      </c>
      <c r="AV17" s="39"/>
      <c r="AW17" s="39">
        <v>1</v>
      </c>
      <c r="AX17" s="39" t="s">
        <v>383</v>
      </c>
      <c r="AY17" s="39">
        <v>1</v>
      </c>
      <c r="AZ17" s="39">
        <v>0</v>
      </c>
      <c r="BA17" s="39">
        <v>0</v>
      </c>
      <c r="BB17" s="39">
        <v>0</v>
      </c>
      <c r="BC17" s="39"/>
      <c r="BD17" s="39">
        <v>2</v>
      </c>
      <c r="BE17" s="39" t="s">
        <v>383</v>
      </c>
      <c r="BF17" s="39">
        <v>0</v>
      </c>
      <c r="BG17" s="39">
        <v>1</v>
      </c>
      <c r="BH17" s="39">
        <v>0</v>
      </c>
      <c r="BI17" s="39">
        <v>0</v>
      </c>
      <c r="BJ17" s="39"/>
      <c r="BK17" s="39">
        <v>3</v>
      </c>
      <c r="BL17" s="39">
        <v>2</v>
      </c>
      <c r="BM17" s="39" t="s">
        <v>383</v>
      </c>
      <c r="BN17" s="39">
        <v>0</v>
      </c>
      <c r="BO17" s="39">
        <v>1</v>
      </c>
      <c r="BP17" s="39">
        <v>0</v>
      </c>
      <c r="BQ17" s="39">
        <v>0</v>
      </c>
      <c r="BR17" s="39">
        <v>0</v>
      </c>
      <c r="BS17" s="39">
        <v>0</v>
      </c>
      <c r="BT17" s="39">
        <v>0</v>
      </c>
      <c r="BU17" s="39"/>
      <c r="BV17" s="39">
        <v>3</v>
      </c>
      <c r="BW17" s="39">
        <v>3</v>
      </c>
      <c r="BX17" s="39"/>
      <c r="BY17" s="39">
        <v>0</v>
      </c>
      <c r="BZ17" s="39">
        <v>0</v>
      </c>
      <c r="CA17" s="39">
        <v>1</v>
      </c>
      <c r="CB17" s="39">
        <v>0</v>
      </c>
      <c r="CC17" s="39"/>
      <c r="CD17" s="39">
        <v>3</v>
      </c>
      <c r="CE17" s="39">
        <v>1</v>
      </c>
      <c r="CF17" s="39"/>
      <c r="CG17" s="39">
        <v>2</v>
      </c>
      <c r="CH17" s="39"/>
      <c r="CI17" s="39">
        <v>1</v>
      </c>
      <c r="CJ17" s="39">
        <v>1</v>
      </c>
      <c r="CK17" s="39"/>
      <c r="CL17" s="39" t="s">
        <v>2404</v>
      </c>
      <c r="CM17" s="39"/>
      <c r="CN17" s="39">
        <v>1</v>
      </c>
      <c r="CO17" s="39">
        <v>1</v>
      </c>
      <c r="CP17" s="39">
        <v>0</v>
      </c>
      <c r="CQ17" s="39"/>
      <c r="CR17" s="39">
        <v>0</v>
      </c>
      <c r="CS17" s="39"/>
      <c r="CT17" s="39">
        <v>0</v>
      </c>
      <c r="CU17" s="39">
        <v>1</v>
      </c>
      <c r="CV17" s="39">
        <v>0</v>
      </c>
      <c r="CW17" s="39"/>
      <c r="CX17" s="39">
        <v>0</v>
      </c>
      <c r="CY17" s="39">
        <v>0</v>
      </c>
      <c r="CZ17" s="39"/>
      <c r="DA17" s="39">
        <v>0</v>
      </c>
      <c r="DB17" s="39"/>
      <c r="DC17" s="39">
        <v>0</v>
      </c>
      <c r="DD17" s="39"/>
      <c r="DE17" s="39">
        <v>1</v>
      </c>
      <c r="DF17" s="39">
        <v>1</v>
      </c>
      <c r="DG17" s="39">
        <v>1</v>
      </c>
      <c r="DH17" s="39">
        <v>1</v>
      </c>
      <c r="DI17" s="39">
        <v>0</v>
      </c>
      <c r="DJ17" s="39"/>
      <c r="DK17" s="39"/>
      <c r="DL17" s="39">
        <v>0</v>
      </c>
      <c r="DM17" s="39"/>
      <c r="DN17" s="39">
        <v>0</v>
      </c>
      <c r="DO17" s="39"/>
      <c r="DP17" s="39">
        <v>1</v>
      </c>
      <c r="DQ17" s="39">
        <v>2</v>
      </c>
      <c r="DR17" s="39">
        <v>1</v>
      </c>
      <c r="DS17" s="39">
        <v>1</v>
      </c>
      <c r="DT17" s="39">
        <v>1</v>
      </c>
      <c r="DU17" s="39">
        <v>1</v>
      </c>
      <c r="DV17" s="39">
        <v>0</v>
      </c>
      <c r="DW17" s="39"/>
      <c r="DX17" s="39">
        <v>0</v>
      </c>
      <c r="DY17" s="39"/>
      <c r="DZ17" s="39">
        <v>1</v>
      </c>
      <c r="EA17" s="39" t="s">
        <v>2406</v>
      </c>
      <c r="EB17" s="39">
        <v>1</v>
      </c>
      <c r="EC17" s="39">
        <v>1</v>
      </c>
      <c r="ED17" s="39" t="s">
        <v>2627</v>
      </c>
      <c r="EE17" s="39" t="s">
        <v>2851</v>
      </c>
      <c r="EF17" s="39">
        <v>1</v>
      </c>
      <c r="EG17" s="39" t="s">
        <v>2852</v>
      </c>
      <c r="EH17" s="39">
        <v>0</v>
      </c>
      <c r="EI17" s="39" t="s">
        <v>383</v>
      </c>
      <c r="EJ17" s="39" t="s">
        <v>383</v>
      </c>
      <c r="EK17" s="39" t="s">
        <v>383</v>
      </c>
      <c r="EL17" s="39" t="s">
        <v>383</v>
      </c>
      <c r="EM17" s="39" t="s">
        <v>383</v>
      </c>
      <c r="EN17" s="39" t="s">
        <v>383</v>
      </c>
      <c r="EO17" s="39">
        <v>0</v>
      </c>
      <c r="EP17" s="39" t="s">
        <v>383</v>
      </c>
      <c r="EQ17" s="39" t="s">
        <v>383</v>
      </c>
      <c r="ER17" s="39" t="s">
        <v>383</v>
      </c>
      <c r="ES17" s="39" t="s">
        <v>383</v>
      </c>
      <c r="ET17" s="39" t="s">
        <v>383</v>
      </c>
      <c r="EU17" s="39" t="s">
        <v>383</v>
      </c>
      <c r="EV17" s="39">
        <v>1</v>
      </c>
      <c r="EW17" s="39" t="s">
        <v>2409</v>
      </c>
      <c r="EX17" s="39" t="s">
        <v>2409</v>
      </c>
      <c r="EY17" s="39" t="s">
        <v>2462</v>
      </c>
      <c r="EZ17" s="39" t="s">
        <v>2496</v>
      </c>
      <c r="FA17" s="39" t="s">
        <v>2469</v>
      </c>
      <c r="FB17" s="39" t="s">
        <v>383</v>
      </c>
      <c r="FC17" s="39">
        <v>0</v>
      </c>
      <c r="FD17" s="39" t="s">
        <v>383</v>
      </c>
      <c r="FE17" s="39" t="s">
        <v>383</v>
      </c>
      <c r="FF17" s="39" t="s">
        <v>383</v>
      </c>
      <c r="FG17" s="39" t="s">
        <v>383</v>
      </c>
      <c r="FH17" s="39" t="s">
        <v>383</v>
      </c>
      <c r="FI17" s="39" t="s">
        <v>383</v>
      </c>
      <c r="FJ17" s="39">
        <v>1</v>
      </c>
      <c r="FK17" s="39" t="s">
        <v>2412</v>
      </c>
      <c r="FL17" s="39" t="s">
        <v>2413</v>
      </c>
      <c r="FM17" s="39" t="s">
        <v>2466</v>
      </c>
      <c r="FN17" s="39" t="s">
        <v>2496</v>
      </c>
      <c r="FO17" s="39" t="s">
        <v>2469</v>
      </c>
      <c r="FP17" s="39" t="s">
        <v>383</v>
      </c>
      <c r="FQ17" s="39">
        <v>0</v>
      </c>
      <c r="FR17" s="39" t="s">
        <v>383</v>
      </c>
      <c r="FS17" s="39" t="s">
        <v>383</v>
      </c>
      <c r="FT17" s="39" t="s">
        <v>383</v>
      </c>
      <c r="FU17" s="39" t="s">
        <v>383</v>
      </c>
      <c r="FV17" s="39" t="s">
        <v>383</v>
      </c>
      <c r="FW17" s="39" t="s">
        <v>383</v>
      </c>
      <c r="FX17" s="39">
        <v>0</v>
      </c>
      <c r="FY17" s="39" t="s">
        <v>383</v>
      </c>
      <c r="FZ17" s="39" t="s">
        <v>383</v>
      </c>
      <c r="GA17" s="39" t="s">
        <v>383</v>
      </c>
      <c r="GB17" s="39" t="s">
        <v>383</v>
      </c>
      <c r="GC17" s="39" t="s">
        <v>383</v>
      </c>
      <c r="GD17" s="39" t="s">
        <v>383</v>
      </c>
      <c r="GE17" s="39">
        <v>0</v>
      </c>
      <c r="GF17" s="39" t="s">
        <v>383</v>
      </c>
      <c r="GG17" s="39" t="s">
        <v>383</v>
      </c>
      <c r="GH17" s="39" t="s">
        <v>383</v>
      </c>
      <c r="GI17" s="39" t="s">
        <v>383</v>
      </c>
      <c r="GJ17" s="39" t="s">
        <v>383</v>
      </c>
      <c r="GK17" s="39" t="s">
        <v>383</v>
      </c>
      <c r="GL17" s="39" t="s">
        <v>383</v>
      </c>
      <c r="GM17" s="39" t="s">
        <v>383</v>
      </c>
      <c r="GN17" s="39" t="s">
        <v>383</v>
      </c>
      <c r="GO17" s="39" t="s">
        <v>383</v>
      </c>
      <c r="GP17" s="39" t="s">
        <v>383</v>
      </c>
      <c r="GQ17" s="39" t="s">
        <v>383</v>
      </c>
      <c r="GR17" s="39" t="s">
        <v>383</v>
      </c>
      <c r="GS17" s="39" t="s">
        <v>383</v>
      </c>
      <c r="GT17" s="39">
        <v>1</v>
      </c>
      <c r="GU17" s="39">
        <v>10</v>
      </c>
      <c r="GV17" s="39"/>
      <c r="GW17" s="39">
        <v>1</v>
      </c>
      <c r="GX17" s="39">
        <v>10</v>
      </c>
      <c r="GY17" s="39" t="s">
        <v>2853</v>
      </c>
      <c r="GZ17" s="39">
        <v>1</v>
      </c>
      <c r="HA17" s="39">
        <v>10</v>
      </c>
      <c r="HB17" s="39"/>
      <c r="HC17" s="39">
        <v>0</v>
      </c>
      <c r="HD17" s="39" t="s">
        <v>383</v>
      </c>
      <c r="HE17" s="39"/>
      <c r="HF17" s="39">
        <v>0</v>
      </c>
      <c r="HG17" s="39" t="s">
        <v>383</v>
      </c>
      <c r="HH17" s="39"/>
      <c r="HI17" s="39">
        <v>0</v>
      </c>
      <c r="HJ17" s="39" t="s">
        <v>383</v>
      </c>
      <c r="HK17" s="39"/>
      <c r="HL17" s="39">
        <v>0</v>
      </c>
      <c r="HM17" s="39" t="s">
        <v>383</v>
      </c>
      <c r="HN17" s="39"/>
      <c r="HO17" s="39">
        <v>0</v>
      </c>
      <c r="HP17" s="39" t="s">
        <v>383</v>
      </c>
      <c r="HQ17" s="39">
        <v>0</v>
      </c>
      <c r="HR17" s="39" t="s">
        <v>383</v>
      </c>
      <c r="HS17" s="39">
        <v>0</v>
      </c>
      <c r="HT17" s="39"/>
      <c r="HU17" s="39" t="s">
        <v>383</v>
      </c>
      <c r="HV17" s="39" t="s">
        <v>383</v>
      </c>
      <c r="HW17" s="39"/>
      <c r="HX17" s="39" t="s">
        <v>383</v>
      </c>
      <c r="HY17" s="39" t="s">
        <v>2472</v>
      </c>
      <c r="HZ17" s="39"/>
      <c r="IA17" s="39" t="s">
        <v>1734</v>
      </c>
      <c r="IB17" s="39"/>
      <c r="IC17" s="39">
        <v>0</v>
      </c>
      <c r="ID17" s="39">
        <v>0</v>
      </c>
      <c r="IE17" s="39" t="s">
        <v>383</v>
      </c>
      <c r="IF17" s="39" t="s">
        <v>383</v>
      </c>
      <c r="IG17" s="39">
        <v>1</v>
      </c>
      <c r="IH17" s="39">
        <v>20</v>
      </c>
      <c r="II17" s="39">
        <v>0</v>
      </c>
      <c r="IJ17" s="39">
        <v>0</v>
      </c>
      <c r="IK17" s="39">
        <v>1</v>
      </c>
      <c r="IL17" s="39">
        <v>0</v>
      </c>
      <c r="IM17" s="39">
        <v>0</v>
      </c>
      <c r="IN17" s="39" t="s">
        <v>383</v>
      </c>
      <c r="IO17" s="39" t="s">
        <v>383</v>
      </c>
      <c r="IP17" s="39" t="s">
        <v>383</v>
      </c>
      <c r="IQ17" s="39">
        <v>0</v>
      </c>
      <c r="IR17" s="39">
        <v>0</v>
      </c>
      <c r="IS17" s="39" t="s">
        <v>383</v>
      </c>
      <c r="IT17" s="39" t="s">
        <v>383</v>
      </c>
      <c r="IU17" s="39" t="s">
        <v>383</v>
      </c>
      <c r="IV17" s="39">
        <v>0</v>
      </c>
      <c r="IW17" s="39">
        <v>0</v>
      </c>
      <c r="IX17" s="39" t="s">
        <v>383</v>
      </c>
      <c r="IY17" s="39" t="s">
        <v>383</v>
      </c>
      <c r="IZ17" s="39" t="s">
        <v>383</v>
      </c>
      <c r="JA17" s="39">
        <v>0</v>
      </c>
      <c r="JB17" s="39">
        <v>0</v>
      </c>
      <c r="JC17" s="39" t="s">
        <v>383</v>
      </c>
      <c r="JD17" s="39" t="s">
        <v>383</v>
      </c>
      <c r="JE17" s="39" t="s">
        <v>383</v>
      </c>
      <c r="JF17" s="39">
        <v>1</v>
      </c>
      <c r="JG17" s="39">
        <v>1</v>
      </c>
      <c r="JH17" s="39">
        <v>1</v>
      </c>
      <c r="JI17" s="39">
        <v>1</v>
      </c>
      <c r="JJ17" s="39">
        <v>0</v>
      </c>
      <c r="JK17" s="39">
        <v>0</v>
      </c>
      <c r="JL17" s="39" t="s">
        <v>383</v>
      </c>
      <c r="JM17" s="39" t="s">
        <v>383</v>
      </c>
      <c r="JN17" s="39" t="s">
        <v>2418</v>
      </c>
      <c r="JO17" s="39">
        <v>3</v>
      </c>
      <c r="JP17" s="39">
        <v>0</v>
      </c>
      <c r="JQ17" s="39">
        <v>0</v>
      </c>
      <c r="JR17" s="39">
        <v>1</v>
      </c>
      <c r="JS17" s="39">
        <v>1</v>
      </c>
      <c r="JT17" s="39">
        <v>1</v>
      </c>
      <c r="JU17" s="39">
        <v>1</v>
      </c>
      <c r="JV17" s="39">
        <v>1</v>
      </c>
      <c r="JW17" s="39">
        <v>0</v>
      </c>
      <c r="JX17" s="39">
        <v>0</v>
      </c>
      <c r="JY17" s="39">
        <v>0</v>
      </c>
      <c r="JZ17" s="39">
        <v>2</v>
      </c>
      <c r="KA17" s="39">
        <v>2</v>
      </c>
      <c r="KB17" s="39">
        <v>1</v>
      </c>
      <c r="KC17" s="39">
        <v>1</v>
      </c>
      <c r="KD17" s="39">
        <v>1</v>
      </c>
      <c r="KE17" s="39">
        <v>2</v>
      </c>
      <c r="KF17" s="39">
        <v>10</v>
      </c>
      <c r="KG17" s="39" t="s">
        <v>2854</v>
      </c>
      <c r="KH17" s="39">
        <v>1.5</v>
      </c>
      <c r="KI17" s="39"/>
      <c r="KJ17" s="39"/>
      <c r="KK17" s="39">
        <v>0</v>
      </c>
      <c r="KL17" s="39"/>
      <c r="KM17" s="39"/>
      <c r="KN17" s="39">
        <v>0</v>
      </c>
      <c r="KO17" s="39"/>
      <c r="KP17" s="39"/>
      <c r="KQ17" s="39">
        <v>1</v>
      </c>
      <c r="KR17" s="39">
        <v>1.5</v>
      </c>
      <c r="KS17" s="39" t="s">
        <v>2855</v>
      </c>
      <c r="KT17" s="39" t="s">
        <v>2856</v>
      </c>
      <c r="KU17" s="39">
        <v>0</v>
      </c>
      <c r="KV17" s="39">
        <v>0</v>
      </c>
      <c r="KW17" s="39">
        <v>0</v>
      </c>
      <c r="KX17" s="39">
        <v>1</v>
      </c>
      <c r="KY17" s="39">
        <v>0</v>
      </c>
      <c r="KZ17" s="39">
        <v>0</v>
      </c>
      <c r="LA17" s="39">
        <v>0</v>
      </c>
      <c r="LB17" s="39">
        <v>0</v>
      </c>
      <c r="LC17" s="39">
        <v>1</v>
      </c>
      <c r="LD17" s="39" t="s">
        <v>2857</v>
      </c>
      <c r="LE17" s="39">
        <v>4</v>
      </c>
      <c r="LF17" s="39">
        <v>0</v>
      </c>
      <c r="LG17" s="39">
        <v>0</v>
      </c>
      <c r="LH17" s="39">
        <v>0</v>
      </c>
      <c r="LI17" s="39">
        <v>1</v>
      </c>
      <c r="LJ17" s="39" t="s">
        <v>631</v>
      </c>
      <c r="LK17" s="39" t="s">
        <v>1979</v>
      </c>
      <c r="LL17" s="39">
        <v>0</v>
      </c>
      <c r="LM17" s="39">
        <v>0</v>
      </c>
      <c r="LN17" s="39">
        <v>0</v>
      </c>
      <c r="LO17" s="39">
        <v>0</v>
      </c>
      <c r="LP17" s="39">
        <v>1</v>
      </c>
      <c r="LQ17" s="39" t="s">
        <v>2858</v>
      </c>
      <c r="LR17" s="39">
        <v>1</v>
      </c>
      <c r="LS17" s="39"/>
      <c r="LT17" s="39">
        <v>1</v>
      </c>
      <c r="LU17" s="39" t="s">
        <v>2671</v>
      </c>
      <c r="LV17" s="39">
        <v>1</v>
      </c>
      <c r="LW17" s="39">
        <v>1</v>
      </c>
      <c r="LX17" s="39">
        <v>0</v>
      </c>
      <c r="LY17" s="39"/>
      <c r="LZ17" s="39">
        <v>1</v>
      </c>
      <c r="MA17" s="39">
        <v>1</v>
      </c>
      <c r="MB17" s="39">
        <v>1</v>
      </c>
      <c r="MC17" s="39">
        <v>1</v>
      </c>
      <c r="MD17" s="39">
        <v>0</v>
      </c>
      <c r="ME17" s="39">
        <v>0</v>
      </c>
      <c r="MF17" s="39"/>
      <c r="MG17" s="39">
        <v>0</v>
      </c>
      <c r="MH17" s="39"/>
      <c r="MI17" s="39">
        <v>1</v>
      </c>
      <c r="MJ17" s="39"/>
      <c r="MK17" s="39">
        <v>0</v>
      </c>
      <c r="ML17" s="39">
        <v>1</v>
      </c>
      <c r="MM17" s="39">
        <v>1</v>
      </c>
      <c r="MN17" s="39">
        <v>0</v>
      </c>
      <c r="MO17" s="39"/>
      <c r="MP17" s="39"/>
      <c r="MQ17" s="39">
        <v>0</v>
      </c>
      <c r="MR17" s="39">
        <v>0</v>
      </c>
      <c r="MS17" s="39"/>
      <c r="MT17" s="39"/>
      <c r="MU17" s="39"/>
      <c r="MV17" s="39">
        <v>0</v>
      </c>
      <c r="MW17" s="39" t="s">
        <v>2123</v>
      </c>
      <c r="MX17" s="39">
        <v>0</v>
      </c>
      <c r="MY17" s="39">
        <v>0</v>
      </c>
      <c r="MZ17" s="39">
        <v>0</v>
      </c>
      <c r="NA17" s="39">
        <v>0</v>
      </c>
      <c r="NB17" s="39">
        <v>0</v>
      </c>
      <c r="NC17" s="39">
        <v>0</v>
      </c>
      <c r="ND17" s="39">
        <v>0</v>
      </c>
      <c r="NE17" s="39">
        <v>0</v>
      </c>
      <c r="NF17" s="39">
        <v>1</v>
      </c>
      <c r="NG17" s="39" t="s">
        <v>2859</v>
      </c>
      <c r="NH17" s="39" t="s">
        <v>2860</v>
      </c>
      <c r="NI17" s="39"/>
      <c r="NJ17" s="39" t="s">
        <v>2428</v>
      </c>
      <c r="NK17" s="39" t="s">
        <v>2478</v>
      </c>
      <c r="NL17" s="39" t="s">
        <v>2861</v>
      </c>
      <c r="NM17" s="39">
        <v>0</v>
      </c>
      <c r="NN17" s="39"/>
      <c r="NO17" s="39"/>
      <c r="NP17" s="39"/>
      <c r="NQ17" s="39"/>
      <c r="NR17" s="39"/>
      <c r="NS17" s="39"/>
      <c r="NT17" s="39"/>
      <c r="NU17" s="39"/>
      <c r="NV17" s="39"/>
      <c r="NW17" s="39">
        <v>0</v>
      </c>
      <c r="NX17" s="39"/>
      <c r="NY17" s="39">
        <v>1</v>
      </c>
      <c r="NZ17" s="39">
        <v>1</v>
      </c>
      <c r="OA17" s="39" t="s">
        <v>2433</v>
      </c>
      <c r="OB17" s="39">
        <v>0</v>
      </c>
      <c r="OC17" s="39">
        <v>0</v>
      </c>
      <c r="OD17" s="39">
        <v>0</v>
      </c>
      <c r="OE17" s="39">
        <v>1</v>
      </c>
      <c r="OF17" s="39">
        <v>0</v>
      </c>
      <c r="OG17" s="39">
        <v>0</v>
      </c>
      <c r="OH17" s="39">
        <v>0</v>
      </c>
      <c r="OI17" s="39">
        <v>0</v>
      </c>
      <c r="OJ17" s="39"/>
      <c r="OK17" s="39">
        <v>1</v>
      </c>
      <c r="OL17" s="39"/>
      <c r="OM17" s="39" t="s">
        <v>2434</v>
      </c>
      <c r="ON17" s="39">
        <v>1</v>
      </c>
      <c r="OO17" s="39">
        <v>0</v>
      </c>
      <c r="OP17" s="39">
        <v>0</v>
      </c>
      <c r="OQ17" s="39">
        <v>0</v>
      </c>
      <c r="OR17" s="39">
        <v>0</v>
      </c>
      <c r="OS17" s="39">
        <v>0</v>
      </c>
      <c r="OT17" s="39">
        <v>0</v>
      </c>
      <c r="OU17" s="39">
        <v>0</v>
      </c>
      <c r="OV17" s="39">
        <v>0</v>
      </c>
      <c r="OW17" s="39">
        <v>0</v>
      </c>
      <c r="OX17" s="39"/>
      <c r="OY17" s="39"/>
      <c r="OZ17" s="39" t="s">
        <v>1241</v>
      </c>
      <c r="PA17" s="39">
        <v>0</v>
      </c>
      <c r="PB17" s="39">
        <v>0</v>
      </c>
      <c r="PC17" s="39">
        <v>0</v>
      </c>
      <c r="PD17" s="39">
        <v>0</v>
      </c>
      <c r="PE17" s="39">
        <v>1</v>
      </c>
      <c r="PF17" s="39">
        <v>0</v>
      </c>
      <c r="PG17" s="39">
        <v>0</v>
      </c>
      <c r="PH17" s="39"/>
      <c r="PI17" s="39">
        <v>1</v>
      </c>
      <c r="PJ17" s="39" t="s">
        <v>1979</v>
      </c>
      <c r="PK17" s="39">
        <v>0</v>
      </c>
      <c r="PL17" s="39">
        <v>0</v>
      </c>
      <c r="PM17" s="39">
        <v>0</v>
      </c>
      <c r="PN17" s="39">
        <v>0</v>
      </c>
      <c r="PO17" s="39">
        <v>0</v>
      </c>
      <c r="PP17" s="39">
        <v>0</v>
      </c>
      <c r="PQ17" s="39">
        <v>0</v>
      </c>
      <c r="PR17" s="39">
        <v>1</v>
      </c>
      <c r="PS17" s="39">
        <v>0</v>
      </c>
      <c r="PT17" s="39"/>
      <c r="PU17" s="39"/>
      <c r="PV17" s="39"/>
      <c r="PW17" s="39">
        <v>1</v>
      </c>
      <c r="PX17" s="39">
        <v>1</v>
      </c>
      <c r="PY17" s="39"/>
      <c r="PZ17" s="39" t="s">
        <v>383</v>
      </c>
      <c r="QA17" s="39" t="s">
        <v>2438</v>
      </c>
      <c r="QB17" s="39" t="s">
        <v>2439</v>
      </c>
      <c r="QC17" s="39" t="s">
        <v>2440</v>
      </c>
      <c r="QD17" s="39">
        <v>1</v>
      </c>
      <c r="QE17" s="39">
        <v>1</v>
      </c>
      <c r="QF17" s="39">
        <v>0</v>
      </c>
      <c r="QG17" s="39">
        <v>0</v>
      </c>
      <c r="QH17" s="39">
        <v>0</v>
      </c>
      <c r="QI17" s="39">
        <v>0</v>
      </c>
      <c r="QJ17" s="39">
        <v>0</v>
      </c>
      <c r="QK17" s="39">
        <v>0</v>
      </c>
      <c r="QL17" s="39"/>
      <c r="QM17" s="39" t="s">
        <v>2442</v>
      </c>
      <c r="QN17" s="39">
        <v>1</v>
      </c>
      <c r="QO17" s="39">
        <v>0</v>
      </c>
      <c r="QP17" s="39">
        <v>0</v>
      </c>
      <c r="QQ17" s="39">
        <v>0</v>
      </c>
      <c r="QR17" s="39">
        <v>0</v>
      </c>
      <c r="QS17" s="39"/>
      <c r="QT17" s="39" t="s">
        <v>2435</v>
      </c>
      <c r="QU17" s="39">
        <v>0</v>
      </c>
      <c r="QV17" s="39">
        <v>0</v>
      </c>
      <c r="QW17" s="39">
        <v>0</v>
      </c>
      <c r="QX17" s="39">
        <v>0</v>
      </c>
      <c r="QY17" s="39">
        <v>0</v>
      </c>
      <c r="QZ17" s="39">
        <v>1</v>
      </c>
      <c r="RA17" s="39">
        <v>0</v>
      </c>
      <c r="RB17" s="39"/>
      <c r="RC17" s="39">
        <v>0</v>
      </c>
      <c r="RD17" s="39">
        <v>0</v>
      </c>
      <c r="RE17" s="39">
        <v>0</v>
      </c>
      <c r="RF17" s="39"/>
      <c r="RG17" s="39">
        <v>0</v>
      </c>
      <c r="RH17" s="39">
        <v>0</v>
      </c>
      <c r="RI17" s="39"/>
      <c r="RJ17" s="39">
        <v>0</v>
      </c>
      <c r="RK17" s="39">
        <v>0</v>
      </c>
      <c r="RL17" s="39"/>
      <c r="RM17" s="39">
        <v>0</v>
      </c>
      <c r="RN17" s="39">
        <v>0</v>
      </c>
      <c r="RO17" s="39"/>
      <c r="RP17" s="39">
        <v>0</v>
      </c>
      <c r="RQ17" s="39"/>
      <c r="RR17" s="39" t="s">
        <v>2720</v>
      </c>
      <c r="RS17" s="39">
        <v>0</v>
      </c>
      <c r="RT17" s="39">
        <v>1</v>
      </c>
      <c r="RU17" s="39">
        <v>0</v>
      </c>
      <c r="RV17" s="39">
        <v>0</v>
      </c>
      <c r="RW17" s="39">
        <v>0</v>
      </c>
      <c r="RX17" s="39">
        <v>0</v>
      </c>
      <c r="RY17" s="39">
        <v>0</v>
      </c>
      <c r="RZ17" s="39">
        <v>0</v>
      </c>
      <c r="SA17" s="39">
        <v>0</v>
      </c>
      <c r="SB17" s="39">
        <v>0</v>
      </c>
      <c r="SC17" s="39">
        <v>0</v>
      </c>
      <c r="SD17" s="39">
        <v>0</v>
      </c>
      <c r="SE17" s="39">
        <v>0</v>
      </c>
      <c r="SF17" s="39">
        <v>0</v>
      </c>
      <c r="SG17" s="39"/>
      <c r="SH17" s="39"/>
      <c r="SI17" s="39" t="s">
        <v>2435</v>
      </c>
      <c r="SJ17" s="39">
        <v>0</v>
      </c>
      <c r="SK17" s="39">
        <v>0</v>
      </c>
      <c r="SL17" s="39">
        <v>0</v>
      </c>
      <c r="SM17" s="39">
        <v>0</v>
      </c>
      <c r="SN17" s="39">
        <v>0</v>
      </c>
      <c r="SO17" s="39">
        <v>0</v>
      </c>
      <c r="SP17" s="39">
        <v>0</v>
      </c>
      <c r="SQ17" s="39">
        <v>0</v>
      </c>
      <c r="SR17" s="39">
        <v>0</v>
      </c>
      <c r="SS17" s="39">
        <v>1</v>
      </c>
      <c r="ST17" s="39"/>
      <c r="SU17" s="39" t="s">
        <v>2447</v>
      </c>
      <c r="SV17" s="39">
        <v>1</v>
      </c>
      <c r="SW17" s="39">
        <v>0</v>
      </c>
      <c r="SX17" s="39">
        <v>0</v>
      </c>
      <c r="SY17" s="39">
        <v>0</v>
      </c>
      <c r="SZ17" s="39">
        <v>0</v>
      </c>
      <c r="TA17" s="39"/>
      <c r="TB17" s="39"/>
      <c r="TC17" s="39"/>
      <c r="TD17" s="39">
        <v>0</v>
      </c>
      <c r="TE17" s="39"/>
      <c r="TF17" s="39">
        <v>0</v>
      </c>
      <c r="TG17" s="39"/>
      <c r="TH17" s="39" t="s">
        <v>2435</v>
      </c>
      <c r="TI17" s="39">
        <v>0</v>
      </c>
      <c r="TJ17" s="39">
        <v>0</v>
      </c>
      <c r="TK17" s="39">
        <v>0</v>
      </c>
      <c r="TL17" s="39">
        <v>0</v>
      </c>
      <c r="TM17" s="39">
        <v>0</v>
      </c>
      <c r="TN17" s="39">
        <v>0</v>
      </c>
      <c r="TO17" s="39">
        <v>0</v>
      </c>
      <c r="TP17" s="39">
        <v>1</v>
      </c>
      <c r="TQ17" s="39"/>
      <c r="TR17" s="39">
        <v>0</v>
      </c>
      <c r="TS17" s="39" t="s">
        <v>383</v>
      </c>
      <c r="TT17" s="39" t="s">
        <v>383</v>
      </c>
      <c r="TU17" s="39" t="s">
        <v>383</v>
      </c>
      <c r="TV17" s="39" t="s">
        <v>383</v>
      </c>
      <c r="TW17" s="39" t="s">
        <v>383</v>
      </c>
      <c r="TX17" s="39" t="s">
        <v>383</v>
      </c>
      <c r="TY17" s="39" t="s">
        <v>383</v>
      </c>
      <c r="TZ17" s="39" t="s">
        <v>383</v>
      </c>
      <c r="UA17" s="39" t="s">
        <v>383</v>
      </c>
      <c r="UB17" s="39" t="s">
        <v>383</v>
      </c>
      <c r="UC17" s="39"/>
      <c r="UD17" s="39">
        <v>0</v>
      </c>
      <c r="UE17" s="39" t="s">
        <v>383</v>
      </c>
      <c r="UF17" s="39" t="s">
        <v>383</v>
      </c>
      <c r="UG17" s="39" t="s">
        <v>383</v>
      </c>
      <c r="UH17" s="39" t="s">
        <v>383</v>
      </c>
      <c r="UI17" s="39" t="s">
        <v>383</v>
      </c>
      <c r="UJ17" s="39" t="s">
        <v>383</v>
      </c>
      <c r="UK17" s="39" t="s">
        <v>383</v>
      </c>
      <c r="UL17" s="39" t="s">
        <v>383</v>
      </c>
      <c r="UM17" s="39" t="s">
        <v>383</v>
      </c>
      <c r="UN17" s="39" t="s">
        <v>383</v>
      </c>
      <c r="UO17" s="39" t="s">
        <v>383</v>
      </c>
      <c r="UP17" s="39" t="s">
        <v>383</v>
      </c>
      <c r="UQ17" s="39" t="s">
        <v>383</v>
      </c>
      <c r="UR17" s="39" t="s">
        <v>383</v>
      </c>
      <c r="US17" s="39" t="s">
        <v>383</v>
      </c>
      <c r="UT17" s="39" t="s">
        <v>383</v>
      </c>
      <c r="UU17" s="39" t="s">
        <v>383</v>
      </c>
      <c r="UV17" s="39" t="s">
        <v>383</v>
      </c>
      <c r="UW17" s="39" t="s">
        <v>383</v>
      </c>
      <c r="UX17" s="39" t="s">
        <v>383</v>
      </c>
      <c r="UY17" s="39" t="s">
        <v>383</v>
      </c>
      <c r="UZ17" s="39" t="s">
        <v>383</v>
      </c>
      <c r="VA17" s="39">
        <v>0</v>
      </c>
      <c r="VB17" s="39" t="s">
        <v>383</v>
      </c>
      <c r="VC17" s="39" t="s">
        <v>383</v>
      </c>
      <c r="VD17" s="39" t="s">
        <v>383</v>
      </c>
      <c r="VE17" s="39" t="s">
        <v>383</v>
      </c>
      <c r="VF17" s="39" t="s">
        <v>383</v>
      </c>
      <c r="VG17" s="39" t="s">
        <v>383</v>
      </c>
      <c r="VH17" s="39"/>
      <c r="VI17" s="39">
        <v>0</v>
      </c>
      <c r="VJ17" s="39" t="s">
        <v>383</v>
      </c>
      <c r="VK17" s="39" t="s">
        <v>383</v>
      </c>
      <c r="VL17" s="39" t="s">
        <v>383</v>
      </c>
      <c r="VM17" s="39" t="s">
        <v>383</v>
      </c>
      <c r="VN17" s="39" t="s">
        <v>383</v>
      </c>
      <c r="VO17" s="39" t="s">
        <v>383</v>
      </c>
      <c r="VP17" s="39" t="s">
        <v>383</v>
      </c>
      <c r="VQ17" s="39" t="s">
        <v>383</v>
      </c>
      <c r="VR17" s="39" t="s">
        <v>383</v>
      </c>
      <c r="VS17" s="39" t="s">
        <v>383</v>
      </c>
      <c r="VT17" s="39" t="s">
        <v>383</v>
      </c>
      <c r="VU17" s="39" t="s">
        <v>383</v>
      </c>
      <c r="VV17" s="39"/>
      <c r="VW17" s="39" t="s">
        <v>1979</v>
      </c>
      <c r="VX17" s="39">
        <v>0</v>
      </c>
      <c r="VY17" s="39">
        <v>0</v>
      </c>
      <c r="VZ17" s="39">
        <v>0</v>
      </c>
      <c r="WA17" s="39">
        <v>0</v>
      </c>
      <c r="WB17" s="39">
        <v>0</v>
      </c>
      <c r="WC17" s="39">
        <v>0</v>
      </c>
      <c r="WD17" s="39">
        <v>0</v>
      </c>
      <c r="WE17" s="39">
        <v>0</v>
      </c>
      <c r="WF17" s="39">
        <v>0</v>
      </c>
      <c r="WG17" s="39">
        <v>0</v>
      </c>
      <c r="WH17" s="39">
        <v>0</v>
      </c>
      <c r="WI17" s="39">
        <v>0</v>
      </c>
      <c r="WJ17" s="39">
        <v>0</v>
      </c>
      <c r="WK17" s="39">
        <v>1</v>
      </c>
      <c r="WL17" s="39" t="s">
        <v>2540</v>
      </c>
      <c r="WM17" s="39" t="s">
        <v>2541</v>
      </c>
      <c r="WN17" s="39"/>
      <c r="WO17" s="39">
        <f t="shared" si="0"/>
        <v>0</v>
      </c>
      <c r="WP17" s="39" t="s">
        <v>2435</v>
      </c>
      <c r="WQ17" s="39"/>
      <c r="WR17" s="39" t="s">
        <v>2435</v>
      </c>
      <c r="WS17" s="39">
        <v>0</v>
      </c>
      <c r="WT17" s="39">
        <v>0</v>
      </c>
      <c r="WU17" s="39">
        <v>0</v>
      </c>
      <c r="WV17" s="39">
        <v>0</v>
      </c>
      <c r="WW17" s="39">
        <v>0</v>
      </c>
      <c r="WX17" s="39">
        <v>0</v>
      </c>
      <c r="WY17" s="39">
        <v>0</v>
      </c>
      <c r="WZ17" s="39">
        <v>0</v>
      </c>
      <c r="XA17" s="39">
        <v>0</v>
      </c>
      <c r="XB17" s="39">
        <v>1</v>
      </c>
      <c r="XC17" s="39">
        <v>0</v>
      </c>
      <c r="XD17" s="39"/>
      <c r="XE17" s="39"/>
      <c r="XF17" s="39">
        <f t="shared" si="1"/>
        <v>0</v>
      </c>
      <c r="XG17" s="39" t="s">
        <v>2817</v>
      </c>
      <c r="XH17" s="39">
        <v>0</v>
      </c>
      <c r="XI17" s="39">
        <v>0</v>
      </c>
      <c r="XJ17" s="39">
        <v>0</v>
      </c>
      <c r="XK17" s="39">
        <v>1</v>
      </c>
      <c r="XL17" s="39">
        <v>0</v>
      </c>
      <c r="XM17" s="39"/>
      <c r="XN17" s="39"/>
      <c r="XO17" s="57" t="e">
        <f>SUM(XF17+WO17+VA17+UD17+TR17+TD17+#REF!)</f>
        <v>#REF!</v>
      </c>
      <c r="XP17" s="57">
        <v>0</v>
      </c>
      <c r="XQ17" s="56">
        <v>1</v>
      </c>
    </row>
    <row r="18" spans="1:641" ht="15" customHeight="1" x14ac:dyDescent="0.2">
      <c r="A18" s="39" t="s">
        <v>2818</v>
      </c>
      <c r="B18" s="39" t="s">
        <v>373</v>
      </c>
      <c r="C18" s="52" t="s">
        <v>546</v>
      </c>
      <c r="D18" s="39" t="s">
        <v>2862</v>
      </c>
      <c r="E18" s="52" t="s">
        <v>2395</v>
      </c>
      <c r="F18" s="52" t="s">
        <v>2863</v>
      </c>
      <c r="G18" s="79">
        <v>9.2438850000000006</v>
      </c>
      <c r="H18" s="79">
        <v>-79.349616999999995</v>
      </c>
      <c r="I18" s="52">
        <v>9.2439470000000004</v>
      </c>
      <c r="J18" s="52">
        <v>-79.349877000000006</v>
      </c>
      <c r="K18" s="79">
        <v>-79.349616999999995</v>
      </c>
      <c r="L18" s="80">
        <v>899.90002441399997</v>
      </c>
      <c r="M18" s="40">
        <v>16</v>
      </c>
      <c r="N18" s="39"/>
      <c r="O18" s="41">
        <v>6</v>
      </c>
      <c r="P18" s="39" t="s">
        <v>2864</v>
      </c>
      <c r="Q18" s="39">
        <v>1</v>
      </c>
      <c r="R18" s="41">
        <v>87</v>
      </c>
      <c r="S18" s="39">
        <v>0</v>
      </c>
      <c r="T18" s="39">
        <v>0</v>
      </c>
      <c r="U18" s="39" t="s">
        <v>2865</v>
      </c>
      <c r="V18" s="39" t="s">
        <v>2866</v>
      </c>
      <c r="W18" s="39" t="s">
        <v>2456</v>
      </c>
      <c r="X18" s="39" t="s">
        <v>383</v>
      </c>
      <c r="Y18" s="39" t="s">
        <v>2867</v>
      </c>
      <c r="Z18" s="39">
        <v>0</v>
      </c>
      <c r="AA18" s="39">
        <v>1</v>
      </c>
      <c r="AB18" s="39">
        <v>0</v>
      </c>
      <c r="AC18" s="39">
        <v>0</v>
      </c>
      <c r="AD18" s="39">
        <v>0</v>
      </c>
      <c r="AE18" s="39">
        <v>0</v>
      </c>
      <c r="AF18" s="39">
        <v>0</v>
      </c>
      <c r="AG18" s="39" t="s">
        <v>2401</v>
      </c>
      <c r="AH18" s="39" t="s">
        <v>383</v>
      </c>
      <c r="AI18" s="39">
        <v>0</v>
      </c>
      <c r="AJ18" s="39">
        <v>0</v>
      </c>
      <c r="AK18" s="39">
        <v>0</v>
      </c>
      <c r="AL18" s="39">
        <v>1</v>
      </c>
      <c r="AM18" s="39">
        <v>0</v>
      </c>
      <c r="AN18" s="39">
        <v>0</v>
      </c>
      <c r="AO18" s="39">
        <v>0</v>
      </c>
      <c r="AP18" s="39" t="s">
        <v>2600</v>
      </c>
      <c r="AQ18" s="39">
        <v>0</v>
      </c>
      <c r="AR18" s="39"/>
      <c r="AS18" s="39" t="s">
        <v>383</v>
      </c>
      <c r="AT18" s="39" t="s">
        <v>383</v>
      </c>
      <c r="AU18" s="39">
        <v>1</v>
      </c>
      <c r="AV18" s="39"/>
      <c r="AW18" s="39">
        <v>1</v>
      </c>
      <c r="AX18" s="39" t="s">
        <v>383</v>
      </c>
      <c r="AY18" s="39">
        <v>1</v>
      </c>
      <c r="AZ18" s="39">
        <v>0</v>
      </c>
      <c r="BA18" s="39">
        <v>0</v>
      </c>
      <c r="BB18" s="39">
        <v>0</v>
      </c>
      <c r="BC18" s="39"/>
      <c r="BD18" s="39">
        <v>2</v>
      </c>
      <c r="BE18" s="39" t="s">
        <v>383</v>
      </c>
      <c r="BF18" s="39">
        <v>0</v>
      </c>
      <c r="BG18" s="39">
        <v>1</v>
      </c>
      <c r="BH18" s="39">
        <v>0</v>
      </c>
      <c r="BI18" s="39">
        <v>0</v>
      </c>
      <c r="BJ18" s="39"/>
      <c r="BK18" s="39">
        <v>3</v>
      </c>
      <c r="BL18" s="39">
        <v>7</v>
      </c>
      <c r="BM18" s="39" t="s">
        <v>383</v>
      </c>
      <c r="BN18" s="39">
        <v>0</v>
      </c>
      <c r="BO18" s="39">
        <v>0</v>
      </c>
      <c r="BP18" s="39">
        <v>0</v>
      </c>
      <c r="BQ18" s="39">
        <v>0</v>
      </c>
      <c r="BR18" s="39">
        <v>0</v>
      </c>
      <c r="BS18" s="39">
        <v>0</v>
      </c>
      <c r="BT18" s="39">
        <v>1</v>
      </c>
      <c r="BU18" s="39" t="s">
        <v>2625</v>
      </c>
      <c r="BV18" s="39">
        <v>2</v>
      </c>
      <c r="BW18" s="39">
        <v>1</v>
      </c>
      <c r="BX18" s="39"/>
      <c r="BY18" s="39">
        <v>1</v>
      </c>
      <c r="BZ18" s="39">
        <v>0</v>
      </c>
      <c r="CA18" s="39">
        <v>0</v>
      </c>
      <c r="CB18" s="39">
        <v>0</v>
      </c>
      <c r="CC18" s="39"/>
      <c r="CD18" s="39">
        <v>2</v>
      </c>
      <c r="CE18" s="39">
        <v>0</v>
      </c>
      <c r="CF18" s="39"/>
      <c r="CG18" s="39">
        <v>2</v>
      </c>
      <c r="CH18" s="39"/>
      <c r="CI18" s="39">
        <v>1</v>
      </c>
      <c r="CJ18" s="39">
        <v>1</v>
      </c>
      <c r="CK18" s="39"/>
      <c r="CL18" s="39" t="s">
        <v>2404</v>
      </c>
      <c r="CM18" s="39"/>
      <c r="CN18" s="39">
        <v>1</v>
      </c>
      <c r="CO18" s="39">
        <v>0</v>
      </c>
      <c r="CP18" s="39">
        <v>0</v>
      </c>
      <c r="CQ18" s="39"/>
      <c r="CR18" s="39">
        <v>0</v>
      </c>
      <c r="CS18" s="39"/>
      <c r="CT18" s="39">
        <v>0</v>
      </c>
      <c r="CU18" s="39">
        <v>1</v>
      </c>
      <c r="CV18" s="39">
        <v>1</v>
      </c>
      <c r="CW18" s="39"/>
      <c r="CX18" s="39">
        <v>0</v>
      </c>
      <c r="CY18" s="39">
        <v>0</v>
      </c>
      <c r="CZ18" s="39"/>
      <c r="DA18" s="39">
        <v>0</v>
      </c>
      <c r="DB18" s="39"/>
      <c r="DC18" s="39">
        <v>0</v>
      </c>
      <c r="DD18" s="39"/>
      <c r="DE18" s="39">
        <v>0</v>
      </c>
      <c r="DF18" s="39"/>
      <c r="DG18" s="39">
        <v>1</v>
      </c>
      <c r="DH18" s="39">
        <v>1</v>
      </c>
      <c r="DI18" s="39">
        <v>0</v>
      </c>
      <c r="DJ18" s="39"/>
      <c r="DK18" s="39"/>
      <c r="DL18" s="39">
        <v>0</v>
      </c>
      <c r="DM18" s="39"/>
      <c r="DN18" s="39">
        <v>0</v>
      </c>
      <c r="DO18" s="39"/>
      <c r="DP18" s="39">
        <v>1</v>
      </c>
      <c r="DQ18" s="39">
        <v>1</v>
      </c>
      <c r="DR18" s="39">
        <v>1</v>
      </c>
      <c r="DS18" s="39">
        <v>1</v>
      </c>
      <c r="DT18" s="39">
        <v>1</v>
      </c>
      <c r="DU18" s="39">
        <v>1</v>
      </c>
      <c r="DV18" s="39">
        <v>0</v>
      </c>
      <c r="DW18" s="39"/>
      <c r="DX18" s="39">
        <v>0</v>
      </c>
      <c r="DY18" s="39"/>
      <c r="DZ18" s="39">
        <v>0</v>
      </c>
      <c r="EA18" s="39"/>
      <c r="EB18" s="39">
        <v>0</v>
      </c>
      <c r="EC18" s="39">
        <v>1</v>
      </c>
      <c r="ED18" s="39" t="s">
        <v>2868</v>
      </c>
      <c r="EE18" s="39" t="s">
        <v>2869</v>
      </c>
      <c r="EF18" s="39">
        <v>0</v>
      </c>
      <c r="EG18" s="39"/>
      <c r="EH18" s="39">
        <v>1</v>
      </c>
      <c r="EI18" s="39" t="s">
        <v>2409</v>
      </c>
      <c r="EJ18" s="39" t="s">
        <v>2409</v>
      </c>
      <c r="EK18" s="39" t="s">
        <v>2466</v>
      </c>
      <c r="EL18" s="39" t="s">
        <v>2607</v>
      </c>
      <c r="EM18" s="39" t="s">
        <v>2464</v>
      </c>
      <c r="EN18" s="39">
        <v>0</v>
      </c>
      <c r="EO18" s="39">
        <v>1</v>
      </c>
      <c r="EP18" s="39" t="s">
        <v>2498</v>
      </c>
      <c r="EQ18" s="39"/>
      <c r="ER18" s="39" t="s">
        <v>2410</v>
      </c>
      <c r="ES18" s="39" t="s">
        <v>2870</v>
      </c>
      <c r="ET18" s="39" t="s">
        <v>2415</v>
      </c>
      <c r="EU18" s="39">
        <v>1</v>
      </c>
      <c r="EV18" s="39">
        <v>1</v>
      </c>
      <c r="EW18" s="39" t="s">
        <v>2498</v>
      </c>
      <c r="EX18" s="39" t="s">
        <v>2498</v>
      </c>
      <c r="EY18" s="39" t="s">
        <v>2410</v>
      </c>
      <c r="EZ18" s="39" t="s">
        <v>2871</v>
      </c>
      <c r="FA18" s="39" t="s">
        <v>2464</v>
      </c>
      <c r="FB18" s="39" t="s">
        <v>383</v>
      </c>
      <c r="FC18" s="39">
        <v>0</v>
      </c>
      <c r="FD18" s="39" t="s">
        <v>383</v>
      </c>
      <c r="FE18" s="39" t="s">
        <v>383</v>
      </c>
      <c r="FF18" s="39" t="s">
        <v>383</v>
      </c>
      <c r="FG18" s="39" t="s">
        <v>383</v>
      </c>
      <c r="FH18" s="39" t="s">
        <v>383</v>
      </c>
      <c r="FI18" s="39" t="s">
        <v>383</v>
      </c>
      <c r="FJ18" s="39">
        <v>1</v>
      </c>
      <c r="FK18" s="39" t="s">
        <v>2498</v>
      </c>
      <c r="FL18" s="39" t="s">
        <v>2498</v>
      </c>
      <c r="FM18" s="39" t="s">
        <v>2466</v>
      </c>
      <c r="FN18" s="39" t="s">
        <v>383</v>
      </c>
      <c r="FO18" s="39" t="s">
        <v>383</v>
      </c>
      <c r="FP18" s="39" t="s">
        <v>383</v>
      </c>
      <c r="FQ18" s="39">
        <v>1</v>
      </c>
      <c r="FR18" s="39" t="s">
        <v>2409</v>
      </c>
      <c r="FS18" s="39" t="s">
        <v>2409</v>
      </c>
      <c r="FT18" s="39" t="s">
        <v>2462</v>
      </c>
      <c r="FU18" s="39" t="s">
        <v>2411</v>
      </c>
      <c r="FV18" s="39" t="s">
        <v>2415</v>
      </c>
      <c r="FW18" s="39" t="s">
        <v>383</v>
      </c>
      <c r="FX18" s="39">
        <v>0</v>
      </c>
      <c r="FY18" s="39" t="s">
        <v>383</v>
      </c>
      <c r="FZ18" s="39" t="s">
        <v>383</v>
      </c>
      <c r="GA18" s="39" t="s">
        <v>383</v>
      </c>
      <c r="GB18" s="39" t="s">
        <v>383</v>
      </c>
      <c r="GC18" s="39" t="s">
        <v>383</v>
      </c>
      <c r="GD18" s="39" t="s">
        <v>383</v>
      </c>
      <c r="GE18" s="39">
        <v>1</v>
      </c>
      <c r="GF18" s="39" t="s">
        <v>2409</v>
      </c>
      <c r="GG18" s="39" t="s">
        <v>2409</v>
      </c>
      <c r="GH18" s="39" t="s">
        <v>2466</v>
      </c>
      <c r="GI18" s="39" t="s">
        <v>2607</v>
      </c>
      <c r="GJ18" s="39" t="s">
        <v>2464</v>
      </c>
      <c r="GK18" s="39" t="s">
        <v>383</v>
      </c>
      <c r="GL18" s="39" t="s">
        <v>383</v>
      </c>
      <c r="GM18" s="39" t="s">
        <v>383</v>
      </c>
      <c r="GN18" s="39" t="s">
        <v>383</v>
      </c>
      <c r="GO18" s="39" t="s">
        <v>383</v>
      </c>
      <c r="GP18" s="39" t="s">
        <v>383</v>
      </c>
      <c r="GQ18" s="39" t="s">
        <v>383</v>
      </c>
      <c r="GR18" s="39" t="s">
        <v>383</v>
      </c>
      <c r="GS18" s="39" t="s">
        <v>383</v>
      </c>
      <c r="GT18" s="39">
        <v>0</v>
      </c>
      <c r="GU18" s="39" t="s">
        <v>383</v>
      </c>
      <c r="GV18" s="39"/>
      <c r="GW18" s="39">
        <v>1</v>
      </c>
      <c r="GX18" s="39">
        <v>5</v>
      </c>
      <c r="GY18" s="39" t="s">
        <v>383</v>
      </c>
      <c r="GZ18" s="39">
        <v>1</v>
      </c>
      <c r="HA18" s="39">
        <v>5</v>
      </c>
      <c r="HB18" s="39"/>
      <c r="HC18" s="39">
        <v>0</v>
      </c>
      <c r="HD18" s="39" t="s">
        <v>383</v>
      </c>
      <c r="HE18" s="39"/>
      <c r="HF18" s="39">
        <v>0</v>
      </c>
      <c r="HG18" s="39" t="s">
        <v>383</v>
      </c>
      <c r="HH18" s="39"/>
      <c r="HI18" s="39">
        <v>1</v>
      </c>
      <c r="HJ18" s="39">
        <v>15</v>
      </c>
      <c r="HK18" s="39"/>
      <c r="HL18" s="39">
        <v>0</v>
      </c>
      <c r="HM18" s="39" t="s">
        <v>383</v>
      </c>
      <c r="HN18" s="39"/>
      <c r="HO18" s="39">
        <v>0</v>
      </c>
      <c r="HP18" s="39" t="s">
        <v>383</v>
      </c>
      <c r="HQ18" s="39">
        <v>0</v>
      </c>
      <c r="HR18" s="39" t="s">
        <v>383</v>
      </c>
      <c r="HS18" s="39">
        <v>0</v>
      </c>
      <c r="HT18" s="39"/>
      <c r="HU18" s="39" t="s">
        <v>383</v>
      </c>
      <c r="HV18" s="39" t="s">
        <v>383</v>
      </c>
      <c r="HW18" s="39"/>
      <c r="HX18" s="39" t="s">
        <v>383</v>
      </c>
      <c r="HY18" s="39" t="s">
        <v>2417</v>
      </c>
      <c r="HZ18" s="39"/>
      <c r="IA18" s="39" t="s">
        <v>1743</v>
      </c>
      <c r="IB18" s="39"/>
      <c r="IC18" s="39">
        <v>0</v>
      </c>
      <c r="ID18" s="39">
        <v>0</v>
      </c>
      <c r="IE18" s="39" t="s">
        <v>383</v>
      </c>
      <c r="IF18" s="39" t="s">
        <v>383</v>
      </c>
      <c r="IG18" s="39">
        <v>0</v>
      </c>
      <c r="IH18" s="39">
        <v>0</v>
      </c>
      <c r="II18" s="39" t="s">
        <v>383</v>
      </c>
      <c r="IJ18" s="39" t="s">
        <v>383</v>
      </c>
      <c r="IK18" s="39" t="s">
        <v>383</v>
      </c>
      <c r="IL18" s="39">
        <v>0</v>
      </c>
      <c r="IM18" s="39">
        <v>0</v>
      </c>
      <c r="IN18" s="39" t="s">
        <v>383</v>
      </c>
      <c r="IO18" s="39" t="s">
        <v>383</v>
      </c>
      <c r="IP18" s="39" t="s">
        <v>383</v>
      </c>
      <c r="IQ18" s="39">
        <v>0</v>
      </c>
      <c r="IR18" s="39">
        <v>0</v>
      </c>
      <c r="IS18" s="39" t="s">
        <v>383</v>
      </c>
      <c r="IT18" s="39" t="s">
        <v>383</v>
      </c>
      <c r="IU18" s="39" t="s">
        <v>383</v>
      </c>
      <c r="IV18" s="39">
        <v>0</v>
      </c>
      <c r="IW18" s="39">
        <v>0</v>
      </c>
      <c r="IX18" s="39" t="s">
        <v>383</v>
      </c>
      <c r="IY18" s="39" t="s">
        <v>383</v>
      </c>
      <c r="IZ18" s="39" t="s">
        <v>383</v>
      </c>
      <c r="JA18" s="39">
        <v>0</v>
      </c>
      <c r="JB18" s="39">
        <v>0</v>
      </c>
      <c r="JC18" s="39" t="s">
        <v>383</v>
      </c>
      <c r="JD18" s="39" t="s">
        <v>383</v>
      </c>
      <c r="JE18" s="39" t="s">
        <v>383</v>
      </c>
      <c r="JF18" s="39">
        <v>0</v>
      </c>
      <c r="JG18" s="39">
        <v>0</v>
      </c>
      <c r="JH18" s="39" t="s">
        <v>383</v>
      </c>
      <c r="JI18" s="39" t="s">
        <v>383</v>
      </c>
      <c r="JJ18" s="39">
        <v>0</v>
      </c>
      <c r="JK18" s="39">
        <v>0</v>
      </c>
      <c r="JL18" s="39" t="s">
        <v>383</v>
      </c>
      <c r="JM18" s="39" t="s">
        <v>383</v>
      </c>
      <c r="JN18" s="39" t="s">
        <v>2418</v>
      </c>
      <c r="JO18" s="39">
        <v>1</v>
      </c>
      <c r="JP18" s="39">
        <v>2</v>
      </c>
      <c r="JQ18" s="39">
        <v>2</v>
      </c>
      <c r="JR18" s="39">
        <v>2</v>
      </c>
      <c r="JS18" s="39">
        <v>2</v>
      </c>
      <c r="JT18" s="39">
        <v>0</v>
      </c>
      <c r="JU18" s="39">
        <v>0</v>
      </c>
      <c r="JV18" s="39">
        <v>1</v>
      </c>
      <c r="JW18" s="39">
        <v>1</v>
      </c>
      <c r="JX18" s="39">
        <v>0</v>
      </c>
      <c r="JY18" s="39">
        <v>0</v>
      </c>
      <c r="JZ18" s="39">
        <v>2</v>
      </c>
      <c r="KA18" s="39">
        <v>0</v>
      </c>
      <c r="KB18" s="39">
        <v>2</v>
      </c>
      <c r="KC18" s="39">
        <v>2</v>
      </c>
      <c r="KD18" s="39">
        <v>2</v>
      </c>
      <c r="KE18" s="39">
        <v>0</v>
      </c>
      <c r="KF18" s="39"/>
      <c r="KG18" s="39"/>
      <c r="KH18" s="39">
        <v>0</v>
      </c>
      <c r="KI18" s="39"/>
      <c r="KJ18" s="39"/>
      <c r="KK18" s="39">
        <v>0</v>
      </c>
      <c r="KL18" s="39"/>
      <c r="KM18" s="39"/>
      <c r="KN18" s="39">
        <v>0</v>
      </c>
      <c r="KO18" s="39"/>
      <c r="KP18" s="39"/>
      <c r="KQ18" s="39">
        <v>4</v>
      </c>
      <c r="KR18" s="39">
        <v>420</v>
      </c>
      <c r="KS18" s="39" t="s">
        <v>2473</v>
      </c>
      <c r="KT18" s="39" t="s">
        <v>2068</v>
      </c>
      <c r="KU18" s="39">
        <v>0</v>
      </c>
      <c r="KV18" s="39">
        <v>0</v>
      </c>
      <c r="KW18" s="39">
        <v>0</v>
      </c>
      <c r="KX18" s="39">
        <v>0</v>
      </c>
      <c r="KY18" s="39">
        <v>0</v>
      </c>
      <c r="KZ18" s="39">
        <v>0</v>
      </c>
      <c r="LA18" s="39">
        <v>0</v>
      </c>
      <c r="LB18" s="39">
        <v>0</v>
      </c>
      <c r="LC18" s="39">
        <v>1</v>
      </c>
      <c r="LD18" s="39" t="s">
        <v>2872</v>
      </c>
      <c r="LE18" s="39">
        <v>2</v>
      </c>
      <c r="LF18" s="39">
        <v>0</v>
      </c>
      <c r="LG18" s="39">
        <v>1</v>
      </c>
      <c r="LH18" s="39">
        <v>0</v>
      </c>
      <c r="LI18" s="39">
        <v>0</v>
      </c>
      <c r="LJ18" s="39" t="s">
        <v>2873</v>
      </c>
      <c r="LK18" s="39" t="s">
        <v>2421</v>
      </c>
      <c r="LL18" s="39">
        <v>1</v>
      </c>
      <c r="LM18" s="39">
        <v>0</v>
      </c>
      <c r="LN18" s="39">
        <v>0</v>
      </c>
      <c r="LO18" s="39">
        <v>0</v>
      </c>
      <c r="LP18" s="39">
        <v>0</v>
      </c>
      <c r="LQ18" s="39"/>
      <c r="LR18" s="39">
        <v>1</v>
      </c>
      <c r="LS18" s="39"/>
      <c r="LT18" s="39">
        <v>18</v>
      </c>
      <c r="LU18" s="39" t="s">
        <v>2806</v>
      </c>
      <c r="LV18" s="39">
        <v>1</v>
      </c>
      <c r="LW18" s="39">
        <v>0</v>
      </c>
      <c r="LX18" s="39">
        <v>0</v>
      </c>
      <c r="LY18" s="39"/>
      <c r="LZ18" s="39">
        <v>1</v>
      </c>
      <c r="MA18" s="39">
        <v>1</v>
      </c>
      <c r="MB18" s="39">
        <v>1</v>
      </c>
      <c r="MC18" s="39">
        <v>1</v>
      </c>
      <c r="MD18" s="39">
        <v>0</v>
      </c>
      <c r="ME18" s="39" t="s">
        <v>383</v>
      </c>
      <c r="MF18" s="39"/>
      <c r="MG18" s="39">
        <v>1</v>
      </c>
      <c r="MH18" s="39" t="s">
        <v>2874</v>
      </c>
      <c r="MI18" s="39">
        <v>1</v>
      </c>
      <c r="MJ18" s="39"/>
      <c r="MK18" s="39">
        <v>0</v>
      </c>
      <c r="ML18" s="39">
        <v>1</v>
      </c>
      <c r="MM18" s="39">
        <v>1</v>
      </c>
      <c r="MN18" s="39">
        <v>0</v>
      </c>
      <c r="MO18" s="39"/>
      <c r="MP18" s="39"/>
      <c r="MQ18" s="39">
        <v>1</v>
      </c>
      <c r="MR18" s="39">
        <v>1</v>
      </c>
      <c r="MS18" s="39" t="s">
        <v>2875</v>
      </c>
      <c r="MT18" s="39" t="s">
        <v>2876</v>
      </c>
      <c r="MU18" s="39"/>
      <c r="MV18" s="39">
        <v>0</v>
      </c>
      <c r="MW18" s="39" t="s">
        <v>383</v>
      </c>
      <c r="MX18" s="39" t="s">
        <v>383</v>
      </c>
      <c r="MY18" s="39" t="s">
        <v>383</v>
      </c>
      <c r="MZ18" s="39" t="s">
        <v>383</v>
      </c>
      <c r="NA18" s="39" t="s">
        <v>383</v>
      </c>
      <c r="NB18" s="39" t="s">
        <v>383</v>
      </c>
      <c r="NC18" s="39" t="s">
        <v>383</v>
      </c>
      <c r="ND18" s="39" t="s">
        <v>383</v>
      </c>
      <c r="NE18" s="39" t="s">
        <v>383</v>
      </c>
      <c r="NF18" s="39" t="s">
        <v>383</v>
      </c>
      <c r="NG18" s="39"/>
      <c r="NH18" s="39" t="s">
        <v>2877</v>
      </c>
      <c r="NI18" s="39"/>
      <c r="NJ18" s="39" t="s">
        <v>2878</v>
      </c>
      <c r="NK18" s="39" t="s">
        <v>2879</v>
      </c>
      <c r="NL18" s="39" t="s">
        <v>2880</v>
      </c>
      <c r="NM18" s="39">
        <v>1</v>
      </c>
      <c r="NN18" s="39" t="s">
        <v>2881</v>
      </c>
      <c r="NO18" s="39" t="s">
        <v>2882</v>
      </c>
      <c r="NP18" s="39">
        <v>1</v>
      </c>
      <c r="NQ18" s="39" t="s">
        <v>2708</v>
      </c>
      <c r="NR18" s="39" t="s">
        <v>2883</v>
      </c>
      <c r="NS18" s="39"/>
      <c r="NT18" s="39"/>
      <c r="NU18" s="39"/>
      <c r="NV18" s="39"/>
      <c r="NW18" s="39">
        <v>1</v>
      </c>
      <c r="NX18" s="39"/>
      <c r="NY18" s="39">
        <v>1</v>
      </c>
      <c r="NZ18" s="39">
        <v>1</v>
      </c>
      <c r="OA18" s="39" t="s">
        <v>2760</v>
      </c>
      <c r="OB18" s="39">
        <v>0</v>
      </c>
      <c r="OC18" s="39">
        <v>0</v>
      </c>
      <c r="OD18" s="39">
        <v>0</v>
      </c>
      <c r="OE18" s="39">
        <v>0</v>
      </c>
      <c r="OF18" s="39">
        <v>0</v>
      </c>
      <c r="OG18" s="39">
        <v>0</v>
      </c>
      <c r="OH18" s="39">
        <v>1</v>
      </c>
      <c r="OI18" s="39">
        <v>0</v>
      </c>
      <c r="OJ18" s="39"/>
      <c r="OK18" s="39">
        <v>1</v>
      </c>
      <c r="OL18" s="39"/>
      <c r="OM18" s="39" t="s">
        <v>2435</v>
      </c>
      <c r="ON18" s="39">
        <v>0</v>
      </c>
      <c r="OO18" s="39">
        <v>0</v>
      </c>
      <c r="OP18" s="39">
        <v>0</v>
      </c>
      <c r="OQ18" s="39">
        <v>0</v>
      </c>
      <c r="OR18" s="39">
        <v>0</v>
      </c>
      <c r="OS18" s="39">
        <v>0</v>
      </c>
      <c r="OT18" s="39">
        <v>0</v>
      </c>
      <c r="OU18" s="39">
        <v>0</v>
      </c>
      <c r="OV18" s="39">
        <v>1</v>
      </c>
      <c r="OW18" s="39">
        <v>0</v>
      </c>
      <c r="OX18" s="39"/>
      <c r="OY18" s="39"/>
      <c r="OZ18" s="39" t="s">
        <v>2435</v>
      </c>
      <c r="PA18" s="39">
        <v>0</v>
      </c>
      <c r="PB18" s="39">
        <v>0</v>
      </c>
      <c r="PC18" s="39">
        <v>0</v>
      </c>
      <c r="PD18" s="39">
        <v>0</v>
      </c>
      <c r="PE18" s="39">
        <v>0</v>
      </c>
      <c r="PF18" s="39">
        <v>1</v>
      </c>
      <c r="PG18" s="39">
        <v>0</v>
      </c>
      <c r="PH18" s="39"/>
      <c r="PI18" s="39">
        <v>9</v>
      </c>
      <c r="PJ18" s="39" t="s">
        <v>2435</v>
      </c>
      <c r="PK18" s="39">
        <v>0</v>
      </c>
      <c r="PL18" s="39">
        <v>0</v>
      </c>
      <c r="PM18" s="39">
        <v>0</v>
      </c>
      <c r="PN18" s="39">
        <v>0</v>
      </c>
      <c r="PO18" s="39">
        <v>0</v>
      </c>
      <c r="PP18" s="39">
        <v>0</v>
      </c>
      <c r="PQ18" s="39">
        <v>0</v>
      </c>
      <c r="PR18" s="39">
        <v>0</v>
      </c>
      <c r="PS18" s="39">
        <v>1</v>
      </c>
      <c r="PT18" s="39"/>
      <c r="PU18" s="39"/>
      <c r="PV18" s="39"/>
      <c r="PW18" s="39">
        <v>0</v>
      </c>
      <c r="PX18" s="39">
        <v>0</v>
      </c>
      <c r="PY18" s="39"/>
      <c r="PZ18" s="39" t="s">
        <v>383</v>
      </c>
      <c r="QA18" s="39" t="s">
        <v>383</v>
      </c>
      <c r="QB18" s="39"/>
      <c r="QC18" s="39"/>
      <c r="QD18" s="39">
        <v>6</v>
      </c>
      <c r="QE18" s="39">
        <v>0</v>
      </c>
      <c r="QF18" s="39">
        <v>0</v>
      </c>
      <c r="QG18" s="39">
        <v>0</v>
      </c>
      <c r="QH18" s="39">
        <v>0</v>
      </c>
      <c r="QI18" s="39">
        <v>0</v>
      </c>
      <c r="QJ18" s="39">
        <v>1</v>
      </c>
      <c r="QK18" s="39">
        <v>0</v>
      </c>
      <c r="QL18" s="39"/>
      <c r="QM18" s="39" t="s">
        <v>2435</v>
      </c>
      <c r="QN18" s="39">
        <v>0</v>
      </c>
      <c r="QO18" s="39">
        <v>0</v>
      </c>
      <c r="QP18" s="39">
        <v>0</v>
      </c>
      <c r="QQ18" s="39">
        <v>1</v>
      </c>
      <c r="QR18" s="39">
        <v>0</v>
      </c>
      <c r="QS18" s="39"/>
      <c r="QT18" s="39" t="s">
        <v>2435</v>
      </c>
      <c r="QU18" s="39">
        <v>0</v>
      </c>
      <c r="QV18" s="39">
        <v>0</v>
      </c>
      <c r="QW18" s="39">
        <v>0</v>
      </c>
      <c r="QX18" s="39">
        <v>0</v>
      </c>
      <c r="QY18" s="39">
        <v>0</v>
      </c>
      <c r="QZ18" s="39">
        <v>1</v>
      </c>
      <c r="RA18" s="39">
        <v>0</v>
      </c>
      <c r="RB18" s="39"/>
      <c r="RC18" s="39">
        <v>1</v>
      </c>
      <c r="RD18" s="39">
        <v>0</v>
      </c>
      <c r="RE18" s="39">
        <v>0</v>
      </c>
      <c r="RF18" s="39"/>
      <c r="RG18" s="39">
        <v>1</v>
      </c>
      <c r="RH18" s="39">
        <v>5</v>
      </c>
      <c r="RI18" s="39" t="s">
        <v>2884</v>
      </c>
      <c r="RJ18" s="39">
        <v>0</v>
      </c>
      <c r="RK18" s="39">
        <v>0</v>
      </c>
      <c r="RL18" s="39"/>
      <c r="RM18" s="39">
        <v>0</v>
      </c>
      <c r="RN18" s="39">
        <v>0</v>
      </c>
      <c r="RO18" s="39"/>
      <c r="RP18" s="39">
        <v>0</v>
      </c>
      <c r="RQ18" s="39"/>
      <c r="RR18" s="39" t="s">
        <v>2435</v>
      </c>
      <c r="RS18" s="39">
        <v>0</v>
      </c>
      <c r="RT18" s="39">
        <v>0</v>
      </c>
      <c r="RU18" s="39">
        <v>0</v>
      </c>
      <c r="RV18" s="39">
        <v>0</v>
      </c>
      <c r="RW18" s="39">
        <v>0</v>
      </c>
      <c r="RX18" s="39">
        <v>0</v>
      </c>
      <c r="RY18" s="39">
        <v>0</v>
      </c>
      <c r="RZ18" s="39">
        <v>0</v>
      </c>
      <c r="SA18" s="39">
        <v>0</v>
      </c>
      <c r="SB18" s="39">
        <v>0</v>
      </c>
      <c r="SC18" s="39">
        <v>0</v>
      </c>
      <c r="SD18" s="39">
        <v>0</v>
      </c>
      <c r="SE18" s="39">
        <v>1</v>
      </c>
      <c r="SF18" s="39">
        <v>0</v>
      </c>
      <c r="SG18" s="39"/>
      <c r="SH18" s="39"/>
      <c r="SI18" s="39" t="s">
        <v>2435</v>
      </c>
      <c r="SJ18" s="39">
        <v>0</v>
      </c>
      <c r="SK18" s="39">
        <v>0</v>
      </c>
      <c r="SL18" s="39">
        <v>0</v>
      </c>
      <c r="SM18" s="39">
        <v>0</v>
      </c>
      <c r="SN18" s="39">
        <v>0</v>
      </c>
      <c r="SO18" s="39">
        <v>0</v>
      </c>
      <c r="SP18" s="39">
        <v>0</v>
      </c>
      <c r="SQ18" s="39">
        <v>0</v>
      </c>
      <c r="SR18" s="39">
        <v>0</v>
      </c>
      <c r="SS18" s="39">
        <v>1</v>
      </c>
      <c r="ST18" s="39"/>
      <c r="SU18" s="39" t="s">
        <v>1979</v>
      </c>
      <c r="SV18" s="39">
        <v>0</v>
      </c>
      <c r="SW18" s="39">
        <v>0</v>
      </c>
      <c r="SX18" s="39">
        <v>0</v>
      </c>
      <c r="SY18" s="39">
        <v>0</v>
      </c>
      <c r="SZ18" s="39">
        <v>1</v>
      </c>
      <c r="TA18" s="39"/>
      <c r="TB18" s="39"/>
      <c r="TC18" s="39"/>
      <c r="TD18" s="39">
        <v>0</v>
      </c>
      <c r="TE18" s="39"/>
      <c r="TF18" s="39">
        <v>1</v>
      </c>
      <c r="TG18" s="39"/>
      <c r="TH18" s="39" t="s">
        <v>383</v>
      </c>
      <c r="TI18" s="39">
        <v>1</v>
      </c>
      <c r="TJ18" s="39">
        <v>0</v>
      </c>
      <c r="TK18" s="39">
        <v>1</v>
      </c>
      <c r="TL18" s="39">
        <v>0</v>
      </c>
      <c r="TM18" s="39">
        <v>0</v>
      </c>
      <c r="TN18" s="39">
        <v>0</v>
      </c>
      <c r="TO18" s="39">
        <v>1</v>
      </c>
      <c r="TP18" s="39">
        <v>0</v>
      </c>
      <c r="TQ18" s="39" t="s">
        <v>2885</v>
      </c>
      <c r="TR18" s="39">
        <v>0</v>
      </c>
      <c r="TS18" s="39" t="s">
        <v>383</v>
      </c>
      <c r="TT18" s="39" t="s">
        <v>383</v>
      </c>
      <c r="TU18" s="39" t="s">
        <v>383</v>
      </c>
      <c r="TV18" s="39" t="s">
        <v>383</v>
      </c>
      <c r="TW18" s="39" t="s">
        <v>383</v>
      </c>
      <c r="TX18" s="39" t="s">
        <v>383</v>
      </c>
      <c r="TY18" s="39" t="s">
        <v>383</v>
      </c>
      <c r="TZ18" s="39" t="s">
        <v>383</v>
      </c>
      <c r="UA18" s="39" t="s">
        <v>383</v>
      </c>
      <c r="UB18" s="39" t="s">
        <v>383</v>
      </c>
      <c r="UC18" s="39"/>
      <c r="UD18" s="39">
        <v>0</v>
      </c>
      <c r="UE18" s="39" t="s">
        <v>383</v>
      </c>
      <c r="UF18" s="39" t="s">
        <v>383</v>
      </c>
      <c r="UG18" s="39" t="s">
        <v>383</v>
      </c>
      <c r="UH18" s="39" t="s">
        <v>383</v>
      </c>
      <c r="UI18" s="39" t="s">
        <v>383</v>
      </c>
      <c r="UJ18" s="39" t="s">
        <v>383</v>
      </c>
      <c r="UK18" s="39" t="s">
        <v>383</v>
      </c>
      <c r="UL18" s="39" t="s">
        <v>383</v>
      </c>
      <c r="UM18" s="39" t="s">
        <v>383</v>
      </c>
      <c r="UN18" s="39" t="s">
        <v>383</v>
      </c>
      <c r="UO18" s="39" t="s">
        <v>383</v>
      </c>
      <c r="UP18" s="39" t="s">
        <v>383</v>
      </c>
      <c r="UQ18" s="39" t="s">
        <v>383</v>
      </c>
      <c r="UR18" s="39" t="s">
        <v>383</v>
      </c>
      <c r="US18" s="39" t="s">
        <v>383</v>
      </c>
      <c r="UT18" s="39" t="s">
        <v>383</v>
      </c>
      <c r="UU18" s="39" t="s">
        <v>383</v>
      </c>
      <c r="UV18" s="39" t="s">
        <v>383</v>
      </c>
      <c r="UW18" s="39" t="s">
        <v>383</v>
      </c>
      <c r="UX18" s="39" t="s">
        <v>383</v>
      </c>
      <c r="UY18" s="39" t="s">
        <v>383</v>
      </c>
      <c r="UZ18" s="39" t="s">
        <v>383</v>
      </c>
      <c r="VA18" s="39">
        <v>0</v>
      </c>
      <c r="VB18" s="39" t="s">
        <v>383</v>
      </c>
      <c r="VC18" s="39" t="s">
        <v>383</v>
      </c>
      <c r="VD18" s="39" t="s">
        <v>383</v>
      </c>
      <c r="VE18" s="39" t="s">
        <v>383</v>
      </c>
      <c r="VF18" s="39" t="s">
        <v>383</v>
      </c>
      <c r="VG18" s="39" t="s">
        <v>383</v>
      </c>
      <c r="VH18" s="39"/>
      <c r="VI18" s="39">
        <v>1</v>
      </c>
      <c r="VJ18" s="39">
        <v>0</v>
      </c>
      <c r="VK18" s="39">
        <v>0</v>
      </c>
      <c r="VL18" s="39"/>
      <c r="VM18" s="39">
        <v>1</v>
      </c>
      <c r="VN18" s="39">
        <v>5</v>
      </c>
      <c r="VO18" s="39"/>
      <c r="VP18" s="39">
        <v>0</v>
      </c>
      <c r="VQ18" s="39">
        <v>0</v>
      </c>
      <c r="VR18" s="39">
        <v>0</v>
      </c>
      <c r="VS18" s="39">
        <v>0</v>
      </c>
      <c r="VT18" s="39"/>
      <c r="VU18" s="39">
        <v>0</v>
      </c>
      <c r="VV18" s="39"/>
      <c r="VW18" s="39" t="s">
        <v>1979</v>
      </c>
      <c r="VX18" s="39">
        <v>0</v>
      </c>
      <c r="VY18" s="39">
        <v>0</v>
      </c>
      <c r="VZ18" s="39">
        <v>0</v>
      </c>
      <c r="WA18" s="39">
        <v>0</v>
      </c>
      <c r="WB18" s="39">
        <v>0</v>
      </c>
      <c r="WC18" s="39">
        <v>0</v>
      </c>
      <c r="WD18" s="39">
        <v>0</v>
      </c>
      <c r="WE18" s="39">
        <v>0</v>
      </c>
      <c r="WF18" s="39">
        <v>0</v>
      </c>
      <c r="WG18" s="39">
        <v>0</v>
      </c>
      <c r="WH18" s="39">
        <v>0</v>
      </c>
      <c r="WI18" s="39">
        <v>0</v>
      </c>
      <c r="WJ18" s="39">
        <v>0</v>
      </c>
      <c r="WK18" s="39">
        <v>1</v>
      </c>
      <c r="WL18" s="39" t="s">
        <v>2540</v>
      </c>
      <c r="WM18" s="39" t="s">
        <v>2541</v>
      </c>
      <c r="WN18" s="39"/>
      <c r="WO18" s="39">
        <f t="shared" si="0"/>
        <v>0</v>
      </c>
      <c r="WP18" s="39" t="s">
        <v>2681</v>
      </c>
      <c r="WQ18" s="39" t="s">
        <v>2886</v>
      </c>
      <c r="WR18" s="39" t="s">
        <v>2446</v>
      </c>
      <c r="WS18" s="39">
        <v>1</v>
      </c>
      <c r="WT18" s="39">
        <v>0</v>
      </c>
      <c r="WU18" s="39">
        <v>0</v>
      </c>
      <c r="WV18" s="39">
        <v>0</v>
      </c>
      <c r="WW18" s="39">
        <v>0</v>
      </c>
      <c r="WX18" s="39">
        <v>0</v>
      </c>
      <c r="WY18" s="39">
        <v>0</v>
      </c>
      <c r="WZ18" s="39">
        <v>0</v>
      </c>
      <c r="XA18" s="39">
        <v>0</v>
      </c>
      <c r="XB18" s="39">
        <v>0</v>
      </c>
      <c r="XC18" s="39">
        <v>0</v>
      </c>
      <c r="XD18" s="39"/>
      <c r="XE18" s="39"/>
      <c r="XF18" s="39">
        <f t="shared" si="1"/>
        <v>1</v>
      </c>
      <c r="XG18" s="39" t="s">
        <v>2817</v>
      </c>
      <c r="XH18" s="39">
        <v>0</v>
      </c>
      <c r="XI18" s="39">
        <v>0</v>
      </c>
      <c r="XJ18" s="39">
        <v>0</v>
      </c>
      <c r="XK18" s="39">
        <v>1</v>
      </c>
      <c r="XL18" s="39">
        <v>0</v>
      </c>
      <c r="XM18" s="39"/>
      <c r="XN18" s="39"/>
      <c r="XO18" s="57" t="e">
        <f>SUM(XF18+WO18+VA18+UD18+TR18+TD18+#REF!)</f>
        <v>#REF!</v>
      </c>
      <c r="XP18" s="57">
        <v>2</v>
      </c>
      <c r="XQ18" s="56">
        <v>1</v>
      </c>
    </row>
    <row r="19" spans="1:641" ht="15" customHeight="1" x14ac:dyDescent="0.2">
      <c r="A19" s="63">
        <v>42444</v>
      </c>
      <c r="B19" s="63" t="s">
        <v>550</v>
      </c>
      <c r="C19" s="52" t="s">
        <v>566</v>
      </c>
      <c r="D19" s="39" t="s">
        <v>2887</v>
      </c>
      <c r="E19" s="52" t="s">
        <v>2888</v>
      </c>
      <c r="F19" s="52" t="s">
        <v>2889</v>
      </c>
      <c r="G19" s="52">
        <v>8.7214270000000003</v>
      </c>
      <c r="H19" s="52">
        <v>-80.058402999999998</v>
      </c>
      <c r="I19" s="52">
        <v>8.7213310229999994</v>
      </c>
      <c r="J19" s="52">
        <v>-80.058069000000003</v>
      </c>
      <c r="K19" s="52">
        <v>-80.058402999999998</v>
      </c>
      <c r="L19" s="52">
        <v>334.91796315800002</v>
      </c>
      <c r="M19" s="39">
        <v>24</v>
      </c>
      <c r="N19" s="39"/>
      <c r="O19" s="39">
        <v>7</v>
      </c>
      <c r="P19" s="39" t="s">
        <v>2890</v>
      </c>
      <c r="Q19" s="39">
        <v>1</v>
      </c>
      <c r="R19" s="41">
        <v>59</v>
      </c>
      <c r="S19" s="39">
        <v>0</v>
      </c>
      <c r="T19" s="39">
        <v>0</v>
      </c>
      <c r="U19" s="39" t="s">
        <v>2454</v>
      </c>
      <c r="V19" s="39" t="s">
        <v>2455</v>
      </c>
      <c r="W19" s="39" t="s">
        <v>2401</v>
      </c>
      <c r="X19" s="39" t="s">
        <v>383</v>
      </c>
      <c r="Y19" s="39"/>
      <c r="Z19" s="39">
        <v>0</v>
      </c>
      <c r="AA19" s="39">
        <v>0</v>
      </c>
      <c r="AB19" s="39">
        <v>0</v>
      </c>
      <c r="AC19" s="39">
        <v>1</v>
      </c>
      <c r="AD19" s="39">
        <v>0</v>
      </c>
      <c r="AE19" s="39">
        <v>0</v>
      </c>
      <c r="AF19" s="39">
        <v>0</v>
      </c>
      <c r="AG19" s="39" t="s">
        <v>2456</v>
      </c>
      <c r="AH19" s="39" t="s">
        <v>383</v>
      </c>
      <c r="AI19" s="39">
        <v>0</v>
      </c>
      <c r="AJ19" s="39">
        <v>1</v>
      </c>
      <c r="AK19" s="39">
        <v>0</v>
      </c>
      <c r="AL19" s="39">
        <v>0</v>
      </c>
      <c r="AM19" s="39">
        <v>0</v>
      </c>
      <c r="AN19" s="39">
        <v>0</v>
      </c>
      <c r="AO19" s="39">
        <v>0</v>
      </c>
      <c r="AP19" s="39" t="s">
        <v>2403</v>
      </c>
      <c r="AQ19" s="39">
        <v>0</v>
      </c>
      <c r="AR19" s="39"/>
      <c r="AS19" s="39">
        <v>40</v>
      </c>
      <c r="AT19" s="39">
        <v>60</v>
      </c>
      <c r="AU19" s="64">
        <v>4</v>
      </c>
      <c r="AV19" s="64" t="s">
        <v>2891</v>
      </c>
      <c r="AW19" s="39">
        <v>1</v>
      </c>
      <c r="AX19" s="39" t="s">
        <v>383</v>
      </c>
      <c r="AY19" s="39">
        <v>1</v>
      </c>
      <c r="AZ19" s="39">
        <v>0</v>
      </c>
      <c r="BA19" s="39">
        <v>0</v>
      </c>
      <c r="BB19" s="39">
        <v>0</v>
      </c>
      <c r="BC19" s="39"/>
      <c r="BD19" s="39">
        <v>2</v>
      </c>
      <c r="BE19" s="39" t="s">
        <v>383</v>
      </c>
      <c r="BF19" s="39">
        <v>0</v>
      </c>
      <c r="BG19" s="39">
        <v>1</v>
      </c>
      <c r="BH19" s="39">
        <v>0</v>
      </c>
      <c r="BI19" s="39">
        <v>0</v>
      </c>
      <c r="BJ19" s="39"/>
      <c r="BK19" s="39">
        <v>4</v>
      </c>
      <c r="BL19" s="39">
        <v>1</v>
      </c>
      <c r="BM19" s="39">
        <v>2</v>
      </c>
      <c r="BN19" s="39">
        <v>1</v>
      </c>
      <c r="BO19" s="39">
        <v>1</v>
      </c>
      <c r="BP19" s="39">
        <v>0</v>
      </c>
      <c r="BQ19" s="39">
        <v>0</v>
      </c>
      <c r="BR19" s="39">
        <v>0</v>
      </c>
      <c r="BS19" s="39">
        <v>0</v>
      </c>
      <c r="BT19" s="39">
        <v>0</v>
      </c>
      <c r="BU19" s="39" t="s">
        <v>2892</v>
      </c>
      <c r="BV19" s="39">
        <v>3</v>
      </c>
      <c r="BW19" s="39">
        <v>3</v>
      </c>
      <c r="BX19" s="39"/>
      <c r="BY19" s="39">
        <v>0</v>
      </c>
      <c r="BZ19" s="39">
        <v>0</v>
      </c>
      <c r="CA19" s="39">
        <v>1</v>
      </c>
      <c r="CB19" s="39">
        <v>0</v>
      </c>
      <c r="CC19" s="39"/>
      <c r="CD19" s="39">
        <v>4</v>
      </c>
      <c r="CE19" s="39">
        <v>1</v>
      </c>
      <c r="CF19" s="39"/>
      <c r="CG19" s="39">
        <v>1</v>
      </c>
      <c r="CH19" s="39"/>
      <c r="CI19" s="39">
        <v>3</v>
      </c>
      <c r="CJ19" s="39">
        <v>3</v>
      </c>
      <c r="CK19" s="39"/>
      <c r="CL19" s="39" t="s">
        <v>2688</v>
      </c>
      <c r="CM19" s="39" t="s">
        <v>2893</v>
      </c>
      <c r="CN19" s="64">
        <v>1</v>
      </c>
      <c r="CO19" s="39">
        <v>0</v>
      </c>
      <c r="CP19" s="39">
        <v>0</v>
      </c>
      <c r="CQ19" s="39"/>
      <c r="CR19" s="64">
        <v>0</v>
      </c>
      <c r="CS19" s="64"/>
      <c r="CT19" s="39">
        <v>0</v>
      </c>
      <c r="CU19" s="39">
        <v>1</v>
      </c>
      <c r="CV19" s="39">
        <v>0</v>
      </c>
      <c r="CW19" s="39"/>
      <c r="CX19" s="39">
        <v>0</v>
      </c>
      <c r="CY19" s="39">
        <v>0</v>
      </c>
      <c r="CZ19" s="41"/>
      <c r="DA19" s="39">
        <v>0</v>
      </c>
      <c r="DB19" s="39"/>
      <c r="DC19" s="39">
        <v>0</v>
      </c>
      <c r="DD19" s="39"/>
      <c r="DE19" s="39">
        <v>1</v>
      </c>
      <c r="DF19" s="41">
        <v>1</v>
      </c>
      <c r="DG19" s="39">
        <v>0</v>
      </c>
      <c r="DH19" s="39"/>
      <c r="DI19" s="39">
        <v>0</v>
      </c>
      <c r="DJ19" s="39"/>
      <c r="DK19" s="39"/>
      <c r="DL19" s="39">
        <v>0</v>
      </c>
      <c r="DM19" s="39"/>
      <c r="DN19" s="39">
        <v>0</v>
      </c>
      <c r="DO19" s="39"/>
      <c r="DP19" s="39">
        <v>0</v>
      </c>
      <c r="DQ19" s="39"/>
      <c r="DR19" s="39">
        <v>0</v>
      </c>
      <c r="DS19" s="39"/>
      <c r="DT19" s="39">
        <v>0</v>
      </c>
      <c r="DU19" s="39"/>
      <c r="DV19" s="39">
        <v>0</v>
      </c>
      <c r="DW19" s="39"/>
      <c r="DX19" s="39">
        <v>0</v>
      </c>
      <c r="DY19" s="39"/>
      <c r="DZ19" s="39">
        <v>0</v>
      </c>
      <c r="EA19" s="39"/>
      <c r="EB19" s="39">
        <v>1</v>
      </c>
      <c r="EC19" s="39">
        <v>0</v>
      </c>
      <c r="ED19" s="39" t="s">
        <v>383</v>
      </c>
      <c r="EE19" s="39" t="s">
        <v>2418</v>
      </c>
      <c r="EF19" s="39">
        <v>0</v>
      </c>
      <c r="EG19" s="39"/>
      <c r="EH19" s="39">
        <v>0</v>
      </c>
      <c r="EI19" s="39" t="s">
        <v>383</v>
      </c>
      <c r="EJ19" s="39" t="s">
        <v>383</v>
      </c>
      <c r="EK19" s="39" t="s">
        <v>383</v>
      </c>
      <c r="EL19" s="39" t="s">
        <v>383</v>
      </c>
      <c r="EM19" s="39" t="s">
        <v>383</v>
      </c>
      <c r="EN19" s="39" t="s">
        <v>383</v>
      </c>
      <c r="EO19" s="39">
        <v>0</v>
      </c>
      <c r="EP19" s="39" t="s">
        <v>383</v>
      </c>
      <c r="EQ19" s="39" t="s">
        <v>383</v>
      </c>
      <c r="ER19" s="39" t="s">
        <v>383</v>
      </c>
      <c r="ES19" s="39" t="s">
        <v>383</v>
      </c>
      <c r="ET19" s="39" t="s">
        <v>383</v>
      </c>
      <c r="EU19" s="39" t="s">
        <v>383</v>
      </c>
      <c r="EV19" s="39">
        <v>0</v>
      </c>
      <c r="EW19" s="39" t="s">
        <v>383</v>
      </c>
      <c r="EX19" s="39" t="s">
        <v>383</v>
      </c>
      <c r="EY19" s="39" t="s">
        <v>383</v>
      </c>
      <c r="EZ19" s="39" t="s">
        <v>383</v>
      </c>
      <c r="FA19" s="39" t="s">
        <v>383</v>
      </c>
      <c r="FB19" s="39" t="s">
        <v>383</v>
      </c>
      <c r="FC19" s="39">
        <v>0</v>
      </c>
      <c r="FD19" s="39" t="s">
        <v>383</v>
      </c>
      <c r="FE19" s="39" t="s">
        <v>383</v>
      </c>
      <c r="FF19" s="39" t="s">
        <v>383</v>
      </c>
      <c r="FG19" s="39" t="s">
        <v>383</v>
      </c>
      <c r="FH19" s="39" t="s">
        <v>383</v>
      </c>
      <c r="FI19" s="39" t="s">
        <v>383</v>
      </c>
      <c r="FJ19" s="39">
        <v>1</v>
      </c>
      <c r="FK19" s="39">
        <v>5</v>
      </c>
      <c r="FL19" s="39" t="s">
        <v>2413</v>
      </c>
      <c r="FM19" s="39" t="s">
        <v>2466</v>
      </c>
      <c r="FN19" s="39" t="s">
        <v>2894</v>
      </c>
      <c r="FO19" s="39" t="s">
        <v>2415</v>
      </c>
      <c r="FP19" s="39">
        <v>0</v>
      </c>
      <c r="FQ19" s="39">
        <v>0</v>
      </c>
      <c r="FR19" s="39" t="s">
        <v>383</v>
      </c>
      <c r="FS19" s="39" t="s">
        <v>383</v>
      </c>
      <c r="FT19" s="39" t="s">
        <v>383</v>
      </c>
      <c r="FU19" s="39" t="s">
        <v>383</v>
      </c>
      <c r="FV19" s="39" t="s">
        <v>383</v>
      </c>
      <c r="FW19" s="39" t="s">
        <v>383</v>
      </c>
      <c r="FX19" s="39">
        <v>0</v>
      </c>
      <c r="FY19" s="39" t="s">
        <v>383</v>
      </c>
      <c r="FZ19" s="39" t="s">
        <v>383</v>
      </c>
      <c r="GA19" s="39" t="s">
        <v>383</v>
      </c>
      <c r="GB19" s="39" t="s">
        <v>383</v>
      </c>
      <c r="GC19" s="39" t="s">
        <v>383</v>
      </c>
      <c r="GD19" s="39" t="s">
        <v>383</v>
      </c>
      <c r="GE19" s="39">
        <v>1</v>
      </c>
      <c r="GF19" s="39">
        <v>3</v>
      </c>
      <c r="GG19" s="39" t="s">
        <v>2413</v>
      </c>
      <c r="GH19" s="39" t="s">
        <v>2462</v>
      </c>
      <c r="GI19" s="39" t="s">
        <v>383</v>
      </c>
      <c r="GJ19" s="39" t="s">
        <v>383</v>
      </c>
      <c r="GK19" s="39">
        <v>0</v>
      </c>
      <c r="GL19" s="39">
        <v>0</v>
      </c>
      <c r="GM19" s="39" t="s">
        <v>383</v>
      </c>
      <c r="GN19" s="39" t="s">
        <v>383</v>
      </c>
      <c r="GO19" s="39" t="s">
        <v>383</v>
      </c>
      <c r="GP19" s="39" t="s">
        <v>383</v>
      </c>
      <c r="GQ19" s="39" t="s">
        <v>383</v>
      </c>
      <c r="GR19" s="39" t="s">
        <v>383</v>
      </c>
      <c r="GS19" s="39" t="s">
        <v>383</v>
      </c>
      <c r="GT19" s="39">
        <v>0</v>
      </c>
      <c r="GU19" s="39" t="s">
        <v>383</v>
      </c>
      <c r="GV19" s="39"/>
      <c r="GW19" s="39">
        <v>1</v>
      </c>
      <c r="GX19" s="39">
        <v>10</v>
      </c>
      <c r="GY19" s="39" t="s">
        <v>2630</v>
      </c>
      <c r="GZ19" s="39">
        <v>0</v>
      </c>
      <c r="HA19" s="39" t="s">
        <v>383</v>
      </c>
      <c r="HB19" s="39"/>
      <c r="HC19" s="39">
        <v>0</v>
      </c>
      <c r="HD19" s="39" t="s">
        <v>383</v>
      </c>
      <c r="HE19" s="39"/>
      <c r="HF19" s="39">
        <v>0</v>
      </c>
      <c r="HG19" s="39" t="s">
        <v>383</v>
      </c>
      <c r="HH19" s="39"/>
      <c r="HI19" s="39">
        <v>1</v>
      </c>
      <c r="HJ19" s="39">
        <v>20</v>
      </c>
      <c r="HK19" s="39" t="s">
        <v>2895</v>
      </c>
      <c r="HL19" s="39">
        <v>0</v>
      </c>
      <c r="HM19" s="39" t="s">
        <v>383</v>
      </c>
      <c r="HN19" s="39"/>
      <c r="HO19" s="39">
        <v>0</v>
      </c>
      <c r="HP19" s="39" t="s">
        <v>383</v>
      </c>
      <c r="HQ19" s="39">
        <v>0</v>
      </c>
      <c r="HR19" s="39" t="s">
        <v>383</v>
      </c>
      <c r="HS19" s="39">
        <v>0</v>
      </c>
      <c r="HT19" s="39"/>
      <c r="HU19" s="39" t="s">
        <v>383</v>
      </c>
      <c r="HV19" s="39" t="s">
        <v>383</v>
      </c>
      <c r="HW19" s="39"/>
      <c r="HX19" s="39" t="s">
        <v>383</v>
      </c>
      <c r="HY19" s="39" t="s">
        <v>2584</v>
      </c>
      <c r="HZ19" s="39"/>
      <c r="IA19" s="39" t="s">
        <v>1734</v>
      </c>
      <c r="IB19" s="39"/>
      <c r="IC19" s="39">
        <v>0</v>
      </c>
      <c r="ID19" s="39">
        <v>0</v>
      </c>
      <c r="IE19" s="39" t="s">
        <v>383</v>
      </c>
      <c r="IF19" s="39" t="s">
        <v>383</v>
      </c>
      <c r="IG19" s="39">
        <v>0</v>
      </c>
      <c r="IH19" s="39">
        <v>0</v>
      </c>
      <c r="II19" s="39">
        <v>0</v>
      </c>
      <c r="IJ19" s="39">
        <v>0</v>
      </c>
      <c r="IK19" s="39" t="s">
        <v>383</v>
      </c>
      <c r="IL19" s="39">
        <v>0</v>
      </c>
      <c r="IM19" s="39">
        <v>0</v>
      </c>
      <c r="IN19" s="39" t="s">
        <v>383</v>
      </c>
      <c r="IO19" s="39" t="s">
        <v>383</v>
      </c>
      <c r="IP19" s="39" t="s">
        <v>383</v>
      </c>
      <c r="IQ19" s="39">
        <v>0</v>
      </c>
      <c r="IR19" s="39">
        <v>0</v>
      </c>
      <c r="IS19" s="39" t="s">
        <v>383</v>
      </c>
      <c r="IT19" s="39" t="s">
        <v>383</v>
      </c>
      <c r="IU19" s="39" t="s">
        <v>383</v>
      </c>
      <c r="IV19" s="39">
        <v>0</v>
      </c>
      <c r="IW19" s="39">
        <v>0</v>
      </c>
      <c r="IX19" s="39" t="s">
        <v>383</v>
      </c>
      <c r="IY19" s="39" t="s">
        <v>383</v>
      </c>
      <c r="IZ19" s="39" t="s">
        <v>383</v>
      </c>
      <c r="JA19" s="39">
        <v>0</v>
      </c>
      <c r="JB19" s="39">
        <v>0</v>
      </c>
      <c r="JC19" s="39" t="s">
        <v>383</v>
      </c>
      <c r="JD19" s="39" t="s">
        <v>383</v>
      </c>
      <c r="JE19" s="39" t="s">
        <v>383</v>
      </c>
      <c r="JF19" s="39">
        <v>0</v>
      </c>
      <c r="JG19" s="39">
        <v>0</v>
      </c>
      <c r="JH19" s="39" t="s">
        <v>383</v>
      </c>
      <c r="JI19" s="39" t="s">
        <v>383</v>
      </c>
      <c r="JJ19" s="39">
        <v>0</v>
      </c>
      <c r="JK19" s="39">
        <v>0</v>
      </c>
      <c r="JL19" s="39" t="s">
        <v>383</v>
      </c>
      <c r="JM19" s="39" t="s">
        <v>383</v>
      </c>
      <c r="JN19" s="39" t="s">
        <v>2896</v>
      </c>
      <c r="JO19" s="39">
        <v>4</v>
      </c>
      <c r="JP19" s="39">
        <v>1</v>
      </c>
      <c r="JQ19" s="39">
        <v>1</v>
      </c>
      <c r="JR19" s="39">
        <v>0</v>
      </c>
      <c r="JS19" s="39">
        <v>0</v>
      </c>
      <c r="JT19" s="39">
        <v>2</v>
      </c>
      <c r="JU19" s="39">
        <v>2</v>
      </c>
      <c r="JV19" s="39">
        <v>0</v>
      </c>
      <c r="JW19" s="39">
        <v>0</v>
      </c>
      <c r="JX19" s="39">
        <v>0</v>
      </c>
      <c r="JY19" s="39">
        <v>0</v>
      </c>
      <c r="JZ19" s="39">
        <v>2</v>
      </c>
      <c r="KA19" s="39">
        <v>2</v>
      </c>
      <c r="KB19" s="39">
        <v>0</v>
      </c>
      <c r="KC19" s="39">
        <v>0</v>
      </c>
      <c r="KD19" s="39">
        <v>0</v>
      </c>
      <c r="KE19" s="39">
        <v>28</v>
      </c>
      <c r="KF19" s="39">
        <v>100</v>
      </c>
      <c r="KG19" s="39"/>
      <c r="KH19" s="64">
        <v>1</v>
      </c>
      <c r="KI19" s="39">
        <v>10</v>
      </c>
      <c r="KJ19" s="39"/>
      <c r="KK19" s="39">
        <v>0</v>
      </c>
      <c r="KL19" s="39"/>
      <c r="KM19" s="39"/>
      <c r="KN19" s="39">
        <v>0</v>
      </c>
      <c r="KO19" s="39"/>
      <c r="KP19" s="39"/>
      <c r="KQ19" s="39">
        <v>4</v>
      </c>
      <c r="KR19" s="39">
        <v>30</v>
      </c>
      <c r="KS19" s="39" t="s">
        <v>2897</v>
      </c>
      <c r="KT19" s="64" t="s">
        <v>2898</v>
      </c>
      <c r="KU19" s="39">
        <v>0</v>
      </c>
      <c r="KV19" s="39">
        <v>0</v>
      </c>
      <c r="KW19" s="39">
        <v>0</v>
      </c>
      <c r="KX19" s="39">
        <v>1</v>
      </c>
      <c r="KY19" s="39">
        <v>0</v>
      </c>
      <c r="KZ19" s="39">
        <v>0</v>
      </c>
      <c r="LA19" s="39">
        <v>1</v>
      </c>
      <c r="LB19" s="39">
        <v>0</v>
      </c>
      <c r="LC19" s="39">
        <v>0</v>
      </c>
      <c r="LD19" s="39"/>
      <c r="LE19" s="39">
        <v>2</v>
      </c>
      <c r="LF19" s="39">
        <v>0</v>
      </c>
      <c r="LG19" s="39">
        <v>1</v>
      </c>
      <c r="LH19" s="39">
        <v>0</v>
      </c>
      <c r="LI19" s="39">
        <v>0</v>
      </c>
      <c r="LJ19" s="39"/>
      <c r="LK19" s="39" t="s">
        <v>2702</v>
      </c>
      <c r="LL19" s="39">
        <v>1</v>
      </c>
      <c r="LM19" s="39">
        <v>0</v>
      </c>
      <c r="LN19" s="39">
        <v>1</v>
      </c>
      <c r="LO19" s="39">
        <v>0</v>
      </c>
      <c r="LP19" s="39">
        <v>0</v>
      </c>
      <c r="LQ19" s="39"/>
      <c r="LR19" s="39">
        <v>3</v>
      </c>
      <c r="LS19" s="39" t="s">
        <v>2899</v>
      </c>
      <c r="LT19" s="39">
        <v>1</v>
      </c>
      <c r="LU19" s="39" t="s">
        <v>2900</v>
      </c>
      <c r="LV19" s="39">
        <v>1</v>
      </c>
      <c r="LW19" s="39">
        <v>0</v>
      </c>
      <c r="LX19" s="39">
        <v>0</v>
      </c>
      <c r="LY19" s="39"/>
      <c r="LZ19" s="39">
        <v>1</v>
      </c>
      <c r="MA19" s="39">
        <v>1</v>
      </c>
      <c r="MB19" s="39">
        <v>0</v>
      </c>
      <c r="MC19" s="39">
        <v>1</v>
      </c>
      <c r="MD19" s="39">
        <v>0</v>
      </c>
      <c r="ME19" s="39">
        <v>0</v>
      </c>
      <c r="MF19" s="39"/>
      <c r="MG19" s="39">
        <v>0</v>
      </c>
      <c r="MH19" s="39"/>
      <c r="MI19" s="39">
        <v>1</v>
      </c>
      <c r="MJ19" s="39"/>
      <c r="MK19" s="39">
        <v>0</v>
      </c>
      <c r="ML19" s="39">
        <v>1</v>
      </c>
      <c r="MM19" s="39">
        <v>1</v>
      </c>
      <c r="MN19" s="39">
        <v>0</v>
      </c>
      <c r="MO19" s="39"/>
      <c r="MP19" s="39"/>
      <c r="MQ19" s="39">
        <v>1</v>
      </c>
      <c r="MR19" s="39">
        <v>0</v>
      </c>
      <c r="MS19" s="39"/>
      <c r="MT19" s="39"/>
      <c r="MU19" s="39"/>
      <c r="MV19" s="39">
        <v>1</v>
      </c>
      <c r="MW19" s="39" t="s">
        <v>2901</v>
      </c>
      <c r="MX19" s="39">
        <v>1</v>
      </c>
      <c r="MY19" s="39">
        <v>0</v>
      </c>
      <c r="MZ19" s="39">
        <v>1</v>
      </c>
      <c r="NA19" s="39">
        <v>0</v>
      </c>
      <c r="NB19" s="39">
        <v>0</v>
      </c>
      <c r="NC19" s="39">
        <v>0</v>
      </c>
      <c r="ND19" s="39">
        <v>0</v>
      </c>
      <c r="NE19" s="39">
        <v>0</v>
      </c>
      <c r="NF19" s="39">
        <v>0</v>
      </c>
      <c r="NG19" s="39" t="s">
        <v>2902</v>
      </c>
      <c r="NH19" s="39" t="s">
        <v>2903</v>
      </c>
      <c r="NI19" s="39"/>
      <c r="NJ19" s="39" t="s">
        <v>2904</v>
      </c>
      <c r="NK19" s="39" t="s">
        <v>2905</v>
      </c>
      <c r="NL19" s="64" t="s">
        <v>2906</v>
      </c>
      <c r="NM19" s="39">
        <v>0</v>
      </c>
      <c r="NN19" s="39"/>
      <c r="NO19" s="39"/>
      <c r="NP19" s="39"/>
      <c r="NQ19" s="39"/>
      <c r="NR19" s="39"/>
      <c r="NS19" s="39"/>
      <c r="NT19" s="39"/>
      <c r="NU19" s="39"/>
      <c r="NV19" s="39"/>
      <c r="NW19" s="39">
        <v>1</v>
      </c>
      <c r="NX19" s="39"/>
      <c r="NY19" s="39">
        <v>1</v>
      </c>
      <c r="NZ19" s="39">
        <v>1</v>
      </c>
      <c r="OA19" s="39" t="s">
        <v>2907</v>
      </c>
      <c r="OB19" s="39">
        <v>1</v>
      </c>
      <c r="OC19" s="39">
        <v>0</v>
      </c>
      <c r="OD19" s="39">
        <v>0</v>
      </c>
      <c r="OE19" s="39">
        <v>0</v>
      </c>
      <c r="OF19" s="39">
        <v>0</v>
      </c>
      <c r="OG19" s="39">
        <v>0</v>
      </c>
      <c r="OH19" s="39">
        <v>0</v>
      </c>
      <c r="OI19" s="39">
        <v>0</v>
      </c>
      <c r="OJ19" s="39"/>
      <c r="OK19" s="39">
        <v>1</v>
      </c>
      <c r="OL19" s="39"/>
      <c r="OM19" s="39" t="s">
        <v>2434</v>
      </c>
      <c r="ON19" s="39">
        <v>1</v>
      </c>
      <c r="OO19" s="39">
        <v>0</v>
      </c>
      <c r="OP19" s="39">
        <v>0</v>
      </c>
      <c r="OQ19" s="39">
        <v>0</v>
      </c>
      <c r="OR19" s="39">
        <v>0</v>
      </c>
      <c r="OS19" s="39">
        <v>0</v>
      </c>
      <c r="OT19" s="39">
        <v>0</v>
      </c>
      <c r="OU19" s="39">
        <v>0</v>
      </c>
      <c r="OV19" s="39">
        <v>0</v>
      </c>
      <c r="OW19" s="39">
        <v>0</v>
      </c>
      <c r="OX19" s="39"/>
      <c r="OY19" s="39"/>
      <c r="OZ19" s="39" t="s">
        <v>2565</v>
      </c>
      <c r="PA19" s="39">
        <v>0</v>
      </c>
      <c r="PB19" s="39">
        <v>0</v>
      </c>
      <c r="PC19" s="39">
        <v>1</v>
      </c>
      <c r="PD19" s="39">
        <v>0</v>
      </c>
      <c r="PE19" s="39">
        <v>0</v>
      </c>
      <c r="PF19" s="39">
        <v>0</v>
      </c>
      <c r="PG19" s="39">
        <v>0</v>
      </c>
      <c r="PH19" s="39"/>
      <c r="PI19" s="39">
        <v>1</v>
      </c>
      <c r="PJ19" s="39" t="s">
        <v>2435</v>
      </c>
      <c r="PK19" s="39">
        <v>0</v>
      </c>
      <c r="PL19" s="39">
        <v>0</v>
      </c>
      <c r="PM19" s="39">
        <v>0</v>
      </c>
      <c r="PN19" s="39">
        <v>0</v>
      </c>
      <c r="PO19" s="39">
        <v>0</v>
      </c>
      <c r="PP19" s="39">
        <v>0</v>
      </c>
      <c r="PQ19" s="39">
        <v>0</v>
      </c>
      <c r="PR19" s="39">
        <v>0</v>
      </c>
      <c r="PS19" s="39">
        <v>1</v>
      </c>
      <c r="PT19" s="39"/>
      <c r="PU19" s="39" t="s">
        <v>2908</v>
      </c>
      <c r="PV19" s="39" t="s">
        <v>2909</v>
      </c>
      <c r="PW19" s="39">
        <v>1</v>
      </c>
      <c r="PX19" s="39">
        <v>1</v>
      </c>
      <c r="PY19" s="39"/>
      <c r="PZ19" s="39" t="s">
        <v>383</v>
      </c>
      <c r="QA19" s="39" t="s">
        <v>2910</v>
      </c>
      <c r="QB19" s="39" t="s">
        <v>2839</v>
      </c>
      <c r="QC19" s="39" t="s">
        <v>2840</v>
      </c>
      <c r="QD19" s="39">
        <v>1</v>
      </c>
      <c r="QE19" s="39">
        <v>1</v>
      </c>
      <c r="QF19" s="39">
        <v>0</v>
      </c>
      <c r="QG19" s="39">
        <v>0</v>
      </c>
      <c r="QH19" s="39">
        <v>0</v>
      </c>
      <c r="QI19" s="39">
        <v>0</v>
      </c>
      <c r="QJ19" s="39">
        <v>0</v>
      </c>
      <c r="QK19" s="39">
        <v>0</v>
      </c>
      <c r="QL19" s="39"/>
      <c r="QM19" s="39" t="s">
        <v>2531</v>
      </c>
      <c r="QN19" s="39">
        <v>0</v>
      </c>
      <c r="QO19" s="39">
        <v>0</v>
      </c>
      <c r="QP19" s="39">
        <v>1</v>
      </c>
      <c r="QQ19" s="39">
        <v>0</v>
      </c>
      <c r="QR19" s="39">
        <v>0</v>
      </c>
      <c r="QS19" s="39"/>
      <c r="QT19" s="39" t="s">
        <v>2531</v>
      </c>
      <c r="QU19" s="39">
        <v>0</v>
      </c>
      <c r="QV19" s="39">
        <v>0</v>
      </c>
      <c r="QW19" s="39">
        <v>0</v>
      </c>
      <c r="QX19" s="39">
        <v>1</v>
      </c>
      <c r="QY19" s="39">
        <v>0</v>
      </c>
      <c r="QZ19" s="39">
        <v>0</v>
      </c>
      <c r="RA19" s="39">
        <v>0</v>
      </c>
      <c r="RB19" s="39"/>
      <c r="RC19" s="39">
        <v>1</v>
      </c>
      <c r="RD19" s="39">
        <v>0</v>
      </c>
      <c r="RE19" s="39">
        <v>0</v>
      </c>
      <c r="RF19" s="39"/>
      <c r="RG19" s="39">
        <v>1</v>
      </c>
      <c r="RH19" s="39">
        <v>4</v>
      </c>
      <c r="RI19" s="39"/>
      <c r="RJ19" s="39">
        <v>0</v>
      </c>
      <c r="RK19" s="39">
        <v>0</v>
      </c>
      <c r="RL19" s="39"/>
      <c r="RM19" s="39">
        <v>1</v>
      </c>
      <c r="RN19" s="64">
        <v>3</v>
      </c>
      <c r="RO19" s="64"/>
      <c r="RP19" s="39">
        <v>0</v>
      </c>
      <c r="RQ19" s="39"/>
      <c r="RR19" s="64" t="s">
        <v>2911</v>
      </c>
      <c r="RS19" s="39">
        <v>0</v>
      </c>
      <c r="RT19" s="39">
        <v>0</v>
      </c>
      <c r="RU19" s="64">
        <v>1</v>
      </c>
      <c r="RV19" s="39">
        <v>0</v>
      </c>
      <c r="RW19" s="39">
        <v>0</v>
      </c>
      <c r="RX19" s="39">
        <v>0</v>
      </c>
      <c r="RY19" s="39">
        <v>0</v>
      </c>
      <c r="RZ19" s="39">
        <v>0</v>
      </c>
      <c r="SA19" s="39">
        <v>0</v>
      </c>
      <c r="SB19" s="39">
        <v>0</v>
      </c>
      <c r="SC19" s="39">
        <v>0</v>
      </c>
      <c r="SD19" s="39">
        <v>0</v>
      </c>
      <c r="SE19" s="39">
        <v>0</v>
      </c>
      <c r="SF19" s="39">
        <v>1</v>
      </c>
      <c r="SG19" s="64" t="s">
        <v>2444</v>
      </c>
      <c r="SH19" s="39" t="s">
        <v>2445</v>
      </c>
      <c r="SI19" s="39" t="s">
        <v>2435</v>
      </c>
      <c r="SJ19" s="39">
        <v>0</v>
      </c>
      <c r="SK19" s="39">
        <v>0</v>
      </c>
      <c r="SL19" s="39">
        <v>0</v>
      </c>
      <c r="SM19" s="39">
        <v>0</v>
      </c>
      <c r="SN19" s="39">
        <v>0</v>
      </c>
      <c r="SO19" s="39">
        <v>0</v>
      </c>
      <c r="SP19" s="39">
        <v>0</v>
      </c>
      <c r="SQ19" s="39">
        <v>0</v>
      </c>
      <c r="SR19" s="39">
        <v>0</v>
      </c>
      <c r="SS19" s="39">
        <v>1</v>
      </c>
      <c r="ST19" s="39"/>
      <c r="SU19" s="39" t="s">
        <v>2447</v>
      </c>
      <c r="SV19" s="39">
        <v>1</v>
      </c>
      <c r="SW19" s="39">
        <v>0</v>
      </c>
      <c r="SX19" s="39">
        <v>0</v>
      </c>
      <c r="SY19" s="39">
        <v>0</v>
      </c>
      <c r="SZ19" s="39">
        <v>0</v>
      </c>
      <c r="TA19" s="39"/>
      <c r="TB19" s="39"/>
      <c r="TC19" s="39"/>
      <c r="TD19" s="39">
        <v>0</v>
      </c>
      <c r="TE19" s="59" t="s">
        <v>2912</v>
      </c>
      <c r="TF19" s="39">
        <v>1</v>
      </c>
      <c r="TG19" s="39"/>
      <c r="TH19" s="39" t="s">
        <v>2573</v>
      </c>
      <c r="TI19" s="39">
        <v>1</v>
      </c>
      <c r="TJ19" s="39">
        <v>0</v>
      </c>
      <c r="TK19" s="39">
        <v>0</v>
      </c>
      <c r="TL19" s="39">
        <v>0</v>
      </c>
      <c r="TM19" s="39">
        <v>0</v>
      </c>
      <c r="TN19" s="39">
        <v>0</v>
      </c>
      <c r="TO19" s="39">
        <v>0</v>
      </c>
      <c r="TP19" s="39">
        <v>0</v>
      </c>
      <c r="TQ19" s="39"/>
      <c r="TR19" s="39">
        <v>1</v>
      </c>
      <c r="TS19" s="39" t="s">
        <v>2435</v>
      </c>
      <c r="TT19" s="39">
        <v>0</v>
      </c>
      <c r="TU19" s="39">
        <v>0</v>
      </c>
      <c r="TV19" s="39">
        <v>0</v>
      </c>
      <c r="TW19" s="39">
        <v>0</v>
      </c>
      <c r="TX19" s="39">
        <v>0</v>
      </c>
      <c r="TY19" s="39">
        <v>0</v>
      </c>
      <c r="TZ19" s="39">
        <v>0</v>
      </c>
      <c r="UA19" s="39">
        <v>0</v>
      </c>
      <c r="UB19" s="39">
        <v>1</v>
      </c>
      <c r="UC19" s="39"/>
      <c r="UD19" s="39">
        <f>SUM(TT19+TV19+TW19+TX19)</f>
        <v>0</v>
      </c>
      <c r="UE19" s="39" t="s">
        <v>1241</v>
      </c>
      <c r="UF19" s="39">
        <v>0</v>
      </c>
      <c r="UG19" s="39">
        <v>0</v>
      </c>
      <c r="UH19" s="39">
        <v>0</v>
      </c>
      <c r="UI19" s="39">
        <v>0</v>
      </c>
      <c r="UJ19" s="39">
        <v>1</v>
      </c>
      <c r="UK19" s="39">
        <v>0</v>
      </c>
      <c r="UL19" s="39">
        <v>1</v>
      </c>
      <c r="UM19" s="64" t="s">
        <v>2913</v>
      </c>
      <c r="UN19" s="39">
        <v>0</v>
      </c>
      <c r="UO19" s="39" t="s">
        <v>383</v>
      </c>
      <c r="UP19" s="39" t="s">
        <v>383</v>
      </c>
      <c r="UQ19" s="39" t="s">
        <v>383</v>
      </c>
      <c r="UR19" s="39" t="s">
        <v>383</v>
      </c>
      <c r="US19" s="39" t="s">
        <v>383</v>
      </c>
      <c r="UT19" s="39" t="s">
        <v>383</v>
      </c>
      <c r="UU19" s="39" t="s">
        <v>383</v>
      </c>
      <c r="UV19" s="39">
        <v>0</v>
      </c>
      <c r="UW19" s="39" t="s">
        <v>383</v>
      </c>
      <c r="UX19" s="64" t="s">
        <v>2914</v>
      </c>
      <c r="UY19" s="39" t="s">
        <v>2846</v>
      </c>
      <c r="UZ19" s="39">
        <v>1</v>
      </c>
      <c r="VA19" s="39">
        <v>0</v>
      </c>
      <c r="VB19" s="39">
        <v>0</v>
      </c>
      <c r="VC19" s="39">
        <v>0</v>
      </c>
      <c r="VD19" s="39">
        <v>0</v>
      </c>
      <c r="VE19" s="39">
        <v>0</v>
      </c>
      <c r="VF19" s="39">
        <v>0</v>
      </c>
      <c r="VG19" s="39">
        <v>0</v>
      </c>
      <c r="VH19" s="39" t="s">
        <v>2915</v>
      </c>
      <c r="VI19" s="39">
        <v>1</v>
      </c>
      <c r="VJ19" s="39">
        <v>1</v>
      </c>
      <c r="VK19" s="39">
        <v>4</v>
      </c>
      <c r="VL19" s="39"/>
      <c r="VM19" s="39">
        <v>1</v>
      </c>
      <c r="VN19" s="65">
        <v>0</v>
      </c>
      <c r="VO19" s="39"/>
      <c r="VP19" s="39">
        <v>1</v>
      </c>
      <c r="VQ19" s="39">
        <v>4</v>
      </c>
      <c r="VR19" s="39" t="s">
        <v>383</v>
      </c>
      <c r="VS19" s="39" t="s">
        <v>383</v>
      </c>
      <c r="VT19" s="39" t="s">
        <v>383</v>
      </c>
      <c r="VU19" s="39" t="s">
        <v>383</v>
      </c>
      <c r="VV19" s="39"/>
      <c r="VW19" s="39" t="s">
        <v>1979</v>
      </c>
      <c r="VX19" s="39">
        <v>0</v>
      </c>
      <c r="VY19" s="39">
        <v>0</v>
      </c>
      <c r="VZ19" s="39">
        <v>0</v>
      </c>
      <c r="WA19" s="39">
        <v>0</v>
      </c>
      <c r="WB19" s="39">
        <v>0</v>
      </c>
      <c r="WC19" s="39">
        <v>0</v>
      </c>
      <c r="WD19" s="39">
        <v>0</v>
      </c>
      <c r="WE19" s="39">
        <v>0</v>
      </c>
      <c r="WF19" s="39">
        <v>0</v>
      </c>
      <c r="WG19" s="39">
        <v>0</v>
      </c>
      <c r="WH19" s="39">
        <v>0</v>
      </c>
      <c r="WI19" s="39">
        <v>0</v>
      </c>
      <c r="WJ19" s="39">
        <v>0</v>
      </c>
      <c r="WK19" s="39">
        <v>1</v>
      </c>
      <c r="WL19" s="39" t="s">
        <v>2540</v>
      </c>
      <c r="WM19" s="39" t="s">
        <v>2541</v>
      </c>
      <c r="WN19" s="39"/>
      <c r="WO19" s="39">
        <f t="shared" si="0"/>
        <v>0</v>
      </c>
      <c r="WP19" s="39" t="s">
        <v>2577</v>
      </c>
      <c r="WQ19" s="39" t="s">
        <v>2916</v>
      </c>
      <c r="WR19" s="64" t="s">
        <v>2917</v>
      </c>
      <c r="WS19" s="39">
        <v>1</v>
      </c>
      <c r="WT19" s="39">
        <v>0</v>
      </c>
      <c r="WU19" s="39">
        <v>0</v>
      </c>
      <c r="WV19" s="39">
        <v>0</v>
      </c>
      <c r="WW19" s="39">
        <v>0</v>
      </c>
      <c r="WX19" s="39">
        <v>0</v>
      </c>
      <c r="WY19" s="39">
        <v>0</v>
      </c>
      <c r="WZ19" s="39">
        <v>0</v>
      </c>
      <c r="XA19" s="39">
        <v>1</v>
      </c>
      <c r="XB19" s="39">
        <v>0</v>
      </c>
      <c r="XC19" s="39">
        <v>0</v>
      </c>
      <c r="XD19" s="39" t="s">
        <v>2918</v>
      </c>
      <c r="XE19" s="39" t="s">
        <v>2919</v>
      </c>
      <c r="XF19" s="39">
        <f t="shared" si="1"/>
        <v>1</v>
      </c>
      <c r="XG19" s="39" t="s">
        <v>2447</v>
      </c>
      <c r="XH19" s="39">
        <v>1</v>
      </c>
      <c r="XI19" s="39">
        <v>0</v>
      </c>
      <c r="XJ19" s="39">
        <v>0</v>
      </c>
      <c r="XK19" s="39">
        <v>0</v>
      </c>
      <c r="XL19" s="39">
        <v>0</v>
      </c>
      <c r="XM19" s="39"/>
      <c r="XN19" s="39"/>
      <c r="XO19" s="57" t="e">
        <f>SUM(XF19+WO19+VA19+UD19+TR19+TD19+#REF!)</f>
        <v>#REF!</v>
      </c>
      <c r="XP19" s="57">
        <v>3</v>
      </c>
      <c r="XQ19" s="56">
        <v>0</v>
      </c>
    </row>
    <row r="20" spans="1:641" ht="15" customHeight="1" x14ac:dyDescent="0.2">
      <c r="A20" s="63">
        <v>42444</v>
      </c>
      <c r="B20" s="63" t="s">
        <v>550</v>
      </c>
      <c r="C20" s="52" t="s">
        <v>585</v>
      </c>
      <c r="D20" s="39" t="s">
        <v>2920</v>
      </c>
      <c r="E20" s="52" t="s">
        <v>2888</v>
      </c>
      <c r="F20" s="52" t="s">
        <v>2921</v>
      </c>
      <c r="G20" s="52">
        <v>8.7215209999999992</v>
      </c>
      <c r="H20" s="52">
        <v>-80.058466999999993</v>
      </c>
      <c r="I20" s="52">
        <v>8.7215620279999992</v>
      </c>
      <c r="J20" s="52">
        <v>-80.058260020000006</v>
      </c>
      <c r="K20" s="52">
        <v>-80.058466999999993</v>
      </c>
      <c r="L20" s="52">
        <v>374.42419165400003</v>
      </c>
      <c r="M20" s="39">
        <v>24</v>
      </c>
      <c r="N20" s="39"/>
      <c r="O20" s="39">
        <v>8</v>
      </c>
      <c r="P20" s="39" t="s">
        <v>2922</v>
      </c>
      <c r="Q20" s="39">
        <v>0</v>
      </c>
      <c r="R20" s="41">
        <v>45</v>
      </c>
      <c r="S20" s="39">
        <v>1</v>
      </c>
      <c r="T20" s="39">
        <v>2</v>
      </c>
      <c r="U20" s="39" t="s">
        <v>2454</v>
      </c>
      <c r="V20" s="39" t="s">
        <v>2455</v>
      </c>
      <c r="W20" s="39" t="s">
        <v>2456</v>
      </c>
      <c r="X20" s="39" t="s">
        <v>383</v>
      </c>
      <c r="Y20" s="39"/>
      <c r="Z20" s="39">
        <v>0</v>
      </c>
      <c r="AA20" s="39">
        <v>1</v>
      </c>
      <c r="AB20" s="39">
        <v>0</v>
      </c>
      <c r="AC20" s="39">
        <v>0</v>
      </c>
      <c r="AD20" s="39">
        <v>0</v>
      </c>
      <c r="AE20" s="39">
        <v>0</v>
      </c>
      <c r="AF20" s="39">
        <v>0</v>
      </c>
      <c r="AG20" s="39" t="s">
        <v>2456</v>
      </c>
      <c r="AH20" s="39" t="s">
        <v>383</v>
      </c>
      <c r="AI20" s="39">
        <v>0</v>
      </c>
      <c r="AJ20" s="39">
        <v>1</v>
      </c>
      <c r="AK20" s="39">
        <v>0</v>
      </c>
      <c r="AL20" s="39">
        <v>0</v>
      </c>
      <c r="AM20" s="39">
        <v>0</v>
      </c>
      <c r="AN20" s="39">
        <v>0</v>
      </c>
      <c r="AO20" s="39">
        <v>0</v>
      </c>
      <c r="AP20" s="39"/>
      <c r="AQ20" s="39">
        <v>0</v>
      </c>
      <c r="AR20" s="39"/>
      <c r="AS20" s="39">
        <v>24</v>
      </c>
      <c r="AT20" s="39">
        <v>24</v>
      </c>
      <c r="AU20" s="39">
        <v>1</v>
      </c>
      <c r="AV20" s="39"/>
      <c r="AW20" s="39">
        <v>2</v>
      </c>
      <c r="AX20" s="39" t="s">
        <v>383</v>
      </c>
      <c r="AY20" s="39">
        <v>0</v>
      </c>
      <c r="AZ20" s="39">
        <v>1</v>
      </c>
      <c r="BA20" s="39">
        <v>0</v>
      </c>
      <c r="BB20" s="39">
        <v>0</v>
      </c>
      <c r="BC20" s="39"/>
      <c r="BD20" s="39">
        <v>2</v>
      </c>
      <c r="BE20" s="39" t="s">
        <v>383</v>
      </c>
      <c r="BF20" s="39">
        <v>0</v>
      </c>
      <c r="BG20" s="39">
        <v>1</v>
      </c>
      <c r="BH20" s="39">
        <v>0</v>
      </c>
      <c r="BI20" s="39">
        <v>0</v>
      </c>
      <c r="BJ20" s="39"/>
      <c r="BK20" s="39">
        <v>4</v>
      </c>
      <c r="BL20" s="39">
        <v>1</v>
      </c>
      <c r="BM20" s="39">
        <v>2</v>
      </c>
      <c r="BN20" s="39">
        <v>1</v>
      </c>
      <c r="BO20" s="39">
        <v>1</v>
      </c>
      <c r="BP20" s="39">
        <v>0</v>
      </c>
      <c r="BQ20" s="39">
        <v>0</v>
      </c>
      <c r="BR20" s="39">
        <v>0</v>
      </c>
      <c r="BS20" s="39">
        <v>0</v>
      </c>
      <c r="BT20" s="39">
        <v>0</v>
      </c>
      <c r="BU20" s="39" t="s">
        <v>2923</v>
      </c>
      <c r="BV20" s="39">
        <v>4</v>
      </c>
      <c r="BW20" s="39">
        <v>3</v>
      </c>
      <c r="BX20" s="39"/>
      <c r="BY20" s="39">
        <v>0</v>
      </c>
      <c r="BZ20" s="39">
        <v>0</v>
      </c>
      <c r="CA20" s="39">
        <v>1</v>
      </c>
      <c r="CB20" s="39">
        <v>0</v>
      </c>
      <c r="CC20" s="39"/>
      <c r="CD20" s="39">
        <v>4</v>
      </c>
      <c r="CE20" s="39">
        <v>1</v>
      </c>
      <c r="CF20" s="39"/>
      <c r="CG20" s="39">
        <v>2</v>
      </c>
      <c r="CH20" s="39"/>
      <c r="CI20" s="39">
        <v>3</v>
      </c>
      <c r="CJ20" s="39">
        <v>3</v>
      </c>
      <c r="CK20" s="39"/>
      <c r="CL20" s="39" t="s">
        <v>2688</v>
      </c>
      <c r="CM20" s="39" t="s">
        <v>2924</v>
      </c>
      <c r="CN20" s="39">
        <v>1</v>
      </c>
      <c r="CO20" s="39">
        <v>0</v>
      </c>
      <c r="CP20" s="39">
        <v>0</v>
      </c>
      <c r="CQ20" s="39"/>
      <c r="CR20" s="39">
        <v>0</v>
      </c>
      <c r="CS20" s="39"/>
      <c r="CT20" s="39">
        <v>0</v>
      </c>
      <c r="CU20" s="39">
        <v>0</v>
      </c>
      <c r="CV20" s="39">
        <v>0</v>
      </c>
      <c r="CW20" s="39"/>
      <c r="CX20" s="39">
        <v>0</v>
      </c>
      <c r="CY20" s="39">
        <v>1</v>
      </c>
      <c r="CZ20" s="39">
        <v>1</v>
      </c>
      <c r="DA20" s="39">
        <v>0</v>
      </c>
      <c r="DB20" s="39"/>
      <c r="DC20" s="39">
        <v>0</v>
      </c>
      <c r="DD20" s="39"/>
      <c r="DE20" s="39">
        <v>1</v>
      </c>
      <c r="DF20" s="41">
        <v>1</v>
      </c>
      <c r="DG20" s="39">
        <v>0</v>
      </c>
      <c r="DH20" s="39"/>
      <c r="DI20" s="39">
        <v>0</v>
      </c>
      <c r="DJ20" s="39"/>
      <c r="DK20" s="39"/>
      <c r="DL20" s="39">
        <v>0</v>
      </c>
      <c r="DM20" s="39"/>
      <c r="DN20" s="39">
        <v>0</v>
      </c>
      <c r="DO20" s="39"/>
      <c r="DP20" s="39">
        <v>0</v>
      </c>
      <c r="DQ20" s="39"/>
      <c r="DR20" s="39">
        <v>0</v>
      </c>
      <c r="DS20" s="39"/>
      <c r="DT20" s="39">
        <v>0</v>
      </c>
      <c r="DU20" s="39"/>
      <c r="DV20" s="39">
        <v>0</v>
      </c>
      <c r="DW20" s="39"/>
      <c r="DX20" s="39">
        <v>0</v>
      </c>
      <c r="DY20" s="39"/>
      <c r="DZ20" s="39">
        <v>1</v>
      </c>
      <c r="EA20" s="39" t="s">
        <v>2925</v>
      </c>
      <c r="EB20" s="39">
        <v>0</v>
      </c>
      <c r="EC20" s="39">
        <v>0</v>
      </c>
      <c r="ED20" s="39" t="s">
        <v>383</v>
      </c>
      <c r="EE20" s="39" t="s">
        <v>383</v>
      </c>
      <c r="EF20" s="39">
        <v>1</v>
      </c>
      <c r="EG20" s="58"/>
      <c r="EH20" s="39">
        <v>0</v>
      </c>
      <c r="EI20" s="39" t="s">
        <v>383</v>
      </c>
      <c r="EJ20" s="39" t="s">
        <v>383</v>
      </c>
      <c r="EK20" s="39" t="s">
        <v>383</v>
      </c>
      <c r="EL20" s="39" t="s">
        <v>383</v>
      </c>
      <c r="EM20" s="39" t="s">
        <v>383</v>
      </c>
      <c r="EN20" s="39" t="s">
        <v>383</v>
      </c>
      <c r="EO20" s="39">
        <v>0</v>
      </c>
      <c r="EP20" s="39" t="s">
        <v>383</v>
      </c>
      <c r="EQ20" s="39" t="s">
        <v>383</v>
      </c>
      <c r="ER20" s="39" t="s">
        <v>383</v>
      </c>
      <c r="ES20" s="39" t="s">
        <v>383</v>
      </c>
      <c r="ET20" s="39" t="s">
        <v>383</v>
      </c>
      <c r="EU20" s="39" t="s">
        <v>383</v>
      </c>
      <c r="EV20" s="39">
        <v>1</v>
      </c>
      <c r="EW20" s="39" t="s">
        <v>2926</v>
      </c>
      <c r="EX20" s="39" t="s">
        <v>383</v>
      </c>
      <c r="EY20" s="39" t="s">
        <v>2462</v>
      </c>
      <c r="EZ20" s="39" t="s">
        <v>2665</v>
      </c>
      <c r="FA20" s="39" t="s">
        <v>2464</v>
      </c>
      <c r="FB20" s="39">
        <v>0</v>
      </c>
      <c r="FC20" s="39">
        <v>0</v>
      </c>
      <c r="FD20" s="39" t="s">
        <v>383</v>
      </c>
      <c r="FE20" s="39" t="s">
        <v>383</v>
      </c>
      <c r="FF20" s="39" t="s">
        <v>383</v>
      </c>
      <c r="FG20" s="39" t="s">
        <v>383</v>
      </c>
      <c r="FH20" s="39" t="s">
        <v>383</v>
      </c>
      <c r="FI20" s="39" t="s">
        <v>383</v>
      </c>
      <c r="FJ20" s="39">
        <v>1</v>
      </c>
      <c r="FK20" s="39" t="s">
        <v>2927</v>
      </c>
      <c r="FL20" s="39" t="s">
        <v>2498</v>
      </c>
      <c r="FM20" s="39" t="s">
        <v>2466</v>
      </c>
      <c r="FN20" s="39" t="s">
        <v>2411</v>
      </c>
      <c r="FO20" s="39" t="s">
        <v>2415</v>
      </c>
      <c r="FP20" s="39">
        <v>0</v>
      </c>
      <c r="FQ20" s="39">
        <v>0</v>
      </c>
      <c r="FR20" s="39" t="s">
        <v>383</v>
      </c>
      <c r="FS20" s="39" t="s">
        <v>383</v>
      </c>
      <c r="FT20" s="39" t="s">
        <v>383</v>
      </c>
      <c r="FU20" s="39" t="s">
        <v>383</v>
      </c>
      <c r="FV20" s="39" t="s">
        <v>383</v>
      </c>
      <c r="FW20" s="39" t="s">
        <v>383</v>
      </c>
      <c r="FX20" s="39">
        <v>0</v>
      </c>
      <c r="FY20" s="39" t="s">
        <v>383</v>
      </c>
      <c r="FZ20" s="39" t="s">
        <v>383</v>
      </c>
      <c r="GA20" s="39" t="s">
        <v>383</v>
      </c>
      <c r="GB20" s="39" t="s">
        <v>383</v>
      </c>
      <c r="GC20" s="39" t="s">
        <v>383</v>
      </c>
      <c r="GD20" s="39" t="s">
        <v>383</v>
      </c>
      <c r="GE20" s="39">
        <v>0</v>
      </c>
      <c r="GF20" s="39" t="s">
        <v>383</v>
      </c>
      <c r="GG20" s="39" t="s">
        <v>383</v>
      </c>
      <c r="GH20" s="39" t="s">
        <v>383</v>
      </c>
      <c r="GI20" s="39" t="s">
        <v>383</v>
      </c>
      <c r="GJ20" s="39" t="s">
        <v>383</v>
      </c>
      <c r="GK20" s="39" t="s">
        <v>383</v>
      </c>
      <c r="GL20" s="39">
        <v>0</v>
      </c>
      <c r="GM20" s="39" t="s">
        <v>383</v>
      </c>
      <c r="GN20" s="39" t="s">
        <v>383</v>
      </c>
      <c r="GO20" s="39" t="s">
        <v>383</v>
      </c>
      <c r="GP20" s="39" t="s">
        <v>383</v>
      </c>
      <c r="GQ20" s="39" t="s">
        <v>383</v>
      </c>
      <c r="GR20" s="39" t="s">
        <v>383</v>
      </c>
      <c r="GS20" s="39" t="s">
        <v>383</v>
      </c>
      <c r="GT20" s="39">
        <v>0</v>
      </c>
      <c r="GU20" s="39" t="s">
        <v>383</v>
      </c>
      <c r="GV20" s="39"/>
      <c r="GW20" s="39">
        <v>1</v>
      </c>
      <c r="GX20" s="39">
        <v>5</v>
      </c>
      <c r="GY20" s="39" t="s">
        <v>383</v>
      </c>
      <c r="GZ20" s="39">
        <v>1</v>
      </c>
      <c r="HA20" s="39">
        <v>5</v>
      </c>
      <c r="HB20" s="39"/>
      <c r="HC20" s="39">
        <v>0</v>
      </c>
      <c r="HD20" s="39" t="s">
        <v>383</v>
      </c>
      <c r="HE20" s="39"/>
      <c r="HF20" s="39">
        <v>0</v>
      </c>
      <c r="HG20" s="39" t="s">
        <v>383</v>
      </c>
      <c r="HH20" s="39"/>
      <c r="HI20" s="39">
        <v>0</v>
      </c>
      <c r="HJ20" s="39" t="s">
        <v>383</v>
      </c>
      <c r="HK20" s="39"/>
      <c r="HL20" s="39">
        <v>0</v>
      </c>
      <c r="HM20" s="39" t="s">
        <v>383</v>
      </c>
      <c r="HN20" s="39"/>
      <c r="HO20" s="39">
        <v>0</v>
      </c>
      <c r="HP20" s="39" t="s">
        <v>383</v>
      </c>
      <c r="HQ20" s="39">
        <v>0</v>
      </c>
      <c r="HR20" s="39" t="s">
        <v>383</v>
      </c>
      <c r="HS20" s="39">
        <v>1</v>
      </c>
      <c r="HT20" s="39" t="s">
        <v>2928</v>
      </c>
      <c r="HU20" s="39">
        <v>9000</v>
      </c>
      <c r="HV20" s="39" t="s">
        <v>383</v>
      </c>
      <c r="HW20" s="39"/>
      <c r="HX20" s="39" t="s">
        <v>383</v>
      </c>
      <c r="HY20" s="39" t="s">
        <v>2417</v>
      </c>
      <c r="HZ20" s="39"/>
      <c r="IA20" s="39" t="s">
        <v>1738</v>
      </c>
      <c r="IB20" s="39"/>
      <c r="IC20" s="39">
        <v>0</v>
      </c>
      <c r="ID20" s="39">
        <v>0</v>
      </c>
      <c r="IE20" s="39" t="s">
        <v>383</v>
      </c>
      <c r="IF20" s="39" t="s">
        <v>383</v>
      </c>
      <c r="IG20" s="39">
        <v>1</v>
      </c>
      <c r="IH20" s="39">
        <v>3</v>
      </c>
      <c r="II20" s="39">
        <v>0</v>
      </c>
      <c r="IJ20" s="39">
        <v>0</v>
      </c>
      <c r="IK20" s="39" t="s">
        <v>383</v>
      </c>
      <c r="IL20" s="39">
        <v>0</v>
      </c>
      <c r="IM20" s="39">
        <v>0</v>
      </c>
      <c r="IN20" s="39" t="s">
        <v>383</v>
      </c>
      <c r="IO20" s="39" t="s">
        <v>383</v>
      </c>
      <c r="IP20" s="39" t="s">
        <v>383</v>
      </c>
      <c r="IQ20" s="39">
        <v>0</v>
      </c>
      <c r="IR20" s="39">
        <v>0</v>
      </c>
      <c r="IS20" s="39" t="s">
        <v>383</v>
      </c>
      <c r="IT20" s="39" t="s">
        <v>383</v>
      </c>
      <c r="IU20" s="39" t="s">
        <v>383</v>
      </c>
      <c r="IV20" s="39">
        <v>0</v>
      </c>
      <c r="IW20" s="39">
        <v>0</v>
      </c>
      <c r="IX20" s="39" t="s">
        <v>383</v>
      </c>
      <c r="IY20" s="39" t="s">
        <v>383</v>
      </c>
      <c r="IZ20" s="39" t="s">
        <v>383</v>
      </c>
      <c r="JA20" s="39">
        <v>1</v>
      </c>
      <c r="JB20" s="39">
        <v>1</v>
      </c>
      <c r="JC20" s="39">
        <v>0</v>
      </c>
      <c r="JD20" s="39">
        <v>0</v>
      </c>
      <c r="JE20" s="39">
        <v>0</v>
      </c>
      <c r="JF20" s="39">
        <v>0</v>
      </c>
      <c r="JG20" s="39">
        <v>0</v>
      </c>
      <c r="JH20" s="39" t="s">
        <v>383</v>
      </c>
      <c r="JI20" s="39" t="s">
        <v>383</v>
      </c>
      <c r="JJ20" s="39">
        <v>0</v>
      </c>
      <c r="JK20" s="39">
        <v>0</v>
      </c>
      <c r="JL20" s="39" t="s">
        <v>383</v>
      </c>
      <c r="JM20" s="39" t="s">
        <v>383</v>
      </c>
      <c r="JN20" s="39" t="s">
        <v>2896</v>
      </c>
      <c r="JO20" s="39">
        <v>1</v>
      </c>
      <c r="JP20" s="39">
        <v>2</v>
      </c>
      <c r="JQ20" s="39">
        <v>2</v>
      </c>
      <c r="JR20" s="39">
        <v>2</v>
      </c>
      <c r="JS20" s="39">
        <v>2</v>
      </c>
      <c r="JT20" s="39">
        <v>1</v>
      </c>
      <c r="JU20" s="39">
        <v>1</v>
      </c>
      <c r="JV20" s="39">
        <v>1</v>
      </c>
      <c r="JW20" s="39">
        <v>1</v>
      </c>
      <c r="JX20" s="39">
        <v>0</v>
      </c>
      <c r="JY20" s="39">
        <v>0</v>
      </c>
      <c r="JZ20" s="39">
        <v>2</v>
      </c>
      <c r="KA20" s="39">
        <v>2</v>
      </c>
      <c r="KB20" s="39">
        <v>1</v>
      </c>
      <c r="KC20" s="39">
        <v>1</v>
      </c>
      <c r="KD20" s="39">
        <v>0</v>
      </c>
      <c r="KE20" s="39">
        <v>36</v>
      </c>
      <c r="KF20" s="39">
        <v>3000</v>
      </c>
      <c r="KG20" s="39"/>
      <c r="KH20" s="39">
        <v>2</v>
      </c>
      <c r="KI20" s="39">
        <v>5</v>
      </c>
      <c r="KJ20" s="39"/>
      <c r="KK20" s="39">
        <v>0</v>
      </c>
      <c r="KL20" s="39"/>
      <c r="KM20" s="39"/>
      <c r="KN20" s="39">
        <v>0</v>
      </c>
      <c r="KO20" s="39"/>
      <c r="KP20" s="39"/>
      <c r="KQ20" s="39">
        <v>4</v>
      </c>
      <c r="KR20" s="39">
        <v>90</v>
      </c>
      <c r="KS20" s="39" t="s">
        <v>2473</v>
      </c>
      <c r="KT20" s="39" t="s">
        <v>2929</v>
      </c>
      <c r="KU20" s="39">
        <v>1</v>
      </c>
      <c r="KV20" s="39">
        <v>0</v>
      </c>
      <c r="KW20" s="39">
        <v>0</v>
      </c>
      <c r="KX20" s="39">
        <v>0</v>
      </c>
      <c r="KY20" s="39">
        <v>0</v>
      </c>
      <c r="KZ20" s="39">
        <v>0</v>
      </c>
      <c r="LA20" s="39">
        <v>1</v>
      </c>
      <c r="LB20" s="39">
        <v>0</v>
      </c>
      <c r="LC20" s="39">
        <v>1</v>
      </c>
      <c r="LD20" s="39" t="s">
        <v>2930</v>
      </c>
      <c r="LE20" s="39">
        <v>5</v>
      </c>
      <c r="LF20" s="39">
        <v>1</v>
      </c>
      <c r="LG20" s="39">
        <v>1</v>
      </c>
      <c r="LH20" s="39">
        <v>1</v>
      </c>
      <c r="LI20" s="39">
        <v>1</v>
      </c>
      <c r="LJ20" s="39" t="s">
        <v>2931</v>
      </c>
      <c r="LK20" s="39" t="s">
        <v>2421</v>
      </c>
      <c r="LL20" s="39">
        <v>1</v>
      </c>
      <c r="LM20" s="39">
        <v>0</v>
      </c>
      <c r="LN20" s="39">
        <v>0</v>
      </c>
      <c r="LO20" s="39">
        <v>0</v>
      </c>
      <c r="LP20" s="39">
        <v>0</v>
      </c>
      <c r="LQ20" s="39"/>
      <c r="LR20" s="39">
        <v>1</v>
      </c>
      <c r="LS20" s="39"/>
      <c r="LT20" s="39">
        <v>18</v>
      </c>
      <c r="LU20" s="39" t="s">
        <v>2932</v>
      </c>
      <c r="LV20" s="39">
        <v>1</v>
      </c>
      <c r="LW20" s="39">
        <v>0</v>
      </c>
      <c r="LX20" s="39">
        <v>0</v>
      </c>
      <c r="LY20" s="39"/>
      <c r="LZ20" s="39">
        <v>1</v>
      </c>
      <c r="MA20" s="39">
        <v>1</v>
      </c>
      <c r="MB20" s="39">
        <v>0</v>
      </c>
      <c r="MC20" s="39">
        <v>0</v>
      </c>
      <c r="MD20" s="39">
        <v>0</v>
      </c>
      <c r="ME20" s="39" t="s">
        <v>383</v>
      </c>
      <c r="MF20" s="39"/>
      <c r="MG20" s="39">
        <v>0</v>
      </c>
      <c r="MH20" s="39"/>
      <c r="MI20" s="39">
        <v>1</v>
      </c>
      <c r="MJ20" s="39" t="s">
        <v>2933</v>
      </c>
      <c r="MK20" s="39">
        <v>0</v>
      </c>
      <c r="ML20" s="39">
        <v>1</v>
      </c>
      <c r="MM20" s="39">
        <v>1</v>
      </c>
      <c r="MN20" s="39">
        <v>0</v>
      </c>
      <c r="MO20" s="39"/>
      <c r="MP20" s="39"/>
      <c r="MQ20" s="39">
        <v>1</v>
      </c>
      <c r="MR20" s="39">
        <v>1</v>
      </c>
      <c r="MS20" s="39" t="s">
        <v>1918</v>
      </c>
      <c r="MT20" s="39" t="s">
        <v>2934</v>
      </c>
      <c r="MU20" s="39"/>
      <c r="MV20" s="39">
        <v>1</v>
      </c>
      <c r="MW20" s="39" t="s">
        <v>2586</v>
      </c>
      <c r="MX20" s="39">
        <v>0</v>
      </c>
      <c r="MY20" s="39">
        <v>0</v>
      </c>
      <c r="MZ20" s="39">
        <v>1</v>
      </c>
      <c r="NA20" s="39">
        <v>0</v>
      </c>
      <c r="NB20" s="39">
        <v>0</v>
      </c>
      <c r="NC20" s="39">
        <v>0</v>
      </c>
      <c r="ND20" s="39">
        <v>0</v>
      </c>
      <c r="NE20" s="39">
        <v>0</v>
      </c>
      <c r="NF20" s="39">
        <v>0</v>
      </c>
      <c r="NG20" s="39"/>
      <c r="NH20" s="39" t="s">
        <v>1437</v>
      </c>
      <c r="NI20" s="39"/>
      <c r="NJ20" s="39" t="s">
        <v>2935</v>
      </c>
      <c r="NK20" s="39"/>
      <c r="NL20" s="39" t="s">
        <v>2936</v>
      </c>
      <c r="NM20" s="39">
        <v>0</v>
      </c>
      <c r="NN20" s="39"/>
      <c r="NO20" s="39"/>
      <c r="NP20" s="39"/>
      <c r="NQ20" s="39"/>
      <c r="NR20" s="39"/>
      <c r="NS20" s="39"/>
      <c r="NT20" s="39"/>
      <c r="NU20" s="39"/>
      <c r="NV20" s="39"/>
      <c r="NW20" s="39">
        <v>0</v>
      </c>
      <c r="NX20" s="39"/>
      <c r="NY20" s="39">
        <v>1</v>
      </c>
      <c r="NZ20" s="39">
        <v>1</v>
      </c>
      <c r="OA20" s="39" t="s">
        <v>2760</v>
      </c>
      <c r="OB20" s="39">
        <v>0</v>
      </c>
      <c r="OC20" s="39">
        <v>0</v>
      </c>
      <c r="OD20" s="39">
        <v>0</v>
      </c>
      <c r="OE20" s="39">
        <v>0</v>
      </c>
      <c r="OF20" s="39">
        <v>0</v>
      </c>
      <c r="OG20" s="39">
        <v>0</v>
      </c>
      <c r="OH20" s="39">
        <v>1</v>
      </c>
      <c r="OI20" s="39">
        <v>0</v>
      </c>
      <c r="OJ20" s="39"/>
      <c r="OK20" s="39">
        <v>1</v>
      </c>
      <c r="OL20" s="39"/>
      <c r="OM20" s="39" t="s">
        <v>2434</v>
      </c>
      <c r="ON20" s="39">
        <v>1</v>
      </c>
      <c r="OO20" s="39">
        <v>0</v>
      </c>
      <c r="OP20" s="39">
        <v>0</v>
      </c>
      <c r="OQ20" s="39">
        <v>0</v>
      </c>
      <c r="OR20" s="39">
        <v>0</v>
      </c>
      <c r="OS20" s="39">
        <v>0</v>
      </c>
      <c r="OT20" s="39">
        <v>0</v>
      </c>
      <c r="OU20" s="39">
        <v>0</v>
      </c>
      <c r="OV20" s="39">
        <v>0</v>
      </c>
      <c r="OW20" s="39">
        <v>0</v>
      </c>
      <c r="OX20" s="39"/>
      <c r="OY20" s="39"/>
      <c r="OZ20" s="39" t="s">
        <v>1241</v>
      </c>
      <c r="PA20" s="39">
        <v>0</v>
      </c>
      <c r="PB20" s="39">
        <v>0</v>
      </c>
      <c r="PC20" s="39">
        <v>0</v>
      </c>
      <c r="PD20" s="39">
        <v>0</v>
      </c>
      <c r="PE20" s="39">
        <v>1</v>
      </c>
      <c r="PF20" s="39">
        <v>1</v>
      </c>
      <c r="PG20" s="39">
        <v>0</v>
      </c>
      <c r="PH20" s="39"/>
      <c r="PI20" s="39">
        <v>1</v>
      </c>
      <c r="PJ20" s="39" t="s">
        <v>2435</v>
      </c>
      <c r="PK20" s="39">
        <v>0</v>
      </c>
      <c r="PL20" s="39">
        <v>0</v>
      </c>
      <c r="PM20" s="39">
        <v>0</v>
      </c>
      <c r="PN20" s="39">
        <v>0</v>
      </c>
      <c r="PO20" s="39">
        <v>0</v>
      </c>
      <c r="PP20" s="39">
        <v>0</v>
      </c>
      <c r="PQ20" s="39">
        <v>0</v>
      </c>
      <c r="PR20" s="39">
        <v>0</v>
      </c>
      <c r="PS20" s="39">
        <v>1</v>
      </c>
      <c r="PT20" s="39" t="s">
        <v>2436</v>
      </c>
      <c r="PU20" s="39"/>
      <c r="PV20" s="39"/>
      <c r="PW20" s="39">
        <v>1</v>
      </c>
      <c r="PX20" s="39">
        <v>2</v>
      </c>
      <c r="PY20" s="39"/>
      <c r="PZ20" s="39" t="s">
        <v>383</v>
      </c>
      <c r="QA20" s="39" t="s">
        <v>2937</v>
      </c>
      <c r="QB20" s="39" t="s">
        <v>894</v>
      </c>
      <c r="QC20" s="39" t="s">
        <v>2938</v>
      </c>
      <c r="QD20" s="39">
        <v>1</v>
      </c>
      <c r="QE20" s="39">
        <v>1</v>
      </c>
      <c r="QF20" s="39">
        <v>0</v>
      </c>
      <c r="QG20" s="39">
        <v>0</v>
      </c>
      <c r="QH20" s="39">
        <v>0</v>
      </c>
      <c r="QI20" s="39">
        <v>0</v>
      </c>
      <c r="QJ20" s="39">
        <v>0</v>
      </c>
      <c r="QK20" s="39">
        <v>1</v>
      </c>
      <c r="QL20" s="39" t="s">
        <v>2939</v>
      </c>
      <c r="QM20" s="39" t="s">
        <v>2940</v>
      </c>
      <c r="QN20" s="39">
        <v>0</v>
      </c>
      <c r="QO20" s="39">
        <v>0</v>
      </c>
      <c r="QP20" s="39">
        <v>1</v>
      </c>
      <c r="QQ20" s="39">
        <v>0</v>
      </c>
      <c r="QR20" s="39">
        <v>1</v>
      </c>
      <c r="QS20" s="39" t="s">
        <v>2792</v>
      </c>
      <c r="QT20" s="39" t="s">
        <v>2531</v>
      </c>
      <c r="QU20" s="39">
        <v>0</v>
      </c>
      <c r="QV20" s="39">
        <v>0</v>
      </c>
      <c r="QW20" s="39">
        <v>0</v>
      </c>
      <c r="QX20" s="39">
        <v>1</v>
      </c>
      <c r="QY20" s="39">
        <v>0</v>
      </c>
      <c r="QZ20" s="39">
        <v>0</v>
      </c>
      <c r="RA20" s="39">
        <v>0</v>
      </c>
      <c r="RB20" s="39"/>
      <c r="RC20" s="39">
        <v>1</v>
      </c>
      <c r="RD20" s="39">
        <v>0</v>
      </c>
      <c r="RE20" s="39">
        <v>0</v>
      </c>
      <c r="RF20" s="39"/>
      <c r="RG20" s="39">
        <v>0</v>
      </c>
      <c r="RH20" s="39">
        <v>0</v>
      </c>
      <c r="RI20" s="39"/>
      <c r="RJ20" s="39">
        <v>0</v>
      </c>
      <c r="RK20" s="39">
        <v>0</v>
      </c>
      <c r="RL20" s="39"/>
      <c r="RM20" s="39">
        <v>1</v>
      </c>
      <c r="RN20" s="39">
        <v>4</v>
      </c>
      <c r="RO20" s="39"/>
      <c r="RP20" s="39">
        <v>0</v>
      </c>
      <c r="RQ20" s="39"/>
      <c r="RR20" s="39" t="s">
        <v>1979</v>
      </c>
      <c r="RS20" s="39">
        <v>0</v>
      </c>
      <c r="RT20" s="39">
        <v>0</v>
      </c>
      <c r="RU20" s="39">
        <v>0</v>
      </c>
      <c r="RV20" s="39">
        <v>0</v>
      </c>
      <c r="RW20" s="39">
        <v>0</v>
      </c>
      <c r="RX20" s="39">
        <v>0</v>
      </c>
      <c r="RY20" s="39">
        <v>0</v>
      </c>
      <c r="RZ20" s="39">
        <v>0</v>
      </c>
      <c r="SA20" s="39">
        <v>0</v>
      </c>
      <c r="SB20" s="39">
        <v>0</v>
      </c>
      <c r="SC20" s="39">
        <v>0</v>
      </c>
      <c r="SD20" s="39">
        <v>0</v>
      </c>
      <c r="SE20" s="39">
        <v>0</v>
      </c>
      <c r="SF20" s="39">
        <v>1</v>
      </c>
      <c r="SG20" s="39" t="s">
        <v>2444</v>
      </c>
      <c r="SH20" s="39" t="s">
        <v>2445</v>
      </c>
      <c r="SI20" s="39" t="s">
        <v>2435</v>
      </c>
      <c r="SJ20" s="39">
        <v>0</v>
      </c>
      <c r="SK20" s="39">
        <v>0</v>
      </c>
      <c r="SL20" s="39">
        <v>0</v>
      </c>
      <c r="SM20" s="39">
        <v>0</v>
      </c>
      <c r="SN20" s="39">
        <v>0</v>
      </c>
      <c r="SO20" s="39">
        <v>0</v>
      </c>
      <c r="SP20" s="39">
        <v>0</v>
      </c>
      <c r="SQ20" s="39">
        <v>0</v>
      </c>
      <c r="SR20" s="39">
        <v>0</v>
      </c>
      <c r="SS20" s="39">
        <v>1</v>
      </c>
      <c r="ST20" s="39"/>
      <c r="SU20" s="39" t="s">
        <v>2447</v>
      </c>
      <c r="SV20" s="39">
        <v>1</v>
      </c>
      <c r="SW20" s="39">
        <v>0</v>
      </c>
      <c r="SX20" s="39">
        <v>0</v>
      </c>
      <c r="SY20" s="39">
        <v>0</v>
      </c>
      <c r="SZ20" s="39">
        <v>0</v>
      </c>
      <c r="TA20" s="39"/>
      <c r="TB20" s="39"/>
      <c r="TC20" s="39"/>
      <c r="TD20" s="39">
        <v>0</v>
      </c>
      <c r="TE20" s="39" t="s">
        <v>2941</v>
      </c>
      <c r="TF20" s="39">
        <v>1</v>
      </c>
      <c r="TG20" s="39"/>
      <c r="TH20" s="39" t="s">
        <v>2942</v>
      </c>
      <c r="TI20" s="39">
        <v>1</v>
      </c>
      <c r="TJ20" s="39">
        <v>0</v>
      </c>
      <c r="TK20" s="39">
        <v>1</v>
      </c>
      <c r="TL20" s="39">
        <v>0</v>
      </c>
      <c r="TM20" s="39">
        <v>1</v>
      </c>
      <c r="TN20" s="39">
        <v>0</v>
      </c>
      <c r="TO20" s="39">
        <v>0</v>
      </c>
      <c r="TP20" s="39">
        <v>0</v>
      </c>
      <c r="TQ20" s="39" t="s">
        <v>2538</v>
      </c>
      <c r="TR20" s="39">
        <v>1</v>
      </c>
      <c r="TS20" s="39" t="s">
        <v>2435</v>
      </c>
      <c r="TT20" s="39">
        <v>0</v>
      </c>
      <c r="TU20" s="39">
        <v>0</v>
      </c>
      <c r="TV20" s="39">
        <v>0</v>
      </c>
      <c r="TW20" s="39">
        <v>0</v>
      </c>
      <c r="TX20" s="39">
        <v>0</v>
      </c>
      <c r="TY20" s="39">
        <v>0</v>
      </c>
      <c r="TZ20" s="39">
        <v>0</v>
      </c>
      <c r="UA20" s="39">
        <v>0</v>
      </c>
      <c r="UB20" s="39">
        <v>1</v>
      </c>
      <c r="UC20" s="39"/>
      <c r="UD20" s="39">
        <f>SUM(TT20+TV20+TW20+TX20)</f>
        <v>0</v>
      </c>
      <c r="UE20" s="39" t="s">
        <v>2435</v>
      </c>
      <c r="UF20" s="39">
        <v>0</v>
      </c>
      <c r="UG20" s="39">
        <v>0</v>
      </c>
      <c r="UH20" s="39">
        <v>0</v>
      </c>
      <c r="UI20" s="39">
        <v>0</v>
      </c>
      <c r="UJ20" s="39">
        <v>0</v>
      </c>
      <c r="UK20" s="39">
        <v>1</v>
      </c>
      <c r="UL20" s="39">
        <v>9</v>
      </c>
      <c r="UM20" s="39" t="s">
        <v>2418</v>
      </c>
      <c r="UN20" s="39">
        <v>9</v>
      </c>
      <c r="UO20" s="39" t="s">
        <v>383</v>
      </c>
      <c r="UP20" s="39" t="s">
        <v>383</v>
      </c>
      <c r="UQ20" s="39" t="s">
        <v>383</v>
      </c>
      <c r="UR20" s="39" t="s">
        <v>383</v>
      </c>
      <c r="US20" s="39" t="s">
        <v>383</v>
      </c>
      <c r="UT20" s="39" t="s">
        <v>383</v>
      </c>
      <c r="UU20" s="39" t="s">
        <v>383</v>
      </c>
      <c r="UV20" s="39">
        <v>0</v>
      </c>
      <c r="UW20" s="39" t="s">
        <v>383</v>
      </c>
      <c r="UX20" s="39" t="s">
        <v>2943</v>
      </c>
      <c r="UY20" s="39" t="s">
        <v>2944</v>
      </c>
      <c r="UZ20" s="39">
        <v>1</v>
      </c>
      <c r="VA20" s="39">
        <v>0</v>
      </c>
      <c r="VB20" s="39">
        <v>0</v>
      </c>
      <c r="VC20" s="39">
        <v>0</v>
      </c>
      <c r="VD20" s="39">
        <v>0</v>
      </c>
      <c r="VE20" s="39">
        <v>0</v>
      </c>
      <c r="VF20" s="39">
        <v>0</v>
      </c>
      <c r="VG20" s="39">
        <v>1</v>
      </c>
      <c r="VH20" s="39" t="s">
        <v>2945</v>
      </c>
      <c r="VI20" s="39">
        <v>1</v>
      </c>
      <c r="VJ20" s="39">
        <v>0</v>
      </c>
      <c r="VK20" s="39">
        <v>0</v>
      </c>
      <c r="VL20" s="39"/>
      <c r="VM20" s="39">
        <v>0</v>
      </c>
      <c r="VN20" s="39">
        <v>0</v>
      </c>
      <c r="VO20" s="39"/>
      <c r="VP20" s="39">
        <v>0</v>
      </c>
      <c r="VQ20" s="39">
        <v>0</v>
      </c>
      <c r="VR20" s="39">
        <v>1</v>
      </c>
      <c r="VS20" s="39">
        <v>5</v>
      </c>
      <c r="VT20" s="39"/>
      <c r="VU20" s="39">
        <v>0</v>
      </c>
      <c r="VV20" s="39" t="s">
        <v>2569</v>
      </c>
      <c r="VW20" s="39" t="s">
        <v>2720</v>
      </c>
      <c r="VX20" s="39">
        <v>0</v>
      </c>
      <c r="VY20" s="39">
        <v>1</v>
      </c>
      <c r="VZ20" s="39">
        <v>0</v>
      </c>
      <c r="WA20" s="39">
        <v>0</v>
      </c>
      <c r="WB20" s="39">
        <v>0</v>
      </c>
      <c r="WC20" s="39">
        <v>0</v>
      </c>
      <c r="WD20" s="39">
        <v>0</v>
      </c>
      <c r="WE20" s="39">
        <v>0</v>
      </c>
      <c r="WF20" s="39">
        <v>0</v>
      </c>
      <c r="WG20" s="39">
        <v>0</v>
      </c>
      <c r="WH20" s="39">
        <v>0</v>
      </c>
      <c r="WI20" s="39">
        <v>0</v>
      </c>
      <c r="WJ20" s="39">
        <v>0</v>
      </c>
      <c r="WK20" s="39">
        <v>0</v>
      </c>
      <c r="WL20" s="39"/>
      <c r="WM20" s="39"/>
      <c r="WN20" s="39"/>
      <c r="WO20" s="39">
        <f t="shared" si="0"/>
        <v>1</v>
      </c>
      <c r="WP20" s="39" t="s">
        <v>2577</v>
      </c>
      <c r="WQ20" s="39"/>
      <c r="WR20" s="39" t="s">
        <v>2435</v>
      </c>
      <c r="WS20" s="39">
        <v>0</v>
      </c>
      <c r="WT20" s="39">
        <v>0</v>
      </c>
      <c r="WU20" s="39">
        <v>0</v>
      </c>
      <c r="WV20" s="39">
        <v>0</v>
      </c>
      <c r="WW20" s="39">
        <v>0</v>
      </c>
      <c r="WX20" s="39">
        <v>0</v>
      </c>
      <c r="WY20" s="39">
        <v>0</v>
      </c>
      <c r="WZ20" s="39">
        <v>0</v>
      </c>
      <c r="XA20" s="39">
        <v>0</v>
      </c>
      <c r="XB20" s="39">
        <v>1</v>
      </c>
      <c r="XC20" s="39">
        <v>0</v>
      </c>
      <c r="XD20" s="39"/>
      <c r="XE20" s="39"/>
      <c r="XF20" s="39">
        <f t="shared" si="1"/>
        <v>0</v>
      </c>
      <c r="XG20" s="39" t="s">
        <v>2946</v>
      </c>
      <c r="XH20" s="39">
        <v>0</v>
      </c>
      <c r="XI20" s="39">
        <v>0</v>
      </c>
      <c r="XJ20" s="39">
        <v>1</v>
      </c>
      <c r="XK20" s="39">
        <v>0</v>
      </c>
      <c r="XL20" s="39">
        <v>0</v>
      </c>
      <c r="XM20" s="39"/>
      <c r="XN20" s="39" t="s">
        <v>2947</v>
      </c>
      <c r="XO20" s="57" t="e">
        <f>SUM(XF20+WO20+VA20+UD20+TR20+TD20+#REF!)</f>
        <v>#REF!</v>
      </c>
      <c r="XP20" s="57">
        <v>3</v>
      </c>
      <c r="XQ20" s="56">
        <v>0</v>
      </c>
    </row>
    <row r="21" spans="1:641" ht="15" customHeight="1" x14ac:dyDescent="0.2">
      <c r="A21" s="39"/>
      <c r="B21" s="63" t="s">
        <v>550</v>
      </c>
      <c r="C21" s="52" t="s">
        <v>597</v>
      </c>
      <c r="D21" s="39" t="s">
        <v>2948</v>
      </c>
      <c r="E21" s="52" t="s">
        <v>2888</v>
      </c>
      <c r="F21" s="52"/>
      <c r="G21" s="52">
        <v>8.7216529999999999</v>
      </c>
      <c r="H21" s="86">
        <v>-80.058015999999995</v>
      </c>
      <c r="I21" s="52">
        <v>8.7218089590000005</v>
      </c>
      <c r="J21" s="52">
        <v>-80.058238979999999</v>
      </c>
      <c r="K21" s="86">
        <v>-80.058015999999995</v>
      </c>
      <c r="L21" s="52">
        <v>325</v>
      </c>
      <c r="M21" s="39"/>
      <c r="N21" s="39"/>
      <c r="O21" s="39">
        <v>4</v>
      </c>
      <c r="P21" s="39" t="s">
        <v>2949</v>
      </c>
      <c r="Q21" s="39">
        <v>0</v>
      </c>
      <c r="R21" s="41">
        <v>53</v>
      </c>
      <c r="S21" s="39">
        <v>1</v>
      </c>
      <c r="T21" s="39">
        <v>2</v>
      </c>
      <c r="U21" s="39" t="s">
        <v>2454</v>
      </c>
      <c r="V21" s="39" t="s">
        <v>2455</v>
      </c>
      <c r="W21" s="39" t="s">
        <v>2456</v>
      </c>
      <c r="X21" s="39" t="s">
        <v>383</v>
      </c>
      <c r="Y21" s="39"/>
      <c r="Z21" s="39">
        <v>0</v>
      </c>
      <c r="AA21" s="39">
        <v>1</v>
      </c>
      <c r="AB21" s="39">
        <v>0</v>
      </c>
      <c r="AC21" s="39">
        <v>0</v>
      </c>
      <c r="AD21" s="39">
        <v>0</v>
      </c>
      <c r="AE21" s="39">
        <v>0</v>
      </c>
      <c r="AF21" s="39">
        <v>0</v>
      </c>
      <c r="AG21" s="39" t="s">
        <v>2456</v>
      </c>
      <c r="AH21" s="39" t="s">
        <v>383</v>
      </c>
      <c r="AI21" s="39">
        <v>0</v>
      </c>
      <c r="AJ21" s="39">
        <v>1</v>
      </c>
      <c r="AK21" s="39">
        <v>0</v>
      </c>
      <c r="AL21" s="39">
        <v>0</v>
      </c>
      <c r="AM21" s="39">
        <v>0</v>
      </c>
      <c r="AN21" s="39">
        <v>0</v>
      </c>
      <c r="AO21" s="39">
        <v>0</v>
      </c>
      <c r="AP21" s="39"/>
      <c r="AQ21" s="39">
        <v>0</v>
      </c>
      <c r="AR21" s="39"/>
      <c r="AS21" s="39">
        <v>30</v>
      </c>
      <c r="AT21" s="39">
        <v>30</v>
      </c>
      <c r="AU21" s="39">
        <v>1</v>
      </c>
      <c r="AV21" s="39"/>
      <c r="AW21" s="39">
        <v>1</v>
      </c>
      <c r="AX21" s="39" t="s">
        <v>383</v>
      </c>
      <c r="AY21" s="39">
        <v>1</v>
      </c>
      <c r="AZ21" s="39">
        <v>0</v>
      </c>
      <c r="BA21" s="39">
        <v>0</v>
      </c>
      <c r="BB21" s="39">
        <v>0</v>
      </c>
      <c r="BC21" s="39"/>
      <c r="BD21" s="41">
        <v>2</v>
      </c>
      <c r="BE21" s="39" t="s">
        <v>383</v>
      </c>
      <c r="BF21" s="39">
        <v>0</v>
      </c>
      <c r="BG21" s="39">
        <v>1</v>
      </c>
      <c r="BH21" s="39">
        <v>1</v>
      </c>
      <c r="BI21" s="39">
        <v>0</v>
      </c>
      <c r="BJ21" s="39"/>
      <c r="BK21" s="39">
        <v>4</v>
      </c>
      <c r="BL21" s="39">
        <v>2</v>
      </c>
      <c r="BM21" s="39" t="s">
        <v>383</v>
      </c>
      <c r="BN21" s="39">
        <v>0</v>
      </c>
      <c r="BO21" s="39">
        <v>1</v>
      </c>
      <c r="BP21" s="39">
        <v>0</v>
      </c>
      <c r="BQ21" s="39">
        <v>0</v>
      </c>
      <c r="BR21" s="39">
        <v>0</v>
      </c>
      <c r="BS21" s="39">
        <v>0</v>
      </c>
      <c r="BT21" s="39">
        <v>0</v>
      </c>
      <c r="BU21" s="39"/>
      <c r="BV21" s="39">
        <v>3</v>
      </c>
      <c r="BW21" s="39">
        <v>3</v>
      </c>
      <c r="BX21" s="39"/>
      <c r="BY21" s="39">
        <v>0</v>
      </c>
      <c r="BZ21" s="39">
        <v>0</v>
      </c>
      <c r="CA21" s="39">
        <v>1</v>
      </c>
      <c r="CB21" s="39">
        <v>0</v>
      </c>
      <c r="CC21" s="39"/>
      <c r="CD21" s="39">
        <v>4</v>
      </c>
      <c r="CE21" s="39">
        <v>0</v>
      </c>
      <c r="CF21" s="39"/>
      <c r="CG21" s="39">
        <v>2</v>
      </c>
      <c r="CH21" s="39"/>
      <c r="CI21" s="39">
        <v>3</v>
      </c>
      <c r="CJ21" s="39" t="s">
        <v>383</v>
      </c>
      <c r="CK21" s="39" t="s">
        <v>2950</v>
      </c>
      <c r="CL21" s="39" t="s">
        <v>2688</v>
      </c>
      <c r="CM21" s="39" t="s">
        <v>2924</v>
      </c>
      <c r="CN21" s="39">
        <v>1</v>
      </c>
      <c r="CO21" s="39">
        <v>0</v>
      </c>
      <c r="CP21" s="39">
        <v>2</v>
      </c>
      <c r="CQ21" s="39"/>
      <c r="CR21" s="39">
        <v>0</v>
      </c>
      <c r="CS21" s="39"/>
      <c r="CT21" s="39">
        <v>0</v>
      </c>
      <c r="CU21" s="39">
        <v>1</v>
      </c>
      <c r="CV21" s="39">
        <v>0</v>
      </c>
      <c r="CW21" s="39"/>
      <c r="CX21" s="39">
        <v>0</v>
      </c>
      <c r="CY21" s="39">
        <v>0</v>
      </c>
      <c r="CZ21" s="41"/>
      <c r="DA21" s="39">
        <v>0</v>
      </c>
      <c r="DB21" s="39"/>
      <c r="DC21" s="39">
        <v>0</v>
      </c>
      <c r="DD21" s="39"/>
      <c r="DE21" s="39">
        <v>1</v>
      </c>
      <c r="DF21" s="41">
        <v>1</v>
      </c>
      <c r="DG21" s="39">
        <v>1</v>
      </c>
      <c r="DH21" s="39">
        <v>1</v>
      </c>
      <c r="DI21" s="39">
        <v>0</v>
      </c>
      <c r="DJ21" s="39"/>
      <c r="DK21" s="39"/>
      <c r="DL21" s="39">
        <v>0</v>
      </c>
      <c r="DM21" s="39"/>
      <c r="DN21" s="39">
        <v>0</v>
      </c>
      <c r="DO21" s="39"/>
      <c r="DP21" s="39">
        <v>1</v>
      </c>
      <c r="DQ21" s="39">
        <v>3</v>
      </c>
      <c r="DR21" s="39">
        <v>0</v>
      </c>
      <c r="DS21" s="39"/>
      <c r="DT21" s="39">
        <v>0</v>
      </c>
      <c r="DU21" s="39"/>
      <c r="DV21" s="39">
        <v>0</v>
      </c>
      <c r="DW21" s="39"/>
      <c r="DX21" s="39">
        <v>0</v>
      </c>
      <c r="DY21" s="39"/>
      <c r="DZ21" s="39">
        <v>1</v>
      </c>
      <c r="EA21" s="39" t="s">
        <v>2951</v>
      </c>
      <c r="EB21" s="39">
        <v>1</v>
      </c>
      <c r="EC21" s="39">
        <v>1</v>
      </c>
      <c r="ED21" s="39" t="s">
        <v>2952</v>
      </c>
      <c r="EE21" s="39"/>
      <c r="EF21" s="39">
        <v>0</v>
      </c>
      <c r="EG21" s="39" t="s">
        <v>2953</v>
      </c>
      <c r="EH21" s="39">
        <v>1</v>
      </c>
      <c r="EI21" s="39">
        <v>1</v>
      </c>
      <c r="EJ21" s="39" t="s">
        <v>2409</v>
      </c>
      <c r="EK21" s="39" t="s">
        <v>2410</v>
      </c>
      <c r="EL21" s="39" t="s">
        <v>2871</v>
      </c>
      <c r="EM21" s="39" t="s">
        <v>2464</v>
      </c>
      <c r="EN21" s="39" t="s">
        <v>383</v>
      </c>
      <c r="EO21" s="39">
        <v>1</v>
      </c>
      <c r="EP21" s="39">
        <v>2</v>
      </c>
      <c r="EQ21" s="39" t="s">
        <v>2413</v>
      </c>
      <c r="ER21" s="39" t="s">
        <v>2466</v>
      </c>
      <c r="ES21" s="39" t="s">
        <v>2728</v>
      </c>
      <c r="ET21" s="39" t="s">
        <v>2415</v>
      </c>
      <c r="EU21" s="39" t="s">
        <v>383</v>
      </c>
      <c r="EV21" s="39">
        <v>1</v>
      </c>
      <c r="EW21" s="39">
        <v>1</v>
      </c>
      <c r="EX21" s="39" t="s">
        <v>2409</v>
      </c>
      <c r="EY21" s="39" t="s">
        <v>2410</v>
      </c>
      <c r="EZ21" s="39" t="s">
        <v>2871</v>
      </c>
      <c r="FA21" s="39" t="s">
        <v>2464</v>
      </c>
      <c r="FB21" s="39" t="s">
        <v>383</v>
      </c>
      <c r="FC21" s="39">
        <v>1</v>
      </c>
      <c r="FD21" s="39">
        <v>5</v>
      </c>
      <c r="FE21" s="39" t="s">
        <v>2413</v>
      </c>
      <c r="FF21" s="39" t="s">
        <v>2466</v>
      </c>
      <c r="FG21" s="39" t="s">
        <v>2728</v>
      </c>
      <c r="FH21" s="39" t="s">
        <v>2415</v>
      </c>
      <c r="FI21" s="39" t="s">
        <v>383</v>
      </c>
      <c r="FJ21" s="39">
        <v>1</v>
      </c>
      <c r="FK21" s="39">
        <v>9</v>
      </c>
      <c r="FL21" s="39" t="s">
        <v>2498</v>
      </c>
      <c r="FM21" s="39" t="s">
        <v>2466</v>
      </c>
      <c r="FN21" s="39" t="s">
        <v>2664</v>
      </c>
      <c r="FO21" s="39" t="s">
        <v>2415</v>
      </c>
      <c r="FP21" s="39" t="s">
        <v>383</v>
      </c>
      <c r="FQ21" s="39">
        <v>0</v>
      </c>
      <c r="FR21" s="39" t="s">
        <v>383</v>
      </c>
      <c r="FS21" s="39" t="s">
        <v>383</v>
      </c>
      <c r="FT21" s="39" t="s">
        <v>383</v>
      </c>
      <c r="FU21" s="39" t="s">
        <v>383</v>
      </c>
      <c r="FV21" s="39" t="s">
        <v>383</v>
      </c>
      <c r="FW21" s="39" t="s">
        <v>383</v>
      </c>
      <c r="FX21" s="39">
        <v>0</v>
      </c>
      <c r="FY21" s="39" t="s">
        <v>383</v>
      </c>
      <c r="FZ21" s="39" t="s">
        <v>383</v>
      </c>
      <c r="GA21" s="39" t="s">
        <v>383</v>
      </c>
      <c r="GB21" s="39" t="s">
        <v>383</v>
      </c>
      <c r="GC21" s="39" t="s">
        <v>383</v>
      </c>
      <c r="GD21" s="39" t="s">
        <v>383</v>
      </c>
      <c r="GE21" s="39">
        <v>1</v>
      </c>
      <c r="GF21" s="39" t="s">
        <v>383</v>
      </c>
      <c r="GG21" s="39" t="s">
        <v>383</v>
      </c>
      <c r="GH21" s="39" t="s">
        <v>2466</v>
      </c>
      <c r="GI21" s="39" t="s">
        <v>2871</v>
      </c>
      <c r="GJ21" s="39" t="s">
        <v>2464</v>
      </c>
      <c r="GK21" s="39" t="s">
        <v>383</v>
      </c>
      <c r="GL21" s="39">
        <v>1</v>
      </c>
      <c r="GM21" s="39" t="s">
        <v>2954</v>
      </c>
      <c r="GN21" s="39">
        <v>1</v>
      </c>
      <c r="GO21" s="39" t="s">
        <v>2409</v>
      </c>
      <c r="GP21" s="39" t="s">
        <v>2462</v>
      </c>
      <c r="GQ21" s="39" t="s">
        <v>2871</v>
      </c>
      <c r="GR21" s="39" t="s">
        <v>2464</v>
      </c>
      <c r="GS21" s="39" t="s">
        <v>383</v>
      </c>
      <c r="GT21" s="39">
        <v>0</v>
      </c>
      <c r="GU21" s="39" t="s">
        <v>383</v>
      </c>
      <c r="GV21" s="39"/>
      <c r="GW21" s="39">
        <v>1</v>
      </c>
      <c r="GX21" s="39">
        <v>5</v>
      </c>
      <c r="GY21" s="39" t="s">
        <v>383</v>
      </c>
      <c r="GZ21" s="39">
        <v>1</v>
      </c>
      <c r="HA21" s="39">
        <v>5</v>
      </c>
      <c r="HB21" s="39"/>
      <c r="HC21" s="39">
        <v>0</v>
      </c>
      <c r="HD21" s="39" t="s">
        <v>383</v>
      </c>
      <c r="HE21" s="39"/>
      <c r="HF21" s="39">
        <v>0</v>
      </c>
      <c r="HG21" s="39" t="s">
        <v>383</v>
      </c>
      <c r="HH21" s="39"/>
      <c r="HI21" s="39">
        <v>1</v>
      </c>
      <c r="HJ21" s="39">
        <v>5</v>
      </c>
      <c r="HK21" s="39"/>
      <c r="HL21" s="39">
        <v>0</v>
      </c>
      <c r="HM21" s="39" t="s">
        <v>383</v>
      </c>
      <c r="HN21" s="39"/>
      <c r="HO21" s="39">
        <v>0</v>
      </c>
      <c r="HP21" s="39" t="s">
        <v>383</v>
      </c>
      <c r="HQ21" s="39">
        <v>0</v>
      </c>
      <c r="HR21" s="39" t="s">
        <v>383</v>
      </c>
      <c r="HS21" s="39">
        <v>1</v>
      </c>
      <c r="HT21" s="39" t="s">
        <v>2955</v>
      </c>
      <c r="HU21" s="39">
        <v>200</v>
      </c>
      <c r="HV21" s="39" t="s">
        <v>383</v>
      </c>
      <c r="HW21" s="39"/>
      <c r="HX21" s="39" t="s">
        <v>383</v>
      </c>
      <c r="HY21" s="39" t="s">
        <v>2417</v>
      </c>
      <c r="HZ21" s="39"/>
      <c r="IA21" s="39" t="s">
        <v>1734</v>
      </c>
      <c r="IB21" s="39"/>
      <c r="IC21" s="39">
        <v>0</v>
      </c>
      <c r="ID21" s="39">
        <v>0</v>
      </c>
      <c r="IE21" s="39" t="s">
        <v>383</v>
      </c>
      <c r="IF21" s="39" t="s">
        <v>383</v>
      </c>
      <c r="IG21" s="39">
        <v>1</v>
      </c>
      <c r="IH21" s="39">
        <v>7</v>
      </c>
      <c r="II21" s="39">
        <v>0</v>
      </c>
      <c r="IJ21" s="39">
        <v>0</v>
      </c>
      <c r="IK21" s="39" t="s">
        <v>383</v>
      </c>
      <c r="IL21" s="39">
        <v>0</v>
      </c>
      <c r="IM21" s="39">
        <v>0</v>
      </c>
      <c r="IN21" s="39" t="s">
        <v>383</v>
      </c>
      <c r="IO21" s="39" t="s">
        <v>383</v>
      </c>
      <c r="IP21" s="39" t="s">
        <v>383</v>
      </c>
      <c r="IQ21" s="39">
        <v>0</v>
      </c>
      <c r="IR21" s="39">
        <v>0</v>
      </c>
      <c r="IS21" s="39" t="s">
        <v>383</v>
      </c>
      <c r="IT21" s="39" t="s">
        <v>383</v>
      </c>
      <c r="IU21" s="39" t="s">
        <v>383</v>
      </c>
      <c r="IV21" s="39">
        <v>0</v>
      </c>
      <c r="IW21" s="39">
        <v>0</v>
      </c>
      <c r="IX21" s="39" t="s">
        <v>383</v>
      </c>
      <c r="IY21" s="39" t="s">
        <v>383</v>
      </c>
      <c r="IZ21" s="39" t="s">
        <v>383</v>
      </c>
      <c r="JA21" s="39">
        <v>1</v>
      </c>
      <c r="JB21" s="39">
        <v>1</v>
      </c>
      <c r="JC21" s="39">
        <v>1</v>
      </c>
      <c r="JD21" s="39">
        <v>0</v>
      </c>
      <c r="JE21" s="39">
        <v>0</v>
      </c>
      <c r="JF21" s="39">
        <v>0</v>
      </c>
      <c r="JG21" s="39">
        <v>0</v>
      </c>
      <c r="JH21" s="39" t="s">
        <v>383</v>
      </c>
      <c r="JI21" s="39" t="s">
        <v>383</v>
      </c>
      <c r="JJ21" s="39">
        <v>0</v>
      </c>
      <c r="JK21" s="39">
        <v>0</v>
      </c>
      <c r="JL21" s="39" t="s">
        <v>383</v>
      </c>
      <c r="JM21" s="39" t="s">
        <v>383</v>
      </c>
      <c r="JN21" s="39" t="s">
        <v>2896</v>
      </c>
      <c r="JO21" s="39">
        <v>2</v>
      </c>
      <c r="JP21" s="39">
        <v>2</v>
      </c>
      <c r="JQ21" s="39">
        <v>2</v>
      </c>
      <c r="JR21" s="39">
        <v>1</v>
      </c>
      <c r="JS21" s="39">
        <v>1</v>
      </c>
      <c r="JT21" s="39">
        <v>0</v>
      </c>
      <c r="JU21" s="39">
        <v>0</v>
      </c>
      <c r="JV21" s="39">
        <v>0</v>
      </c>
      <c r="JW21" s="39">
        <v>0</v>
      </c>
      <c r="JX21" s="39">
        <v>0</v>
      </c>
      <c r="JY21" s="39">
        <v>0</v>
      </c>
      <c r="JZ21" s="39">
        <v>2</v>
      </c>
      <c r="KA21" s="39">
        <v>2</v>
      </c>
      <c r="KB21" s="39">
        <v>1</v>
      </c>
      <c r="KC21" s="39">
        <v>1</v>
      </c>
      <c r="KD21" s="39">
        <v>1</v>
      </c>
      <c r="KE21" s="39">
        <v>6</v>
      </c>
      <c r="KF21" s="39">
        <v>200</v>
      </c>
      <c r="KG21" s="39"/>
      <c r="KH21" s="39">
        <v>2</v>
      </c>
      <c r="KI21" s="39">
        <v>5</v>
      </c>
      <c r="KJ21" s="39"/>
      <c r="KK21" s="39">
        <v>0</v>
      </c>
      <c r="KL21" s="39"/>
      <c r="KM21" s="39"/>
      <c r="KN21" s="39">
        <v>0</v>
      </c>
      <c r="KO21" s="39"/>
      <c r="KP21" s="39"/>
      <c r="KQ21" s="39">
        <v>4</v>
      </c>
      <c r="KR21" s="39">
        <v>0.5</v>
      </c>
      <c r="KS21" s="39" t="s">
        <v>2897</v>
      </c>
      <c r="KT21" s="39" t="s">
        <v>1979</v>
      </c>
      <c r="KU21" s="39">
        <v>0</v>
      </c>
      <c r="KV21" s="39">
        <v>0</v>
      </c>
      <c r="KW21" s="39">
        <v>0</v>
      </c>
      <c r="KX21" s="39">
        <v>0</v>
      </c>
      <c r="KY21" s="39">
        <v>0</v>
      </c>
      <c r="KZ21" s="39">
        <v>0</v>
      </c>
      <c r="LA21" s="39">
        <v>0</v>
      </c>
      <c r="LB21" s="39">
        <v>0</v>
      </c>
      <c r="LC21" s="39">
        <v>1</v>
      </c>
      <c r="LD21" s="39" t="s">
        <v>2930</v>
      </c>
      <c r="LE21" s="39">
        <v>4</v>
      </c>
      <c r="LF21" s="39">
        <v>0</v>
      </c>
      <c r="LG21" s="39">
        <v>1</v>
      </c>
      <c r="LH21" s="39">
        <v>0</v>
      </c>
      <c r="LI21" s="39">
        <v>1</v>
      </c>
      <c r="LJ21" s="39" t="s">
        <v>2956</v>
      </c>
      <c r="LK21" s="39" t="s">
        <v>2957</v>
      </c>
      <c r="LL21" s="39">
        <v>1</v>
      </c>
      <c r="LM21" s="39">
        <v>0</v>
      </c>
      <c r="LN21" s="39">
        <v>0</v>
      </c>
      <c r="LO21" s="39">
        <v>1</v>
      </c>
      <c r="LP21" s="39">
        <v>0</v>
      </c>
      <c r="LQ21" s="39" t="s">
        <v>2958</v>
      </c>
      <c r="LR21" s="39">
        <v>1</v>
      </c>
      <c r="LS21" s="39"/>
      <c r="LT21" s="39">
        <v>18</v>
      </c>
      <c r="LU21" s="39" t="s">
        <v>2959</v>
      </c>
      <c r="LV21" s="39">
        <v>1</v>
      </c>
      <c r="LW21" s="39">
        <v>0</v>
      </c>
      <c r="LX21" s="39">
        <v>0</v>
      </c>
      <c r="LY21" s="39"/>
      <c r="LZ21" s="39">
        <v>1</v>
      </c>
      <c r="MA21" s="39">
        <v>1</v>
      </c>
      <c r="MB21" s="39">
        <v>0</v>
      </c>
      <c r="MC21" s="39" t="s">
        <v>383</v>
      </c>
      <c r="MD21" s="39">
        <v>1</v>
      </c>
      <c r="ME21" s="39">
        <v>0</v>
      </c>
      <c r="MF21" s="39"/>
      <c r="MG21" s="39">
        <v>0</v>
      </c>
      <c r="MH21" s="39"/>
      <c r="MI21" s="39">
        <v>0</v>
      </c>
      <c r="MJ21" s="39"/>
      <c r="MK21" s="39">
        <v>0</v>
      </c>
      <c r="ML21" s="39">
        <v>1</v>
      </c>
      <c r="MM21" s="39">
        <v>1</v>
      </c>
      <c r="MN21" s="39">
        <v>0</v>
      </c>
      <c r="MO21" s="39"/>
      <c r="MP21" s="39"/>
      <c r="MQ21" s="39">
        <v>1</v>
      </c>
      <c r="MR21" s="39">
        <v>0</v>
      </c>
      <c r="MS21" s="39"/>
      <c r="MT21" s="39"/>
      <c r="MU21" s="39"/>
      <c r="MV21" s="39">
        <v>1</v>
      </c>
      <c r="MW21" s="39" t="s">
        <v>2960</v>
      </c>
      <c r="MX21" s="39">
        <v>0</v>
      </c>
      <c r="MY21" s="39">
        <v>0</v>
      </c>
      <c r="MZ21" s="39">
        <v>1</v>
      </c>
      <c r="NA21" s="39">
        <v>0</v>
      </c>
      <c r="NB21" s="39">
        <v>0</v>
      </c>
      <c r="NC21" s="39">
        <v>0</v>
      </c>
      <c r="ND21" s="39">
        <v>0</v>
      </c>
      <c r="NE21" s="39">
        <v>0</v>
      </c>
      <c r="NF21" s="39">
        <v>0</v>
      </c>
      <c r="NG21" s="39"/>
      <c r="NH21" s="39" t="s">
        <v>2961</v>
      </c>
      <c r="NI21" s="39"/>
      <c r="NJ21" s="39" t="s">
        <v>2962</v>
      </c>
      <c r="NK21" s="39" t="s">
        <v>2963</v>
      </c>
      <c r="NL21" s="39" t="s">
        <v>2964</v>
      </c>
      <c r="NM21" s="39">
        <v>1</v>
      </c>
      <c r="NN21" s="39" t="s">
        <v>2965</v>
      </c>
      <c r="NO21" s="39" t="s">
        <v>2966</v>
      </c>
      <c r="NP21" s="39">
        <v>0</v>
      </c>
      <c r="NQ21" s="39">
        <v>2</v>
      </c>
      <c r="NR21" s="39"/>
      <c r="NS21" s="39"/>
      <c r="NT21" s="39"/>
      <c r="NU21" s="39"/>
      <c r="NV21" s="39"/>
      <c r="NW21" s="39">
        <v>0</v>
      </c>
      <c r="NX21" s="39"/>
      <c r="NY21" s="39">
        <v>1</v>
      </c>
      <c r="NZ21" s="39">
        <v>1</v>
      </c>
      <c r="OA21" s="39" t="s">
        <v>2967</v>
      </c>
      <c r="OB21" s="39">
        <v>0</v>
      </c>
      <c r="OC21" s="39">
        <v>0</v>
      </c>
      <c r="OD21" s="39">
        <v>1</v>
      </c>
      <c r="OE21" s="39">
        <v>0</v>
      </c>
      <c r="OF21" s="39">
        <v>0</v>
      </c>
      <c r="OG21" s="39">
        <v>0</v>
      </c>
      <c r="OH21" s="39">
        <v>0</v>
      </c>
      <c r="OI21" s="39">
        <v>0</v>
      </c>
      <c r="OJ21" s="39"/>
      <c r="OK21" s="39">
        <v>1</v>
      </c>
      <c r="OL21" s="39"/>
      <c r="OM21" s="39" t="s">
        <v>2434</v>
      </c>
      <c r="ON21" s="39">
        <v>1</v>
      </c>
      <c r="OO21" s="39">
        <v>0</v>
      </c>
      <c r="OP21" s="39">
        <v>0</v>
      </c>
      <c r="OQ21" s="39">
        <v>0</v>
      </c>
      <c r="OR21" s="39">
        <v>0</v>
      </c>
      <c r="OS21" s="39">
        <v>0</v>
      </c>
      <c r="OT21" s="39">
        <v>0</v>
      </c>
      <c r="OU21" s="39">
        <v>0</v>
      </c>
      <c r="OV21" s="39">
        <v>0</v>
      </c>
      <c r="OW21" s="39">
        <v>0</v>
      </c>
      <c r="OX21" s="39"/>
      <c r="OY21" s="39"/>
      <c r="OZ21" s="39" t="s">
        <v>1241</v>
      </c>
      <c r="PA21" s="39">
        <v>0</v>
      </c>
      <c r="PB21" s="39">
        <v>0</v>
      </c>
      <c r="PC21" s="39">
        <v>0</v>
      </c>
      <c r="PD21" s="39">
        <v>0</v>
      </c>
      <c r="PE21" s="39">
        <v>1</v>
      </c>
      <c r="PF21" s="39">
        <v>0</v>
      </c>
      <c r="PG21" s="39">
        <v>0</v>
      </c>
      <c r="PH21" s="39"/>
      <c r="PI21" s="39">
        <v>1</v>
      </c>
      <c r="PJ21" s="39" t="s">
        <v>2788</v>
      </c>
      <c r="PK21" s="39">
        <v>0</v>
      </c>
      <c r="PL21" s="39">
        <v>0</v>
      </c>
      <c r="PM21" s="39">
        <v>0</v>
      </c>
      <c r="PN21" s="39">
        <v>0</v>
      </c>
      <c r="PO21" s="39">
        <v>0</v>
      </c>
      <c r="PP21" s="39">
        <v>0</v>
      </c>
      <c r="PQ21" s="39">
        <v>1</v>
      </c>
      <c r="PR21" s="39">
        <v>0</v>
      </c>
      <c r="PS21" s="39">
        <v>0</v>
      </c>
      <c r="PT21" s="39"/>
      <c r="PU21" s="58" t="s">
        <v>2968</v>
      </c>
      <c r="PV21" s="58"/>
      <c r="PW21" s="39">
        <v>1</v>
      </c>
      <c r="PX21" s="39">
        <v>4</v>
      </c>
      <c r="PY21" s="39"/>
      <c r="PZ21" s="39" t="s">
        <v>383</v>
      </c>
      <c r="QA21" s="39" t="s">
        <v>2969</v>
      </c>
      <c r="QB21" s="39" t="s">
        <v>2839</v>
      </c>
      <c r="QC21" s="39" t="s">
        <v>2840</v>
      </c>
      <c r="QD21" s="39">
        <v>1</v>
      </c>
      <c r="QE21" s="39">
        <v>1</v>
      </c>
      <c r="QF21" s="39">
        <v>0</v>
      </c>
      <c r="QG21" s="39">
        <v>0</v>
      </c>
      <c r="QH21" s="39">
        <v>0</v>
      </c>
      <c r="QI21" s="39">
        <v>0</v>
      </c>
      <c r="QJ21" s="39">
        <v>0</v>
      </c>
      <c r="QK21" s="39">
        <v>0</v>
      </c>
      <c r="QL21" s="39"/>
      <c r="QM21" s="39" t="s">
        <v>2531</v>
      </c>
      <c r="QN21" s="39">
        <v>0</v>
      </c>
      <c r="QO21" s="39">
        <v>0</v>
      </c>
      <c r="QP21" s="39">
        <v>1</v>
      </c>
      <c r="QQ21" s="39">
        <v>0</v>
      </c>
      <c r="QR21" s="39">
        <v>0</v>
      </c>
      <c r="QS21" s="39"/>
      <c r="QT21" s="39" t="s">
        <v>2531</v>
      </c>
      <c r="QU21" s="39">
        <v>0</v>
      </c>
      <c r="QV21" s="39">
        <v>0</v>
      </c>
      <c r="QW21" s="39">
        <v>0</v>
      </c>
      <c r="QX21" s="39">
        <v>1</v>
      </c>
      <c r="QY21" s="39">
        <v>0</v>
      </c>
      <c r="QZ21" s="39">
        <v>0</v>
      </c>
      <c r="RA21" s="39">
        <v>0</v>
      </c>
      <c r="RB21" s="39"/>
      <c r="RC21" s="39">
        <v>1</v>
      </c>
      <c r="RD21" s="39">
        <v>1</v>
      </c>
      <c r="RE21" s="39">
        <v>4</v>
      </c>
      <c r="RF21" s="39"/>
      <c r="RG21" s="39">
        <v>1</v>
      </c>
      <c r="RH21" s="39">
        <v>4</v>
      </c>
      <c r="RI21" s="39"/>
      <c r="RJ21" s="39">
        <v>0</v>
      </c>
      <c r="RK21" s="39">
        <v>0</v>
      </c>
      <c r="RL21" s="39"/>
      <c r="RM21" s="39">
        <v>0</v>
      </c>
      <c r="RN21" s="39">
        <v>0</v>
      </c>
      <c r="RO21" s="39"/>
      <c r="RP21" s="39">
        <v>0</v>
      </c>
      <c r="RQ21" s="39"/>
      <c r="RR21" s="39" t="s">
        <v>1979</v>
      </c>
      <c r="RS21" s="39">
        <v>0</v>
      </c>
      <c r="RT21" s="39">
        <v>0</v>
      </c>
      <c r="RU21" s="39">
        <v>0</v>
      </c>
      <c r="RV21" s="39">
        <v>0</v>
      </c>
      <c r="RW21" s="39">
        <v>0</v>
      </c>
      <c r="RX21" s="39">
        <v>0</v>
      </c>
      <c r="RY21" s="39">
        <v>0</v>
      </c>
      <c r="RZ21" s="39">
        <v>0</v>
      </c>
      <c r="SA21" s="39">
        <v>0</v>
      </c>
      <c r="SB21" s="39">
        <v>0</v>
      </c>
      <c r="SC21" s="39">
        <v>0</v>
      </c>
      <c r="SD21" s="39">
        <v>0</v>
      </c>
      <c r="SE21" s="39">
        <v>0</v>
      </c>
      <c r="SF21" s="39">
        <v>1</v>
      </c>
      <c r="SG21" s="39" t="s">
        <v>2444</v>
      </c>
      <c r="SH21" s="39" t="s">
        <v>2445</v>
      </c>
      <c r="SI21" s="39" t="s">
        <v>2435</v>
      </c>
      <c r="SJ21" s="39">
        <v>0</v>
      </c>
      <c r="SK21" s="39">
        <v>0</v>
      </c>
      <c r="SL21" s="39">
        <v>0</v>
      </c>
      <c r="SM21" s="39">
        <v>0</v>
      </c>
      <c r="SN21" s="39">
        <v>0</v>
      </c>
      <c r="SO21" s="39">
        <v>0</v>
      </c>
      <c r="SP21" s="39">
        <v>0</v>
      </c>
      <c r="SQ21" s="39">
        <v>0</v>
      </c>
      <c r="SR21" s="39">
        <v>0</v>
      </c>
      <c r="SS21" s="39">
        <v>1</v>
      </c>
      <c r="ST21" s="39"/>
      <c r="SU21" s="39" t="s">
        <v>2447</v>
      </c>
      <c r="SV21" s="39">
        <v>1</v>
      </c>
      <c r="SW21" s="39">
        <v>0</v>
      </c>
      <c r="SX21" s="39">
        <v>0</v>
      </c>
      <c r="SY21" s="39">
        <v>0</v>
      </c>
      <c r="SZ21" s="39">
        <v>0</v>
      </c>
      <c r="TA21" s="39"/>
      <c r="TB21" s="39"/>
      <c r="TC21" s="39"/>
      <c r="TD21" s="39">
        <v>0</v>
      </c>
      <c r="TE21" s="39" t="s">
        <v>383</v>
      </c>
      <c r="TF21" s="39">
        <v>1</v>
      </c>
      <c r="TG21" s="39"/>
      <c r="TH21" s="39" t="s">
        <v>2619</v>
      </c>
      <c r="TI21" s="39">
        <v>0</v>
      </c>
      <c r="TJ21" s="39">
        <v>0</v>
      </c>
      <c r="TK21" s="39">
        <v>1</v>
      </c>
      <c r="TL21" s="39">
        <v>0</v>
      </c>
      <c r="TM21" s="39">
        <v>0</v>
      </c>
      <c r="TN21" s="39">
        <v>0</v>
      </c>
      <c r="TO21" s="39">
        <v>0</v>
      </c>
      <c r="TP21" s="39">
        <v>0</v>
      </c>
      <c r="TQ21" s="39"/>
      <c r="TR21" s="39">
        <v>0</v>
      </c>
      <c r="TS21" s="39" t="s">
        <v>2943</v>
      </c>
      <c r="TT21" s="39">
        <v>0</v>
      </c>
      <c r="TU21" s="39">
        <v>0</v>
      </c>
      <c r="TV21" s="39">
        <v>0</v>
      </c>
      <c r="TW21" s="39">
        <v>0</v>
      </c>
      <c r="TX21" s="39">
        <v>0</v>
      </c>
      <c r="TY21" s="39">
        <v>0</v>
      </c>
      <c r="TZ21" s="39">
        <v>0</v>
      </c>
      <c r="UA21" s="39">
        <v>0</v>
      </c>
      <c r="UB21" s="39">
        <v>1</v>
      </c>
      <c r="UC21" s="39"/>
      <c r="UD21" s="39">
        <f>SUM(TT21+TV21+TW21+TX21)</f>
        <v>0</v>
      </c>
      <c r="UE21" s="39" t="s">
        <v>2435</v>
      </c>
      <c r="UF21" s="39">
        <v>0</v>
      </c>
      <c r="UG21" s="39">
        <v>0</v>
      </c>
      <c r="UH21" s="39">
        <v>0</v>
      </c>
      <c r="UI21" s="39">
        <v>0</v>
      </c>
      <c r="UJ21" s="39">
        <v>0</v>
      </c>
      <c r="UK21" s="39">
        <v>1</v>
      </c>
      <c r="UL21" s="39">
        <v>9</v>
      </c>
      <c r="UM21" s="39" t="s">
        <v>383</v>
      </c>
      <c r="UN21" s="39">
        <v>9</v>
      </c>
      <c r="UO21" s="39" t="s">
        <v>383</v>
      </c>
      <c r="UP21" s="39" t="s">
        <v>383</v>
      </c>
      <c r="UQ21" s="39" t="s">
        <v>383</v>
      </c>
      <c r="UR21" s="39" t="s">
        <v>383</v>
      </c>
      <c r="US21" s="39" t="s">
        <v>383</v>
      </c>
      <c r="UT21" s="39" t="s">
        <v>383</v>
      </c>
      <c r="UU21" s="39" t="s">
        <v>383</v>
      </c>
      <c r="UV21" s="39" t="s">
        <v>383</v>
      </c>
      <c r="UW21" s="39" t="s">
        <v>383</v>
      </c>
      <c r="UX21" s="39" t="s">
        <v>383</v>
      </c>
      <c r="UY21" s="39" t="s">
        <v>2435</v>
      </c>
      <c r="UZ21" s="39">
        <v>0</v>
      </c>
      <c r="VA21" s="39">
        <v>0</v>
      </c>
      <c r="VB21" s="39">
        <v>0</v>
      </c>
      <c r="VC21" s="39">
        <v>0</v>
      </c>
      <c r="VD21" s="39">
        <v>0</v>
      </c>
      <c r="VE21" s="39">
        <v>0</v>
      </c>
      <c r="VF21" s="39">
        <v>1</v>
      </c>
      <c r="VG21" s="39">
        <v>0</v>
      </c>
      <c r="VH21" s="39"/>
      <c r="VI21" s="39">
        <v>1</v>
      </c>
      <c r="VJ21" s="39">
        <v>1</v>
      </c>
      <c r="VK21" s="39">
        <v>0</v>
      </c>
      <c r="VL21" s="39"/>
      <c r="VM21" s="39">
        <v>0</v>
      </c>
      <c r="VN21" s="39">
        <v>0</v>
      </c>
      <c r="VO21" s="39"/>
      <c r="VP21" s="39">
        <v>0</v>
      </c>
      <c r="VQ21" s="39">
        <v>0</v>
      </c>
      <c r="VR21" s="39">
        <v>1</v>
      </c>
      <c r="VS21" s="39">
        <v>1</v>
      </c>
      <c r="VT21" s="39"/>
      <c r="VU21" s="39">
        <v>0</v>
      </c>
      <c r="VV21" s="39"/>
      <c r="VW21" s="39" t="s">
        <v>2720</v>
      </c>
      <c r="VX21" s="39">
        <v>0</v>
      </c>
      <c r="VY21" s="39">
        <v>1</v>
      </c>
      <c r="VZ21" s="39">
        <v>0</v>
      </c>
      <c r="WA21" s="39">
        <v>0</v>
      </c>
      <c r="WB21" s="39">
        <v>0</v>
      </c>
      <c r="WC21" s="39">
        <v>0</v>
      </c>
      <c r="WD21" s="39">
        <v>0</v>
      </c>
      <c r="WE21" s="39">
        <v>0</v>
      </c>
      <c r="WF21" s="39">
        <v>0</v>
      </c>
      <c r="WG21" s="39">
        <v>0</v>
      </c>
      <c r="WH21" s="39">
        <v>0</v>
      </c>
      <c r="WI21" s="39">
        <v>0</v>
      </c>
      <c r="WJ21" s="39">
        <v>0</v>
      </c>
      <c r="WK21" s="39">
        <v>0</v>
      </c>
      <c r="WL21" s="39"/>
      <c r="WM21" s="39"/>
      <c r="WN21" s="39"/>
      <c r="WO21" s="39">
        <f t="shared" si="0"/>
        <v>1</v>
      </c>
      <c r="WP21" s="39" t="s">
        <v>2593</v>
      </c>
      <c r="WQ21" s="39"/>
      <c r="WR21" s="39" t="s">
        <v>2435</v>
      </c>
      <c r="WS21" s="39">
        <v>0</v>
      </c>
      <c r="WT21" s="39">
        <v>0</v>
      </c>
      <c r="WU21" s="39">
        <v>0</v>
      </c>
      <c r="WV21" s="39">
        <v>0</v>
      </c>
      <c r="WW21" s="39">
        <v>0</v>
      </c>
      <c r="WX21" s="39">
        <v>0</v>
      </c>
      <c r="WY21" s="39">
        <v>0</v>
      </c>
      <c r="WZ21" s="39">
        <v>0</v>
      </c>
      <c r="XA21" s="39">
        <v>0</v>
      </c>
      <c r="XB21" s="39">
        <v>1</v>
      </c>
      <c r="XC21" s="39">
        <v>0</v>
      </c>
      <c r="XD21" s="39"/>
      <c r="XE21" s="39"/>
      <c r="XF21" s="39">
        <f t="shared" si="1"/>
        <v>0</v>
      </c>
      <c r="XG21" s="39" t="s">
        <v>2447</v>
      </c>
      <c r="XH21" s="39">
        <v>1</v>
      </c>
      <c r="XI21" s="39">
        <v>0</v>
      </c>
      <c r="XJ21" s="39">
        <v>0</v>
      </c>
      <c r="XK21" s="39">
        <v>0</v>
      </c>
      <c r="XL21" s="39">
        <v>0</v>
      </c>
      <c r="XM21" s="39"/>
      <c r="XN21" s="39"/>
      <c r="XO21" s="57" t="e">
        <f>SUM(XF21+WO21+VA21+UD21+TR21+TD21+#REF!)</f>
        <v>#REF!</v>
      </c>
      <c r="XP21" s="57">
        <v>2</v>
      </c>
      <c r="XQ21" s="56">
        <v>0</v>
      </c>
    </row>
    <row r="22" spans="1:641" ht="15" customHeight="1" x14ac:dyDescent="0.2">
      <c r="A22" s="63">
        <v>42444</v>
      </c>
      <c r="B22" s="63" t="s">
        <v>550</v>
      </c>
      <c r="C22" s="52" t="s">
        <v>609</v>
      </c>
      <c r="D22" s="39" t="s">
        <v>2887</v>
      </c>
      <c r="E22" s="52" t="s">
        <v>2888</v>
      </c>
      <c r="F22" s="52" t="s">
        <v>2970</v>
      </c>
      <c r="G22" s="52">
        <v>8.7221320000000002</v>
      </c>
      <c r="H22" s="52">
        <v>-80.057469999999995</v>
      </c>
      <c r="I22" s="52">
        <v>8.7223149739999997</v>
      </c>
      <c r="J22" s="52">
        <v>-80.057866989999994</v>
      </c>
      <c r="K22" s="52">
        <v>-80.057469999999995</v>
      </c>
      <c r="L22" s="52">
        <v>434.58568431600003</v>
      </c>
      <c r="M22" s="39">
        <v>16</v>
      </c>
      <c r="N22" s="39"/>
      <c r="O22" s="39">
        <v>3</v>
      </c>
      <c r="P22" s="39" t="s">
        <v>2971</v>
      </c>
      <c r="Q22" s="39">
        <v>0</v>
      </c>
      <c r="R22" s="41">
        <v>22</v>
      </c>
      <c r="S22" s="39">
        <v>3</v>
      </c>
      <c r="T22" s="39">
        <v>2</v>
      </c>
      <c r="U22" s="39" t="s">
        <v>2454</v>
      </c>
      <c r="V22" s="39" t="s">
        <v>2455</v>
      </c>
      <c r="W22" s="39" t="s">
        <v>2456</v>
      </c>
      <c r="X22" s="39" t="s">
        <v>383</v>
      </c>
      <c r="Y22" s="39" t="s">
        <v>2581</v>
      </c>
      <c r="Z22" s="39">
        <v>0</v>
      </c>
      <c r="AA22" s="39">
        <v>1</v>
      </c>
      <c r="AB22" s="39">
        <v>0</v>
      </c>
      <c r="AC22" s="39">
        <v>0</v>
      </c>
      <c r="AD22" s="39">
        <v>0</v>
      </c>
      <c r="AE22" s="39">
        <v>0</v>
      </c>
      <c r="AF22" s="39">
        <v>0</v>
      </c>
      <c r="AG22" s="39" t="s">
        <v>2401</v>
      </c>
      <c r="AH22" s="39" t="s">
        <v>383</v>
      </c>
      <c r="AI22" s="39">
        <v>0</v>
      </c>
      <c r="AJ22" s="39">
        <v>0</v>
      </c>
      <c r="AK22" s="39">
        <v>0</v>
      </c>
      <c r="AL22" s="39">
        <v>1</v>
      </c>
      <c r="AM22" s="39">
        <v>0</v>
      </c>
      <c r="AN22" s="39">
        <v>0</v>
      </c>
      <c r="AO22" s="39">
        <v>0</v>
      </c>
      <c r="AP22" s="39"/>
      <c r="AQ22" s="39">
        <v>0</v>
      </c>
      <c r="AR22" s="39"/>
      <c r="AS22" s="39">
        <v>5</v>
      </c>
      <c r="AT22" s="39">
        <v>80</v>
      </c>
      <c r="AU22" s="39">
        <v>1</v>
      </c>
      <c r="AV22" s="39"/>
      <c r="AW22" s="39">
        <v>1</v>
      </c>
      <c r="AX22" s="39" t="s">
        <v>383</v>
      </c>
      <c r="AY22" s="39">
        <v>1</v>
      </c>
      <c r="AZ22" s="39">
        <v>0</v>
      </c>
      <c r="BA22" s="39">
        <v>0</v>
      </c>
      <c r="BB22" s="39">
        <v>0</v>
      </c>
      <c r="BC22" s="39"/>
      <c r="BD22" s="39">
        <v>2</v>
      </c>
      <c r="BE22" s="39" t="s">
        <v>383</v>
      </c>
      <c r="BF22" s="39">
        <v>0</v>
      </c>
      <c r="BG22" s="39">
        <v>1</v>
      </c>
      <c r="BH22" s="39">
        <v>0</v>
      </c>
      <c r="BI22" s="39">
        <v>0</v>
      </c>
      <c r="BJ22" s="39"/>
      <c r="BK22" s="39">
        <v>4</v>
      </c>
      <c r="BL22" s="39">
        <v>2</v>
      </c>
      <c r="BM22" s="39" t="s">
        <v>383</v>
      </c>
      <c r="BN22" s="39">
        <v>0</v>
      </c>
      <c r="BO22" s="39">
        <v>1</v>
      </c>
      <c r="BP22" s="39">
        <v>0</v>
      </c>
      <c r="BQ22" s="39">
        <v>0</v>
      </c>
      <c r="BR22" s="39">
        <v>0</v>
      </c>
      <c r="BS22" s="39">
        <v>0</v>
      </c>
      <c r="BT22" s="39">
        <v>0</v>
      </c>
      <c r="BU22" s="39"/>
      <c r="BV22" s="39">
        <v>4</v>
      </c>
      <c r="BW22" s="39">
        <v>3</v>
      </c>
      <c r="BX22" s="39"/>
      <c r="BY22" s="39">
        <v>0</v>
      </c>
      <c r="BZ22" s="39">
        <v>0</v>
      </c>
      <c r="CA22" s="39">
        <v>1</v>
      </c>
      <c r="CB22" s="39">
        <v>0</v>
      </c>
      <c r="CC22" s="39"/>
      <c r="CD22" s="39">
        <v>4</v>
      </c>
      <c r="CE22" s="39">
        <v>0</v>
      </c>
      <c r="CF22" s="39"/>
      <c r="CG22" s="39">
        <v>2</v>
      </c>
      <c r="CH22" s="39"/>
      <c r="CI22" s="39">
        <v>3</v>
      </c>
      <c r="CJ22" s="39">
        <v>3</v>
      </c>
      <c r="CK22" s="39"/>
      <c r="CL22" s="39" t="s">
        <v>2602</v>
      </c>
      <c r="CM22" s="39" t="s">
        <v>2972</v>
      </c>
      <c r="CN22" s="64">
        <v>1</v>
      </c>
      <c r="CO22" s="39">
        <v>0</v>
      </c>
      <c r="CP22" s="39">
        <v>0</v>
      </c>
      <c r="CQ22" s="39"/>
      <c r="CR22" s="39">
        <v>0</v>
      </c>
      <c r="CS22" s="39"/>
      <c r="CT22" s="39">
        <v>0</v>
      </c>
      <c r="CU22" s="39">
        <v>1</v>
      </c>
      <c r="CV22" s="39">
        <v>1</v>
      </c>
      <c r="CW22" s="39"/>
      <c r="CX22" s="39">
        <v>0</v>
      </c>
      <c r="CY22" s="39">
        <v>1</v>
      </c>
      <c r="CZ22" s="39">
        <v>1</v>
      </c>
      <c r="DA22" s="39">
        <v>0</v>
      </c>
      <c r="DB22" s="39"/>
      <c r="DC22" s="39">
        <v>0</v>
      </c>
      <c r="DD22" s="39"/>
      <c r="DE22" s="39">
        <v>0</v>
      </c>
      <c r="DF22" s="41"/>
      <c r="DG22" s="39">
        <v>0</v>
      </c>
      <c r="DH22" s="39"/>
      <c r="DI22" s="39">
        <v>0</v>
      </c>
      <c r="DJ22" s="39"/>
      <c r="DK22" s="39"/>
      <c r="DL22" s="39">
        <v>0</v>
      </c>
      <c r="DM22" s="39"/>
      <c r="DN22" s="39">
        <v>0</v>
      </c>
      <c r="DO22" s="39"/>
      <c r="DP22" s="39">
        <v>1</v>
      </c>
      <c r="DQ22" s="39">
        <v>1</v>
      </c>
      <c r="DR22" s="39">
        <v>0</v>
      </c>
      <c r="DS22" s="39"/>
      <c r="DT22" s="39">
        <v>0</v>
      </c>
      <c r="DU22" s="39"/>
      <c r="DV22" s="39">
        <v>1</v>
      </c>
      <c r="DW22" s="39">
        <v>1</v>
      </c>
      <c r="DX22" s="39">
        <v>0</v>
      </c>
      <c r="DY22" s="39"/>
      <c r="DZ22" s="39">
        <v>1</v>
      </c>
      <c r="EA22" s="39" t="s">
        <v>2973</v>
      </c>
      <c r="EB22" s="39">
        <v>1</v>
      </c>
      <c r="EC22" s="39">
        <v>1</v>
      </c>
      <c r="ED22" s="39" t="s">
        <v>2974</v>
      </c>
      <c r="EE22" s="39"/>
      <c r="EF22" s="39">
        <v>0</v>
      </c>
      <c r="EG22" s="39" t="s">
        <v>2692</v>
      </c>
      <c r="EH22" s="39">
        <v>0</v>
      </c>
      <c r="EI22" s="39" t="s">
        <v>383</v>
      </c>
      <c r="EJ22" s="39" t="s">
        <v>383</v>
      </c>
      <c r="EK22" s="39" t="s">
        <v>383</v>
      </c>
      <c r="EL22" s="39" t="s">
        <v>383</v>
      </c>
      <c r="EM22" s="39" t="s">
        <v>383</v>
      </c>
      <c r="EN22" s="39" t="s">
        <v>383</v>
      </c>
      <c r="EO22" s="39">
        <v>1</v>
      </c>
      <c r="EP22" s="39">
        <v>1</v>
      </c>
      <c r="EQ22" s="39" t="s">
        <v>2409</v>
      </c>
      <c r="ER22" s="39" t="s">
        <v>2410</v>
      </c>
      <c r="ES22" s="39" t="s">
        <v>2975</v>
      </c>
      <c r="ET22" s="39" t="s">
        <v>2415</v>
      </c>
      <c r="EU22" s="39">
        <v>0</v>
      </c>
      <c r="EV22" s="39">
        <v>1</v>
      </c>
      <c r="EW22" s="64">
        <v>1</v>
      </c>
      <c r="EX22" s="39" t="s">
        <v>2409</v>
      </c>
      <c r="EY22" s="64" t="s">
        <v>2410</v>
      </c>
      <c r="EZ22" s="64" t="s">
        <v>2665</v>
      </c>
      <c r="FA22" s="39" t="s">
        <v>2464</v>
      </c>
      <c r="FB22" s="58" t="s">
        <v>383</v>
      </c>
      <c r="FC22" s="39">
        <v>1</v>
      </c>
      <c r="FD22" s="39" t="s">
        <v>2976</v>
      </c>
      <c r="FE22" s="39" t="s">
        <v>2498</v>
      </c>
      <c r="FF22" s="39" t="s">
        <v>2410</v>
      </c>
      <c r="FG22" s="39" t="s">
        <v>2975</v>
      </c>
      <c r="FH22" s="39" t="s">
        <v>2415</v>
      </c>
      <c r="FI22" s="39">
        <v>0</v>
      </c>
      <c r="FJ22" s="39">
        <v>1</v>
      </c>
      <c r="FK22" s="39">
        <v>5</v>
      </c>
      <c r="FL22" s="39" t="s">
        <v>2413</v>
      </c>
      <c r="FM22" s="39" t="s">
        <v>2466</v>
      </c>
      <c r="FN22" s="39" t="s">
        <v>2977</v>
      </c>
      <c r="FO22" s="39" t="s">
        <v>2415</v>
      </c>
      <c r="FP22" s="39" t="s">
        <v>383</v>
      </c>
      <c r="FQ22" s="39">
        <v>0</v>
      </c>
      <c r="FR22" s="39" t="s">
        <v>383</v>
      </c>
      <c r="FS22" s="39" t="s">
        <v>383</v>
      </c>
      <c r="FT22" s="39" t="s">
        <v>383</v>
      </c>
      <c r="FU22" s="39" t="s">
        <v>383</v>
      </c>
      <c r="FV22" s="39" t="s">
        <v>383</v>
      </c>
      <c r="FW22" s="39" t="s">
        <v>383</v>
      </c>
      <c r="FX22" s="39">
        <v>0</v>
      </c>
      <c r="FY22" s="39" t="s">
        <v>383</v>
      </c>
      <c r="FZ22" s="39" t="s">
        <v>383</v>
      </c>
      <c r="GA22" s="39" t="s">
        <v>383</v>
      </c>
      <c r="GB22" s="39" t="s">
        <v>383</v>
      </c>
      <c r="GC22" s="39" t="s">
        <v>383</v>
      </c>
      <c r="GD22" s="39" t="s">
        <v>383</v>
      </c>
      <c r="GE22" s="39">
        <v>1</v>
      </c>
      <c r="GF22" s="39">
        <v>4</v>
      </c>
      <c r="GG22" s="39" t="s">
        <v>2413</v>
      </c>
      <c r="GH22" s="39" t="s">
        <v>2466</v>
      </c>
      <c r="GI22" s="39" t="s">
        <v>2978</v>
      </c>
      <c r="GJ22" s="39" t="s">
        <v>2464</v>
      </c>
      <c r="GK22" s="39">
        <v>0</v>
      </c>
      <c r="GL22" s="39">
        <v>0</v>
      </c>
      <c r="GM22" s="39" t="s">
        <v>383</v>
      </c>
      <c r="GN22" s="39" t="s">
        <v>383</v>
      </c>
      <c r="GO22" s="39" t="s">
        <v>383</v>
      </c>
      <c r="GP22" s="39" t="s">
        <v>383</v>
      </c>
      <c r="GQ22" s="39" t="s">
        <v>383</v>
      </c>
      <c r="GR22" s="39" t="s">
        <v>383</v>
      </c>
      <c r="GS22" s="39" t="s">
        <v>383</v>
      </c>
      <c r="GT22" s="39">
        <v>0</v>
      </c>
      <c r="GU22" s="39" t="s">
        <v>383</v>
      </c>
      <c r="GV22" s="39"/>
      <c r="GW22" s="39">
        <v>1</v>
      </c>
      <c r="GX22" s="39">
        <v>10</v>
      </c>
      <c r="GY22" s="39" t="s">
        <v>2979</v>
      </c>
      <c r="GZ22" s="39">
        <v>1</v>
      </c>
      <c r="HA22" s="39">
        <v>10</v>
      </c>
      <c r="HB22" s="39"/>
      <c r="HC22" s="39">
        <v>0</v>
      </c>
      <c r="HD22" s="39" t="s">
        <v>383</v>
      </c>
      <c r="HE22" s="39"/>
      <c r="HF22" s="39">
        <v>1</v>
      </c>
      <c r="HG22" s="39">
        <v>100</v>
      </c>
      <c r="HH22" s="39"/>
      <c r="HI22" s="39">
        <v>1</v>
      </c>
      <c r="HJ22" s="39">
        <v>10</v>
      </c>
      <c r="HK22" s="39"/>
      <c r="HL22" s="39">
        <v>1</v>
      </c>
      <c r="HM22" s="39">
        <v>10</v>
      </c>
      <c r="HN22" s="39" t="s">
        <v>2980</v>
      </c>
      <c r="HO22" s="39">
        <v>1</v>
      </c>
      <c r="HP22" s="39">
        <v>100</v>
      </c>
      <c r="HQ22" s="39">
        <v>1</v>
      </c>
      <c r="HR22" s="39">
        <v>100</v>
      </c>
      <c r="HS22" s="39">
        <v>1</v>
      </c>
      <c r="HT22" s="39" t="s">
        <v>2631</v>
      </c>
      <c r="HU22" s="39">
        <v>100</v>
      </c>
      <c r="HV22" s="39" t="s">
        <v>383</v>
      </c>
      <c r="HW22" s="39"/>
      <c r="HX22" s="39" t="s">
        <v>383</v>
      </c>
      <c r="HY22" s="39" t="s">
        <v>2584</v>
      </c>
      <c r="HZ22" s="39"/>
      <c r="IA22" s="39" t="s">
        <v>1738</v>
      </c>
      <c r="IB22" s="39"/>
      <c r="IC22" s="39">
        <v>0</v>
      </c>
      <c r="ID22" s="39">
        <v>0</v>
      </c>
      <c r="IE22" s="39" t="s">
        <v>383</v>
      </c>
      <c r="IF22" s="39" t="s">
        <v>383</v>
      </c>
      <c r="IG22" s="39">
        <v>1</v>
      </c>
      <c r="IH22" s="39">
        <v>9</v>
      </c>
      <c r="II22" s="39">
        <v>0</v>
      </c>
      <c r="IJ22" s="39">
        <v>0</v>
      </c>
      <c r="IK22" s="39" t="s">
        <v>383</v>
      </c>
      <c r="IL22" s="39">
        <v>0</v>
      </c>
      <c r="IM22" s="39">
        <v>0</v>
      </c>
      <c r="IN22" s="39" t="s">
        <v>383</v>
      </c>
      <c r="IO22" s="39" t="s">
        <v>383</v>
      </c>
      <c r="IP22" s="39" t="s">
        <v>383</v>
      </c>
      <c r="IQ22" s="39">
        <v>0</v>
      </c>
      <c r="IR22" s="39">
        <v>0</v>
      </c>
      <c r="IS22" s="39" t="s">
        <v>383</v>
      </c>
      <c r="IT22" s="39" t="s">
        <v>383</v>
      </c>
      <c r="IU22" s="39" t="s">
        <v>383</v>
      </c>
      <c r="IV22" s="39">
        <v>0</v>
      </c>
      <c r="IW22" s="39">
        <v>0</v>
      </c>
      <c r="IX22" s="39" t="s">
        <v>383</v>
      </c>
      <c r="IY22" s="39" t="s">
        <v>383</v>
      </c>
      <c r="IZ22" s="39" t="s">
        <v>383</v>
      </c>
      <c r="JA22" s="39">
        <v>0</v>
      </c>
      <c r="JB22" s="39">
        <v>0</v>
      </c>
      <c r="JC22" s="39" t="s">
        <v>383</v>
      </c>
      <c r="JD22" s="39" t="s">
        <v>383</v>
      </c>
      <c r="JE22" s="39" t="s">
        <v>383</v>
      </c>
      <c r="JF22" s="39">
        <v>0</v>
      </c>
      <c r="JG22" s="39">
        <v>0</v>
      </c>
      <c r="JH22" s="39" t="s">
        <v>383</v>
      </c>
      <c r="JI22" s="39" t="s">
        <v>383</v>
      </c>
      <c r="JJ22" s="39">
        <v>0</v>
      </c>
      <c r="JK22" s="39">
        <v>0</v>
      </c>
      <c r="JL22" s="39" t="s">
        <v>383</v>
      </c>
      <c r="JM22" s="39" t="s">
        <v>383</v>
      </c>
      <c r="JN22" s="39" t="s">
        <v>2896</v>
      </c>
      <c r="JO22" s="39">
        <v>3</v>
      </c>
      <c r="JP22" s="39">
        <v>0</v>
      </c>
      <c r="JQ22" s="39">
        <v>0</v>
      </c>
      <c r="JR22" s="39">
        <v>0</v>
      </c>
      <c r="JS22" s="39">
        <v>0</v>
      </c>
      <c r="JT22" s="39">
        <v>1</v>
      </c>
      <c r="JU22" s="39">
        <v>1</v>
      </c>
      <c r="JV22" s="39">
        <v>1</v>
      </c>
      <c r="JW22" s="39">
        <v>1</v>
      </c>
      <c r="JX22" s="39">
        <v>1</v>
      </c>
      <c r="JY22" s="39">
        <v>1</v>
      </c>
      <c r="JZ22" s="39">
        <v>2</v>
      </c>
      <c r="KA22" s="39">
        <v>2</v>
      </c>
      <c r="KB22" s="39">
        <v>0</v>
      </c>
      <c r="KC22" s="39">
        <v>0</v>
      </c>
      <c r="KD22" s="39">
        <v>1</v>
      </c>
      <c r="KE22" s="39">
        <v>15</v>
      </c>
      <c r="KF22" s="39"/>
      <c r="KG22" s="39"/>
      <c r="KH22" s="64">
        <v>1</v>
      </c>
      <c r="KI22" s="39"/>
      <c r="KJ22" s="39"/>
      <c r="KK22" s="39">
        <v>0</v>
      </c>
      <c r="KL22" s="39"/>
      <c r="KM22" s="39"/>
      <c r="KN22" s="39">
        <v>0</v>
      </c>
      <c r="KO22" s="39"/>
      <c r="KP22" s="39"/>
      <c r="KQ22" s="39">
        <v>3</v>
      </c>
      <c r="KR22" s="39">
        <v>30</v>
      </c>
      <c r="KS22" s="39" t="s">
        <v>2897</v>
      </c>
      <c r="KT22" s="64" t="s">
        <v>2474</v>
      </c>
      <c r="KU22" s="39">
        <v>0</v>
      </c>
      <c r="KV22" s="39">
        <v>0</v>
      </c>
      <c r="KW22" s="39">
        <v>0</v>
      </c>
      <c r="KX22" s="39">
        <v>1</v>
      </c>
      <c r="KY22" s="39">
        <v>0</v>
      </c>
      <c r="KZ22" s="39">
        <v>0</v>
      </c>
      <c r="LA22" s="64">
        <v>0</v>
      </c>
      <c r="LB22" s="39">
        <v>0</v>
      </c>
      <c r="LC22" s="39">
        <v>0</v>
      </c>
      <c r="LD22" s="39"/>
      <c r="LE22" s="39">
        <v>5</v>
      </c>
      <c r="LF22" s="39">
        <v>1</v>
      </c>
      <c r="LG22" s="39">
        <v>1</v>
      </c>
      <c r="LH22" s="39">
        <v>0</v>
      </c>
      <c r="LI22" s="39">
        <v>0</v>
      </c>
      <c r="LJ22" s="39" t="s">
        <v>2981</v>
      </c>
      <c r="LK22" s="39" t="s">
        <v>2421</v>
      </c>
      <c r="LL22" s="39">
        <v>1</v>
      </c>
      <c r="LM22" s="39">
        <v>0</v>
      </c>
      <c r="LN22" s="39">
        <v>0</v>
      </c>
      <c r="LO22" s="39">
        <v>0</v>
      </c>
      <c r="LP22" s="39">
        <v>0</v>
      </c>
      <c r="LQ22" s="39"/>
      <c r="LR22" s="39">
        <v>1</v>
      </c>
      <c r="LS22" s="39"/>
      <c r="LT22" s="39">
        <v>0.5</v>
      </c>
      <c r="LU22" s="39" t="s">
        <v>2806</v>
      </c>
      <c r="LV22" s="39">
        <v>1</v>
      </c>
      <c r="LW22" s="39">
        <v>0</v>
      </c>
      <c r="LX22" s="39">
        <v>0</v>
      </c>
      <c r="LY22" s="39"/>
      <c r="LZ22" s="64">
        <v>1</v>
      </c>
      <c r="MA22" s="39">
        <v>1</v>
      </c>
      <c r="MB22" s="39">
        <v>1</v>
      </c>
      <c r="MC22" s="39">
        <v>0</v>
      </c>
      <c r="MD22" s="39">
        <v>0</v>
      </c>
      <c r="ME22" s="39">
        <v>0</v>
      </c>
      <c r="MF22" s="39"/>
      <c r="MG22" s="39">
        <v>0</v>
      </c>
      <c r="MH22" s="39"/>
      <c r="MI22" s="39">
        <v>0</v>
      </c>
      <c r="MJ22" s="39"/>
      <c r="MK22" s="39">
        <v>1</v>
      </c>
      <c r="ML22" s="39">
        <v>1</v>
      </c>
      <c r="MM22" s="39">
        <v>1</v>
      </c>
      <c r="MN22" s="39">
        <v>0</v>
      </c>
      <c r="MO22" s="39"/>
      <c r="MP22" s="39"/>
      <c r="MQ22" s="39">
        <v>1</v>
      </c>
      <c r="MR22" s="39">
        <v>0</v>
      </c>
      <c r="MS22" s="64" t="s">
        <v>2982</v>
      </c>
      <c r="MT22" s="39"/>
      <c r="MU22" s="39"/>
      <c r="MV22" s="39">
        <v>1</v>
      </c>
      <c r="MW22" s="39" t="s">
        <v>2586</v>
      </c>
      <c r="MX22" s="39">
        <v>0</v>
      </c>
      <c r="MY22" s="39">
        <v>0</v>
      </c>
      <c r="MZ22" s="39">
        <v>1</v>
      </c>
      <c r="NA22" s="39">
        <v>0</v>
      </c>
      <c r="NB22" s="39">
        <v>0</v>
      </c>
      <c r="NC22" s="39">
        <v>0</v>
      </c>
      <c r="ND22" s="39">
        <v>0</v>
      </c>
      <c r="NE22" s="39">
        <v>0</v>
      </c>
      <c r="NF22" s="39">
        <v>0</v>
      </c>
      <c r="NG22" s="39"/>
      <c r="NH22" s="39" t="s">
        <v>2983</v>
      </c>
      <c r="NI22" s="39"/>
      <c r="NJ22" s="39" t="s">
        <v>2984</v>
      </c>
      <c r="NK22" s="39" t="s">
        <v>2428</v>
      </c>
      <c r="NL22" s="39" t="s">
        <v>2985</v>
      </c>
      <c r="NM22" s="39">
        <v>0</v>
      </c>
      <c r="NN22" s="39"/>
      <c r="NO22" s="39"/>
      <c r="NP22" s="39"/>
      <c r="NQ22" s="39"/>
      <c r="NR22" s="39"/>
      <c r="NS22" s="39"/>
      <c r="NT22" s="39"/>
      <c r="NU22" s="39"/>
      <c r="NV22" s="39"/>
      <c r="NW22" s="39">
        <v>0</v>
      </c>
      <c r="NX22" s="39"/>
      <c r="NY22" s="39">
        <v>1</v>
      </c>
      <c r="NZ22" s="39">
        <v>1</v>
      </c>
      <c r="OA22" s="39" t="s">
        <v>2760</v>
      </c>
      <c r="OB22" s="39">
        <v>0</v>
      </c>
      <c r="OC22" s="39">
        <v>0</v>
      </c>
      <c r="OD22" s="39">
        <v>0</v>
      </c>
      <c r="OE22" s="39">
        <v>0</v>
      </c>
      <c r="OF22" s="39">
        <v>0</v>
      </c>
      <c r="OG22" s="39">
        <v>0</v>
      </c>
      <c r="OH22" s="39">
        <v>1</v>
      </c>
      <c r="OI22" s="39">
        <v>0</v>
      </c>
      <c r="OJ22" s="39"/>
      <c r="OK22" s="39">
        <v>1</v>
      </c>
      <c r="OL22" s="39"/>
      <c r="OM22" s="39" t="s">
        <v>2817</v>
      </c>
      <c r="ON22" s="39">
        <v>0</v>
      </c>
      <c r="OO22" s="39">
        <v>0</v>
      </c>
      <c r="OP22" s="39">
        <v>0</v>
      </c>
      <c r="OQ22" s="39">
        <v>0</v>
      </c>
      <c r="OR22" s="39">
        <v>0</v>
      </c>
      <c r="OS22" s="39">
        <v>0</v>
      </c>
      <c r="OT22" s="39">
        <v>0</v>
      </c>
      <c r="OU22" s="39">
        <v>1</v>
      </c>
      <c r="OV22" s="39">
        <v>0</v>
      </c>
      <c r="OW22" s="39">
        <v>0</v>
      </c>
      <c r="OX22" s="39"/>
      <c r="OY22" s="39"/>
      <c r="OZ22" s="39" t="s">
        <v>1241</v>
      </c>
      <c r="PA22" s="39">
        <v>0</v>
      </c>
      <c r="PB22" s="39">
        <v>0</v>
      </c>
      <c r="PC22" s="39">
        <v>0</v>
      </c>
      <c r="PD22" s="39">
        <v>0</v>
      </c>
      <c r="PE22" s="39">
        <v>1</v>
      </c>
      <c r="PF22" s="39">
        <v>0</v>
      </c>
      <c r="PG22" s="39">
        <v>0</v>
      </c>
      <c r="PH22" s="39"/>
      <c r="PI22" s="39">
        <v>1</v>
      </c>
      <c r="PJ22" s="39" t="s">
        <v>2435</v>
      </c>
      <c r="PK22" s="39">
        <v>0</v>
      </c>
      <c r="PL22" s="39">
        <v>0</v>
      </c>
      <c r="PM22" s="39">
        <v>0</v>
      </c>
      <c r="PN22" s="39">
        <v>0</v>
      </c>
      <c r="PO22" s="39">
        <v>0</v>
      </c>
      <c r="PP22" s="39">
        <v>0</v>
      </c>
      <c r="PQ22" s="39">
        <v>0</v>
      </c>
      <c r="PR22" s="39">
        <v>0</v>
      </c>
      <c r="PS22" s="39">
        <v>1</v>
      </c>
      <c r="PT22" s="39"/>
      <c r="PU22" s="39"/>
      <c r="PV22" s="39"/>
      <c r="PW22" s="39">
        <v>1</v>
      </c>
      <c r="PX22" s="39">
        <v>1</v>
      </c>
      <c r="PY22" s="39"/>
      <c r="PZ22" s="39" t="s">
        <v>383</v>
      </c>
      <c r="QA22" s="39" t="s">
        <v>2986</v>
      </c>
      <c r="QB22" s="39" t="s">
        <v>2439</v>
      </c>
      <c r="QC22" s="39" t="s">
        <v>2440</v>
      </c>
      <c r="QD22" s="39">
        <v>1</v>
      </c>
      <c r="QE22" s="39">
        <v>1</v>
      </c>
      <c r="QF22" s="39">
        <v>0</v>
      </c>
      <c r="QG22" s="39">
        <v>0</v>
      </c>
      <c r="QH22" s="39">
        <v>0</v>
      </c>
      <c r="QI22" s="39">
        <v>0</v>
      </c>
      <c r="QJ22" s="39">
        <v>0</v>
      </c>
      <c r="QK22" s="39">
        <v>0</v>
      </c>
      <c r="QL22" s="39"/>
      <c r="QM22" s="39" t="s">
        <v>2435</v>
      </c>
      <c r="QN22" s="39">
        <v>0</v>
      </c>
      <c r="QO22" s="39">
        <v>0</v>
      </c>
      <c r="QP22" s="39">
        <v>0</v>
      </c>
      <c r="QQ22" s="39">
        <v>1</v>
      </c>
      <c r="QR22" s="39">
        <v>0</v>
      </c>
      <c r="QS22" s="39"/>
      <c r="QT22" s="39" t="s">
        <v>2531</v>
      </c>
      <c r="QU22" s="39">
        <v>0</v>
      </c>
      <c r="QV22" s="39">
        <v>0</v>
      </c>
      <c r="QW22" s="39">
        <v>0</v>
      </c>
      <c r="QX22" s="39">
        <v>1</v>
      </c>
      <c r="QY22" s="39">
        <v>0</v>
      </c>
      <c r="QZ22" s="39">
        <v>0</v>
      </c>
      <c r="RA22" s="39">
        <v>0</v>
      </c>
      <c r="RB22" s="39"/>
      <c r="RC22" s="39">
        <v>1</v>
      </c>
      <c r="RD22" s="39">
        <v>0</v>
      </c>
      <c r="RE22" s="39">
        <v>0</v>
      </c>
      <c r="RF22" s="39"/>
      <c r="RG22" s="39">
        <v>0</v>
      </c>
      <c r="RH22" s="39">
        <v>0</v>
      </c>
      <c r="RI22" s="39"/>
      <c r="RJ22" s="39">
        <v>0</v>
      </c>
      <c r="RK22" s="39">
        <v>0</v>
      </c>
      <c r="RL22" s="39"/>
      <c r="RM22" s="39">
        <v>1</v>
      </c>
      <c r="RN22" s="39">
        <v>4</v>
      </c>
      <c r="RO22" s="39"/>
      <c r="RP22" s="39">
        <v>0</v>
      </c>
      <c r="RQ22" s="39"/>
      <c r="RR22" s="39" t="s">
        <v>2720</v>
      </c>
      <c r="RS22" s="39">
        <v>0</v>
      </c>
      <c r="RT22" s="39">
        <v>1</v>
      </c>
      <c r="RU22" s="39">
        <v>0</v>
      </c>
      <c r="RV22" s="39">
        <v>0</v>
      </c>
      <c r="RW22" s="39">
        <v>0</v>
      </c>
      <c r="RX22" s="39">
        <v>0</v>
      </c>
      <c r="RY22" s="39">
        <v>0</v>
      </c>
      <c r="RZ22" s="39">
        <v>0</v>
      </c>
      <c r="SA22" s="39">
        <v>0</v>
      </c>
      <c r="SB22" s="39">
        <v>0</v>
      </c>
      <c r="SC22" s="39">
        <v>0</v>
      </c>
      <c r="SD22" s="39">
        <v>0</v>
      </c>
      <c r="SE22" s="39">
        <v>0</v>
      </c>
      <c r="SF22" s="39">
        <v>0</v>
      </c>
      <c r="SG22" s="39"/>
      <c r="SH22" s="39"/>
      <c r="SI22" s="39" t="s">
        <v>2435</v>
      </c>
      <c r="SJ22" s="39">
        <v>0</v>
      </c>
      <c r="SK22" s="39">
        <v>0</v>
      </c>
      <c r="SL22" s="39">
        <v>0</v>
      </c>
      <c r="SM22" s="39">
        <v>0</v>
      </c>
      <c r="SN22" s="39">
        <v>0</v>
      </c>
      <c r="SO22" s="39">
        <v>0</v>
      </c>
      <c r="SP22" s="39">
        <v>0</v>
      </c>
      <c r="SQ22" s="39">
        <v>0</v>
      </c>
      <c r="SR22" s="39">
        <v>0</v>
      </c>
      <c r="SS22" s="39">
        <v>1</v>
      </c>
      <c r="ST22" s="39"/>
      <c r="SU22" s="39" t="s">
        <v>2447</v>
      </c>
      <c r="SV22" s="39">
        <v>1</v>
      </c>
      <c r="SW22" s="39">
        <v>0</v>
      </c>
      <c r="SX22" s="39">
        <v>0</v>
      </c>
      <c r="SY22" s="39">
        <v>0</v>
      </c>
      <c r="SZ22" s="39">
        <v>0</v>
      </c>
      <c r="TA22" s="39"/>
      <c r="TB22" s="39"/>
      <c r="TC22" s="39"/>
      <c r="TD22" s="39">
        <v>1</v>
      </c>
      <c r="TE22" s="39" t="s">
        <v>2418</v>
      </c>
      <c r="TF22" s="39">
        <v>1</v>
      </c>
      <c r="TG22" s="39"/>
      <c r="TH22" s="39" t="s">
        <v>2573</v>
      </c>
      <c r="TI22" s="39">
        <v>1</v>
      </c>
      <c r="TJ22" s="39">
        <v>0</v>
      </c>
      <c r="TK22" s="39">
        <v>0</v>
      </c>
      <c r="TL22" s="39">
        <v>0</v>
      </c>
      <c r="TM22" s="39">
        <v>0</v>
      </c>
      <c r="TN22" s="39">
        <v>0</v>
      </c>
      <c r="TO22" s="39">
        <v>0</v>
      </c>
      <c r="TP22" s="39">
        <v>0</v>
      </c>
      <c r="TQ22" s="39"/>
      <c r="TR22" s="64">
        <v>0</v>
      </c>
      <c r="TS22" s="39" t="s">
        <v>2435</v>
      </c>
      <c r="TT22" s="39">
        <v>0</v>
      </c>
      <c r="TU22" s="39">
        <v>0</v>
      </c>
      <c r="TV22" s="39">
        <v>0</v>
      </c>
      <c r="TW22" s="39">
        <v>0</v>
      </c>
      <c r="TX22" s="39">
        <v>0</v>
      </c>
      <c r="TY22" s="39">
        <v>0</v>
      </c>
      <c r="TZ22" s="39">
        <v>0</v>
      </c>
      <c r="UA22" s="39">
        <v>0</v>
      </c>
      <c r="UB22" s="39">
        <v>1</v>
      </c>
      <c r="UC22" s="39"/>
      <c r="UD22" s="39">
        <f>SUM(TT22+TV22+TW22+TX22)</f>
        <v>0</v>
      </c>
      <c r="UE22" s="39" t="s">
        <v>2435</v>
      </c>
      <c r="UF22" s="39">
        <v>0</v>
      </c>
      <c r="UG22" s="39">
        <v>0</v>
      </c>
      <c r="UH22" s="39">
        <v>0</v>
      </c>
      <c r="UI22" s="39">
        <v>0</v>
      </c>
      <c r="UJ22" s="39">
        <v>0</v>
      </c>
      <c r="UK22" s="39">
        <v>1</v>
      </c>
      <c r="UL22" s="39">
        <v>1</v>
      </c>
      <c r="UM22" s="39" t="s">
        <v>2418</v>
      </c>
      <c r="UN22" s="39">
        <v>0</v>
      </c>
      <c r="UO22" s="39" t="s">
        <v>383</v>
      </c>
      <c r="UP22" s="39" t="s">
        <v>383</v>
      </c>
      <c r="UQ22" s="39" t="s">
        <v>383</v>
      </c>
      <c r="UR22" s="39" t="s">
        <v>383</v>
      </c>
      <c r="US22" s="39" t="s">
        <v>383</v>
      </c>
      <c r="UT22" s="39" t="s">
        <v>383</v>
      </c>
      <c r="UU22" s="39" t="s">
        <v>383</v>
      </c>
      <c r="UV22" s="39">
        <v>0</v>
      </c>
      <c r="UW22" s="39" t="s">
        <v>383</v>
      </c>
      <c r="UX22" s="39" t="s">
        <v>2943</v>
      </c>
      <c r="UY22" s="39" t="s">
        <v>2435</v>
      </c>
      <c r="UZ22" s="39">
        <v>0</v>
      </c>
      <c r="VA22" s="39">
        <v>0</v>
      </c>
      <c r="VB22" s="39">
        <v>0</v>
      </c>
      <c r="VC22" s="39">
        <v>0</v>
      </c>
      <c r="VD22" s="39">
        <v>0</v>
      </c>
      <c r="VE22" s="39">
        <v>0</v>
      </c>
      <c r="VF22" s="39">
        <v>1</v>
      </c>
      <c r="VG22" s="39">
        <v>0</v>
      </c>
      <c r="VH22" s="39"/>
      <c r="VI22" s="39">
        <v>1</v>
      </c>
      <c r="VJ22" s="39">
        <v>1</v>
      </c>
      <c r="VK22" s="39">
        <v>4</v>
      </c>
      <c r="VL22" s="39"/>
      <c r="VM22" s="39">
        <v>0</v>
      </c>
      <c r="VN22" s="39">
        <v>0</v>
      </c>
      <c r="VO22" s="39"/>
      <c r="VP22" s="39">
        <v>0</v>
      </c>
      <c r="VQ22" s="39">
        <v>0</v>
      </c>
      <c r="VR22" s="39">
        <v>0</v>
      </c>
      <c r="VS22" s="39">
        <v>0</v>
      </c>
      <c r="VT22" s="39"/>
      <c r="VU22" s="39" t="s">
        <v>383</v>
      </c>
      <c r="VV22" s="39" t="s">
        <v>2987</v>
      </c>
      <c r="VW22" s="39" t="s">
        <v>1979</v>
      </c>
      <c r="VX22" s="39">
        <v>0</v>
      </c>
      <c r="VY22" s="39">
        <v>0</v>
      </c>
      <c r="VZ22" s="39">
        <v>0</v>
      </c>
      <c r="WA22" s="39">
        <v>0</v>
      </c>
      <c r="WB22" s="39">
        <v>0</v>
      </c>
      <c r="WC22" s="39">
        <v>0</v>
      </c>
      <c r="WD22" s="39">
        <v>0</v>
      </c>
      <c r="WE22" s="39">
        <v>0</v>
      </c>
      <c r="WF22" s="39">
        <v>0</v>
      </c>
      <c r="WG22" s="39">
        <v>0</v>
      </c>
      <c r="WH22" s="39">
        <v>0</v>
      </c>
      <c r="WI22" s="39">
        <v>0</v>
      </c>
      <c r="WJ22" s="39">
        <v>0</v>
      </c>
      <c r="WK22" s="39">
        <v>1</v>
      </c>
      <c r="WL22" s="39" t="s">
        <v>2540</v>
      </c>
      <c r="WM22" s="39" t="s">
        <v>2541</v>
      </c>
      <c r="WN22" s="39"/>
      <c r="WO22" s="39">
        <f t="shared" si="0"/>
        <v>0</v>
      </c>
      <c r="WP22" s="58" t="s">
        <v>2681</v>
      </c>
      <c r="WQ22" s="39"/>
      <c r="WR22" s="39" t="s">
        <v>2988</v>
      </c>
      <c r="WS22" s="39">
        <v>1</v>
      </c>
      <c r="WT22" s="39">
        <v>0</v>
      </c>
      <c r="WU22" s="39">
        <v>1</v>
      </c>
      <c r="WV22" s="39">
        <v>0</v>
      </c>
      <c r="WW22" s="39">
        <v>0</v>
      </c>
      <c r="WX22" s="39">
        <v>0</v>
      </c>
      <c r="WY22" s="39">
        <v>0</v>
      </c>
      <c r="WZ22" s="39">
        <v>0</v>
      </c>
      <c r="XA22" s="39">
        <v>0</v>
      </c>
      <c r="XB22" s="39">
        <v>0</v>
      </c>
      <c r="XC22" s="39">
        <v>0</v>
      </c>
      <c r="XD22" s="39"/>
      <c r="XE22" s="39"/>
      <c r="XF22" s="39">
        <f t="shared" si="1"/>
        <v>1</v>
      </c>
      <c r="XG22" s="39" t="s">
        <v>2447</v>
      </c>
      <c r="XH22" s="39">
        <v>1</v>
      </c>
      <c r="XI22" s="39">
        <v>0</v>
      </c>
      <c r="XJ22" s="39">
        <v>0</v>
      </c>
      <c r="XK22" s="39">
        <v>0</v>
      </c>
      <c r="XL22" s="39">
        <v>0</v>
      </c>
      <c r="XM22" s="39"/>
      <c r="XN22" s="39"/>
      <c r="XO22" s="57" t="e">
        <f>SUM(XF22+WO22+VA22+UD22+TR22+TD22+#REF!)</f>
        <v>#REF!</v>
      </c>
      <c r="XP22" s="57">
        <v>3</v>
      </c>
      <c r="XQ22" s="56">
        <v>0</v>
      </c>
    </row>
    <row r="23" spans="1:641" ht="15" customHeight="1" x14ac:dyDescent="0.2">
      <c r="A23" s="63">
        <v>42444</v>
      </c>
      <c r="B23" s="63" t="s">
        <v>550</v>
      </c>
      <c r="C23" s="52" t="s">
        <v>617</v>
      </c>
      <c r="D23" s="39" t="s">
        <v>2989</v>
      </c>
      <c r="E23" s="52" t="s">
        <v>2888</v>
      </c>
      <c r="F23" s="52" t="s">
        <v>2990</v>
      </c>
      <c r="G23" s="52">
        <v>8.7208959999999998</v>
      </c>
      <c r="H23" s="52">
        <v>-80.058943999999997</v>
      </c>
      <c r="I23" s="52">
        <v>8.7208960019999999</v>
      </c>
      <c r="J23" s="52">
        <v>-80.05902202</v>
      </c>
      <c r="K23" s="52">
        <v>-80.058943999999997</v>
      </c>
      <c r="L23" s="52">
        <v>350.46705839200001</v>
      </c>
      <c r="M23" s="39">
        <v>8</v>
      </c>
      <c r="N23" s="39"/>
      <c r="O23" s="39">
        <v>3</v>
      </c>
      <c r="P23" s="39" t="s">
        <v>2991</v>
      </c>
      <c r="Q23" s="39">
        <v>0</v>
      </c>
      <c r="R23" s="41">
        <v>51</v>
      </c>
      <c r="S23" s="39">
        <v>2</v>
      </c>
      <c r="T23" s="39">
        <v>2</v>
      </c>
      <c r="U23" s="39" t="s">
        <v>2454</v>
      </c>
      <c r="V23" s="39" t="s">
        <v>2455</v>
      </c>
      <c r="W23" s="39" t="s">
        <v>2456</v>
      </c>
      <c r="X23" s="39" t="s">
        <v>383</v>
      </c>
      <c r="Y23" s="39"/>
      <c r="Z23" s="39">
        <v>0</v>
      </c>
      <c r="AA23" s="39">
        <v>1</v>
      </c>
      <c r="AB23" s="39">
        <v>0</v>
      </c>
      <c r="AC23" s="39">
        <v>0</v>
      </c>
      <c r="AD23" s="39">
        <v>0</v>
      </c>
      <c r="AE23" s="39">
        <v>0</v>
      </c>
      <c r="AF23" s="39">
        <v>0</v>
      </c>
      <c r="AG23" s="39" t="s">
        <v>2456</v>
      </c>
      <c r="AH23" s="39" t="s">
        <v>383</v>
      </c>
      <c r="AI23" s="39">
        <v>0</v>
      </c>
      <c r="AJ23" s="39">
        <v>1</v>
      </c>
      <c r="AK23" s="39">
        <v>0</v>
      </c>
      <c r="AL23" s="39">
        <v>0</v>
      </c>
      <c r="AM23" s="39">
        <v>0</v>
      </c>
      <c r="AN23" s="39">
        <v>0</v>
      </c>
      <c r="AO23" s="39">
        <v>0</v>
      </c>
      <c r="AP23" s="39"/>
      <c r="AQ23" s="39">
        <v>0</v>
      </c>
      <c r="AR23" s="39"/>
      <c r="AS23" s="39">
        <v>15</v>
      </c>
      <c r="AT23" s="39">
        <v>51</v>
      </c>
      <c r="AU23" s="39">
        <v>1</v>
      </c>
      <c r="AV23" s="39"/>
      <c r="AW23" s="39">
        <v>1</v>
      </c>
      <c r="AX23" s="39" t="s">
        <v>383</v>
      </c>
      <c r="AY23" s="39">
        <v>1</v>
      </c>
      <c r="AZ23" s="39">
        <v>0</v>
      </c>
      <c r="BA23" s="39">
        <v>0</v>
      </c>
      <c r="BB23" s="39">
        <v>0</v>
      </c>
      <c r="BC23" s="39"/>
      <c r="BD23" s="39">
        <v>2</v>
      </c>
      <c r="BE23" s="39" t="s">
        <v>383</v>
      </c>
      <c r="BF23" s="39">
        <v>0</v>
      </c>
      <c r="BG23" s="39">
        <v>1</v>
      </c>
      <c r="BH23" s="39">
        <v>0</v>
      </c>
      <c r="BI23" s="39">
        <v>0</v>
      </c>
      <c r="BJ23" s="39"/>
      <c r="BK23" s="39">
        <v>4</v>
      </c>
      <c r="BL23" s="39">
        <v>2</v>
      </c>
      <c r="BM23" s="39" t="s">
        <v>383</v>
      </c>
      <c r="BN23" s="39">
        <v>0</v>
      </c>
      <c r="BO23" s="39">
        <v>1</v>
      </c>
      <c r="BP23" s="39">
        <v>0</v>
      </c>
      <c r="BQ23" s="39">
        <v>0</v>
      </c>
      <c r="BR23" s="39">
        <v>0</v>
      </c>
      <c r="BS23" s="39">
        <v>0</v>
      </c>
      <c r="BT23" s="39">
        <v>0</v>
      </c>
      <c r="BU23" s="39"/>
      <c r="BV23" s="39">
        <v>3</v>
      </c>
      <c r="BW23" s="39">
        <v>2</v>
      </c>
      <c r="BX23" s="39"/>
      <c r="BY23" s="39">
        <v>0</v>
      </c>
      <c r="BZ23" s="39">
        <v>1</v>
      </c>
      <c r="CA23" s="39">
        <v>0</v>
      </c>
      <c r="CB23" s="39">
        <v>0</v>
      </c>
      <c r="CC23" s="39"/>
      <c r="CD23" s="39">
        <v>3</v>
      </c>
      <c r="CE23" s="39">
        <v>1</v>
      </c>
      <c r="CF23" s="39"/>
      <c r="CG23" s="39">
        <v>3</v>
      </c>
      <c r="CH23" s="39"/>
      <c r="CI23" s="39">
        <v>3</v>
      </c>
      <c r="CJ23" s="39">
        <v>3</v>
      </c>
      <c r="CK23" s="39"/>
      <c r="CL23" s="39" t="s">
        <v>2688</v>
      </c>
      <c r="CM23" s="39" t="s">
        <v>2992</v>
      </c>
      <c r="CN23" s="64">
        <v>1</v>
      </c>
      <c r="CO23" s="39">
        <v>0</v>
      </c>
      <c r="CP23" s="39">
        <v>0</v>
      </c>
      <c r="CQ23" s="39"/>
      <c r="CR23" s="39">
        <v>0</v>
      </c>
      <c r="CS23" s="39"/>
      <c r="CT23" s="39">
        <v>0</v>
      </c>
      <c r="CU23" s="39">
        <v>1</v>
      </c>
      <c r="CV23" s="39">
        <v>0</v>
      </c>
      <c r="CW23" s="39"/>
      <c r="CX23" s="39">
        <v>0</v>
      </c>
      <c r="CY23" s="39">
        <v>0</v>
      </c>
      <c r="CZ23" s="41"/>
      <c r="DA23" s="39">
        <v>0</v>
      </c>
      <c r="DB23" s="39"/>
      <c r="DC23" s="39">
        <v>0</v>
      </c>
      <c r="DD23" s="39"/>
      <c r="DE23" s="39">
        <v>1</v>
      </c>
      <c r="DF23" s="41">
        <v>1</v>
      </c>
      <c r="DG23" s="39">
        <v>0</v>
      </c>
      <c r="DH23" s="39"/>
      <c r="DI23" s="39">
        <v>0</v>
      </c>
      <c r="DJ23" s="39"/>
      <c r="DK23" s="39"/>
      <c r="DL23" s="39">
        <v>0</v>
      </c>
      <c r="DM23" s="39"/>
      <c r="DN23" s="39">
        <v>0</v>
      </c>
      <c r="DO23" s="39"/>
      <c r="DP23" s="39">
        <v>1</v>
      </c>
      <c r="DQ23" s="39">
        <v>3</v>
      </c>
      <c r="DR23" s="39">
        <v>0</v>
      </c>
      <c r="DS23" s="39"/>
      <c r="DT23" s="39">
        <v>0</v>
      </c>
      <c r="DU23" s="39"/>
      <c r="DV23" s="39">
        <v>0</v>
      </c>
      <c r="DW23" s="39"/>
      <c r="DX23" s="39">
        <v>1</v>
      </c>
      <c r="DY23" s="39">
        <v>1</v>
      </c>
      <c r="DZ23" s="39">
        <v>1</v>
      </c>
      <c r="EA23" s="39" t="s">
        <v>2993</v>
      </c>
      <c r="EB23" s="39">
        <v>0</v>
      </c>
      <c r="EC23" s="39">
        <v>1</v>
      </c>
      <c r="ED23" s="39" t="s">
        <v>2531</v>
      </c>
      <c r="EE23" s="39"/>
      <c r="EF23" s="39">
        <v>0</v>
      </c>
      <c r="EG23" s="39" t="s">
        <v>2994</v>
      </c>
      <c r="EH23" s="39">
        <v>1</v>
      </c>
      <c r="EI23" s="39">
        <v>2</v>
      </c>
      <c r="EJ23" s="39" t="s">
        <v>2413</v>
      </c>
      <c r="EK23" s="39" t="s">
        <v>2462</v>
      </c>
      <c r="EL23" s="39" t="s">
        <v>2995</v>
      </c>
      <c r="EM23" s="39" t="s">
        <v>2464</v>
      </c>
      <c r="EN23" s="39">
        <v>0</v>
      </c>
      <c r="EO23" s="39">
        <v>1</v>
      </c>
      <c r="EP23" s="39" t="s">
        <v>2996</v>
      </c>
      <c r="EQ23" s="39" t="s">
        <v>2498</v>
      </c>
      <c r="ER23" s="39" t="s">
        <v>2466</v>
      </c>
      <c r="ES23" s="39" t="s">
        <v>2728</v>
      </c>
      <c r="ET23" s="39" t="s">
        <v>2415</v>
      </c>
      <c r="EU23" s="39" t="s">
        <v>383</v>
      </c>
      <c r="EV23" s="39">
        <v>1</v>
      </c>
      <c r="EW23" s="39" t="s">
        <v>2996</v>
      </c>
      <c r="EX23" s="39" t="s">
        <v>2409</v>
      </c>
      <c r="EY23" s="39" t="s">
        <v>2410</v>
      </c>
      <c r="EZ23" s="39" t="s">
        <v>2997</v>
      </c>
      <c r="FA23" s="39" t="s">
        <v>2464</v>
      </c>
      <c r="FB23" s="39">
        <v>0</v>
      </c>
      <c r="FC23" s="39">
        <v>1</v>
      </c>
      <c r="FD23" s="39" t="s">
        <v>2998</v>
      </c>
      <c r="FE23" s="39" t="s">
        <v>2498</v>
      </c>
      <c r="FF23" s="39" t="s">
        <v>2462</v>
      </c>
      <c r="FG23" s="39" t="s">
        <v>2871</v>
      </c>
      <c r="FH23" s="39" t="s">
        <v>2464</v>
      </c>
      <c r="FI23" s="39">
        <v>0</v>
      </c>
      <c r="FJ23" s="39">
        <v>1</v>
      </c>
      <c r="FK23" s="39">
        <v>4</v>
      </c>
      <c r="FL23" s="39" t="s">
        <v>2413</v>
      </c>
      <c r="FM23" s="39" t="s">
        <v>2466</v>
      </c>
      <c r="FN23" s="39" t="s">
        <v>2999</v>
      </c>
      <c r="FO23" s="39" t="s">
        <v>2415</v>
      </c>
      <c r="FP23" s="39">
        <v>0</v>
      </c>
      <c r="FQ23" s="39">
        <v>0</v>
      </c>
      <c r="FR23" s="39" t="s">
        <v>383</v>
      </c>
      <c r="FS23" s="39" t="s">
        <v>383</v>
      </c>
      <c r="FT23" s="39" t="s">
        <v>383</v>
      </c>
      <c r="FU23" s="39" t="s">
        <v>383</v>
      </c>
      <c r="FV23" s="39" t="s">
        <v>383</v>
      </c>
      <c r="FW23" s="39" t="s">
        <v>383</v>
      </c>
      <c r="FX23" s="39">
        <v>0</v>
      </c>
      <c r="FY23" s="39" t="s">
        <v>383</v>
      </c>
      <c r="FZ23" s="39" t="s">
        <v>383</v>
      </c>
      <c r="GA23" s="39" t="s">
        <v>383</v>
      </c>
      <c r="GB23" s="39" t="s">
        <v>383</v>
      </c>
      <c r="GC23" s="39" t="s">
        <v>383</v>
      </c>
      <c r="GD23" s="39" t="s">
        <v>383</v>
      </c>
      <c r="GE23" s="39">
        <v>1</v>
      </c>
      <c r="GF23" s="39">
        <v>15</v>
      </c>
      <c r="GG23" s="39" t="s">
        <v>2498</v>
      </c>
      <c r="GH23" s="39" t="s">
        <v>2410</v>
      </c>
      <c r="GI23" s="39" t="s">
        <v>2871</v>
      </c>
      <c r="GJ23" s="39" t="s">
        <v>2464</v>
      </c>
      <c r="GK23" s="39">
        <v>0</v>
      </c>
      <c r="GL23" s="39">
        <v>0</v>
      </c>
      <c r="GM23" s="39" t="s">
        <v>383</v>
      </c>
      <c r="GN23" s="39" t="s">
        <v>383</v>
      </c>
      <c r="GO23" s="39" t="s">
        <v>383</v>
      </c>
      <c r="GP23" s="39" t="s">
        <v>383</v>
      </c>
      <c r="GQ23" s="39" t="s">
        <v>383</v>
      </c>
      <c r="GR23" s="39" t="s">
        <v>383</v>
      </c>
      <c r="GS23" s="39" t="s">
        <v>383</v>
      </c>
      <c r="GT23" s="39">
        <v>0</v>
      </c>
      <c r="GU23" s="39" t="s">
        <v>383</v>
      </c>
      <c r="GV23" s="39"/>
      <c r="GW23" s="39">
        <v>1</v>
      </c>
      <c r="GX23" s="39">
        <v>5</v>
      </c>
      <c r="GY23" s="39" t="s">
        <v>383</v>
      </c>
      <c r="GZ23" s="39">
        <v>1</v>
      </c>
      <c r="HA23" s="39">
        <v>5</v>
      </c>
      <c r="HB23" s="39"/>
      <c r="HC23" s="39">
        <v>0</v>
      </c>
      <c r="HD23" s="39" t="s">
        <v>383</v>
      </c>
      <c r="HE23" s="39"/>
      <c r="HF23" s="39">
        <v>0</v>
      </c>
      <c r="HG23" s="39" t="s">
        <v>383</v>
      </c>
      <c r="HH23" s="39"/>
      <c r="HI23" s="39">
        <v>1</v>
      </c>
      <c r="HJ23" s="39">
        <v>5</v>
      </c>
      <c r="HK23" s="39"/>
      <c r="HL23" s="39">
        <v>0</v>
      </c>
      <c r="HM23" s="39" t="s">
        <v>383</v>
      </c>
      <c r="HN23" s="39"/>
      <c r="HO23" s="39">
        <v>0</v>
      </c>
      <c r="HP23" s="39" t="s">
        <v>383</v>
      </c>
      <c r="HQ23" s="39">
        <v>0</v>
      </c>
      <c r="HR23" s="39" t="s">
        <v>383</v>
      </c>
      <c r="HS23" s="39">
        <v>1</v>
      </c>
      <c r="HT23" s="39" t="s">
        <v>3000</v>
      </c>
      <c r="HU23" s="39">
        <v>500</v>
      </c>
      <c r="HV23" s="39" t="s">
        <v>383</v>
      </c>
      <c r="HW23" s="39"/>
      <c r="HX23" s="39" t="s">
        <v>383</v>
      </c>
      <c r="HY23" s="39" t="s">
        <v>2417</v>
      </c>
      <c r="HZ23" s="39"/>
      <c r="IA23" s="39" t="s">
        <v>1738</v>
      </c>
      <c r="IB23" s="39"/>
      <c r="IC23" s="39">
        <v>0</v>
      </c>
      <c r="ID23" s="39">
        <v>0</v>
      </c>
      <c r="IE23" s="39" t="s">
        <v>383</v>
      </c>
      <c r="IF23" s="39" t="s">
        <v>383</v>
      </c>
      <c r="IG23" s="39">
        <v>1</v>
      </c>
      <c r="IH23" s="39">
        <v>2</v>
      </c>
      <c r="II23" s="39">
        <v>0</v>
      </c>
      <c r="IJ23" s="39">
        <v>0</v>
      </c>
      <c r="IK23" s="39" t="s">
        <v>383</v>
      </c>
      <c r="IL23" s="39">
        <v>0</v>
      </c>
      <c r="IM23" s="39">
        <v>0</v>
      </c>
      <c r="IN23" s="39" t="s">
        <v>383</v>
      </c>
      <c r="IO23" s="39" t="s">
        <v>383</v>
      </c>
      <c r="IP23" s="39" t="s">
        <v>383</v>
      </c>
      <c r="IQ23" s="39">
        <v>0</v>
      </c>
      <c r="IR23" s="39">
        <v>0</v>
      </c>
      <c r="IS23" s="39" t="s">
        <v>383</v>
      </c>
      <c r="IT23" s="39" t="s">
        <v>383</v>
      </c>
      <c r="IU23" s="39" t="s">
        <v>383</v>
      </c>
      <c r="IV23" s="39">
        <v>0</v>
      </c>
      <c r="IW23" s="39">
        <v>0</v>
      </c>
      <c r="IX23" s="39" t="s">
        <v>383</v>
      </c>
      <c r="IY23" s="39" t="s">
        <v>383</v>
      </c>
      <c r="IZ23" s="39" t="s">
        <v>383</v>
      </c>
      <c r="JA23" s="39">
        <v>0</v>
      </c>
      <c r="JB23" s="39">
        <v>0</v>
      </c>
      <c r="JC23" s="39" t="s">
        <v>383</v>
      </c>
      <c r="JD23" s="39" t="s">
        <v>383</v>
      </c>
      <c r="JE23" s="39" t="s">
        <v>383</v>
      </c>
      <c r="JF23" s="39">
        <v>0</v>
      </c>
      <c r="JG23" s="39">
        <v>0</v>
      </c>
      <c r="JH23" s="39" t="s">
        <v>383</v>
      </c>
      <c r="JI23" s="39" t="s">
        <v>383</v>
      </c>
      <c r="JJ23" s="39">
        <v>0</v>
      </c>
      <c r="JK23" s="39">
        <v>0</v>
      </c>
      <c r="JL23" s="39" t="s">
        <v>383</v>
      </c>
      <c r="JM23" s="39" t="s">
        <v>383</v>
      </c>
      <c r="JN23" s="39" t="s">
        <v>2896</v>
      </c>
      <c r="JO23" s="39">
        <v>1</v>
      </c>
      <c r="JP23" s="39">
        <v>1</v>
      </c>
      <c r="JQ23" s="39">
        <v>1</v>
      </c>
      <c r="JR23" s="39">
        <v>1</v>
      </c>
      <c r="JS23" s="39">
        <v>1</v>
      </c>
      <c r="JT23" s="39">
        <v>0</v>
      </c>
      <c r="JU23" s="39">
        <v>0</v>
      </c>
      <c r="JV23" s="39">
        <v>0</v>
      </c>
      <c r="JW23" s="39">
        <v>0</v>
      </c>
      <c r="JX23" s="39">
        <v>0</v>
      </c>
      <c r="JY23" s="39">
        <v>1</v>
      </c>
      <c r="JZ23" s="39">
        <v>1</v>
      </c>
      <c r="KA23" s="39">
        <v>1</v>
      </c>
      <c r="KB23" s="39">
        <v>0</v>
      </c>
      <c r="KC23" s="39">
        <v>0</v>
      </c>
      <c r="KD23" s="39">
        <v>1</v>
      </c>
      <c r="KE23" s="39">
        <v>36</v>
      </c>
      <c r="KF23" s="39">
        <v>500</v>
      </c>
      <c r="KG23" s="39"/>
      <c r="KH23" s="39">
        <v>2</v>
      </c>
      <c r="KI23" s="39">
        <v>5</v>
      </c>
      <c r="KJ23" s="39"/>
      <c r="KK23" s="39">
        <v>3</v>
      </c>
      <c r="KL23" s="39">
        <v>100</v>
      </c>
      <c r="KM23" s="39"/>
      <c r="KN23" s="39">
        <v>0</v>
      </c>
      <c r="KO23" s="39"/>
      <c r="KP23" s="39"/>
      <c r="KQ23" s="39">
        <v>3</v>
      </c>
      <c r="KR23" s="39">
        <v>25</v>
      </c>
      <c r="KS23" s="39" t="s">
        <v>2473</v>
      </c>
      <c r="KT23" s="39" t="s">
        <v>3001</v>
      </c>
      <c r="KU23" s="39">
        <v>1</v>
      </c>
      <c r="KV23" s="39">
        <v>0</v>
      </c>
      <c r="KW23" s="39">
        <v>0</v>
      </c>
      <c r="KX23" s="39">
        <v>0</v>
      </c>
      <c r="KY23" s="39">
        <v>0</v>
      </c>
      <c r="KZ23" s="39">
        <v>0</v>
      </c>
      <c r="LA23" s="39">
        <v>0</v>
      </c>
      <c r="LB23" s="39">
        <v>0</v>
      </c>
      <c r="LC23" s="39">
        <v>1</v>
      </c>
      <c r="LD23" s="39" t="s">
        <v>2930</v>
      </c>
      <c r="LE23" s="39">
        <v>4</v>
      </c>
      <c r="LF23" s="39">
        <v>1</v>
      </c>
      <c r="LG23" s="39">
        <v>1</v>
      </c>
      <c r="LH23" s="39">
        <v>0</v>
      </c>
      <c r="LI23" s="39">
        <v>0</v>
      </c>
      <c r="LJ23" s="39" t="s">
        <v>3002</v>
      </c>
      <c r="LK23" s="39" t="s">
        <v>2421</v>
      </c>
      <c r="LL23" s="39">
        <v>1</v>
      </c>
      <c r="LM23" s="39">
        <v>0</v>
      </c>
      <c r="LN23" s="39">
        <v>0</v>
      </c>
      <c r="LO23" s="39">
        <v>0</v>
      </c>
      <c r="LP23" s="39">
        <v>0</v>
      </c>
      <c r="LQ23" s="39"/>
      <c r="LR23" s="39">
        <v>1</v>
      </c>
      <c r="LS23" s="39"/>
      <c r="LT23" s="39">
        <v>18</v>
      </c>
      <c r="LU23" s="39" t="s">
        <v>3003</v>
      </c>
      <c r="LV23" s="39">
        <v>1</v>
      </c>
      <c r="LW23" s="39">
        <v>1</v>
      </c>
      <c r="LX23" s="39">
        <v>0</v>
      </c>
      <c r="LY23" s="39"/>
      <c r="LZ23" s="39">
        <v>1</v>
      </c>
      <c r="MA23" s="39">
        <v>0</v>
      </c>
      <c r="MB23" s="39">
        <v>0</v>
      </c>
      <c r="MC23" s="39" t="s">
        <v>383</v>
      </c>
      <c r="MD23" s="39">
        <v>1</v>
      </c>
      <c r="ME23" s="39">
        <v>0</v>
      </c>
      <c r="MF23" s="39"/>
      <c r="MG23" s="39">
        <v>0</v>
      </c>
      <c r="MH23" s="39"/>
      <c r="MI23" s="39">
        <v>1</v>
      </c>
      <c r="MJ23" s="39" t="s">
        <v>2933</v>
      </c>
      <c r="MK23" s="39">
        <v>0</v>
      </c>
      <c r="ML23" s="39">
        <v>1</v>
      </c>
      <c r="MM23" s="39">
        <v>1</v>
      </c>
      <c r="MN23" s="39">
        <v>0</v>
      </c>
      <c r="MO23" s="39"/>
      <c r="MP23" s="39"/>
      <c r="MQ23" s="39">
        <v>1</v>
      </c>
      <c r="MR23" s="39">
        <v>0</v>
      </c>
      <c r="MS23" s="39"/>
      <c r="MT23" s="39"/>
      <c r="MU23" s="39"/>
      <c r="MV23" s="39">
        <v>1</v>
      </c>
      <c r="MW23" s="39" t="s">
        <v>3004</v>
      </c>
      <c r="MX23" s="39">
        <v>1</v>
      </c>
      <c r="MY23" s="39">
        <v>0</v>
      </c>
      <c r="MZ23" s="39">
        <v>1</v>
      </c>
      <c r="NA23" s="39">
        <v>0</v>
      </c>
      <c r="NB23" s="39">
        <v>0</v>
      </c>
      <c r="NC23" s="39">
        <v>0</v>
      </c>
      <c r="ND23" s="39">
        <v>0</v>
      </c>
      <c r="NE23" s="39">
        <v>0</v>
      </c>
      <c r="NF23" s="39">
        <v>1</v>
      </c>
      <c r="NG23" s="39" t="s">
        <v>3005</v>
      </c>
      <c r="NH23" s="39" t="s">
        <v>3006</v>
      </c>
      <c r="NI23" s="39"/>
      <c r="NJ23" s="39" t="s">
        <v>3007</v>
      </c>
      <c r="NK23" s="39" t="s">
        <v>2428</v>
      </c>
      <c r="NL23" s="39" t="s">
        <v>2517</v>
      </c>
      <c r="NM23" s="39">
        <v>0</v>
      </c>
      <c r="NN23" s="39"/>
      <c r="NO23" s="39"/>
      <c r="NP23" s="39"/>
      <c r="NQ23" s="39"/>
      <c r="NR23" s="39"/>
      <c r="NS23" s="39"/>
      <c r="NT23" s="39"/>
      <c r="NU23" s="39"/>
      <c r="NV23" s="39"/>
      <c r="NW23" s="39">
        <v>0</v>
      </c>
      <c r="NX23" s="39"/>
      <c r="NY23" s="39">
        <v>1</v>
      </c>
      <c r="NZ23" s="39">
        <v>1</v>
      </c>
      <c r="OA23" s="39" t="s">
        <v>3008</v>
      </c>
      <c r="OB23" s="39">
        <v>0</v>
      </c>
      <c r="OC23" s="39">
        <v>1</v>
      </c>
      <c r="OD23" s="39">
        <v>1</v>
      </c>
      <c r="OE23" s="39">
        <v>0</v>
      </c>
      <c r="OF23" s="39">
        <v>0</v>
      </c>
      <c r="OG23" s="39">
        <v>0</v>
      </c>
      <c r="OH23" s="39">
        <v>0</v>
      </c>
      <c r="OI23" s="39">
        <v>0</v>
      </c>
      <c r="OJ23" s="39"/>
      <c r="OK23" s="39">
        <v>1</v>
      </c>
      <c r="OL23" s="39"/>
      <c r="OM23" s="39" t="s">
        <v>2434</v>
      </c>
      <c r="ON23" s="39">
        <v>1</v>
      </c>
      <c r="OO23" s="39">
        <v>0</v>
      </c>
      <c r="OP23" s="39">
        <v>0</v>
      </c>
      <c r="OQ23" s="39">
        <v>0</v>
      </c>
      <c r="OR23" s="39">
        <v>0</v>
      </c>
      <c r="OS23" s="39">
        <v>0</v>
      </c>
      <c r="OT23" s="39">
        <v>0</v>
      </c>
      <c r="OU23" s="39">
        <v>0</v>
      </c>
      <c r="OV23" s="39">
        <v>0</v>
      </c>
      <c r="OW23" s="39">
        <v>0</v>
      </c>
      <c r="OX23" s="58"/>
      <c r="OY23" s="58"/>
      <c r="OZ23" s="39" t="s">
        <v>2565</v>
      </c>
      <c r="PA23" s="39">
        <v>0</v>
      </c>
      <c r="PB23" s="39">
        <v>0</v>
      </c>
      <c r="PC23" s="39">
        <v>1</v>
      </c>
      <c r="PD23" s="39">
        <v>0</v>
      </c>
      <c r="PE23" s="39">
        <v>0</v>
      </c>
      <c r="PF23" s="39">
        <v>0</v>
      </c>
      <c r="PG23" s="39">
        <v>0</v>
      </c>
      <c r="PH23" s="39"/>
      <c r="PI23" s="39">
        <v>1</v>
      </c>
      <c r="PJ23" s="39" t="s">
        <v>1979</v>
      </c>
      <c r="PK23" s="39">
        <v>0</v>
      </c>
      <c r="PL23" s="39">
        <v>0</v>
      </c>
      <c r="PM23" s="39">
        <v>0</v>
      </c>
      <c r="PN23" s="39">
        <v>0</v>
      </c>
      <c r="PO23" s="39">
        <v>0</v>
      </c>
      <c r="PP23" s="39">
        <v>0</v>
      </c>
      <c r="PQ23" s="39">
        <v>0</v>
      </c>
      <c r="PR23" s="39">
        <v>1</v>
      </c>
      <c r="PS23" s="39">
        <v>0</v>
      </c>
      <c r="PT23" s="39" t="s">
        <v>2436</v>
      </c>
      <c r="PU23" s="39"/>
      <c r="PV23" s="39"/>
      <c r="PW23" s="39">
        <v>1</v>
      </c>
      <c r="PX23" s="39">
        <v>1</v>
      </c>
      <c r="PY23" s="39"/>
      <c r="PZ23" s="39" t="s">
        <v>383</v>
      </c>
      <c r="QA23" s="39" t="s">
        <v>2531</v>
      </c>
      <c r="QB23" s="39" t="s">
        <v>2839</v>
      </c>
      <c r="QC23" s="39" t="s">
        <v>2840</v>
      </c>
      <c r="QD23" s="39">
        <v>1</v>
      </c>
      <c r="QE23" s="39">
        <v>1</v>
      </c>
      <c r="QF23" s="39">
        <v>0</v>
      </c>
      <c r="QG23" s="39">
        <v>0</v>
      </c>
      <c r="QH23" s="39">
        <v>0</v>
      </c>
      <c r="QI23" s="39">
        <v>0</v>
      </c>
      <c r="QJ23" s="39">
        <v>0</v>
      </c>
      <c r="QK23" s="39">
        <v>0</v>
      </c>
      <c r="QL23" s="39"/>
      <c r="QM23" s="39" t="s">
        <v>2531</v>
      </c>
      <c r="QN23" s="39">
        <v>0</v>
      </c>
      <c r="QO23" s="39">
        <v>0</v>
      </c>
      <c r="QP23" s="39">
        <v>1</v>
      </c>
      <c r="QQ23" s="39">
        <v>0</v>
      </c>
      <c r="QR23" s="39">
        <v>0</v>
      </c>
      <c r="QS23" s="39"/>
      <c r="QT23" s="39" t="s">
        <v>2531</v>
      </c>
      <c r="QU23" s="39">
        <v>0</v>
      </c>
      <c r="QV23" s="39">
        <v>0</v>
      </c>
      <c r="QW23" s="39">
        <v>0</v>
      </c>
      <c r="QX23" s="39">
        <v>1</v>
      </c>
      <c r="QY23" s="39">
        <v>0</v>
      </c>
      <c r="QZ23" s="39">
        <v>0</v>
      </c>
      <c r="RA23" s="39">
        <v>0</v>
      </c>
      <c r="RB23" s="39"/>
      <c r="RC23" s="39">
        <v>1</v>
      </c>
      <c r="RD23" s="39">
        <v>1</v>
      </c>
      <c r="RE23" s="39">
        <v>4</v>
      </c>
      <c r="RF23" s="39"/>
      <c r="RG23" s="39">
        <v>1</v>
      </c>
      <c r="RH23" s="39">
        <v>4</v>
      </c>
      <c r="RI23" s="39"/>
      <c r="RJ23" s="39">
        <v>0</v>
      </c>
      <c r="RK23" s="39">
        <v>0</v>
      </c>
      <c r="RL23" s="39"/>
      <c r="RM23" s="39">
        <v>1</v>
      </c>
      <c r="RN23" s="39">
        <v>4</v>
      </c>
      <c r="RO23" s="39"/>
      <c r="RP23" s="39">
        <v>0</v>
      </c>
      <c r="RQ23" s="39"/>
      <c r="RR23" s="39" t="s">
        <v>3009</v>
      </c>
      <c r="RS23" s="39">
        <v>1</v>
      </c>
      <c r="RT23" s="39">
        <v>0</v>
      </c>
      <c r="RU23" s="39">
        <v>0</v>
      </c>
      <c r="RV23" s="39">
        <v>0</v>
      </c>
      <c r="RW23" s="39">
        <v>0</v>
      </c>
      <c r="RX23" s="39">
        <v>0</v>
      </c>
      <c r="RY23" s="39">
        <v>0</v>
      </c>
      <c r="RZ23" s="39">
        <v>0</v>
      </c>
      <c r="SA23" s="39">
        <v>0</v>
      </c>
      <c r="SB23" s="39">
        <v>0</v>
      </c>
      <c r="SC23" s="39">
        <v>0</v>
      </c>
      <c r="SD23" s="39">
        <v>0</v>
      </c>
      <c r="SE23" s="39">
        <v>0</v>
      </c>
      <c r="SF23" s="39">
        <v>0</v>
      </c>
      <c r="SG23" s="58"/>
      <c r="SH23" s="58"/>
      <c r="SI23" s="39" t="s">
        <v>2794</v>
      </c>
      <c r="SJ23" s="39">
        <v>0</v>
      </c>
      <c r="SK23" s="39">
        <v>0</v>
      </c>
      <c r="SL23" s="39">
        <v>0</v>
      </c>
      <c r="SM23" s="39">
        <v>0</v>
      </c>
      <c r="SN23" s="39">
        <v>0</v>
      </c>
      <c r="SO23" s="39">
        <v>0</v>
      </c>
      <c r="SP23" s="39">
        <v>1</v>
      </c>
      <c r="SQ23" s="39">
        <v>0</v>
      </c>
      <c r="SR23" s="39">
        <v>0</v>
      </c>
      <c r="SS23" s="39">
        <v>0</v>
      </c>
      <c r="ST23" s="39"/>
      <c r="SU23" s="39" t="s">
        <v>2447</v>
      </c>
      <c r="SV23" s="39">
        <v>1</v>
      </c>
      <c r="SW23" s="39">
        <v>0</v>
      </c>
      <c r="SX23" s="39">
        <v>0</v>
      </c>
      <c r="SY23" s="39">
        <v>0</v>
      </c>
      <c r="SZ23" s="39">
        <v>0</v>
      </c>
      <c r="TA23" s="39"/>
      <c r="TB23" s="39"/>
      <c r="TC23" s="39"/>
      <c r="TD23" s="39">
        <v>1</v>
      </c>
      <c r="TE23" s="39"/>
      <c r="TF23" s="39">
        <v>1</v>
      </c>
      <c r="TG23" s="39"/>
      <c r="TH23" s="39" t="s">
        <v>3010</v>
      </c>
      <c r="TI23" s="39">
        <v>1</v>
      </c>
      <c r="TJ23" s="39">
        <v>0</v>
      </c>
      <c r="TK23" s="39">
        <v>1</v>
      </c>
      <c r="TL23" s="39">
        <v>0</v>
      </c>
      <c r="TM23" s="39">
        <v>0</v>
      </c>
      <c r="TN23" s="39">
        <v>0</v>
      </c>
      <c r="TO23" s="39">
        <v>0</v>
      </c>
      <c r="TP23" s="39">
        <v>0</v>
      </c>
      <c r="TQ23" s="39"/>
      <c r="TR23" s="39">
        <v>1</v>
      </c>
      <c r="TS23" s="39" t="s">
        <v>3011</v>
      </c>
      <c r="TT23" s="39">
        <v>0</v>
      </c>
      <c r="TU23" s="39">
        <v>0</v>
      </c>
      <c r="TV23" s="39">
        <v>0</v>
      </c>
      <c r="TW23" s="39">
        <v>1</v>
      </c>
      <c r="TX23" s="39">
        <v>1</v>
      </c>
      <c r="TY23" s="39">
        <v>1</v>
      </c>
      <c r="TZ23" s="39">
        <v>0</v>
      </c>
      <c r="UA23" s="39">
        <v>0</v>
      </c>
      <c r="UB23" s="39">
        <v>0</v>
      </c>
      <c r="UC23" s="39"/>
      <c r="UD23" s="39">
        <v>1</v>
      </c>
      <c r="UE23" s="39" t="s">
        <v>2565</v>
      </c>
      <c r="UF23" s="39">
        <v>0</v>
      </c>
      <c r="UG23" s="39">
        <v>0</v>
      </c>
      <c r="UH23" s="39">
        <v>1</v>
      </c>
      <c r="UI23" s="39">
        <v>0</v>
      </c>
      <c r="UJ23" s="39">
        <v>0</v>
      </c>
      <c r="UK23" s="39">
        <v>0</v>
      </c>
      <c r="UL23" s="39">
        <v>9</v>
      </c>
      <c r="UM23" s="39" t="s">
        <v>2418</v>
      </c>
      <c r="UN23" s="39">
        <v>0</v>
      </c>
      <c r="UO23" s="39" t="s">
        <v>383</v>
      </c>
      <c r="UP23" s="39" t="s">
        <v>383</v>
      </c>
      <c r="UQ23" s="39" t="s">
        <v>383</v>
      </c>
      <c r="UR23" s="39" t="s">
        <v>383</v>
      </c>
      <c r="US23" s="39" t="s">
        <v>383</v>
      </c>
      <c r="UT23" s="39" t="s">
        <v>383</v>
      </c>
      <c r="UU23" s="39" t="s">
        <v>383</v>
      </c>
      <c r="UV23" s="39">
        <v>0</v>
      </c>
      <c r="UW23" s="39" t="s">
        <v>383</v>
      </c>
      <c r="UX23" s="39" t="s">
        <v>3012</v>
      </c>
      <c r="UY23" s="39" t="s">
        <v>2846</v>
      </c>
      <c r="UZ23" s="39">
        <v>1</v>
      </c>
      <c r="VA23" s="39">
        <v>0</v>
      </c>
      <c r="VB23" s="39">
        <v>0</v>
      </c>
      <c r="VC23" s="39">
        <v>0</v>
      </c>
      <c r="VD23" s="39">
        <v>0</v>
      </c>
      <c r="VE23" s="39">
        <v>0</v>
      </c>
      <c r="VF23" s="39">
        <v>0</v>
      </c>
      <c r="VG23" s="39">
        <v>0</v>
      </c>
      <c r="VH23" s="39"/>
      <c r="VI23" s="39">
        <v>1</v>
      </c>
      <c r="VJ23" s="39">
        <v>1</v>
      </c>
      <c r="VK23" s="39">
        <v>4</v>
      </c>
      <c r="VL23" s="39"/>
      <c r="VM23" s="39">
        <v>1</v>
      </c>
      <c r="VN23" s="39">
        <v>4</v>
      </c>
      <c r="VO23" s="39"/>
      <c r="VP23" s="39">
        <v>0</v>
      </c>
      <c r="VQ23" s="39">
        <v>0</v>
      </c>
      <c r="VR23" s="39">
        <v>1</v>
      </c>
      <c r="VS23" s="39">
        <v>1</v>
      </c>
      <c r="VT23" s="39">
        <v>2</v>
      </c>
      <c r="VU23" s="39">
        <v>0</v>
      </c>
      <c r="VV23" s="39"/>
      <c r="VW23" s="39" t="s">
        <v>3009</v>
      </c>
      <c r="VX23" s="39">
        <v>1</v>
      </c>
      <c r="VY23" s="39">
        <v>0</v>
      </c>
      <c r="VZ23" s="39">
        <v>0</v>
      </c>
      <c r="WA23" s="39">
        <v>0</v>
      </c>
      <c r="WB23" s="39">
        <v>0</v>
      </c>
      <c r="WC23" s="39">
        <v>0</v>
      </c>
      <c r="WD23" s="39">
        <v>0</v>
      </c>
      <c r="WE23" s="39">
        <v>0</v>
      </c>
      <c r="WF23" s="39">
        <v>0</v>
      </c>
      <c r="WG23" s="39">
        <v>0</v>
      </c>
      <c r="WH23" s="39">
        <v>0</v>
      </c>
      <c r="WI23" s="39">
        <v>0</v>
      </c>
      <c r="WJ23" s="39">
        <v>0</v>
      </c>
      <c r="WK23" s="39">
        <v>1</v>
      </c>
      <c r="WL23" s="39"/>
      <c r="WM23" s="39"/>
      <c r="WN23" s="39"/>
      <c r="WO23" s="39">
        <f t="shared" si="0"/>
        <v>1</v>
      </c>
      <c r="WP23" s="39" t="s">
        <v>2577</v>
      </c>
      <c r="WQ23" s="39" t="s">
        <v>2593</v>
      </c>
      <c r="WR23" s="39" t="s">
        <v>2435</v>
      </c>
      <c r="WS23" s="39">
        <v>0</v>
      </c>
      <c r="WT23" s="39">
        <v>0</v>
      </c>
      <c r="WU23" s="39">
        <v>0</v>
      </c>
      <c r="WV23" s="39">
        <v>0</v>
      </c>
      <c r="WW23" s="39">
        <v>0</v>
      </c>
      <c r="WX23" s="39">
        <v>0</v>
      </c>
      <c r="WY23" s="39">
        <v>0</v>
      </c>
      <c r="WZ23" s="39">
        <v>0</v>
      </c>
      <c r="XA23" s="39">
        <v>0</v>
      </c>
      <c r="XB23" s="39">
        <v>1</v>
      </c>
      <c r="XC23" s="39">
        <v>0</v>
      </c>
      <c r="XD23" s="39"/>
      <c r="XE23" s="39"/>
      <c r="XF23" s="39">
        <f t="shared" si="1"/>
        <v>0</v>
      </c>
      <c r="XG23" s="39" t="s">
        <v>2447</v>
      </c>
      <c r="XH23" s="39">
        <v>1</v>
      </c>
      <c r="XI23" s="39">
        <v>0</v>
      </c>
      <c r="XJ23" s="39">
        <v>0</v>
      </c>
      <c r="XK23" s="39">
        <v>0</v>
      </c>
      <c r="XL23" s="39">
        <v>0</v>
      </c>
      <c r="XM23" s="39"/>
      <c r="XN23" s="39"/>
      <c r="XO23" s="57" t="e">
        <f>SUM(XF23+WO23+VA23+UD23+TR23+TD23+#REF!)</f>
        <v>#REF!</v>
      </c>
      <c r="XP23" s="57">
        <v>5</v>
      </c>
      <c r="XQ23" s="56">
        <v>0</v>
      </c>
    </row>
    <row r="24" spans="1:641" ht="15" customHeight="1" x14ac:dyDescent="0.2">
      <c r="A24" s="63">
        <v>42444</v>
      </c>
      <c r="B24" s="63" t="s">
        <v>550</v>
      </c>
      <c r="C24" s="52" t="s">
        <v>624</v>
      </c>
      <c r="D24" s="39" t="s">
        <v>2920</v>
      </c>
      <c r="E24" s="52" t="s">
        <v>2888</v>
      </c>
      <c r="F24" s="52" t="s">
        <v>3013</v>
      </c>
      <c r="G24" s="52">
        <v>8.7198039999999999</v>
      </c>
      <c r="H24" s="52">
        <v>-80.058774</v>
      </c>
      <c r="I24" s="52">
        <v>8.7196669629999999</v>
      </c>
      <c r="J24" s="52">
        <v>-80.058896959999998</v>
      </c>
      <c r="K24" s="52">
        <v>-80.058774</v>
      </c>
      <c r="L24" s="52">
        <v>438.009039852</v>
      </c>
      <c r="M24" s="39">
        <v>32</v>
      </c>
      <c r="N24" s="39"/>
      <c r="O24" s="39">
        <v>4</v>
      </c>
      <c r="P24" s="39" t="s">
        <v>3014</v>
      </c>
      <c r="Q24" s="39">
        <v>0</v>
      </c>
      <c r="R24" s="41">
        <v>67</v>
      </c>
      <c r="S24" s="39">
        <v>2</v>
      </c>
      <c r="T24" s="39">
        <v>2</v>
      </c>
      <c r="U24" s="39" t="s">
        <v>2454</v>
      </c>
      <c r="V24" s="39" t="s">
        <v>2455</v>
      </c>
      <c r="W24" s="39" t="s">
        <v>2456</v>
      </c>
      <c r="X24" s="39" t="s">
        <v>383</v>
      </c>
      <c r="Y24" s="39"/>
      <c r="Z24" s="39">
        <v>0</v>
      </c>
      <c r="AA24" s="39">
        <v>1</v>
      </c>
      <c r="AB24" s="39">
        <v>0</v>
      </c>
      <c r="AC24" s="39">
        <v>0</v>
      </c>
      <c r="AD24" s="39">
        <v>0</v>
      </c>
      <c r="AE24" s="39">
        <v>0</v>
      </c>
      <c r="AF24" s="39">
        <v>0</v>
      </c>
      <c r="AG24" s="39" t="s">
        <v>2456</v>
      </c>
      <c r="AH24" s="39" t="s">
        <v>2401</v>
      </c>
      <c r="AI24" s="39">
        <v>0</v>
      </c>
      <c r="AJ24" s="39">
        <v>1</v>
      </c>
      <c r="AK24" s="39">
        <v>0</v>
      </c>
      <c r="AL24" s="39">
        <v>1</v>
      </c>
      <c r="AM24" s="39">
        <v>0</v>
      </c>
      <c r="AN24" s="39">
        <v>0</v>
      </c>
      <c r="AO24" s="39">
        <v>0</v>
      </c>
      <c r="AP24" s="39"/>
      <c r="AQ24" s="39">
        <v>0</v>
      </c>
      <c r="AR24" s="39"/>
      <c r="AS24" s="39">
        <v>23</v>
      </c>
      <c r="AT24" s="39">
        <v>46</v>
      </c>
      <c r="AU24" s="39">
        <v>1</v>
      </c>
      <c r="AV24" s="39"/>
      <c r="AW24" s="39">
        <v>1</v>
      </c>
      <c r="AX24" s="39" t="s">
        <v>383</v>
      </c>
      <c r="AY24" s="39">
        <v>1</v>
      </c>
      <c r="AZ24" s="39">
        <v>0</v>
      </c>
      <c r="BA24" s="39">
        <v>0</v>
      </c>
      <c r="BB24" s="39">
        <v>0</v>
      </c>
      <c r="BC24" s="39"/>
      <c r="BD24" s="41">
        <v>2</v>
      </c>
      <c r="BE24" s="41">
        <v>1</v>
      </c>
      <c r="BF24" s="39">
        <v>1</v>
      </c>
      <c r="BG24" s="39">
        <v>1</v>
      </c>
      <c r="BH24" s="39">
        <v>0</v>
      </c>
      <c r="BI24" s="39">
        <v>0</v>
      </c>
      <c r="BJ24" s="39" t="s">
        <v>3015</v>
      </c>
      <c r="BK24" s="39">
        <v>4</v>
      </c>
      <c r="BL24" s="39">
        <v>2</v>
      </c>
      <c r="BM24" s="39">
        <v>1</v>
      </c>
      <c r="BN24" s="39">
        <v>1</v>
      </c>
      <c r="BO24" s="39">
        <v>1</v>
      </c>
      <c r="BP24" s="39">
        <v>0</v>
      </c>
      <c r="BQ24" s="39">
        <v>0</v>
      </c>
      <c r="BR24" s="39">
        <v>0</v>
      </c>
      <c r="BS24" s="39">
        <v>0</v>
      </c>
      <c r="BT24" s="39">
        <v>0</v>
      </c>
      <c r="BU24" s="39" t="s">
        <v>3016</v>
      </c>
      <c r="BV24" s="39">
        <v>3</v>
      </c>
      <c r="BW24" s="39">
        <v>3</v>
      </c>
      <c r="BX24" s="39"/>
      <c r="BY24" s="39">
        <v>0</v>
      </c>
      <c r="BZ24" s="39">
        <v>0</v>
      </c>
      <c r="CA24" s="39">
        <v>1</v>
      </c>
      <c r="CB24" s="39">
        <v>0</v>
      </c>
      <c r="CC24" s="39"/>
      <c r="CD24" s="39">
        <v>4</v>
      </c>
      <c r="CE24" s="39">
        <v>1</v>
      </c>
      <c r="CF24" s="39"/>
      <c r="CG24" s="39">
        <v>3</v>
      </c>
      <c r="CH24" s="39"/>
      <c r="CI24" s="39">
        <v>3</v>
      </c>
      <c r="CJ24" s="39">
        <v>3</v>
      </c>
      <c r="CK24" s="39"/>
      <c r="CL24" s="39" t="s">
        <v>2688</v>
      </c>
      <c r="CM24" s="39" t="s">
        <v>2924</v>
      </c>
      <c r="CN24" s="64">
        <v>1</v>
      </c>
      <c r="CO24" s="39">
        <v>0</v>
      </c>
      <c r="CP24" s="39">
        <v>0</v>
      </c>
      <c r="CQ24" s="39"/>
      <c r="CR24" s="39">
        <v>0</v>
      </c>
      <c r="CS24" s="39"/>
      <c r="CT24" s="64">
        <v>1</v>
      </c>
      <c r="CU24" s="64">
        <v>0</v>
      </c>
      <c r="CV24" s="39">
        <v>0</v>
      </c>
      <c r="CW24" s="39"/>
      <c r="CX24" s="39">
        <v>0</v>
      </c>
      <c r="CY24" s="39">
        <v>0</v>
      </c>
      <c r="CZ24" s="41"/>
      <c r="DA24" s="39">
        <v>0</v>
      </c>
      <c r="DB24" s="39"/>
      <c r="DC24" s="39">
        <v>0</v>
      </c>
      <c r="DD24" s="39"/>
      <c r="DE24" s="39">
        <v>1</v>
      </c>
      <c r="DF24" s="41">
        <v>1</v>
      </c>
      <c r="DG24" s="39">
        <v>0</v>
      </c>
      <c r="DH24" s="39"/>
      <c r="DI24" s="39">
        <v>0</v>
      </c>
      <c r="DJ24" s="39"/>
      <c r="DK24" s="39"/>
      <c r="DL24" s="39">
        <v>0</v>
      </c>
      <c r="DM24" s="39"/>
      <c r="DN24" s="39">
        <v>0</v>
      </c>
      <c r="DO24" s="39"/>
      <c r="DP24" s="39">
        <v>1</v>
      </c>
      <c r="DQ24" s="39">
        <v>2</v>
      </c>
      <c r="DR24" s="39">
        <v>0</v>
      </c>
      <c r="DS24" s="39"/>
      <c r="DT24" s="39">
        <v>0</v>
      </c>
      <c r="DU24" s="39"/>
      <c r="DV24" s="39">
        <v>1</v>
      </c>
      <c r="DW24" s="39">
        <v>1</v>
      </c>
      <c r="DX24" s="39">
        <v>0</v>
      </c>
      <c r="DY24" s="39"/>
      <c r="DZ24" s="39">
        <v>1</v>
      </c>
      <c r="EA24" s="39" t="s">
        <v>2993</v>
      </c>
      <c r="EB24" s="39">
        <v>0</v>
      </c>
      <c r="EC24" s="39">
        <v>0</v>
      </c>
      <c r="ED24" s="39" t="s">
        <v>383</v>
      </c>
      <c r="EE24" s="39" t="s">
        <v>383</v>
      </c>
      <c r="EF24" s="39">
        <v>1</v>
      </c>
      <c r="EG24" s="64" t="s">
        <v>3017</v>
      </c>
      <c r="EH24" s="39">
        <v>1</v>
      </c>
      <c r="EI24" s="39">
        <v>3</v>
      </c>
      <c r="EJ24" s="39" t="s">
        <v>2413</v>
      </c>
      <c r="EK24" s="39" t="s">
        <v>2462</v>
      </c>
      <c r="EL24" s="39" t="s">
        <v>2871</v>
      </c>
      <c r="EM24" s="39" t="s">
        <v>2464</v>
      </c>
      <c r="EN24" s="39">
        <v>0</v>
      </c>
      <c r="EO24" s="39">
        <v>1</v>
      </c>
      <c r="EP24" s="39">
        <v>9</v>
      </c>
      <c r="EQ24" s="39" t="s">
        <v>2498</v>
      </c>
      <c r="ER24" s="39" t="s">
        <v>2410</v>
      </c>
      <c r="ES24" s="39" t="s">
        <v>2728</v>
      </c>
      <c r="ET24" s="39" t="s">
        <v>2415</v>
      </c>
      <c r="EU24" s="39">
        <v>0</v>
      </c>
      <c r="EV24" s="64">
        <v>0</v>
      </c>
      <c r="EW24" s="64" t="s">
        <v>383</v>
      </c>
      <c r="EX24" s="39" t="s">
        <v>383</v>
      </c>
      <c r="EY24" s="64" t="s">
        <v>383</v>
      </c>
      <c r="EZ24" s="58" t="s">
        <v>383</v>
      </c>
      <c r="FA24" s="58" t="s">
        <v>383</v>
      </c>
      <c r="FB24" s="64" t="s">
        <v>383</v>
      </c>
      <c r="FC24" s="39">
        <v>0</v>
      </c>
      <c r="FD24" s="39" t="s">
        <v>383</v>
      </c>
      <c r="FE24" s="39" t="s">
        <v>383</v>
      </c>
      <c r="FF24" s="39" t="s">
        <v>383</v>
      </c>
      <c r="FG24" s="39" t="s">
        <v>383</v>
      </c>
      <c r="FH24" s="39" t="s">
        <v>383</v>
      </c>
      <c r="FI24" s="39" t="s">
        <v>383</v>
      </c>
      <c r="FJ24" s="39">
        <v>1</v>
      </c>
      <c r="FK24" s="39">
        <v>9</v>
      </c>
      <c r="FL24" s="39" t="s">
        <v>2498</v>
      </c>
      <c r="FM24" s="39" t="s">
        <v>2466</v>
      </c>
      <c r="FN24" s="39" t="s">
        <v>3018</v>
      </c>
      <c r="FO24" s="39" t="s">
        <v>2415</v>
      </c>
      <c r="FP24" s="39">
        <v>0</v>
      </c>
      <c r="FQ24" s="39">
        <v>0</v>
      </c>
      <c r="FR24" s="39" t="s">
        <v>383</v>
      </c>
      <c r="FS24" s="39" t="s">
        <v>383</v>
      </c>
      <c r="FT24" s="39" t="s">
        <v>383</v>
      </c>
      <c r="FU24" s="39" t="s">
        <v>383</v>
      </c>
      <c r="FV24" s="39" t="s">
        <v>383</v>
      </c>
      <c r="FW24" s="39" t="s">
        <v>383</v>
      </c>
      <c r="FX24" s="39">
        <v>0</v>
      </c>
      <c r="FY24" s="39" t="s">
        <v>383</v>
      </c>
      <c r="FZ24" s="39" t="s">
        <v>383</v>
      </c>
      <c r="GA24" s="39" t="s">
        <v>383</v>
      </c>
      <c r="GB24" s="39" t="s">
        <v>383</v>
      </c>
      <c r="GC24" s="39" t="s">
        <v>383</v>
      </c>
      <c r="GD24" s="39" t="s">
        <v>383</v>
      </c>
      <c r="GE24" s="39">
        <v>0</v>
      </c>
      <c r="GF24" s="39" t="s">
        <v>383</v>
      </c>
      <c r="GG24" s="39" t="s">
        <v>383</v>
      </c>
      <c r="GH24" s="39" t="s">
        <v>383</v>
      </c>
      <c r="GI24" s="39" t="s">
        <v>383</v>
      </c>
      <c r="GJ24" s="39" t="s">
        <v>383</v>
      </c>
      <c r="GK24" s="39" t="s">
        <v>383</v>
      </c>
      <c r="GL24" s="39">
        <v>0</v>
      </c>
      <c r="GM24" s="39" t="s">
        <v>383</v>
      </c>
      <c r="GN24" s="39" t="s">
        <v>383</v>
      </c>
      <c r="GO24" s="39" t="s">
        <v>383</v>
      </c>
      <c r="GP24" s="39" t="s">
        <v>383</v>
      </c>
      <c r="GQ24" s="39" t="s">
        <v>383</v>
      </c>
      <c r="GR24" s="39" t="s">
        <v>383</v>
      </c>
      <c r="GS24" s="39" t="s">
        <v>383</v>
      </c>
      <c r="GT24" s="39">
        <v>0</v>
      </c>
      <c r="GU24" s="39" t="s">
        <v>383</v>
      </c>
      <c r="GV24" s="39"/>
      <c r="GW24" s="39">
        <v>1</v>
      </c>
      <c r="GX24" s="39">
        <v>5</v>
      </c>
      <c r="GY24" s="39" t="s">
        <v>383</v>
      </c>
      <c r="GZ24" s="39">
        <v>1</v>
      </c>
      <c r="HA24" s="39">
        <v>5</v>
      </c>
      <c r="HB24" s="39"/>
      <c r="HC24" s="39">
        <v>0</v>
      </c>
      <c r="HD24" s="39" t="s">
        <v>383</v>
      </c>
      <c r="HE24" s="39"/>
      <c r="HF24" s="64">
        <v>1</v>
      </c>
      <c r="HG24" s="64">
        <v>1000</v>
      </c>
      <c r="HH24" s="39"/>
      <c r="HI24" s="39">
        <v>1</v>
      </c>
      <c r="HJ24" s="64">
        <v>10</v>
      </c>
      <c r="HK24" s="39"/>
      <c r="HL24" s="39">
        <v>1</v>
      </c>
      <c r="HM24" s="39">
        <v>1000</v>
      </c>
      <c r="HN24" s="39" t="s">
        <v>3019</v>
      </c>
      <c r="HO24" s="39">
        <v>0</v>
      </c>
      <c r="HP24" s="39" t="s">
        <v>383</v>
      </c>
      <c r="HQ24" s="39">
        <v>0</v>
      </c>
      <c r="HR24" s="39" t="s">
        <v>383</v>
      </c>
      <c r="HS24" s="39">
        <v>1</v>
      </c>
      <c r="HT24" s="39" t="s">
        <v>3020</v>
      </c>
      <c r="HU24" s="39">
        <v>1000</v>
      </c>
      <c r="HV24" s="39" t="s">
        <v>383</v>
      </c>
      <c r="HW24" s="39"/>
      <c r="HX24" s="39" t="s">
        <v>383</v>
      </c>
      <c r="HY24" s="64" t="s">
        <v>2472</v>
      </c>
      <c r="HZ24" s="39" t="s">
        <v>3021</v>
      </c>
      <c r="IA24" s="39" t="s">
        <v>1734</v>
      </c>
      <c r="IB24" s="39"/>
      <c r="IC24" s="39">
        <v>1</v>
      </c>
      <c r="ID24" s="39">
        <v>1</v>
      </c>
      <c r="IE24" s="39">
        <v>0</v>
      </c>
      <c r="IF24" s="39">
        <v>0</v>
      </c>
      <c r="IG24" s="39">
        <v>1</v>
      </c>
      <c r="IH24" s="64">
        <v>5</v>
      </c>
      <c r="II24" s="39">
        <v>0</v>
      </c>
      <c r="IJ24" s="39">
        <v>1</v>
      </c>
      <c r="IK24" s="39">
        <v>0</v>
      </c>
      <c r="IL24" s="39">
        <v>0</v>
      </c>
      <c r="IM24" s="39">
        <v>0</v>
      </c>
      <c r="IN24" s="39" t="s">
        <v>383</v>
      </c>
      <c r="IO24" s="39" t="s">
        <v>383</v>
      </c>
      <c r="IP24" s="39" t="s">
        <v>383</v>
      </c>
      <c r="IQ24" s="39">
        <v>0</v>
      </c>
      <c r="IR24" s="39">
        <v>0</v>
      </c>
      <c r="IS24" s="39" t="s">
        <v>383</v>
      </c>
      <c r="IT24" s="39" t="s">
        <v>383</v>
      </c>
      <c r="IU24" s="39" t="s">
        <v>383</v>
      </c>
      <c r="IV24" s="39">
        <v>0</v>
      </c>
      <c r="IW24" s="39">
        <v>0</v>
      </c>
      <c r="IX24" s="39" t="s">
        <v>383</v>
      </c>
      <c r="IY24" s="39" t="s">
        <v>383</v>
      </c>
      <c r="IZ24" s="39" t="s">
        <v>383</v>
      </c>
      <c r="JA24" s="39">
        <v>0</v>
      </c>
      <c r="JB24" s="39">
        <v>0</v>
      </c>
      <c r="JC24" s="39" t="s">
        <v>383</v>
      </c>
      <c r="JD24" s="39" t="s">
        <v>383</v>
      </c>
      <c r="JE24" s="39" t="s">
        <v>383</v>
      </c>
      <c r="JF24" s="39">
        <v>1</v>
      </c>
      <c r="JG24" s="39">
        <v>1</v>
      </c>
      <c r="JH24" s="39">
        <v>0</v>
      </c>
      <c r="JI24" s="39">
        <v>0</v>
      </c>
      <c r="JJ24" s="39">
        <v>0</v>
      </c>
      <c r="JK24" s="39">
        <v>0</v>
      </c>
      <c r="JL24" s="39" t="s">
        <v>383</v>
      </c>
      <c r="JM24" s="39" t="s">
        <v>383</v>
      </c>
      <c r="JN24" s="39" t="s">
        <v>2896</v>
      </c>
      <c r="JO24" s="39">
        <v>5</v>
      </c>
      <c r="JP24" s="39">
        <v>1</v>
      </c>
      <c r="JQ24" s="39">
        <v>1</v>
      </c>
      <c r="JR24" s="39">
        <v>2</v>
      </c>
      <c r="JS24" s="39">
        <v>2</v>
      </c>
      <c r="JT24" s="39">
        <v>2</v>
      </c>
      <c r="JU24" s="39">
        <v>2</v>
      </c>
      <c r="JV24" s="39">
        <v>0</v>
      </c>
      <c r="JW24" s="39">
        <v>0</v>
      </c>
      <c r="JX24" s="39">
        <v>0</v>
      </c>
      <c r="JY24" s="39">
        <v>0</v>
      </c>
      <c r="JZ24" s="39">
        <v>2</v>
      </c>
      <c r="KA24" s="39">
        <v>2</v>
      </c>
      <c r="KB24" s="39">
        <v>0</v>
      </c>
      <c r="KC24" s="39">
        <v>0</v>
      </c>
      <c r="KD24" s="39">
        <v>0</v>
      </c>
      <c r="KE24" s="39">
        <v>42</v>
      </c>
      <c r="KF24" s="39">
        <v>1000</v>
      </c>
      <c r="KG24" s="39"/>
      <c r="KH24" s="39">
        <v>2</v>
      </c>
      <c r="KI24" s="39">
        <v>5</v>
      </c>
      <c r="KJ24" s="39"/>
      <c r="KK24" s="39">
        <v>0</v>
      </c>
      <c r="KL24" s="39"/>
      <c r="KM24" s="39"/>
      <c r="KN24" s="39">
        <v>0</v>
      </c>
      <c r="KO24" s="39"/>
      <c r="KP24" s="39"/>
      <c r="KQ24" s="39">
        <v>4</v>
      </c>
      <c r="KR24" s="39">
        <v>15</v>
      </c>
      <c r="KS24" s="39" t="s">
        <v>2473</v>
      </c>
      <c r="KT24" s="64" t="s">
        <v>3022</v>
      </c>
      <c r="KU24" s="39">
        <v>0</v>
      </c>
      <c r="KV24" s="39">
        <v>0</v>
      </c>
      <c r="KW24" s="39">
        <v>0</v>
      </c>
      <c r="KX24" s="39">
        <v>0</v>
      </c>
      <c r="KY24" s="39">
        <v>0</v>
      </c>
      <c r="KZ24" s="39">
        <v>0</v>
      </c>
      <c r="LA24" s="39">
        <v>1</v>
      </c>
      <c r="LB24" s="39">
        <v>0</v>
      </c>
      <c r="LC24" s="39">
        <v>1</v>
      </c>
      <c r="LD24" s="39" t="s">
        <v>2930</v>
      </c>
      <c r="LE24" s="39">
        <v>5</v>
      </c>
      <c r="LF24" s="39">
        <v>1</v>
      </c>
      <c r="LG24" s="39">
        <v>1</v>
      </c>
      <c r="LH24" s="39">
        <v>1</v>
      </c>
      <c r="LI24" s="39">
        <v>0</v>
      </c>
      <c r="LJ24" s="39" t="s">
        <v>631</v>
      </c>
      <c r="LK24" s="39" t="s">
        <v>2421</v>
      </c>
      <c r="LL24" s="39">
        <v>1</v>
      </c>
      <c r="LM24" s="39">
        <v>0</v>
      </c>
      <c r="LN24" s="39">
        <v>0</v>
      </c>
      <c r="LO24" s="39">
        <v>0</v>
      </c>
      <c r="LP24" s="39">
        <v>0</v>
      </c>
      <c r="LQ24" s="39" t="s">
        <v>3023</v>
      </c>
      <c r="LR24" s="39">
        <v>1</v>
      </c>
      <c r="LS24" s="39"/>
      <c r="LT24" s="64">
        <v>18</v>
      </c>
      <c r="LU24" s="39" t="s">
        <v>2806</v>
      </c>
      <c r="LV24" s="39">
        <v>1</v>
      </c>
      <c r="LW24" s="39">
        <v>0</v>
      </c>
      <c r="LX24" s="39">
        <v>0</v>
      </c>
      <c r="LY24" s="39"/>
      <c r="LZ24" s="39">
        <v>1</v>
      </c>
      <c r="MA24" s="39">
        <v>1</v>
      </c>
      <c r="MB24" s="39">
        <v>0</v>
      </c>
      <c r="MC24" s="39">
        <v>1</v>
      </c>
      <c r="MD24" s="64">
        <v>0</v>
      </c>
      <c r="ME24" s="64">
        <v>1</v>
      </c>
      <c r="MF24" s="39" t="s">
        <v>3024</v>
      </c>
      <c r="MG24" s="39">
        <v>0</v>
      </c>
      <c r="MH24" s="39"/>
      <c r="MI24" s="64">
        <v>1</v>
      </c>
      <c r="MJ24" s="39"/>
      <c r="MK24" s="39">
        <v>0</v>
      </c>
      <c r="ML24" s="39">
        <v>1</v>
      </c>
      <c r="MM24" s="39">
        <v>1</v>
      </c>
      <c r="MN24" s="39">
        <v>0</v>
      </c>
      <c r="MO24" s="39"/>
      <c r="MP24" s="39"/>
      <c r="MQ24" s="39">
        <v>0</v>
      </c>
      <c r="MR24" s="39">
        <v>0</v>
      </c>
      <c r="MS24" s="39"/>
      <c r="MT24" s="39"/>
      <c r="MU24" s="39"/>
      <c r="MV24" s="39">
        <v>1</v>
      </c>
      <c r="MW24" s="39" t="s">
        <v>3025</v>
      </c>
      <c r="MX24" s="39">
        <v>0</v>
      </c>
      <c r="MY24" s="39">
        <v>0</v>
      </c>
      <c r="MZ24" s="39">
        <v>1</v>
      </c>
      <c r="NA24" s="39">
        <v>0</v>
      </c>
      <c r="NB24" s="39">
        <v>0</v>
      </c>
      <c r="NC24" s="39">
        <v>0</v>
      </c>
      <c r="ND24" s="39">
        <v>0</v>
      </c>
      <c r="NE24" s="39">
        <v>1</v>
      </c>
      <c r="NF24" s="39">
        <v>0</v>
      </c>
      <c r="NG24" s="39"/>
      <c r="NH24" s="64" t="s">
        <v>3026</v>
      </c>
      <c r="NI24" s="39"/>
      <c r="NJ24" s="39" t="s">
        <v>3027</v>
      </c>
      <c r="NK24" s="39" t="s">
        <v>3028</v>
      </c>
      <c r="NL24" s="39" t="s">
        <v>3029</v>
      </c>
      <c r="NM24" s="39">
        <v>0</v>
      </c>
      <c r="NN24" s="39"/>
      <c r="NO24" s="39"/>
      <c r="NP24" s="39"/>
      <c r="NQ24" s="39"/>
      <c r="NR24" s="39"/>
      <c r="NS24" s="39"/>
      <c r="NT24" s="39"/>
      <c r="NU24" s="39"/>
      <c r="NV24" s="39"/>
      <c r="NW24" s="39">
        <v>0</v>
      </c>
      <c r="NX24" s="39"/>
      <c r="NY24" s="39">
        <v>1</v>
      </c>
      <c r="NZ24" s="39">
        <v>1</v>
      </c>
      <c r="OA24" s="39" t="s">
        <v>2564</v>
      </c>
      <c r="OB24" s="39">
        <v>0</v>
      </c>
      <c r="OC24" s="39">
        <v>1</v>
      </c>
      <c r="OD24" s="39">
        <v>0</v>
      </c>
      <c r="OE24" s="39">
        <v>0</v>
      </c>
      <c r="OF24" s="39">
        <v>0</v>
      </c>
      <c r="OG24" s="39">
        <v>0</v>
      </c>
      <c r="OH24" s="39">
        <v>0</v>
      </c>
      <c r="OI24" s="39">
        <v>0</v>
      </c>
      <c r="OJ24" s="39"/>
      <c r="OK24" s="39">
        <v>1</v>
      </c>
      <c r="OL24" s="39"/>
      <c r="OM24" s="64" t="s">
        <v>2434</v>
      </c>
      <c r="ON24" s="39">
        <v>1</v>
      </c>
      <c r="OO24" s="39">
        <v>0</v>
      </c>
      <c r="OP24" s="64">
        <v>0</v>
      </c>
      <c r="OQ24" s="39">
        <v>0</v>
      </c>
      <c r="OR24" s="39">
        <v>0</v>
      </c>
      <c r="OS24" s="39">
        <v>0</v>
      </c>
      <c r="OT24" s="39">
        <v>0</v>
      </c>
      <c r="OU24" s="39">
        <v>0</v>
      </c>
      <c r="OV24" s="39">
        <v>0</v>
      </c>
      <c r="OW24" s="39">
        <v>0</v>
      </c>
      <c r="OX24" s="39"/>
      <c r="OY24" s="39"/>
      <c r="OZ24" s="39" t="s">
        <v>2565</v>
      </c>
      <c r="PA24" s="39">
        <v>0</v>
      </c>
      <c r="PB24" s="39">
        <v>0</v>
      </c>
      <c r="PC24" s="39">
        <v>1</v>
      </c>
      <c r="PD24" s="39">
        <v>0</v>
      </c>
      <c r="PE24" s="39">
        <v>0</v>
      </c>
      <c r="PF24" s="39">
        <v>0</v>
      </c>
      <c r="PG24" s="39">
        <v>0</v>
      </c>
      <c r="PH24" s="39"/>
      <c r="PI24" s="39">
        <v>1</v>
      </c>
      <c r="PJ24" s="39" t="s">
        <v>3030</v>
      </c>
      <c r="PK24" s="39">
        <v>0</v>
      </c>
      <c r="PL24" s="39">
        <v>0</v>
      </c>
      <c r="PM24" s="39">
        <v>0</v>
      </c>
      <c r="PN24" s="39">
        <v>0</v>
      </c>
      <c r="PO24" s="39">
        <v>0</v>
      </c>
      <c r="PP24" s="39">
        <v>0</v>
      </c>
      <c r="PQ24" s="39">
        <v>1</v>
      </c>
      <c r="PR24" s="39">
        <v>1</v>
      </c>
      <c r="PS24" s="39">
        <v>0</v>
      </c>
      <c r="PT24" s="64" t="s">
        <v>3031</v>
      </c>
      <c r="PU24" s="39"/>
      <c r="PV24" s="39"/>
      <c r="PW24" s="39">
        <v>1</v>
      </c>
      <c r="PX24" s="39">
        <v>1</v>
      </c>
      <c r="PY24" s="39"/>
      <c r="PZ24" s="39" t="s">
        <v>383</v>
      </c>
      <c r="QA24" s="39" t="s">
        <v>3032</v>
      </c>
      <c r="QB24" s="39" t="s">
        <v>3033</v>
      </c>
      <c r="QC24" s="39" t="s">
        <v>3034</v>
      </c>
      <c r="QD24" s="39">
        <v>1</v>
      </c>
      <c r="QE24" s="39">
        <v>1</v>
      </c>
      <c r="QF24" s="39">
        <v>0</v>
      </c>
      <c r="QG24" s="39">
        <v>0</v>
      </c>
      <c r="QH24" s="39">
        <v>0</v>
      </c>
      <c r="QI24" s="39">
        <v>0</v>
      </c>
      <c r="QJ24" s="39">
        <v>0</v>
      </c>
      <c r="QK24" s="39">
        <v>0</v>
      </c>
      <c r="QL24" s="39"/>
      <c r="QM24" s="39" t="s">
        <v>2531</v>
      </c>
      <c r="QN24" s="39">
        <v>0</v>
      </c>
      <c r="QO24" s="39">
        <v>0</v>
      </c>
      <c r="QP24" s="39">
        <v>1</v>
      </c>
      <c r="QQ24" s="39">
        <v>0</v>
      </c>
      <c r="QR24" s="39">
        <v>0</v>
      </c>
      <c r="QS24" s="39"/>
      <c r="QT24" s="39" t="s">
        <v>2531</v>
      </c>
      <c r="QU24" s="39">
        <v>0</v>
      </c>
      <c r="QV24" s="39">
        <v>0</v>
      </c>
      <c r="QW24" s="39">
        <v>0</v>
      </c>
      <c r="QX24" s="39">
        <v>1</v>
      </c>
      <c r="QY24" s="39">
        <v>0</v>
      </c>
      <c r="QZ24" s="39">
        <v>0</v>
      </c>
      <c r="RA24" s="39">
        <v>0</v>
      </c>
      <c r="RB24" s="39"/>
      <c r="RC24" s="39">
        <v>1</v>
      </c>
      <c r="RD24" s="39">
        <v>1</v>
      </c>
      <c r="RE24" s="39">
        <v>4</v>
      </c>
      <c r="RF24" s="39"/>
      <c r="RG24" s="39">
        <v>1</v>
      </c>
      <c r="RH24" s="39">
        <v>4</v>
      </c>
      <c r="RI24" s="39"/>
      <c r="RJ24" s="39">
        <v>0</v>
      </c>
      <c r="RK24" s="39">
        <v>0</v>
      </c>
      <c r="RL24" s="39"/>
      <c r="RM24" s="39">
        <v>0</v>
      </c>
      <c r="RN24" s="39">
        <v>0</v>
      </c>
      <c r="RO24" s="39"/>
      <c r="RP24" s="39">
        <v>0</v>
      </c>
      <c r="RQ24" s="39"/>
      <c r="RR24" s="64" t="s">
        <v>1979</v>
      </c>
      <c r="RS24" s="39">
        <v>0</v>
      </c>
      <c r="RT24" s="39">
        <v>0</v>
      </c>
      <c r="RU24" s="39">
        <v>0</v>
      </c>
      <c r="RV24" s="39">
        <v>0</v>
      </c>
      <c r="RW24" s="39">
        <v>0</v>
      </c>
      <c r="RX24" s="39">
        <v>0</v>
      </c>
      <c r="RY24" s="39">
        <v>0</v>
      </c>
      <c r="RZ24" s="39">
        <v>0</v>
      </c>
      <c r="SA24" s="39">
        <v>0</v>
      </c>
      <c r="SB24" s="64">
        <v>0</v>
      </c>
      <c r="SC24" s="39">
        <v>0</v>
      </c>
      <c r="SD24" s="39">
        <v>0</v>
      </c>
      <c r="SE24" s="39">
        <v>0</v>
      </c>
      <c r="SF24" s="39">
        <v>1</v>
      </c>
      <c r="SG24" s="64" t="s">
        <v>2444</v>
      </c>
      <c r="SH24" s="39" t="s">
        <v>2445</v>
      </c>
      <c r="SI24" s="64" t="s">
        <v>2435</v>
      </c>
      <c r="SJ24" s="39">
        <v>0</v>
      </c>
      <c r="SK24" s="39">
        <v>0</v>
      </c>
      <c r="SL24" s="39">
        <v>0</v>
      </c>
      <c r="SM24" s="39">
        <v>0</v>
      </c>
      <c r="SN24" s="39">
        <v>0</v>
      </c>
      <c r="SO24" s="39">
        <v>0</v>
      </c>
      <c r="SP24" s="39">
        <v>0</v>
      </c>
      <c r="SQ24" s="39">
        <v>0</v>
      </c>
      <c r="SR24" s="39">
        <v>0</v>
      </c>
      <c r="SS24" s="39">
        <v>1</v>
      </c>
      <c r="ST24" s="39"/>
      <c r="SU24" s="39" t="s">
        <v>2447</v>
      </c>
      <c r="SV24" s="39">
        <v>1</v>
      </c>
      <c r="SW24" s="39">
        <v>0</v>
      </c>
      <c r="SX24" s="39">
        <v>0</v>
      </c>
      <c r="SY24" s="39">
        <v>0</v>
      </c>
      <c r="SZ24" s="39">
        <v>0</v>
      </c>
      <c r="TA24" s="39"/>
      <c r="TB24" s="39"/>
      <c r="TC24" s="39"/>
      <c r="TD24" s="39">
        <v>1</v>
      </c>
      <c r="TE24" s="39" t="s">
        <v>3035</v>
      </c>
      <c r="TF24" s="39">
        <v>1</v>
      </c>
      <c r="TG24" s="39"/>
      <c r="TH24" s="39" t="s">
        <v>3036</v>
      </c>
      <c r="TI24" s="39">
        <v>0</v>
      </c>
      <c r="TJ24" s="39">
        <v>0</v>
      </c>
      <c r="TK24" s="39">
        <v>0</v>
      </c>
      <c r="TL24" s="39">
        <v>0</v>
      </c>
      <c r="TM24" s="39">
        <v>1</v>
      </c>
      <c r="TN24" s="39">
        <v>0</v>
      </c>
      <c r="TO24" s="39">
        <v>0</v>
      </c>
      <c r="TP24" s="39">
        <v>0</v>
      </c>
      <c r="TQ24" s="39" t="s">
        <v>2538</v>
      </c>
      <c r="TR24" s="39">
        <v>1</v>
      </c>
      <c r="TS24" s="39" t="s">
        <v>2435</v>
      </c>
      <c r="TT24" s="39">
        <v>0</v>
      </c>
      <c r="TU24" s="39">
        <v>0</v>
      </c>
      <c r="TV24" s="39">
        <v>0</v>
      </c>
      <c r="TW24" s="39">
        <v>0</v>
      </c>
      <c r="TX24" s="39">
        <v>0</v>
      </c>
      <c r="TY24" s="39">
        <v>0</v>
      </c>
      <c r="TZ24" s="39">
        <v>0</v>
      </c>
      <c r="UA24" s="39">
        <v>0</v>
      </c>
      <c r="UB24" s="39">
        <v>1</v>
      </c>
      <c r="UC24" s="39"/>
      <c r="UD24" s="39">
        <f>SUM(TT24+TV24+TW24+TX24)</f>
        <v>0</v>
      </c>
      <c r="UE24" s="39" t="s">
        <v>2435</v>
      </c>
      <c r="UF24" s="39">
        <v>0</v>
      </c>
      <c r="UG24" s="39">
        <v>0</v>
      </c>
      <c r="UH24" s="39">
        <v>0</v>
      </c>
      <c r="UI24" s="39">
        <v>0</v>
      </c>
      <c r="UJ24" s="39">
        <v>0</v>
      </c>
      <c r="UK24" s="39">
        <v>1</v>
      </c>
      <c r="UL24" s="39">
        <v>9</v>
      </c>
      <c r="UM24" s="39" t="s">
        <v>383</v>
      </c>
      <c r="UN24" s="39">
        <v>0</v>
      </c>
      <c r="UO24" s="39" t="s">
        <v>383</v>
      </c>
      <c r="UP24" s="39" t="s">
        <v>383</v>
      </c>
      <c r="UQ24" s="39" t="s">
        <v>383</v>
      </c>
      <c r="UR24" s="39" t="s">
        <v>383</v>
      </c>
      <c r="US24" s="39" t="s">
        <v>383</v>
      </c>
      <c r="UT24" s="39" t="s">
        <v>383</v>
      </c>
      <c r="UU24" s="39" t="s">
        <v>383</v>
      </c>
      <c r="UV24" s="39">
        <v>0</v>
      </c>
      <c r="UW24" s="39" t="s">
        <v>383</v>
      </c>
      <c r="UX24" s="39" t="s">
        <v>2943</v>
      </c>
      <c r="UY24" s="39" t="s">
        <v>2435</v>
      </c>
      <c r="UZ24" s="39">
        <v>0</v>
      </c>
      <c r="VA24" s="39">
        <v>0</v>
      </c>
      <c r="VB24" s="39">
        <v>0</v>
      </c>
      <c r="VC24" s="39">
        <v>0</v>
      </c>
      <c r="VD24" s="39">
        <v>0</v>
      </c>
      <c r="VE24" s="39">
        <v>0</v>
      </c>
      <c r="VF24" s="39">
        <v>1</v>
      </c>
      <c r="VG24" s="39">
        <v>0</v>
      </c>
      <c r="VH24" s="39"/>
      <c r="VI24" s="39">
        <v>1</v>
      </c>
      <c r="VJ24" s="39">
        <v>1</v>
      </c>
      <c r="VK24" s="39">
        <v>4</v>
      </c>
      <c r="VL24" s="39"/>
      <c r="VM24" s="39">
        <v>1</v>
      </c>
      <c r="VN24" s="39">
        <v>4</v>
      </c>
      <c r="VO24" s="39"/>
      <c r="VP24" s="39">
        <v>0</v>
      </c>
      <c r="VQ24" s="39">
        <v>0</v>
      </c>
      <c r="VR24" s="39">
        <v>0</v>
      </c>
      <c r="VS24" s="39">
        <v>0</v>
      </c>
      <c r="VT24" s="39"/>
      <c r="VU24" s="39">
        <v>0</v>
      </c>
      <c r="VV24" s="39"/>
      <c r="VW24" s="39" t="s">
        <v>1979</v>
      </c>
      <c r="VX24" s="39">
        <v>0</v>
      </c>
      <c r="VY24" s="39">
        <v>0</v>
      </c>
      <c r="VZ24" s="39">
        <v>0</v>
      </c>
      <c r="WA24" s="39">
        <v>0</v>
      </c>
      <c r="WB24" s="39">
        <v>0</v>
      </c>
      <c r="WC24" s="39">
        <v>0</v>
      </c>
      <c r="WD24" s="39">
        <v>0</v>
      </c>
      <c r="WE24" s="39">
        <v>0</v>
      </c>
      <c r="WF24" s="39">
        <v>0</v>
      </c>
      <c r="WG24" s="39">
        <v>0</v>
      </c>
      <c r="WH24" s="39">
        <v>0</v>
      </c>
      <c r="WI24" s="39">
        <v>0</v>
      </c>
      <c r="WJ24" s="39">
        <v>0</v>
      </c>
      <c r="WK24" s="39">
        <v>1</v>
      </c>
      <c r="WL24" s="39" t="s">
        <v>2540</v>
      </c>
      <c r="WM24" s="39" t="s">
        <v>2541</v>
      </c>
      <c r="WN24" s="39"/>
      <c r="WO24" s="39">
        <f t="shared" si="0"/>
        <v>0</v>
      </c>
      <c r="WP24" s="64" t="s">
        <v>2593</v>
      </c>
      <c r="WQ24" s="39" t="s">
        <v>2593</v>
      </c>
      <c r="WR24" s="39" t="s">
        <v>2435</v>
      </c>
      <c r="WS24" s="39">
        <v>0</v>
      </c>
      <c r="WT24" s="39">
        <v>0</v>
      </c>
      <c r="WU24" s="39">
        <v>0</v>
      </c>
      <c r="WV24" s="39">
        <v>0</v>
      </c>
      <c r="WW24" s="39">
        <v>0</v>
      </c>
      <c r="WX24" s="39">
        <v>0</v>
      </c>
      <c r="WY24" s="39">
        <v>0</v>
      </c>
      <c r="WZ24" s="39">
        <v>0</v>
      </c>
      <c r="XA24" s="39">
        <v>0</v>
      </c>
      <c r="XB24" s="39">
        <v>1</v>
      </c>
      <c r="XC24" s="39">
        <v>0</v>
      </c>
      <c r="XD24" s="39"/>
      <c r="XE24" s="39"/>
      <c r="XF24" s="39">
        <f t="shared" si="1"/>
        <v>0</v>
      </c>
      <c r="XG24" s="39" t="s">
        <v>2447</v>
      </c>
      <c r="XH24" s="39">
        <v>1</v>
      </c>
      <c r="XI24" s="39">
        <v>0</v>
      </c>
      <c r="XJ24" s="39">
        <v>0</v>
      </c>
      <c r="XK24" s="39">
        <v>0</v>
      </c>
      <c r="XL24" s="39">
        <v>0</v>
      </c>
      <c r="XM24" s="39"/>
      <c r="XN24" s="39"/>
      <c r="XO24" s="57" t="e">
        <f>SUM(XF24+WO24+VA24+UD24+TR24+TD24+#REF!)</f>
        <v>#REF!</v>
      </c>
      <c r="XP24" s="57">
        <v>3</v>
      </c>
      <c r="XQ24" s="56">
        <v>0</v>
      </c>
    </row>
    <row r="25" spans="1:641" ht="15" customHeight="1" x14ac:dyDescent="0.2">
      <c r="A25" s="63">
        <v>42444</v>
      </c>
      <c r="B25" s="63" t="s">
        <v>550</v>
      </c>
      <c r="C25" s="52" t="s">
        <v>644</v>
      </c>
      <c r="D25" s="39" t="s">
        <v>2989</v>
      </c>
      <c r="E25" s="52" t="s">
        <v>2888</v>
      </c>
      <c r="F25" s="52" t="s">
        <v>3037</v>
      </c>
      <c r="G25" s="52">
        <v>8.7176030000000004</v>
      </c>
      <c r="H25" s="52">
        <v>-80.059196</v>
      </c>
      <c r="I25" s="52">
        <v>8.7180230210000005</v>
      </c>
      <c r="J25" s="52">
        <v>-80.059082029999999</v>
      </c>
      <c r="K25" s="52">
        <v>-80.059196</v>
      </c>
      <c r="L25" s="52">
        <v>202.252536531</v>
      </c>
      <c r="M25" s="39">
        <v>32</v>
      </c>
      <c r="N25" s="39"/>
      <c r="O25" s="39">
        <v>6</v>
      </c>
      <c r="P25" s="39" t="s">
        <v>3038</v>
      </c>
      <c r="Q25" s="39">
        <v>1</v>
      </c>
      <c r="R25" s="41">
        <v>50</v>
      </c>
      <c r="S25" s="39">
        <v>1</v>
      </c>
      <c r="T25" s="39">
        <v>2</v>
      </c>
      <c r="U25" s="39" t="s">
        <v>2454</v>
      </c>
      <c r="V25" s="39" t="s">
        <v>3039</v>
      </c>
      <c r="W25" s="39" t="s">
        <v>2456</v>
      </c>
      <c r="X25" s="39" t="s">
        <v>383</v>
      </c>
      <c r="Y25" s="39"/>
      <c r="Z25" s="39">
        <v>0</v>
      </c>
      <c r="AA25" s="39">
        <v>1</v>
      </c>
      <c r="AB25" s="39">
        <v>0</v>
      </c>
      <c r="AC25" s="39">
        <v>0</v>
      </c>
      <c r="AD25" s="39">
        <v>0</v>
      </c>
      <c r="AE25" s="39">
        <v>0</v>
      </c>
      <c r="AF25" s="39">
        <v>0</v>
      </c>
      <c r="AG25" s="39" t="s">
        <v>2456</v>
      </c>
      <c r="AH25" s="39" t="s">
        <v>383</v>
      </c>
      <c r="AI25" s="39">
        <v>0</v>
      </c>
      <c r="AJ25" s="39">
        <v>1</v>
      </c>
      <c r="AK25" s="39">
        <v>0</v>
      </c>
      <c r="AL25" s="39">
        <v>0</v>
      </c>
      <c r="AM25" s="39">
        <v>0</v>
      </c>
      <c r="AN25" s="39">
        <v>0</v>
      </c>
      <c r="AO25" s="39">
        <v>0</v>
      </c>
      <c r="AP25" s="39"/>
      <c r="AQ25" s="39">
        <v>0</v>
      </c>
      <c r="AR25" s="39"/>
      <c r="AS25" s="39">
        <v>23</v>
      </c>
      <c r="AT25" s="39">
        <v>50</v>
      </c>
      <c r="AU25" s="39">
        <v>1</v>
      </c>
      <c r="AV25" s="39"/>
      <c r="AW25" s="39">
        <v>1</v>
      </c>
      <c r="AX25" s="39" t="s">
        <v>383</v>
      </c>
      <c r="AY25" s="39">
        <v>1</v>
      </c>
      <c r="AZ25" s="39">
        <v>0</v>
      </c>
      <c r="BA25" s="39">
        <v>0</v>
      </c>
      <c r="BB25" s="39">
        <v>0</v>
      </c>
      <c r="BC25" s="39"/>
      <c r="BD25" s="39">
        <v>2</v>
      </c>
      <c r="BE25" s="39" t="s">
        <v>383</v>
      </c>
      <c r="BF25" s="39">
        <v>0</v>
      </c>
      <c r="BG25" s="39">
        <v>1</v>
      </c>
      <c r="BH25" s="39">
        <v>0</v>
      </c>
      <c r="BI25" s="39">
        <v>0</v>
      </c>
      <c r="BJ25" s="39"/>
      <c r="BK25" s="39">
        <v>5</v>
      </c>
      <c r="BL25" s="39">
        <v>2</v>
      </c>
      <c r="BM25" s="39" t="s">
        <v>383</v>
      </c>
      <c r="BN25" s="39">
        <v>0</v>
      </c>
      <c r="BO25" s="39">
        <v>1</v>
      </c>
      <c r="BP25" s="39">
        <v>0</v>
      </c>
      <c r="BQ25" s="39">
        <v>0</v>
      </c>
      <c r="BR25" s="39">
        <v>0</v>
      </c>
      <c r="BS25" s="39">
        <v>0</v>
      </c>
      <c r="BT25" s="39">
        <v>0</v>
      </c>
      <c r="BU25" s="39" t="s">
        <v>3040</v>
      </c>
      <c r="BV25" s="39">
        <v>3</v>
      </c>
      <c r="BW25" s="39">
        <v>3</v>
      </c>
      <c r="BX25" s="39">
        <v>4</v>
      </c>
      <c r="BY25" s="39">
        <v>0</v>
      </c>
      <c r="BZ25" s="39">
        <v>0</v>
      </c>
      <c r="CA25" s="39">
        <v>1</v>
      </c>
      <c r="CB25" s="39">
        <v>1</v>
      </c>
      <c r="CC25" s="39" t="s">
        <v>3041</v>
      </c>
      <c r="CD25" s="39">
        <v>3</v>
      </c>
      <c r="CE25" s="39">
        <v>1</v>
      </c>
      <c r="CF25" s="39"/>
      <c r="CG25" s="39">
        <v>2</v>
      </c>
      <c r="CH25" s="39"/>
      <c r="CI25" s="39">
        <v>3</v>
      </c>
      <c r="CJ25" s="39">
        <v>3</v>
      </c>
      <c r="CK25" s="39"/>
      <c r="CL25" s="39" t="s">
        <v>2992</v>
      </c>
      <c r="CM25" s="39" t="s">
        <v>3042</v>
      </c>
      <c r="CN25" s="39">
        <v>0</v>
      </c>
      <c r="CO25" s="39">
        <v>0</v>
      </c>
      <c r="CP25" s="39">
        <v>0</v>
      </c>
      <c r="CQ25" s="39"/>
      <c r="CR25" s="39">
        <v>0</v>
      </c>
      <c r="CS25" s="39"/>
      <c r="CT25" s="39">
        <v>0</v>
      </c>
      <c r="CU25" s="39">
        <v>1</v>
      </c>
      <c r="CV25" s="39">
        <v>0</v>
      </c>
      <c r="CW25" s="39"/>
      <c r="CX25" s="39">
        <v>0</v>
      </c>
      <c r="CY25" s="39">
        <v>0</v>
      </c>
      <c r="CZ25" s="41"/>
      <c r="DA25" s="39">
        <v>0</v>
      </c>
      <c r="DB25" s="39"/>
      <c r="DC25" s="39">
        <v>0</v>
      </c>
      <c r="DD25" s="39"/>
      <c r="DE25" s="39">
        <v>1</v>
      </c>
      <c r="DF25" s="41">
        <v>1</v>
      </c>
      <c r="DG25" s="39">
        <v>0</v>
      </c>
      <c r="DH25" s="39"/>
      <c r="DI25" s="39">
        <v>0</v>
      </c>
      <c r="DJ25" s="39"/>
      <c r="DK25" s="39"/>
      <c r="DL25" s="39">
        <v>0</v>
      </c>
      <c r="DM25" s="39"/>
      <c r="DN25" s="39">
        <v>0</v>
      </c>
      <c r="DO25" s="39"/>
      <c r="DP25" s="39">
        <v>1</v>
      </c>
      <c r="DQ25" s="39">
        <v>1</v>
      </c>
      <c r="DR25" s="39">
        <v>0</v>
      </c>
      <c r="DS25" s="39"/>
      <c r="DT25" s="39">
        <v>0</v>
      </c>
      <c r="DU25" s="39"/>
      <c r="DV25" s="39">
        <v>0</v>
      </c>
      <c r="DW25" s="39"/>
      <c r="DX25" s="39">
        <v>0</v>
      </c>
      <c r="DY25" s="39"/>
      <c r="DZ25" s="39">
        <v>1</v>
      </c>
      <c r="EA25" s="39" t="s">
        <v>2925</v>
      </c>
      <c r="EB25" s="39">
        <v>0</v>
      </c>
      <c r="EC25" s="39">
        <v>0</v>
      </c>
      <c r="ED25" s="39" t="s">
        <v>383</v>
      </c>
      <c r="EE25" s="39" t="s">
        <v>383</v>
      </c>
      <c r="EF25" s="39">
        <v>0</v>
      </c>
      <c r="EG25" s="39"/>
      <c r="EH25" s="39">
        <v>1</v>
      </c>
      <c r="EI25" s="39">
        <v>2</v>
      </c>
      <c r="EJ25" s="39" t="s">
        <v>2413</v>
      </c>
      <c r="EK25" s="39" t="s">
        <v>2462</v>
      </c>
      <c r="EL25" s="39" t="s">
        <v>2607</v>
      </c>
      <c r="EM25" s="39" t="s">
        <v>2464</v>
      </c>
      <c r="EN25" s="39">
        <v>0</v>
      </c>
      <c r="EO25" s="39">
        <v>1</v>
      </c>
      <c r="EP25" s="39">
        <v>2</v>
      </c>
      <c r="EQ25" s="39" t="s">
        <v>2413</v>
      </c>
      <c r="ER25" s="39" t="s">
        <v>2466</v>
      </c>
      <c r="ES25" s="39" t="s">
        <v>3043</v>
      </c>
      <c r="ET25" s="39" t="s">
        <v>2415</v>
      </c>
      <c r="EU25" s="39">
        <v>0</v>
      </c>
      <c r="EV25" s="39">
        <v>1</v>
      </c>
      <c r="EW25" s="39">
        <v>2</v>
      </c>
      <c r="EX25" s="39" t="s">
        <v>2413</v>
      </c>
      <c r="EY25" s="39" t="s">
        <v>2466</v>
      </c>
      <c r="EZ25" s="39" t="s">
        <v>2665</v>
      </c>
      <c r="FA25" s="39" t="s">
        <v>2464</v>
      </c>
      <c r="FB25" s="39">
        <v>0</v>
      </c>
      <c r="FC25" s="39">
        <v>0</v>
      </c>
      <c r="FD25" s="39" t="s">
        <v>383</v>
      </c>
      <c r="FE25" s="39" t="s">
        <v>383</v>
      </c>
      <c r="FF25" s="39" t="s">
        <v>383</v>
      </c>
      <c r="FG25" s="39" t="s">
        <v>383</v>
      </c>
      <c r="FH25" s="39" t="s">
        <v>383</v>
      </c>
      <c r="FI25" s="39" t="s">
        <v>383</v>
      </c>
      <c r="FJ25" s="39">
        <v>1</v>
      </c>
      <c r="FK25" s="39" t="s">
        <v>2927</v>
      </c>
      <c r="FL25" s="39" t="s">
        <v>2498</v>
      </c>
      <c r="FM25" s="39" t="s">
        <v>2466</v>
      </c>
      <c r="FN25" s="39" t="s">
        <v>2664</v>
      </c>
      <c r="FO25" s="39" t="s">
        <v>2415</v>
      </c>
      <c r="FP25" s="39">
        <v>0</v>
      </c>
      <c r="FQ25" s="39">
        <v>1</v>
      </c>
      <c r="FR25" s="39">
        <v>1</v>
      </c>
      <c r="FS25" s="39" t="s">
        <v>2409</v>
      </c>
      <c r="FT25" s="39" t="s">
        <v>2462</v>
      </c>
      <c r="FU25" s="39" t="s">
        <v>383</v>
      </c>
      <c r="FV25" s="39" t="s">
        <v>383</v>
      </c>
      <c r="FW25" s="39" t="s">
        <v>383</v>
      </c>
      <c r="FX25" s="39">
        <v>0</v>
      </c>
      <c r="FY25" s="39" t="s">
        <v>383</v>
      </c>
      <c r="FZ25" s="39" t="s">
        <v>383</v>
      </c>
      <c r="GA25" s="39" t="s">
        <v>383</v>
      </c>
      <c r="GB25" s="39" t="s">
        <v>383</v>
      </c>
      <c r="GC25" s="39" t="s">
        <v>383</v>
      </c>
      <c r="GD25" s="39" t="s">
        <v>383</v>
      </c>
      <c r="GE25" s="39">
        <v>1</v>
      </c>
      <c r="GF25" s="39" t="s">
        <v>3044</v>
      </c>
      <c r="GG25" s="39" t="s">
        <v>2498</v>
      </c>
      <c r="GH25" s="39" t="s">
        <v>2410</v>
      </c>
      <c r="GI25" s="39" t="s">
        <v>2665</v>
      </c>
      <c r="GJ25" s="39" t="s">
        <v>2464</v>
      </c>
      <c r="GK25" s="39" t="s">
        <v>383</v>
      </c>
      <c r="GL25" s="39">
        <v>0</v>
      </c>
      <c r="GM25" s="39" t="s">
        <v>383</v>
      </c>
      <c r="GN25" s="39" t="s">
        <v>383</v>
      </c>
      <c r="GO25" s="39" t="s">
        <v>383</v>
      </c>
      <c r="GP25" s="39" t="s">
        <v>383</v>
      </c>
      <c r="GQ25" s="39" t="s">
        <v>383</v>
      </c>
      <c r="GR25" s="39" t="s">
        <v>383</v>
      </c>
      <c r="GS25" s="39" t="s">
        <v>383</v>
      </c>
      <c r="GT25" s="39">
        <v>0</v>
      </c>
      <c r="GU25" s="39" t="s">
        <v>383</v>
      </c>
      <c r="GV25" s="39"/>
      <c r="GW25" s="39">
        <v>1</v>
      </c>
      <c r="GX25" s="39">
        <v>5</v>
      </c>
      <c r="GY25" s="39" t="s">
        <v>383</v>
      </c>
      <c r="GZ25" s="39">
        <v>1</v>
      </c>
      <c r="HA25" s="39">
        <v>5</v>
      </c>
      <c r="HB25" s="39"/>
      <c r="HC25" s="39">
        <v>0</v>
      </c>
      <c r="HD25" s="39" t="s">
        <v>383</v>
      </c>
      <c r="HE25" s="39"/>
      <c r="HF25" s="39">
        <v>0</v>
      </c>
      <c r="HG25" s="39" t="s">
        <v>383</v>
      </c>
      <c r="HH25" s="39"/>
      <c r="HI25" s="39">
        <v>1</v>
      </c>
      <c r="HJ25" s="39">
        <v>5</v>
      </c>
      <c r="HK25" s="39"/>
      <c r="HL25" s="39">
        <v>0</v>
      </c>
      <c r="HM25" s="39" t="s">
        <v>383</v>
      </c>
      <c r="HN25" s="39"/>
      <c r="HO25" s="39">
        <v>0</v>
      </c>
      <c r="HP25" s="39" t="s">
        <v>383</v>
      </c>
      <c r="HQ25" s="39">
        <v>0</v>
      </c>
      <c r="HR25" s="39" t="s">
        <v>383</v>
      </c>
      <c r="HS25" s="39">
        <v>1</v>
      </c>
      <c r="HT25" s="39" t="s">
        <v>3020</v>
      </c>
      <c r="HU25" s="39">
        <v>1</v>
      </c>
      <c r="HV25" s="39" t="s">
        <v>383</v>
      </c>
      <c r="HW25" s="39"/>
      <c r="HX25" s="39" t="s">
        <v>383</v>
      </c>
      <c r="HY25" s="39" t="s">
        <v>2417</v>
      </c>
      <c r="HZ25" s="39"/>
      <c r="IA25" s="39" t="s">
        <v>1743</v>
      </c>
      <c r="IB25" s="39"/>
      <c r="IC25" s="39">
        <v>1</v>
      </c>
      <c r="ID25" s="39">
        <v>1</v>
      </c>
      <c r="IE25" s="39">
        <v>1</v>
      </c>
      <c r="IF25" s="39">
        <v>0</v>
      </c>
      <c r="IG25" s="39">
        <v>1</v>
      </c>
      <c r="IH25" s="39">
        <v>6</v>
      </c>
      <c r="II25" s="39">
        <v>0</v>
      </c>
      <c r="IJ25" s="39">
        <v>0</v>
      </c>
      <c r="IK25" s="39" t="s">
        <v>383</v>
      </c>
      <c r="IL25" s="39">
        <v>0</v>
      </c>
      <c r="IM25" s="39">
        <v>0</v>
      </c>
      <c r="IN25" s="39" t="s">
        <v>383</v>
      </c>
      <c r="IO25" s="39" t="s">
        <v>383</v>
      </c>
      <c r="IP25" s="39" t="s">
        <v>383</v>
      </c>
      <c r="IQ25" s="39">
        <v>0</v>
      </c>
      <c r="IR25" s="39">
        <v>0</v>
      </c>
      <c r="IS25" s="39" t="s">
        <v>383</v>
      </c>
      <c r="IT25" s="39" t="s">
        <v>383</v>
      </c>
      <c r="IU25" s="39" t="s">
        <v>383</v>
      </c>
      <c r="IV25" s="39">
        <v>0</v>
      </c>
      <c r="IW25" s="39">
        <v>0</v>
      </c>
      <c r="IX25" s="39" t="s">
        <v>383</v>
      </c>
      <c r="IY25" s="39" t="s">
        <v>383</v>
      </c>
      <c r="IZ25" s="39" t="s">
        <v>383</v>
      </c>
      <c r="JA25" s="39">
        <v>0</v>
      </c>
      <c r="JB25" s="39">
        <v>0</v>
      </c>
      <c r="JC25" s="39" t="s">
        <v>383</v>
      </c>
      <c r="JD25" s="39" t="s">
        <v>383</v>
      </c>
      <c r="JE25" s="39" t="s">
        <v>383</v>
      </c>
      <c r="JF25" s="39">
        <v>1</v>
      </c>
      <c r="JG25" s="39">
        <v>1</v>
      </c>
      <c r="JH25" s="39">
        <v>0</v>
      </c>
      <c r="JI25" s="39" t="s">
        <v>383</v>
      </c>
      <c r="JJ25" s="39">
        <v>0</v>
      </c>
      <c r="JK25" s="39">
        <v>0</v>
      </c>
      <c r="JL25" s="39" t="s">
        <v>383</v>
      </c>
      <c r="JM25" s="39" t="s">
        <v>383</v>
      </c>
      <c r="JN25" s="39" t="s">
        <v>383</v>
      </c>
      <c r="JO25" s="39">
        <v>3</v>
      </c>
      <c r="JP25" s="39">
        <v>1</v>
      </c>
      <c r="JQ25" s="39">
        <v>1</v>
      </c>
      <c r="JR25" s="39">
        <v>1</v>
      </c>
      <c r="JS25" s="39">
        <v>1</v>
      </c>
      <c r="JT25" s="39">
        <v>0</v>
      </c>
      <c r="JU25" s="39">
        <v>0</v>
      </c>
      <c r="JV25" s="39">
        <v>1</v>
      </c>
      <c r="JW25" s="39">
        <v>1</v>
      </c>
      <c r="JX25" s="39">
        <v>0</v>
      </c>
      <c r="JY25" s="39">
        <v>0</v>
      </c>
      <c r="JZ25" s="39">
        <v>1</v>
      </c>
      <c r="KA25" s="39">
        <v>1</v>
      </c>
      <c r="KB25" s="39">
        <v>1</v>
      </c>
      <c r="KC25" s="39">
        <v>1</v>
      </c>
      <c r="KD25" s="39">
        <v>1</v>
      </c>
      <c r="KE25" s="39">
        <v>56</v>
      </c>
      <c r="KF25" s="39">
        <v>1000</v>
      </c>
      <c r="KG25" s="39"/>
      <c r="KH25" s="39">
        <v>2</v>
      </c>
      <c r="KI25" s="39">
        <v>5</v>
      </c>
      <c r="KJ25" s="39"/>
      <c r="KK25" s="39">
        <v>0</v>
      </c>
      <c r="KL25" s="39"/>
      <c r="KM25" s="39"/>
      <c r="KN25" s="39">
        <v>0</v>
      </c>
      <c r="KO25" s="39"/>
      <c r="KP25" s="39" t="s">
        <v>3045</v>
      </c>
      <c r="KQ25" s="39">
        <v>4</v>
      </c>
      <c r="KR25" s="39">
        <v>15</v>
      </c>
      <c r="KS25" s="39" t="s">
        <v>2473</v>
      </c>
      <c r="KT25" s="39" t="s">
        <v>3046</v>
      </c>
      <c r="KU25" s="39">
        <v>1</v>
      </c>
      <c r="KV25" s="39">
        <v>0</v>
      </c>
      <c r="KW25" s="39">
        <v>0</v>
      </c>
      <c r="KX25" s="39">
        <v>0</v>
      </c>
      <c r="KY25" s="39">
        <v>0</v>
      </c>
      <c r="KZ25" s="39">
        <v>0</v>
      </c>
      <c r="LA25" s="39">
        <v>1</v>
      </c>
      <c r="LB25" s="39">
        <v>0</v>
      </c>
      <c r="LC25" s="39">
        <v>1</v>
      </c>
      <c r="LD25" s="39" t="s">
        <v>3047</v>
      </c>
      <c r="LE25" s="39">
        <v>5</v>
      </c>
      <c r="LF25" s="39">
        <v>1</v>
      </c>
      <c r="LG25" s="39">
        <v>1</v>
      </c>
      <c r="LH25" s="39">
        <v>1</v>
      </c>
      <c r="LI25" s="39">
        <v>0</v>
      </c>
      <c r="LJ25" s="39" t="s">
        <v>631</v>
      </c>
      <c r="LK25" s="39" t="s">
        <v>2702</v>
      </c>
      <c r="LL25" s="39">
        <v>1</v>
      </c>
      <c r="LM25" s="39">
        <v>0</v>
      </c>
      <c r="LN25" s="39">
        <v>1</v>
      </c>
      <c r="LO25" s="39">
        <v>0</v>
      </c>
      <c r="LP25" s="39">
        <v>0</v>
      </c>
      <c r="LQ25" s="39" t="s">
        <v>3048</v>
      </c>
      <c r="LR25" s="39">
        <v>1</v>
      </c>
      <c r="LS25" s="39"/>
      <c r="LT25" s="39">
        <v>18</v>
      </c>
      <c r="LU25" s="39" t="s">
        <v>2806</v>
      </c>
      <c r="LV25" s="39">
        <v>1</v>
      </c>
      <c r="LW25" s="39">
        <v>0</v>
      </c>
      <c r="LX25" s="39">
        <v>0</v>
      </c>
      <c r="LY25" s="39"/>
      <c r="LZ25" s="39">
        <v>1</v>
      </c>
      <c r="MA25" s="39">
        <v>1</v>
      </c>
      <c r="MB25" s="39">
        <v>0</v>
      </c>
      <c r="MC25" s="39">
        <v>1</v>
      </c>
      <c r="MD25" s="39">
        <v>0</v>
      </c>
      <c r="ME25" s="39">
        <v>0</v>
      </c>
      <c r="MF25" s="39"/>
      <c r="MG25" s="39">
        <v>0</v>
      </c>
      <c r="MH25" s="39"/>
      <c r="MI25" s="39">
        <v>1</v>
      </c>
      <c r="MJ25" s="39"/>
      <c r="MK25" s="39">
        <v>0</v>
      </c>
      <c r="ML25" s="39">
        <v>1</v>
      </c>
      <c r="MM25" s="39">
        <v>1</v>
      </c>
      <c r="MN25" s="39">
        <v>0</v>
      </c>
      <c r="MO25" s="39"/>
      <c r="MP25" s="39"/>
      <c r="MQ25" s="39">
        <v>1</v>
      </c>
      <c r="MR25" s="39">
        <v>0</v>
      </c>
      <c r="MS25" s="39"/>
      <c r="MT25" s="39"/>
      <c r="MU25" s="39"/>
      <c r="MV25" s="39">
        <v>0</v>
      </c>
      <c r="MW25" s="39" t="s">
        <v>3049</v>
      </c>
      <c r="MX25" s="39">
        <v>0</v>
      </c>
      <c r="MY25" s="39">
        <v>0</v>
      </c>
      <c r="MZ25" s="39">
        <v>1</v>
      </c>
      <c r="NA25" s="39">
        <v>0</v>
      </c>
      <c r="NB25" s="39">
        <v>0</v>
      </c>
      <c r="NC25" s="39">
        <v>0</v>
      </c>
      <c r="ND25" s="39">
        <v>0</v>
      </c>
      <c r="NE25" s="39">
        <v>0</v>
      </c>
      <c r="NF25" s="39">
        <v>1</v>
      </c>
      <c r="NG25" s="39"/>
      <c r="NH25" s="39" t="s">
        <v>3050</v>
      </c>
      <c r="NI25" s="39"/>
      <c r="NJ25" s="39" t="s">
        <v>2904</v>
      </c>
      <c r="NK25" s="39" t="s">
        <v>3051</v>
      </c>
      <c r="NL25" s="39" t="s">
        <v>2517</v>
      </c>
      <c r="NM25" s="39">
        <v>1</v>
      </c>
      <c r="NN25" s="39" t="s">
        <v>2965</v>
      </c>
      <c r="NO25" s="39" t="s">
        <v>2966</v>
      </c>
      <c r="NP25" s="39">
        <v>0</v>
      </c>
      <c r="NQ25" s="39" t="s">
        <v>2833</v>
      </c>
      <c r="NR25" s="39" t="s">
        <v>3052</v>
      </c>
      <c r="NS25" s="39"/>
      <c r="NT25" s="39"/>
      <c r="NU25" s="39"/>
      <c r="NV25" s="39"/>
      <c r="NW25" s="39">
        <v>0</v>
      </c>
      <c r="NX25" s="39"/>
      <c r="NY25" s="39">
        <v>1</v>
      </c>
      <c r="NZ25" s="39">
        <v>1</v>
      </c>
      <c r="OA25" s="39" t="s">
        <v>3008</v>
      </c>
      <c r="OB25" s="39">
        <v>0</v>
      </c>
      <c r="OC25" s="39">
        <v>1</v>
      </c>
      <c r="OD25" s="39">
        <v>1</v>
      </c>
      <c r="OE25" s="39">
        <v>0</v>
      </c>
      <c r="OF25" s="39">
        <v>0</v>
      </c>
      <c r="OG25" s="39">
        <v>0</v>
      </c>
      <c r="OH25" s="39">
        <v>0</v>
      </c>
      <c r="OI25" s="39">
        <v>0</v>
      </c>
      <c r="OJ25" s="39"/>
      <c r="OK25" s="39">
        <v>1</v>
      </c>
      <c r="OL25" s="39"/>
      <c r="OM25" s="39" t="s">
        <v>2434</v>
      </c>
      <c r="ON25" s="39">
        <v>1</v>
      </c>
      <c r="OO25" s="39">
        <v>0</v>
      </c>
      <c r="OP25" s="39">
        <v>0</v>
      </c>
      <c r="OQ25" s="39">
        <v>0</v>
      </c>
      <c r="OR25" s="39">
        <v>0</v>
      </c>
      <c r="OS25" s="39">
        <v>0</v>
      </c>
      <c r="OT25" s="39">
        <v>0</v>
      </c>
      <c r="OU25" s="39">
        <v>0</v>
      </c>
      <c r="OV25" s="39">
        <v>0</v>
      </c>
      <c r="OW25" s="39">
        <v>0</v>
      </c>
      <c r="OX25" s="39"/>
      <c r="OY25" s="39"/>
      <c r="OZ25" s="39" t="s">
        <v>1241</v>
      </c>
      <c r="PA25" s="39">
        <v>0</v>
      </c>
      <c r="PB25" s="39">
        <v>0</v>
      </c>
      <c r="PC25" s="39">
        <v>0</v>
      </c>
      <c r="PD25" s="39">
        <v>0</v>
      </c>
      <c r="PE25" s="39">
        <v>1</v>
      </c>
      <c r="PF25" s="39">
        <v>0</v>
      </c>
      <c r="PG25" s="39">
        <v>0</v>
      </c>
      <c r="PH25" s="39"/>
      <c r="PI25" s="39">
        <v>1</v>
      </c>
      <c r="PJ25" s="39" t="s">
        <v>1979</v>
      </c>
      <c r="PK25" s="39">
        <v>0</v>
      </c>
      <c r="PL25" s="39">
        <v>0</v>
      </c>
      <c r="PM25" s="39">
        <v>0</v>
      </c>
      <c r="PN25" s="39">
        <v>0</v>
      </c>
      <c r="PO25" s="39">
        <v>0</v>
      </c>
      <c r="PP25" s="39">
        <v>0</v>
      </c>
      <c r="PQ25" s="39">
        <v>0</v>
      </c>
      <c r="PR25" s="39">
        <v>1</v>
      </c>
      <c r="PS25" s="39">
        <v>0</v>
      </c>
      <c r="PT25" s="59" t="s">
        <v>3053</v>
      </c>
      <c r="PU25" s="39"/>
      <c r="PV25" s="39"/>
      <c r="PW25" s="39">
        <v>1</v>
      </c>
      <c r="PX25" s="39">
        <v>3</v>
      </c>
      <c r="PY25" s="39"/>
      <c r="PZ25" s="39" t="s">
        <v>383</v>
      </c>
      <c r="QA25" s="39" t="s">
        <v>3054</v>
      </c>
      <c r="QB25" s="39" t="s">
        <v>3055</v>
      </c>
      <c r="QC25" s="39" t="s">
        <v>3056</v>
      </c>
      <c r="QD25" s="39">
        <v>1</v>
      </c>
      <c r="QE25" s="39">
        <v>1</v>
      </c>
      <c r="QF25" s="39">
        <v>0</v>
      </c>
      <c r="QG25" s="39">
        <v>0</v>
      </c>
      <c r="QH25" s="39">
        <v>0</v>
      </c>
      <c r="QI25" s="39">
        <v>0</v>
      </c>
      <c r="QJ25" s="39">
        <v>0</v>
      </c>
      <c r="QK25" s="39">
        <v>0</v>
      </c>
      <c r="QL25" s="39"/>
      <c r="QM25" s="39" t="s">
        <v>2531</v>
      </c>
      <c r="QN25" s="39">
        <v>0</v>
      </c>
      <c r="QO25" s="39">
        <v>0</v>
      </c>
      <c r="QP25" s="39">
        <v>1</v>
      </c>
      <c r="QQ25" s="39">
        <v>0</v>
      </c>
      <c r="QR25" s="39">
        <v>0</v>
      </c>
      <c r="QS25" s="39"/>
      <c r="QT25" s="39" t="s">
        <v>3057</v>
      </c>
      <c r="QU25" s="39">
        <v>0</v>
      </c>
      <c r="QV25" s="39">
        <v>0</v>
      </c>
      <c r="QW25" s="39">
        <v>1</v>
      </c>
      <c r="QX25" s="39">
        <v>1</v>
      </c>
      <c r="QY25" s="39">
        <v>0</v>
      </c>
      <c r="QZ25" s="39">
        <v>0</v>
      </c>
      <c r="RA25" s="39">
        <v>0</v>
      </c>
      <c r="RB25" s="39"/>
      <c r="RC25" s="39">
        <v>1</v>
      </c>
      <c r="RD25" s="39">
        <v>1</v>
      </c>
      <c r="RE25" s="39">
        <v>4</v>
      </c>
      <c r="RF25" s="39"/>
      <c r="RG25" s="39">
        <v>1</v>
      </c>
      <c r="RH25" s="39">
        <v>4</v>
      </c>
      <c r="RI25" s="39"/>
      <c r="RJ25" s="39">
        <v>0</v>
      </c>
      <c r="RK25" s="39">
        <v>0</v>
      </c>
      <c r="RL25" s="39"/>
      <c r="RM25" s="39">
        <v>0</v>
      </c>
      <c r="RN25" s="39">
        <v>0</v>
      </c>
      <c r="RO25" s="39"/>
      <c r="RP25" s="39">
        <v>0</v>
      </c>
      <c r="RQ25" s="39"/>
      <c r="RR25" s="39" t="s">
        <v>3058</v>
      </c>
      <c r="RS25" s="39">
        <v>0</v>
      </c>
      <c r="RT25" s="39">
        <v>0</v>
      </c>
      <c r="RU25" s="39">
        <v>0</v>
      </c>
      <c r="RV25" s="39">
        <v>0</v>
      </c>
      <c r="RW25" s="39">
        <v>0</v>
      </c>
      <c r="RX25" s="39">
        <v>0</v>
      </c>
      <c r="RY25" s="39">
        <v>0</v>
      </c>
      <c r="RZ25" s="39">
        <v>0</v>
      </c>
      <c r="SA25" s="39">
        <v>0</v>
      </c>
      <c r="SB25" s="39">
        <v>1</v>
      </c>
      <c r="SC25" s="39">
        <v>0</v>
      </c>
      <c r="SD25" s="39">
        <v>0</v>
      </c>
      <c r="SE25" s="39">
        <v>0</v>
      </c>
      <c r="SF25" s="39">
        <v>1</v>
      </c>
      <c r="SG25" s="39" t="s">
        <v>2444</v>
      </c>
      <c r="SH25" s="39" t="s">
        <v>2445</v>
      </c>
      <c r="SI25" s="39" t="s">
        <v>2435</v>
      </c>
      <c r="SJ25" s="39">
        <v>0</v>
      </c>
      <c r="SK25" s="39">
        <v>0</v>
      </c>
      <c r="SL25" s="39">
        <v>0</v>
      </c>
      <c r="SM25" s="39">
        <v>0</v>
      </c>
      <c r="SN25" s="39">
        <v>0</v>
      </c>
      <c r="SO25" s="39">
        <v>0</v>
      </c>
      <c r="SP25" s="39">
        <v>0</v>
      </c>
      <c r="SQ25" s="39">
        <v>0</v>
      </c>
      <c r="SR25" s="39">
        <v>0</v>
      </c>
      <c r="SS25" s="39">
        <v>1</v>
      </c>
      <c r="ST25" s="39"/>
      <c r="SU25" s="39" t="s">
        <v>3059</v>
      </c>
      <c r="SV25" s="39">
        <v>1</v>
      </c>
      <c r="SW25" s="39">
        <v>0</v>
      </c>
      <c r="SX25" s="39">
        <v>1</v>
      </c>
      <c r="SY25" s="39">
        <v>0</v>
      </c>
      <c r="SZ25" s="39">
        <v>1</v>
      </c>
      <c r="TA25" s="39"/>
      <c r="TB25" s="39"/>
      <c r="TC25" s="39"/>
      <c r="TD25" s="39">
        <v>0</v>
      </c>
      <c r="TE25" s="39" t="s">
        <v>2943</v>
      </c>
      <c r="TF25" s="39" t="s">
        <v>383</v>
      </c>
      <c r="TG25" s="39"/>
      <c r="TH25" s="39" t="s">
        <v>2573</v>
      </c>
      <c r="TI25" s="39">
        <v>1</v>
      </c>
      <c r="TJ25" s="39">
        <v>0</v>
      </c>
      <c r="TK25" s="39">
        <v>0</v>
      </c>
      <c r="TL25" s="39">
        <v>0</v>
      </c>
      <c r="TM25" s="39">
        <v>0</v>
      </c>
      <c r="TN25" s="39">
        <v>0</v>
      </c>
      <c r="TO25" s="39">
        <v>0</v>
      </c>
      <c r="TP25" s="39">
        <v>0</v>
      </c>
      <c r="TQ25" s="39" t="s">
        <v>3060</v>
      </c>
      <c r="TR25" s="39">
        <v>0</v>
      </c>
      <c r="TS25" s="39" t="s">
        <v>2435</v>
      </c>
      <c r="TT25" s="39">
        <v>0</v>
      </c>
      <c r="TU25" s="39">
        <v>0</v>
      </c>
      <c r="TV25" s="39">
        <v>0</v>
      </c>
      <c r="TW25" s="39">
        <v>0</v>
      </c>
      <c r="TX25" s="39">
        <v>0</v>
      </c>
      <c r="TY25" s="39">
        <v>0</v>
      </c>
      <c r="TZ25" s="39">
        <v>0</v>
      </c>
      <c r="UA25" s="39">
        <v>0</v>
      </c>
      <c r="UB25" s="39">
        <v>1</v>
      </c>
      <c r="UC25" s="39"/>
      <c r="UD25" s="39">
        <f>SUM(TT25+TV25+TW25+TX25)</f>
        <v>0</v>
      </c>
      <c r="UE25" s="39" t="s">
        <v>2435</v>
      </c>
      <c r="UF25" s="39">
        <v>0</v>
      </c>
      <c r="UG25" s="39">
        <v>0</v>
      </c>
      <c r="UH25" s="39">
        <v>0</v>
      </c>
      <c r="UI25" s="39">
        <v>0</v>
      </c>
      <c r="UJ25" s="39">
        <v>0</v>
      </c>
      <c r="UK25" s="39">
        <v>1</v>
      </c>
      <c r="UL25" s="39">
        <v>9</v>
      </c>
      <c r="UM25" s="39" t="s">
        <v>383</v>
      </c>
      <c r="UN25" s="39">
        <v>9</v>
      </c>
      <c r="UO25" s="39" t="s">
        <v>383</v>
      </c>
      <c r="UP25" s="39" t="s">
        <v>383</v>
      </c>
      <c r="UQ25" s="39" t="s">
        <v>383</v>
      </c>
      <c r="UR25" s="39" t="s">
        <v>383</v>
      </c>
      <c r="US25" s="39" t="s">
        <v>383</v>
      </c>
      <c r="UT25" s="39" t="s">
        <v>383</v>
      </c>
      <c r="UU25" s="39" t="s">
        <v>383</v>
      </c>
      <c r="UV25" s="39">
        <v>0</v>
      </c>
      <c r="UW25" s="39" t="s">
        <v>383</v>
      </c>
      <c r="UX25" s="39"/>
      <c r="UY25" s="39" t="s">
        <v>2435</v>
      </c>
      <c r="UZ25" s="39">
        <v>0</v>
      </c>
      <c r="VA25" s="39">
        <v>0</v>
      </c>
      <c r="VB25" s="39">
        <v>0</v>
      </c>
      <c r="VC25" s="39">
        <v>0</v>
      </c>
      <c r="VD25" s="39">
        <v>0</v>
      </c>
      <c r="VE25" s="39">
        <v>0</v>
      </c>
      <c r="VF25" s="39">
        <v>1</v>
      </c>
      <c r="VG25" s="39">
        <v>0</v>
      </c>
      <c r="VH25" s="58"/>
      <c r="VI25" s="39">
        <v>1</v>
      </c>
      <c r="VJ25" s="39">
        <v>1</v>
      </c>
      <c r="VK25" s="39">
        <v>1</v>
      </c>
      <c r="VL25" s="39">
        <v>4</v>
      </c>
      <c r="VM25" s="39">
        <v>1</v>
      </c>
      <c r="VN25" s="39">
        <v>1</v>
      </c>
      <c r="VO25" s="39">
        <v>4</v>
      </c>
      <c r="VP25" s="39">
        <v>0</v>
      </c>
      <c r="VQ25" s="39">
        <v>0</v>
      </c>
      <c r="VR25" s="39">
        <v>0</v>
      </c>
      <c r="VS25" s="39">
        <v>0</v>
      </c>
      <c r="VT25" s="39"/>
      <c r="VU25" s="39">
        <v>0</v>
      </c>
      <c r="VV25" s="39" t="s">
        <v>3061</v>
      </c>
      <c r="VW25" s="39" t="s">
        <v>1979</v>
      </c>
      <c r="VX25" s="39">
        <v>0</v>
      </c>
      <c r="VY25" s="39">
        <v>0</v>
      </c>
      <c r="VZ25" s="39">
        <v>0</v>
      </c>
      <c r="WA25" s="39">
        <v>0</v>
      </c>
      <c r="WB25" s="39">
        <v>0</v>
      </c>
      <c r="WC25" s="39">
        <v>0</v>
      </c>
      <c r="WD25" s="39">
        <v>0</v>
      </c>
      <c r="WE25" s="39">
        <v>0</v>
      </c>
      <c r="WF25" s="39">
        <v>0</v>
      </c>
      <c r="WG25" s="39">
        <v>0</v>
      </c>
      <c r="WH25" s="39">
        <v>0</v>
      </c>
      <c r="WI25" s="39">
        <v>0</v>
      </c>
      <c r="WJ25" s="39">
        <v>0</v>
      </c>
      <c r="WK25" s="39">
        <v>1</v>
      </c>
      <c r="WL25" s="39" t="s">
        <v>2540</v>
      </c>
      <c r="WM25" s="39" t="s">
        <v>2541</v>
      </c>
      <c r="WN25" s="39"/>
      <c r="WO25" s="39">
        <f t="shared" si="0"/>
        <v>0</v>
      </c>
      <c r="WP25" s="39" t="s">
        <v>2593</v>
      </c>
      <c r="WQ25" s="39"/>
      <c r="WR25" s="39" t="s">
        <v>2435</v>
      </c>
      <c r="WS25" s="39">
        <v>0</v>
      </c>
      <c r="WT25" s="39">
        <v>0</v>
      </c>
      <c r="WU25" s="39">
        <v>0</v>
      </c>
      <c r="WV25" s="39">
        <v>0</v>
      </c>
      <c r="WW25" s="39">
        <v>0</v>
      </c>
      <c r="WX25" s="39">
        <v>0</v>
      </c>
      <c r="WY25" s="39">
        <v>0</v>
      </c>
      <c r="WZ25" s="39">
        <v>0</v>
      </c>
      <c r="XA25" s="39">
        <v>0</v>
      </c>
      <c r="XB25" s="39">
        <v>1</v>
      </c>
      <c r="XC25" s="39">
        <v>0</v>
      </c>
      <c r="XD25" s="39"/>
      <c r="XE25" s="39"/>
      <c r="XF25" s="39">
        <f t="shared" si="1"/>
        <v>0</v>
      </c>
      <c r="XG25" s="39" t="s">
        <v>2447</v>
      </c>
      <c r="XH25" s="39">
        <v>1</v>
      </c>
      <c r="XI25" s="39">
        <v>0</v>
      </c>
      <c r="XJ25" s="39">
        <v>0</v>
      </c>
      <c r="XK25" s="39">
        <v>0</v>
      </c>
      <c r="XL25" s="39">
        <v>0</v>
      </c>
      <c r="XM25" s="39"/>
      <c r="XN25" s="39"/>
      <c r="XO25" s="57" t="e">
        <f>SUM(XF25+WO25+VA25+UD25+TR25+TD25+#REF!)</f>
        <v>#REF!</v>
      </c>
      <c r="XP25" s="57">
        <v>1</v>
      </c>
      <c r="XQ25" s="56">
        <v>0</v>
      </c>
    </row>
    <row r="26" spans="1:641" ht="15" customHeight="1" x14ac:dyDescent="0.2">
      <c r="A26" s="63">
        <v>42444</v>
      </c>
      <c r="B26" s="63" t="s">
        <v>550</v>
      </c>
      <c r="C26" s="52" t="s">
        <v>660</v>
      </c>
      <c r="D26" s="39" t="s">
        <v>3062</v>
      </c>
      <c r="E26" s="52" t="s">
        <v>2888</v>
      </c>
      <c r="F26" s="52" t="s">
        <v>3063</v>
      </c>
      <c r="G26" s="52">
        <v>8.7171420000000008</v>
      </c>
      <c r="H26" s="52">
        <v>-80.059071000000003</v>
      </c>
      <c r="I26" s="52">
        <v>8.7170679870000001</v>
      </c>
      <c r="J26" s="52">
        <v>-80.05938596</v>
      </c>
      <c r="K26" s="52">
        <v>-80.059071000000003</v>
      </c>
      <c r="L26" s="52">
        <v>0</v>
      </c>
      <c r="M26" s="39">
        <v>0</v>
      </c>
      <c r="N26" s="39"/>
      <c r="O26" s="39">
        <v>7</v>
      </c>
      <c r="P26" s="39" t="s">
        <v>3064</v>
      </c>
      <c r="Q26" s="39">
        <v>0</v>
      </c>
      <c r="R26" s="41">
        <v>40</v>
      </c>
      <c r="S26" s="39">
        <v>0</v>
      </c>
      <c r="T26" s="39">
        <v>0</v>
      </c>
      <c r="U26" s="39" t="s">
        <v>2454</v>
      </c>
      <c r="V26" s="39" t="s">
        <v>2455</v>
      </c>
      <c r="W26" s="39" t="s">
        <v>2456</v>
      </c>
      <c r="X26" s="39" t="s">
        <v>383</v>
      </c>
      <c r="Y26" s="39" t="s">
        <v>2581</v>
      </c>
      <c r="Z26" s="39">
        <v>0</v>
      </c>
      <c r="AA26" s="39">
        <v>1</v>
      </c>
      <c r="AB26" s="39">
        <v>0</v>
      </c>
      <c r="AC26" s="39">
        <v>0</v>
      </c>
      <c r="AD26" s="39">
        <v>0</v>
      </c>
      <c r="AE26" s="39">
        <v>0</v>
      </c>
      <c r="AF26" s="39">
        <v>0</v>
      </c>
      <c r="AG26" s="39" t="s">
        <v>2456</v>
      </c>
      <c r="AH26" s="39" t="s">
        <v>2401</v>
      </c>
      <c r="AI26" s="39">
        <v>0</v>
      </c>
      <c r="AJ26" s="39">
        <v>1</v>
      </c>
      <c r="AK26" s="39">
        <v>0</v>
      </c>
      <c r="AL26" s="39">
        <v>1</v>
      </c>
      <c r="AM26" s="39">
        <v>0</v>
      </c>
      <c r="AN26" s="39">
        <v>0</v>
      </c>
      <c r="AO26" s="39">
        <v>0</v>
      </c>
      <c r="AP26" s="39" t="s">
        <v>3065</v>
      </c>
      <c r="AQ26" s="39">
        <v>0</v>
      </c>
      <c r="AR26" s="39"/>
      <c r="AS26" s="39">
        <v>15</v>
      </c>
      <c r="AT26" s="39">
        <v>42</v>
      </c>
      <c r="AU26" s="39">
        <v>1</v>
      </c>
      <c r="AV26" s="39"/>
      <c r="AW26" s="39">
        <v>1</v>
      </c>
      <c r="AX26" s="39" t="s">
        <v>383</v>
      </c>
      <c r="AY26" s="39">
        <v>1</v>
      </c>
      <c r="AZ26" s="39">
        <v>0</v>
      </c>
      <c r="BA26" s="39">
        <v>0</v>
      </c>
      <c r="BB26" s="39">
        <v>0</v>
      </c>
      <c r="BC26" s="39"/>
      <c r="BD26" s="39">
        <v>2</v>
      </c>
      <c r="BE26" s="39" t="s">
        <v>383</v>
      </c>
      <c r="BF26" s="39">
        <v>0</v>
      </c>
      <c r="BG26" s="39">
        <v>1</v>
      </c>
      <c r="BH26" s="39">
        <v>0</v>
      </c>
      <c r="BI26" s="39">
        <v>0</v>
      </c>
      <c r="BJ26" s="39"/>
      <c r="BK26" s="39">
        <v>3</v>
      </c>
      <c r="BL26" s="39">
        <v>2</v>
      </c>
      <c r="BM26" s="39" t="s">
        <v>383</v>
      </c>
      <c r="BN26" s="39">
        <v>0</v>
      </c>
      <c r="BO26" s="39">
        <v>1</v>
      </c>
      <c r="BP26" s="39">
        <v>0</v>
      </c>
      <c r="BQ26" s="39">
        <v>0</v>
      </c>
      <c r="BR26" s="39">
        <v>0</v>
      </c>
      <c r="BS26" s="39">
        <v>0</v>
      </c>
      <c r="BT26" s="39">
        <v>0</v>
      </c>
      <c r="BU26" s="39"/>
      <c r="BV26" s="39">
        <v>3</v>
      </c>
      <c r="BW26" s="39">
        <v>1</v>
      </c>
      <c r="BX26" s="39">
        <v>3</v>
      </c>
      <c r="BY26" s="39">
        <v>1</v>
      </c>
      <c r="BZ26" s="39">
        <v>0</v>
      </c>
      <c r="CA26" s="39">
        <v>1</v>
      </c>
      <c r="CB26" s="39">
        <v>0</v>
      </c>
      <c r="CC26" s="39" t="s">
        <v>3066</v>
      </c>
      <c r="CD26" s="39">
        <v>3</v>
      </c>
      <c r="CE26" s="39">
        <v>0</v>
      </c>
      <c r="CF26" s="39"/>
      <c r="CG26" s="39">
        <v>2</v>
      </c>
      <c r="CH26" s="39"/>
      <c r="CI26" s="39">
        <v>3</v>
      </c>
      <c r="CJ26" s="39">
        <v>3</v>
      </c>
      <c r="CK26" s="39"/>
      <c r="CL26" s="39" t="s">
        <v>2992</v>
      </c>
      <c r="CM26" s="39"/>
      <c r="CN26" s="39">
        <v>0</v>
      </c>
      <c r="CO26" s="39">
        <v>0</v>
      </c>
      <c r="CP26" s="39">
        <v>0</v>
      </c>
      <c r="CQ26" s="39"/>
      <c r="CR26" s="39">
        <v>1</v>
      </c>
      <c r="CS26" s="39"/>
      <c r="CT26" s="39">
        <v>0</v>
      </c>
      <c r="CU26" s="39">
        <v>1</v>
      </c>
      <c r="CV26" s="39">
        <v>1</v>
      </c>
      <c r="CW26" s="39" t="s">
        <v>3067</v>
      </c>
      <c r="CX26" s="39">
        <v>1</v>
      </c>
      <c r="CY26" s="39">
        <v>0</v>
      </c>
      <c r="CZ26" s="41"/>
      <c r="DA26" s="39">
        <v>0</v>
      </c>
      <c r="DB26" s="39"/>
      <c r="DC26" s="39">
        <v>0</v>
      </c>
      <c r="DD26" s="39"/>
      <c r="DE26" s="39">
        <v>0</v>
      </c>
      <c r="DF26" s="41"/>
      <c r="DG26" s="39">
        <v>0</v>
      </c>
      <c r="DH26" s="39"/>
      <c r="DI26" s="39">
        <v>0</v>
      </c>
      <c r="DJ26" s="39"/>
      <c r="DK26" s="39"/>
      <c r="DL26" s="39">
        <v>0</v>
      </c>
      <c r="DM26" s="39"/>
      <c r="DN26" s="39">
        <v>0</v>
      </c>
      <c r="DO26" s="39"/>
      <c r="DP26" s="39">
        <v>0</v>
      </c>
      <c r="DQ26" s="39"/>
      <c r="DR26" s="39">
        <v>0</v>
      </c>
      <c r="DS26" s="39"/>
      <c r="DT26" s="39">
        <v>0</v>
      </c>
      <c r="DU26" s="39"/>
      <c r="DV26" s="39">
        <v>0</v>
      </c>
      <c r="DW26" s="39"/>
      <c r="DX26" s="39">
        <v>1</v>
      </c>
      <c r="DY26" s="39">
        <v>1</v>
      </c>
      <c r="DZ26" s="39">
        <v>0</v>
      </c>
      <c r="EA26" s="39"/>
      <c r="EB26" s="39">
        <v>0</v>
      </c>
      <c r="EC26" s="39">
        <v>1</v>
      </c>
      <c r="ED26" s="39" t="s">
        <v>3068</v>
      </c>
      <c r="EE26" s="39" t="s">
        <v>3069</v>
      </c>
      <c r="EF26" s="39">
        <v>0</v>
      </c>
      <c r="EG26" s="39"/>
      <c r="EH26" s="39">
        <v>1</v>
      </c>
      <c r="EI26" s="39">
        <v>5</v>
      </c>
      <c r="EJ26" s="39" t="s">
        <v>2413</v>
      </c>
      <c r="EK26" s="64" t="s">
        <v>2466</v>
      </c>
      <c r="EL26" s="39" t="s">
        <v>3070</v>
      </c>
      <c r="EM26" s="39" t="s">
        <v>2464</v>
      </c>
      <c r="EN26" s="39">
        <v>0</v>
      </c>
      <c r="EO26" s="39">
        <v>1</v>
      </c>
      <c r="EP26" s="39">
        <v>5</v>
      </c>
      <c r="EQ26" s="39" t="s">
        <v>2413</v>
      </c>
      <c r="ER26" s="39" t="s">
        <v>2466</v>
      </c>
      <c r="ES26" s="39" t="s">
        <v>3071</v>
      </c>
      <c r="ET26" s="39" t="s">
        <v>2464</v>
      </c>
      <c r="EU26" s="39">
        <v>0</v>
      </c>
      <c r="EV26" s="39">
        <v>1</v>
      </c>
      <c r="EW26" s="39" t="s">
        <v>3072</v>
      </c>
      <c r="EX26" s="39" t="s">
        <v>2413</v>
      </c>
      <c r="EY26" s="39" t="s">
        <v>2466</v>
      </c>
      <c r="EZ26" s="39" t="s">
        <v>2665</v>
      </c>
      <c r="FA26" s="39" t="s">
        <v>2464</v>
      </c>
      <c r="FB26" s="39">
        <v>0</v>
      </c>
      <c r="FC26" s="39">
        <v>1</v>
      </c>
      <c r="FD26" s="39" t="s">
        <v>3072</v>
      </c>
      <c r="FE26" s="39" t="s">
        <v>2413</v>
      </c>
      <c r="FF26" s="39" t="s">
        <v>2466</v>
      </c>
      <c r="FG26" s="64" t="s">
        <v>3073</v>
      </c>
      <c r="FH26" s="39" t="s">
        <v>2464</v>
      </c>
      <c r="FI26" s="39">
        <v>0</v>
      </c>
      <c r="FJ26" s="39">
        <v>1</v>
      </c>
      <c r="FK26" s="39" t="s">
        <v>3074</v>
      </c>
      <c r="FL26" s="39" t="s">
        <v>2498</v>
      </c>
      <c r="FM26" s="39" t="s">
        <v>2466</v>
      </c>
      <c r="FN26" s="64" t="s">
        <v>3075</v>
      </c>
      <c r="FO26" s="64" t="s">
        <v>2469</v>
      </c>
      <c r="FP26" s="39">
        <v>0</v>
      </c>
      <c r="FQ26" s="39">
        <v>1</v>
      </c>
      <c r="FR26" s="39" t="s">
        <v>3072</v>
      </c>
      <c r="FS26" s="39" t="s">
        <v>2413</v>
      </c>
      <c r="FT26" s="39" t="s">
        <v>2466</v>
      </c>
      <c r="FU26" s="39" t="s">
        <v>2978</v>
      </c>
      <c r="FV26" s="39" t="s">
        <v>2464</v>
      </c>
      <c r="FW26" s="39">
        <v>0</v>
      </c>
      <c r="FX26" s="39">
        <v>1</v>
      </c>
      <c r="FY26" s="39">
        <v>3</v>
      </c>
      <c r="FZ26" s="39" t="s">
        <v>2413</v>
      </c>
      <c r="GA26" s="39" t="s">
        <v>2410</v>
      </c>
      <c r="GB26" s="64" t="s">
        <v>3076</v>
      </c>
      <c r="GC26" s="64" t="s">
        <v>2464</v>
      </c>
      <c r="GD26" s="39">
        <v>0</v>
      </c>
      <c r="GE26" s="39">
        <v>1</v>
      </c>
      <c r="GF26" s="39">
        <v>9</v>
      </c>
      <c r="GG26" s="39" t="s">
        <v>2498</v>
      </c>
      <c r="GH26" s="39" t="s">
        <v>2466</v>
      </c>
      <c r="GI26" s="39" t="s">
        <v>2978</v>
      </c>
      <c r="GJ26" s="39" t="s">
        <v>2464</v>
      </c>
      <c r="GK26" s="39">
        <v>0</v>
      </c>
      <c r="GL26" s="39">
        <v>1</v>
      </c>
      <c r="GM26" s="39" t="s">
        <v>3077</v>
      </c>
      <c r="GN26" s="39">
        <v>2</v>
      </c>
      <c r="GO26" s="39" t="s">
        <v>2413</v>
      </c>
      <c r="GP26" s="39" t="s">
        <v>2462</v>
      </c>
      <c r="GQ26" s="39" t="s">
        <v>2665</v>
      </c>
      <c r="GR26" s="39" t="s">
        <v>2464</v>
      </c>
      <c r="GS26" s="39">
        <v>0</v>
      </c>
      <c r="GT26" s="39">
        <v>0</v>
      </c>
      <c r="GU26" s="39" t="s">
        <v>383</v>
      </c>
      <c r="GV26" s="39"/>
      <c r="GW26" s="39">
        <v>1</v>
      </c>
      <c r="GX26" s="39">
        <v>10</v>
      </c>
      <c r="GY26" s="39" t="s">
        <v>3078</v>
      </c>
      <c r="GZ26" s="39">
        <v>1</v>
      </c>
      <c r="HA26" s="39">
        <v>1</v>
      </c>
      <c r="HB26" s="39"/>
      <c r="HC26" s="39">
        <v>0</v>
      </c>
      <c r="HD26" s="39" t="s">
        <v>383</v>
      </c>
      <c r="HE26" s="39"/>
      <c r="HF26" s="64">
        <v>0</v>
      </c>
      <c r="HG26" s="39">
        <v>100</v>
      </c>
      <c r="HH26" s="39"/>
      <c r="HI26" s="39">
        <v>0</v>
      </c>
      <c r="HJ26" s="39" t="s">
        <v>383</v>
      </c>
      <c r="HK26" s="39"/>
      <c r="HL26" s="39">
        <v>0</v>
      </c>
      <c r="HM26" s="39" t="s">
        <v>383</v>
      </c>
      <c r="HN26" s="39"/>
      <c r="HO26" s="39">
        <v>0</v>
      </c>
      <c r="HP26" s="39" t="s">
        <v>383</v>
      </c>
      <c r="HQ26" s="39">
        <v>0</v>
      </c>
      <c r="HR26" s="39" t="s">
        <v>383</v>
      </c>
      <c r="HS26" s="39">
        <v>0</v>
      </c>
      <c r="HT26" s="39"/>
      <c r="HU26" s="39" t="s">
        <v>383</v>
      </c>
      <c r="HV26" s="39" t="s">
        <v>383</v>
      </c>
      <c r="HW26" s="39"/>
      <c r="HX26" s="39" t="s">
        <v>383</v>
      </c>
      <c r="HY26" s="39" t="s">
        <v>2417</v>
      </c>
      <c r="HZ26" s="39"/>
      <c r="IA26" s="39" t="s">
        <v>1738</v>
      </c>
      <c r="IB26" s="39"/>
      <c r="IC26" s="39">
        <v>0</v>
      </c>
      <c r="ID26" s="39">
        <v>0</v>
      </c>
      <c r="IE26" s="39" t="s">
        <v>383</v>
      </c>
      <c r="IF26" s="39" t="s">
        <v>383</v>
      </c>
      <c r="IG26" s="39">
        <v>1</v>
      </c>
      <c r="IH26" s="39">
        <v>10</v>
      </c>
      <c r="II26" s="39">
        <v>0</v>
      </c>
      <c r="IJ26" s="39">
        <v>0</v>
      </c>
      <c r="IK26" s="39" t="s">
        <v>383</v>
      </c>
      <c r="IL26" s="39">
        <v>0</v>
      </c>
      <c r="IM26" s="39">
        <v>0</v>
      </c>
      <c r="IN26" s="39" t="s">
        <v>383</v>
      </c>
      <c r="IO26" s="39" t="s">
        <v>383</v>
      </c>
      <c r="IP26" s="39" t="s">
        <v>383</v>
      </c>
      <c r="IQ26" s="39">
        <v>0</v>
      </c>
      <c r="IR26" s="39">
        <v>0</v>
      </c>
      <c r="IS26" s="39" t="s">
        <v>383</v>
      </c>
      <c r="IT26" s="39" t="s">
        <v>383</v>
      </c>
      <c r="IU26" s="39" t="s">
        <v>383</v>
      </c>
      <c r="IV26" s="39">
        <v>0</v>
      </c>
      <c r="IW26" s="39">
        <v>0</v>
      </c>
      <c r="IX26" s="39" t="s">
        <v>383</v>
      </c>
      <c r="IY26" s="39" t="s">
        <v>383</v>
      </c>
      <c r="IZ26" s="39" t="s">
        <v>383</v>
      </c>
      <c r="JA26" s="39">
        <v>0</v>
      </c>
      <c r="JB26" s="39">
        <v>0</v>
      </c>
      <c r="JC26" s="39" t="s">
        <v>383</v>
      </c>
      <c r="JD26" s="39" t="s">
        <v>383</v>
      </c>
      <c r="JE26" s="39" t="s">
        <v>383</v>
      </c>
      <c r="JF26" s="39">
        <v>0</v>
      </c>
      <c r="JG26" s="39">
        <v>0</v>
      </c>
      <c r="JH26" s="39" t="s">
        <v>383</v>
      </c>
      <c r="JI26" s="39" t="s">
        <v>383</v>
      </c>
      <c r="JJ26" s="39">
        <v>0</v>
      </c>
      <c r="JK26" s="39">
        <v>0</v>
      </c>
      <c r="JL26" s="39" t="s">
        <v>383</v>
      </c>
      <c r="JM26" s="39" t="s">
        <v>383</v>
      </c>
      <c r="JN26" s="39" t="s">
        <v>2896</v>
      </c>
      <c r="JO26" s="39">
        <v>4</v>
      </c>
      <c r="JP26" s="39">
        <v>1</v>
      </c>
      <c r="JQ26" s="39">
        <v>1</v>
      </c>
      <c r="JR26" s="39">
        <v>1</v>
      </c>
      <c r="JS26" s="39">
        <v>1</v>
      </c>
      <c r="JT26" s="39">
        <v>1</v>
      </c>
      <c r="JU26" s="39">
        <v>1</v>
      </c>
      <c r="JV26" s="39">
        <v>1</v>
      </c>
      <c r="JW26" s="39">
        <v>1</v>
      </c>
      <c r="JX26" s="39">
        <v>1</v>
      </c>
      <c r="JY26" s="39">
        <v>1</v>
      </c>
      <c r="JZ26" s="39">
        <v>2</v>
      </c>
      <c r="KA26" s="39">
        <v>2</v>
      </c>
      <c r="KB26" s="39">
        <v>0</v>
      </c>
      <c r="KC26" s="39">
        <v>0</v>
      </c>
      <c r="KD26" s="39">
        <v>1</v>
      </c>
      <c r="KE26" s="39">
        <v>58</v>
      </c>
      <c r="KF26" s="39">
        <v>2000</v>
      </c>
      <c r="KG26" s="39" t="s">
        <v>3079</v>
      </c>
      <c r="KH26" s="39">
        <v>1</v>
      </c>
      <c r="KI26" s="39" t="s">
        <v>383</v>
      </c>
      <c r="KJ26" s="39"/>
      <c r="KK26" s="39">
        <v>2</v>
      </c>
      <c r="KL26" s="39"/>
      <c r="KM26" s="39" t="s">
        <v>3080</v>
      </c>
      <c r="KN26" s="39">
        <v>0</v>
      </c>
      <c r="KO26" s="39"/>
      <c r="KP26" s="39"/>
      <c r="KQ26" s="39">
        <v>4</v>
      </c>
      <c r="KR26" s="64">
        <v>4</v>
      </c>
      <c r="KS26" s="39" t="s">
        <v>3081</v>
      </c>
      <c r="KT26" s="39" t="s">
        <v>3082</v>
      </c>
      <c r="KU26" s="39">
        <v>0</v>
      </c>
      <c r="KV26" s="39">
        <v>0</v>
      </c>
      <c r="KW26" s="39">
        <v>1</v>
      </c>
      <c r="KX26" s="39">
        <v>1</v>
      </c>
      <c r="KY26" s="39">
        <v>0</v>
      </c>
      <c r="KZ26" s="39">
        <v>0</v>
      </c>
      <c r="LA26" s="39">
        <v>0</v>
      </c>
      <c r="LB26" s="39">
        <v>0</v>
      </c>
      <c r="LC26" s="39">
        <v>0</v>
      </c>
      <c r="LD26" s="39"/>
      <c r="LE26" s="39">
        <v>2</v>
      </c>
      <c r="LF26" s="39">
        <v>0</v>
      </c>
      <c r="LG26" s="39">
        <v>1</v>
      </c>
      <c r="LH26" s="39">
        <v>0</v>
      </c>
      <c r="LI26" s="39">
        <v>0</v>
      </c>
      <c r="LJ26" s="39"/>
      <c r="LK26" s="39" t="s">
        <v>2421</v>
      </c>
      <c r="LL26" s="39">
        <v>1</v>
      </c>
      <c r="LM26" s="39">
        <v>0</v>
      </c>
      <c r="LN26" s="39">
        <v>0</v>
      </c>
      <c r="LO26" s="39">
        <v>0</v>
      </c>
      <c r="LP26" s="39">
        <v>0</v>
      </c>
      <c r="LQ26" s="39"/>
      <c r="LR26" s="39">
        <v>1</v>
      </c>
      <c r="LS26" s="39"/>
      <c r="LT26" s="39">
        <v>2</v>
      </c>
      <c r="LU26" s="64" t="s">
        <v>3083</v>
      </c>
      <c r="LV26" s="39">
        <v>1</v>
      </c>
      <c r="LW26" s="39">
        <v>0</v>
      </c>
      <c r="LX26" s="39">
        <v>0</v>
      </c>
      <c r="LY26" s="39"/>
      <c r="LZ26" s="39">
        <v>1</v>
      </c>
      <c r="MA26" s="39">
        <v>0</v>
      </c>
      <c r="MB26" s="39">
        <v>1</v>
      </c>
      <c r="MC26" s="39">
        <v>1</v>
      </c>
      <c r="MD26" s="39">
        <v>0</v>
      </c>
      <c r="ME26" s="39">
        <v>0</v>
      </c>
      <c r="MF26" s="39"/>
      <c r="MG26" s="39">
        <v>0</v>
      </c>
      <c r="MH26" s="39"/>
      <c r="MI26" s="39">
        <v>1</v>
      </c>
      <c r="MJ26" s="39"/>
      <c r="MK26" s="39">
        <v>1</v>
      </c>
      <c r="ML26" s="39">
        <v>1</v>
      </c>
      <c r="MM26" s="39">
        <v>1</v>
      </c>
      <c r="MN26" s="39">
        <v>0</v>
      </c>
      <c r="MO26" s="39"/>
      <c r="MP26" s="39"/>
      <c r="MQ26" s="39">
        <v>1</v>
      </c>
      <c r="MR26" s="39">
        <v>1</v>
      </c>
      <c r="MS26" s="39">
        <v>1</v>
      </c>
      <c r="MT26" s="39" t="s">
        <v>3084</v>
      </c>
      <c r="MU26" s="39"/>
      <c r="MV26" s="39">
        <v>1</v>
      </c>
      <c r="MW26" s="39" t="s">
        <v>2901</v>
      </c>
      <c r="MX26" s="39">
        <v>1</v>
      </c>
      <c r="MY26" s="39">
        <v>0</v>
      </c>
      <c r="MZ26" s="39">
        <v>1</v>
      </c>
      <c r="NA26" s="39">
        <v>0</v>
      </c>
      <c r="NB26" s="39">
        <v>0</v>
      </c>
      <c r="NC26" s="39">
        <v>0</v>
      </c>
      <c r="ND26" s="39">
        <v>0</v>
      </c>
      <c r="NE26" s="39">
        <v>0</v>
      </c>
      <c r="NF26" s="39">
        <v>0</v>
      </c>
      <c r="NG26" s="39"/>
      <c r="NH26" s="39" t="s">
        <v>3085</v>
      </c>
      <c r="NI26" s="39"/>
      <c r="NJ26" s="39" t="s">
        <v>3086</v>
      </c>
      <c r="NK26" s="39" t="s">
        <v>3087</v>
      </c>
      <c r="NL26" s="39" t="s">
        <v>3088</v>
      </c>
      <c r="NM26" s="39">
        <v>0</v>
      </c>
      <c r="NN26" s="39"/>
      <c r="NO26" s="39"/>
      <c r="NP26" s="39"/>
      <c r="NQ26" s="39"/>
      <c r="NR26" s="39"/>
      <c r="NS26" s="39"/>
      <c r="NT26" s="39"/>
      <c r="NU26" s="39"/>
      <c r="NV26" s="39"/>
      <c r="NW26" s="39">
        <v>1</v>
      </c>
      <c r="NX26" s="39"/>
      <c r="NY26" s="39">
        <v>1</v>
      </c>
      <c r="NZ26" s="39">
        <v>1</v>
      </c>
      <c r="OA26" s="39" t="s">
        <v>2967</v>
      </c>
      <c r="OB26" s="39">
        <v>0</v>
      </c>
      <c r="OC26" s="39">
        <v>0</v>
      </c>
      <c r="OD26" s="39">
        <v>1</v>
      </c>
      <c r="OE26" s="39">
        <v>0</v>
      </c>
      <c r="OF26" s="39">
        <v>0</v>
      </c>
      <c r="OG26" s="39">
        <v>0</v>
      </c>
      <c r="OH26" s="39">
        <v>0</v>
      </c>
      <c r="OI26" s="39">
        <v>0</v>
      </c>
      <c r="OJ26" s="39"/>
      <c r="OK26" s="39">
        <v>1</v>
      </c>
      <c r="OL26" s="39"/>
      <c r="OM26" s="39" t="s">
        <v>2434</v>
      </c>
      <c r="ON26" s="39">
        <v>1</v>
      </c>
      <c r="OO26" s="39">
        <v>0</v>
      </c>
      <c r="OP26" s="39">
        <v>0</v>
      </c>
      <c r="OQ26" s="39">
        <v>0</v>
      </c>
      <c r="OR26" s="39">
        <v>0</v>
      </c>
      <c r="OS26" s="39">
        <v>0</v>
      </c>
      <c r="OT26" s="39">
        <v>0</v>
      </c>
      <c r="OU26" s="39">
        <v>0</v>
      </c>
      <c r="OV26" s="39">
        <v>0</v>
      </c>
      <c r="OW26" s="39">
        <v>0</v>
      </c>
      <c r="OX26" s="39"/>
      <c r="OY26" s="39"/>
      <c r="OZ26" s="39" t="s">
        <v>1241</v>
      </c>
      <c r="PA26" s="39">
        <v>0</v>
      </c>
      <c r="PB26" s="39">
        <v>0</v>
      </c>
      <c r="PC26" s="39">
        <v>0</v>
      </c>
      <c r="PD26" s="39">
        <v>0</v>
      </c>
      <c r="PE26" s="39">
        <v>1</v>
      </c>
      <c r="PF26" s="39">
        <v>0</v>
      </c>
      <c r="PG26" s="39">
        <v>0</v>
      </c>
      <c r="PH26" s="39"/>
      <c r="PI26" s="39">
        <v>1</v>
      </c>
      <c r="PJ26" s="39" t="s">
        <v>1979</v>
      </c>
      <c r="PK26" s="39">
        <v>0</v>
      </c>
      <c r="PL26" s="39">
        <v>0</v>
      </c>
      <c r="PM26" s="39">
        <v>0</v>
      </c>
      <c r="PN26" s="39">
        <v>0</v>
      </c>
      <c r="PO26" s="39">
        <v>0</v>
      </c>
      <c r="PP26" s="39">
        <v>0</v>
      </c>
      <c r="PQ26" s="39">
        <v>0</v>
      </c>
      <c r="PR26" s="39">
        <v>1</v>
      </c>
      <c r="PS26" s="39">
        <v>0</v>
      </c>
      <c r="PT26" s="39" t="s">
        <v>3089</v>
      </c>
      <c r="PU26" s="39"/>
      <c r="PV26" s="39"/>
      <c r="PW26" s="39">
        <v>1</v>
      </c>
      <c r="PX26" s="39">
        <v>5</v>
      </c>
      <c r="PY26" s="39"/>
      <c r="PZ26" s="39" t="s">
        <v>383</v>
      </c>
      <c r="QA26" s="39" t="s">
        <v>3090</v>
      </c>
      <c r="QB26" s="39" t="s">
        <v>2814</v>
      </c>
      <c r="QC26" s="39" t="s">
        <v>2815</v>
      </c>
      <c r="QD26" s="39">
        <v>1</v>
      </c>
      <c r="QE26" s="39">
        <v>1</v>
      </c>
      <c r="QF26" s="39">
        <v>0</v>
      </c>
      <c r="QG26" s="39">
        <v>0</v>
      </c>
      <c r="QH26" s="39">
        <v>0</v>
      </c>
      <c r="QI26" s="39">
        <v>0</v>
      </c>
      <c r="QJ26" s="39">
        <v>0</v>
      </c>
      <c r="QK26" s="39">
        <v>0</v>
      </c>
      <c r="QL26" s="39"/>
      <c r="QM26" s="39" t="s">
        <v>2435</v>
      </c>
      <c r="QN26" s="39">
        <v>0</v>
      </c>
      <c r="QO26" s="39">
        <v>0</v>
      </c>
      <c r="QP26" s="39">
        <v>0</v>
      </c>
      <c r="QQ26" s="39">
        <v>1</v>
      </c>
      <c r="QR26" s="39">
        <v>0</v>
      </c>
      <c r="QS26" s="39"/>
      <c r="QT26" s="39" t="s">
        <v>2435</v>
      </c>
      <c r="QU26" s="39">
        <v>0</v>
      </c>
      <c r="QV26" s="39">
        <v>0</v>
      </c>
      <c r="QW26" s="39">
        <v>0</v>
      </c>
      <c r="QX26" s="39">
        <v>0</v>
      </c>
      <c r="QY26" s="39">
        <v>0</v>
      </c>
      <c r="QZ26" s="39">
        <v>1</v>
      </c>
      <c r="RA26" s="39">
        <v>0</v>
      </c>
      <c r="RB26" s="39"/>
      <c r="RC26" s="39">
        <v>0</v>
      </c>
      <c r="RD26" s="39">
        <v>0</v>
      </c>
      <c r="RE26" s="39">
        <v>0</v>
      </c>
      <c r="RF26" s="39"/>
      <c r="RG26" s="39">
        <v>0</v>
      </c>
      <c r="RH26" s="39">
        <v>0</v>
      </c>
      <c r="RI26" s="39"/>
      <c r="RJ26" s="39">
        <v>0</v>
      </c>
      <c r="RK26" s="39">
        <v>0</v>
      </c>
      <c r="RL26" s="39"/>
      <c r="RM26" s="39">
        <v>0</v>
      </c>
      <c r="RN26" s="39">
        <v>0</v>
      </c>
      <c r="RO26" s="39"/>
      <c r="RP26" s="39">
        <v>0</v>
      </c>
      <c r="RQ26" s="39"/>
      <c r="RR26" s="39" t="s">
        <v>1979</v>
      </c>
      <c r="RS26" s="39">
        <v>0</v>
      </c>
      <c r="RT26" s="39">
        <v>0</v>
      </c>
      <c r="RU26" s="39">
        <v>0</v>
      </c>
      <c r="RV26" s="39">
        <v>0</v>
      </c>
      <c r="RW26" s="39">
        <v>0</v>
      </c>
      <c r="RX26" s="39">
        <v>0</v>
      </c>
      <c r="RY26" s="39">
        <v>0</v>
      </c>
      <c r="RZ26" s="39">
        <v>0</v>
      </c>
      <c r="SA26" s="39">
        <v>0</v>
      </c>
      <c r="SB26" s="39">
        <v>0</v>
      </c>
      <c r="SC26" s="39">
        <v>0</v>
      </c>
      <c r="SD26" s="39">
        <v>0</v>
      </c>
      <c r="SE26" s="39">
        <v>0</v>
      </c>
      <c r="SF26" s="39">
        <v>1</v>
      </c>
      <c r="SG26" s="39" t="s">
        <v>2742</v>
      </c>
      <c r="SH26" s="39" t="s">
        <v>2743</v>
      </c>
      <c r="SI26" s="39" t="s">
        <v>2435</v>
      </c>
      <c r="SJ26" s="39">
        <v>0</v>
      </c>
      <c r="SK26" s="39">
        <v>0</v>
      </c>
      <c r="SL26" s="39">
        <v>0</v>
      </c>
      <c r="SM26" s="39">
        <v>0</v>
      </c>
      <c r="SN26" s="39">
        <v>0</v>
      </c>
      <c r="SO26" s="39">
        <v>0</v>
      </c>
      <c r="SP26" s="39">
        <v>0</v>
      </c>
      <c r="SQ26" s="39">
        <v>0</v>
      </c>
      <c r="SR26" s="39">
        <v>0</v>
      </c>
      <c r="SS26" s="39">
        <v>1</v>
      </c>
      <c r="ST26" s="39"/>
      <c r="SU26" s="39" t="s">
        <v>2447</v>
      </c>
      <c r="SV26" s="39">
        <v>1</v>
      </c>
      <c r="SW26" s="39">
        <v>0</v>
      </c>
      <c r="SX26" s="39">
        <v>0</v>
      </c>
      <c r="SY26" s="39">
        <v>0</v>
      </c>
      <c r="SZ26" s="39">
        <v>0</v>
      </c>
      <c r="TA26" s="39"/>
      <c r="TB26" s="39"/>
      <c r="TC26" s="39"/>
      <c r="TD26" s="39">
        <v>0</v>
      </c>
      <c r="TE26" s="39"/>
      <c r="TF26" s="39">
        <v>1</v>
      </c>
      <c r="TG26" s="39"/>
      <c r="TH26" s="39" t="s">
        <v>2573</v>
      </c>
      <c r="TI26" s="39">
        <v>1</v>
      </c>
      <c r="TJ26" s="39">
        <v>0</v>
      </c>
      <c r="TK26" s="39">
        <v>0</v>
      </c>
      <c r="TL26" s="39">
        <v>0</v>
      </c>
      <c r="TM26" s="39">
        <v>0</v>
      </c>
      <c r="TN26" s="39">
        <v>0</v>
      </c>
      <c r="TO26" s="39">
        <v>0</v>
      </c>
      <c r="TP26" s="39">
        <v>0</v>
      </c>
      <c r="TQ26" s="39" t="s">
        <v>3091</v>
      </c>
      <c r="TR26" s="39">
        <v>0</v>
      </c>
      <c r="TS26" s="39" t="s">
        <v>383</v>
      </c>
      <c r="TT26" s="39" t="s">
        <v>383</v>
      </c>
      <c r="TU26" s="39" t="s">
        <v>383</v>
      </c>
      <c r="TV26" s="39" t="s">
        <v>383</v>
      </c>
      <c r="TW26" s="39" t="s">
        <v>383</v>
      </c>
      <c r="TX26" s="39" t="s">
        <v>383</v>
      </c>
      <c r="TY26" s="39" t="s">
        <v>383</v>
      </c>
      <c r="TZ26" s="39" t="s">
        <v>383</v>
      </c>
      <c r="UA26" s="39" t="s">
        <v>383</v>
      </c>
      <c r="UB26" s="39" t="s">
        <v>383</v>
      </c>
      <c r="UC26" s="39"/>
      <c r="UD26" s="39">
        <v>0</v>
      </c>
      <c r="UE26" s="39" t="s">
        <v>383</v>
      </c>
      <c r="UF26" s="39" t="s">
        <v>383</v>
      </c>
      <c r="UG26" s="39" t="s">
        <v>383</v>
      </c>
      <c r="UH26" s="39" t="s">
        <v>383</v>
      </c>
      <c r="UI26" s="39" t="s">
        <v>383</v>
      </c>
      <c r="UJ26" s="39" t="s">
        <v>383</v>
      </c>
      <c r="UK26" s="39" t="s">
        <v>383</v>
      </c>
      <c r="UL26" s="39" t="s">
        <v>383</v>
      </c>
      <c r="UM26" s="39" t="s">
        <v>383</v>
      </c>
      <c r="UN26" s="39" t="s">
        <v>383</v>
      </c>
      <c r="UO26" s="39" t="s">
        <v>383</v>
      </c>
      <c r="UP26" s="39" t="s">
        <v>383</v>
      </c>
      <c r="UQ26" s="39" t="s">
        <v>383</v>
      </c>
      <c r="UR26" s="39" t="s">
        <v>383</v>
      </c>
      <c r="US26" s="39" t="s">
        <v>383</v>
      </c>
      <c r="UT26" s="39" t="s">
        <v>383</v>
      </c>
      <c r="UU26" s="39" t="s">
        <v>383</v>
      </c>
      <c r="UV26" s="39" t="s">
        <v>383</v>
      </c>
      <c r="UW26" s="39" t="s">
        <v>383</v>
      </c>
      <c r="UX26" s="39"/>
      <c r="UY26" s="39" t="s">
        <v>383</v>
      </c>
      <c r="UZ26" s="39" t="s">
        <v>383</v>
      </c>
      <c r="VA26" s="39">
        <v>0</v>
      </c>
      <c r="VB26" s="39" t="s">
        <v>383</v>
      </c>
      <c r="VC26" s="39" t="s">
        <v>383</v>
      </c>
      <c r="VD26" s="39" t="s">
        <v>383</v>
      </c>
      <c r="VE26" s="39" t="s">
        <v>383</v>
      </c>
      <c r="VF26" s="39" t="s">
        <v>383</v>
      </c>
      <c r="VG26" s="39" t="s">
        <v>383</v>
      </c>
      <c r="VH26" s="39"/>
      <c r="VI26" s="39">
        <v>1</v>
      </c>
      <c r="VJ26" s="39">
        <v>1</v>
      </c>
      <c r="VK26" s="39">
        <v>4</v>
      </c>
      <c r="VL26" s="39"/>
      <c r="VM26" s="39">
        <v>1</v>
      </c>
      <c r="VN26" s="39">
        <v>2</v>
      </c>
      <c r="VO26" s="39"/>
      <c r="VP26" s="39">
        <v>1</v>
      </c>
      <c r="VQ26" s="39">
        <v>1</v>
      </c>
      <c r="VR26" s="39">
        <v>1</v>
      </c>
      <c r="VS26" s="39">
        <v>2</v>
      </c>
      <c r="VT26" s="39"/>
      <c r="VU26" s="39">
        <v>0</v>
      </c>
      <c r="VV26" s="39"/>
      <c r="VW26" s="39" t="s">
        <v>1979</v>
      </c>
      <c r="VX26" s="39">
        <v>0</v>
      </c>
      <c r="VY26" s="39">
        <v>0</v>
      </c>
      <c r="VZ26" s="39">
        <v>0</v>
      </c>
      <c r="WA26" s="39">
        <v>0</v>
      </c>
      <c r="WB26" s="39">
        <v>0</v>
      </c>
      <c r="WC26" s="39">
        <v>0</v>
      </c>
      <c r="WD26" s="39">
        <v>0</v>
      </c>
      <c r="WE26" s="39">
        <v>0</v>
      </c>
      <c r="WF26" s="39">
        <v>0</v>
      </c>
      <c r="WG26" s="39">
        <v>0</v>
      </c>
      <c r="WH26" s="39">
        <v>0</v>
      </c>
      <c r="WI26" s="39">
        <v>0</v>
      </c>
      <c r="WJ26" s="39">
        <v>0</v>
      </c>
      <c r="WK26" s="39">
        <v>1</v>
      </c>
      <c r="WL26" s="39" t="s">
        <v>2540</v>
      </c>
      <c r="WM26" s="39" t="s">
        <v>2541</v>
      </c>
      <c r="WN26" s="39"/>
      <c r="WO26" s="39">
        <f t="shared" si="0"/>
        <v>0</v>
      </c>
      <c r="WP26" s="39" t="s">
        <v>2681</v>
      </c>
      <c r="WQ26" s="39" t="s">
        <v>3092</v>
      </c>
      <c r="WR26" s="39" t="s">
        <v>2988</v>
      </c>
      <c r="WS26" s="39">
        <v>1</v>
      </c>
      <c r="WT26" s="39">
        <v>0</v>
      </c>
      <c r="WU26" s="39">
        <v>1</v>
      </c>
      <c r="WV26" s="39">
        <v>0</v>
      </c>
      <c r="WW26" s="39">
        <v>0</v>
      </c>
      <c r="WX26" s="39">
        <v>0</v>
      </c>
      <c r="WY26" s="39">
        <v>0</v>
      </c>
      <c r="WZ26" s="39">
        <v>0</v>
      </c>
      <c r="XA26" s="39">
        <v>0</v>
      </c>
      <c r="XB26" s="39">
        <v>0</v>
      </c>
      <c r="XC26" s="39">
        <v>0</v>
      </c>
      <c r="XD26" s="39"/>
      <c r="XE26" s="39"/>
      <c r="XF26" s="39">
        <f t="shared" si="1"/>
        <v>1</v>
      </c>
      <c r="XG26" s="39" t="s">
        <v>2447</v>
      </c>
      <c r="XH26" s="39">
        <v>1</v>
      </c>
      <c r="XI26" s="39">
        <v>0</v>
      </c>
      <c r="XJ26" s="39">
        <v>0</v>
      </c>
      <c r="XK26" s="39">
        <v>0</v>
      </c>
      <c r="XL26" s="39">
        <v>0</v>
      </c>
      <c r="XM26" s="39"/>
      <c r="XN26" s="39"/>
      <c r="XO26" s="57" t="e">
        <f>SUM(XF26+WO26+VA26+UD26+TR26+TD26+#REF!)</f>
        <v>#REF!</v>
      </c>
      <c r="XP26" s="57">
        <v>2</v>
      </c>
      <c r="XQ26" s="56">
        <v>0</v>
      </c>
    </row>
    <row r="27" spans="1:641" ht="15" customHeight="1" x14ac:dyDescent="0.2">
      <c r="A27" s="63">
        <v>42446</v>
      </c>
      <c r="B27" s="63" t="s">
        <v>550</v>
      </c>
      <c r="C27" s="52" t="s">
        <v>670</v>
      </c>
      <c r="D27" s="39" t="s">
        <v>3093</v>
      </c>
      <c r="E27" s="52" t="s">
        <v>2888</v>
      </c>
      <c r="F27" s="52" t="s">
        <v>3094</v>
      </c>
      <c r="G27" s="52">
        <v>8.7255350000000007</v>
      </c>
      <c r="H27" s="52">
        <v>-80.055199000000002</v>
      </c>
      <c r="I27" s="52"/>
      <c r="J27" s="52"/>
      <c r="K27" s="52">
        <v>-80.055199000000002</v>
      </c>
      <c r="L27" s="52">
        <v>489.073509328</v>
      </c>
      <c r="M27" s="39">
        <v>48</v>
      </c>
      <c r="N27" s="39"/>
      <c r="O27" s="39">
        <v>5</v>
      </c>
      <c r="P27" s="39" t="s">
        <v>3095</v>
      </c>
      <c r="Q27" s="39">
        <v>0</v>
      </c>
      <c r="R27" s="41">
        <v>49</v>
      </c>
      <c r="S27" s="64">
        <v>1</v>
      </c>
      <c r="T27" s="64">
        <v>2</v>
      </c>
      <c r="U27" s="39" t="s">
        <v>2454</v>
      </c>
      <c r="V27" s="39" t="s">
        <v>3096</v>
      </c>
      <c r="W27" s="39" t="s">
        <v>2456</v>
      </c>
      <c r="X27" s="39" t="s">
        <v>383</v>
      </c>
      <c r="Y27" s="39" t="s">
        <v>2581</v>
      </c>
      <c r="Z27" s="39">
        <v>0</v>
      </c>
      <c r="AA27" s="39">
        <v>1</v>
      </c>
      <c r="AB27" s="39">
        <v>0</v>
      </c>
      <c r="AC27" s="39">
        <v>0</v>
      </c>
      <c r="AD27" s="39">
        <v>0</v>
      </c>
      <c r="AE27" s="39">
        <v>0</v>
      </c>
      <c r="AF27" s="39">
        <v>0</v>
      </c>
      <c r="AG27" s="39" t="s">
        <v>2456</v>
      </c>
      <c r="AH27" s="39" t="s">
        <v>383</v>
      </c>
      <c r="AI27" s="39">
        <v>0</v>
      </c>
      <c r="AJ27" s="39">
        <v>1</v>
      </c>
      <c r="AK27" s="39">
        <v>0</v>
      </c>
      <c r="AL27" s="39">
        <v>0</v>
      </c>
      <c r="AM27" s="39">
        <v>0</v>
      </c>
      <c r="AN27" s="39">
        <v>0</v>
      </c>
      <c r="AO27" s="39">
        <v>0</v>
      </c>
      <c r="AP27" s="39" t="s">
        <v>2581</v>
      </c>
      <c r="AQ27" s="39">
        <v>1</v>
      </c>
      <c r="AR27" s="39" t="s">
        <v>3097</v>
      </c>
      <c r="AS27" s="39">
        <v>15</v>
      </c>
      <c r="AT27" s="39">
        <v>49</v>
      </c>
      <c r="AU27" s="39">
        <v>1</v>
      </c>
      <c r="AV27" s="39" t="s">
        <v>3098</v>
      </c>
      <c r="AW27" s="39">
        <v>1</v>
      </c>
      <c r="AX27" s="39" t="s">
        <v>383</v>
      </c>
      <c r="AY27" s="39">
        <v>1</v>
      </c>
      <c r="AZ27" s="39">
        <v>0</v>
      </c>
      <c r="BA27" s="39">
        <v>0</v>
      </c>
      <c r="BB27" s="39">
        <v>0</v>
      </c>
      <c r="BC27" s="39"/>
      <c r="BD27" s="39">
        <v>2</v>
      </c>
      <c r="BE27" s="39" t="s">
        <v>383</v>
      </c>
      <c r="BF27" s="39">
        <v>0</v>
      </c>
      <c r="BG27" s="39">
        <v>1</v>
      </c>
      <c r="BH27" s="39">
        <v>0</v>
      </c>
      <c r="BI27" s="39">
        <v>0</v>
      </c>
      <c r="BJ27" s="39"/>
      <c r="BK27" s="64">
        <v>3</v>
      </c>
      <c r="BL27" s="39">
        <v>2</v>
      </c>
      <c r="BM27" s="39" t="s">
        <v>383</v>
      </c>
      <c r="BN27" s="39">
        <v>0</v>
      </c>
      <c r="BO27" s="39">
        <v>1</v>
      </c>
      <c r="BP27" s="39">
        <v>0</v>
      </c>
      <c r="BQ27" s="39">
        <v>0</v>
      </c>
      <c r="BR27" s="39">
        <v>0</v>
      </c>
      <c r="BS27" s="39">
        <v>0</v>
      </c>
      <c r="BT27" s="39">
        <v>0</v>
      </c>
      <c r="BU27" s="39"/>
      <c r="BV27" s="64">
        <v>3</v>
      </c>
      <c r="BW27" s="39">
        <v>3</v>
      </c>
      <c r="BX27" s="39">
        <v>2</v>
      </c>
      <c r="BY27" s="39">
        <v>1</v>
      </c>
      <c r="BZ27" s="39">
        <v>0</v>
      </c>
      <c r="CA27" s="39">
        <v>1</v>
      </c>
      <c r="CB27" s="39">
        <v>0</v>
      </c>
      <c r="CC27" s="58"/>
      <c r="CD27" s="64">
        <v>3</v>
      </c>
      <c r="CE27" s="39">
        <v>1</v>
      </c>
      <c r="CF27" s="39"/>
      <c r="CG27" s="39">
        <v>2</v>
      </c>
      <c r="CH27" s="39"/>
      <c r="CI27" s="39">
        <v>3</v>
      </c>
      <c r="CJ27" s="39">
        <v>3</v>
      </c>
      <c r="CK27" s="39"/>
      <c r="CL27" s="39" t="s">
        <v>2688</v>
      </c>
      <c r="CM27" s="39" t="s">
        <v>2602</v>
      </c>
      <c r="CN27" s="64">
        <v>1</v>
      </c>
      <c r="CO27" s="39">
        <v>0</v>
      </c>
      <c r="CP27" s="39">
        <v>0</v>
      </c>
      <c r="CQ27" s="39"/>
      <c r="CR27" s="39">
        <v>1</v>
      </c>
      <c r="CS27" s="39"/>
      <c r="CT27" s="39">
        <v>0</v>
      </c>
      <c r="CU27" s="39">
        <v>1</v>
      </c>
      <c r="CV27" s="39">
        <v>0</v>
      </c>
      <c r="CW27" s="39"/>
      <c r="CX27" s="39">
        <v>0</v>
      </c>
      <c r="CY27" s="39">
        <v>1</v>
      </c>
      <c r="CZ27" s="41">
        <v>1</v>
      </c>
      <c r="DA27" s="39">
        <v>0</v>
      </c>
      <c r="DB27" s="39"/>
      <c r="DC27" s="39">
        <v>0</v>
      </c>
      <c r="DD27" s="39"/>
      <c r="DE27" s="39">
        <v>1</v>
      </c>
      <c r="DF27" s="41">
        <v>1</v>
      </c>
      <c r="DG27" s="39">
        <v>1</v>
      </c>
      <c r="DH27" s="39">
        <v>1</v>
      </c>
      <c r="DI27" s="39">
        <v>0</v>
      </c>
      <c r="DJ27" s="39"/>
      <c r="DK27" s="39"/>
      <c r="DL27" s="39">
        <v>0</v>
      </c>
      <c r="DM27" s="39"/>
      <c r="DN27" s="39">
        <v>0</v>
      </c>
      <c r="DO27" s="39"/>
      <c r="DP27" s="39">
        <v>1</v>
      </c>
      <c r="DQ27" s="39">
        <v>1</v>
      </c>
      <c r="DR27" s="39">
        <v>0</v>
      </c>
      <c r="DS27" s="39"/>
      <c r="DT27" s="39">
        <v>0</v>
      </c>
      <c r="DU27" s="39"/>
      <c r="DV27" s="39">
        <v>0</v>
      </c>
      <c r="DW27" s="39"/>
      <c r="DX27" s="39">
        <v>0</v>
      </c>
      <c r="DY27" s="39"/>
      <c r="DZ27" s="39">
        <v>1</v>
      </c>
      <c r="EA27" s="39" t="s">
        <v>3099</v>
      </c>
      <c r="EB27" s="39">
        <v>0</v>
      </c>
      <c r="EC27" s="39">
        <v>0</v>
      </c>
      <c r="ED27" s="39" t="s">
        <v>383</v>
      </c>
      <c r="EE27" s="39" t="s">
        <v>383</v>
      </c>
      <c r="EF27" s="39" t="s">
        <v>383</v>
      </c>
      <c r="EG27" s="39"/>
      <c r="EH27" s="39">
        <v>1</v>
      </c>
      <c r="EI27" s="39">
        <v>3</v>
      </c>
      <c r="EJ27" s="39" t="s">
        <v>2413</v>
      </c>
      <c r="EK27" s="39" t="s">
        <v>2410</v>
      </c>
      <c r="EL27" s="39" t="s">
        <v>3100</v>
      </c>
      <c r="EM27" s="39" t="s">
        <v>2469</v>
      </c>
      <c r="EN27" s="66" t="s">
        <v>383</v>
      </c>
      <c r="EO27" s="39">
        <v>1</v>
      </c>
      <c r="EP27" s="39">
        <v>2</v>
      </c>
      <c r="EQ27" s="39" t="s">
        <v>2413</v>
      </c>
      <c r="ER27" s="39" t="s">
        <v>2466</v>
      </c>
      <c r="ES27" s="39" t="s">
        <v>3101</v>
      </c>
      <c r="ET27" s="39" t="s">
        <v>2464</v>
      </c>
      <c r="EU27" s="39" t="s">
        <v>383</v>
      </c>
      <c r="EV27" s="39">
        <v>0</v>
      </c>
      <c r="EW27" s="39" t="s">
        <v>383</v>
      </c>
      <c r="EX27" s="39" t="s">
        <v>383</v>
      </c>
      <c r="EY27" s="39" t="s">
        <v>383</v>
      </c>
      <c r="EZ27" s="39" t="s">
        <v>383</v>
      </c>
      <c r="FA27" s="39" t="s">
        <v>383</v>
      </c>
      <c r="FB27" s="39" t="s">
        <v>383</v>
      </c>
      <c r="FC27" s="39">
        <v>1</v>
      </c>
      <c r="FD27" s="39" t="s">
        <v>2998</v>
      </c>
      <c r="FE27" s="39" t="s">
        <v>2498</v>
      </c>
      <c r="FF27" s="39" t="s">
        <v>2410</v>
      </c>
      <c r="FG27" s="39" t="s">
        <v>3102</v>
      </c>
      <c r="FH27" s="39" t="s">
        <v>2469</v>
      </c>
      <c r="FI27" s="66" t="s">
        <v>383</v>
      </c>
      <c r="FJ27" s="39">
        <v>1</v>
      </c>
      <c r="FK27" s="39" t="s">
        <v>3074</v>
      </c>
      <c r="FL27" s="39" t="s">
        <v>2498</v>
      </c>
      <c r="FM27" s="39" t="s">
        <v>2466</v>
      </c>
      <c r="FN27" s="39" t="s">
        <v>3103</v>
      </c>
      <c r="FO27" s="39" t="s">
        <v>2415</v>
      </c>
      <c r="FP27" s="39" t="s">
        <v>383</v>
      </c>
      <c r="FQ27" s="39">
        <v>1</v>
      </c>
      <c r="FR27" s="39" t="s">
        <v>760</v>
      </c>
      <c r="FS27" s="39" t="s">
        <v>2409</v>
      </c>
      <c r="FT27" s="39" t="s">
        <v>2410</v>
      </c>
      <c r="FU27" s="39" t="s">
        <v>3104</v>
      </c>
      <c r="FV27" s="39" t="s">
        <v>2469</v>
      </c>
      <c r="FW27" s="66" t="s">
        <v>383</v>
      </c>
      <c r="FX27" s="39">
        <v>1</v>
      </c>
      <c r="FY27" s="39">
        <v>1</v>
      </c>
      <c r="FZ27" s="39" t="s">
        <v>2409</v>
      </c>
      <c r="GA27" s="39" t="s">
        <v>2410</v>
      </c>
      <c r="GB27" s="39" t="s">
        <v>3105</v>
      </c>
      <c r="GC27" s="39" t="s">
        <v>2464</v>
      </c>
      <c r="GD27" s="66" t="s">
        <v>383</v>
      </c>
      <c r="GE27" s="39">
        <v>0</v>
      </c>
      <c r="GF27" s="39" t="s">
        <v>383</v>
      </c>
      <c r="GG27" s="39" t="s">
        <v>383</v>
      </c>
      <c r="GH27" s="39" t="s">
        <v>383</v>
      </c>
      <c r="GI27" s="39" t="s">
        <v>383</v>
      </c>
      <c r="GJ27" s="39" t="s">
        <v>383</v>
      </c>
      <c r="GK27" s="39" t="s">
        <v>383</v>
      </c>
      <c r="GL27" s="64">
        <v>1</v>
      </c>
      <c r="GM27" s="64" t="s">
        <v>3106</v>
      </c>
      <c r="GN27" s="39" t="s">
        <v>383</v>
      </c>
      <c r="GO27" s="39" t="s">
        <v>383</v>
      </c>
      <c r="GP27" s="64" t="s">
        <v>2462</v>
      </c>
      <c r="GQ27" s="39" t="s">
        <v>383</v>
      </c>
      <c r="GR27" s="39" t="s">
        <v>383</v>
      </c>
      <c r="GS27" s="58" t="s">
        <v>383</v>
      </c>
      <c r="GT27" s="39">
        <v>0</v>
      </c>
      <c r="GU27" s="39" t="s">
        <v>383</v>
      </c>
      <c r="GV27" s="39"/>
      <c r="GW27" s="39">
        <v>1</v>
      </c>
      <c r="GX27" s="64">
        <v>2</v>
      </c>
      <c r="GY27" s="39" t="s">
        <v>3107</v>
      </c>
      <c r="GZ27" s="39">
        <v>0</v>
      </c>
      <c r="HA27" s="39" t="s">
        <v>383</v>
      </c>
      <c r="HB27" s="39"/>
      <c r="HC27" s="39">
        <v>0</v>
      </c>
      <c r="HD27" s="39" t="s">
        <v>383</v>
      </c>
      <c r="HE27" s="39"/>
      <c r="HF27" s="64">
        <v>0</v>
      </c>
      <c r="HG27" s="39" t="s">
        <v>383</v>
      </c>
      <c r="HH27" s="39"/>
      <c r="HI27" s="39">
        <v>1</v>
      </c>
      <c r="HJ27" s="64">
        <v>3</v>
      </c>
      <c r="HK27" s="39"/>
      <c r="HL27" s="39">
        <v>0</v>
      </c>
      <c r="HM27" s="39" t="s">
        <v>383</v>
      </c>
      <c r="HN27" s="39"/>
      <c r="HO27" s="39">
        <v>0</v>
      </c>
      <c r="HP27" s="39" t="s">
        <v>383</v>
      </c>
      <c r="HQ27" s="39">
        <v>0</v>
      </c>
      <c r="HR27" s="39" t="s">
        <v>383</v>
      </c>
      <c r="HS27" s="39">
        <v>0</v>
      </c>
      <c r="HT27" s="39"/>
      <c r="HU27" s="39" t="s">
        <v>383</v>
      </c>
      <c r="HV27" s="39" t="s">
        <v>383</v>
      </c>
      <c r="HW27" s="39"/>
      <c r="HX27" s="39" t="s">
        <v>383</v>
      </c>
      <c r="HY27" s="39" t="s">
        <v>2584</v>
      </c>
      <c r="HZ27" s="39" t="s">
        <v>3108</v>
      </c>
      <c r="IA27" s="39" t="s">
        <v>1734</v>
      </c>
      <c r="IB27" s="39"/>
      <c r="IC27" s="39">
        <v>0</v>
      </c>
      <c r="ID27" s="39">
        <v>0</v>
      </c>
      <c r="IE27" s="39" t="s">
        <v>383</v>
      </c>
      <c r="IF27" s="39" t="s">
        <v>383</v>
      </c>
      <c r="IG27" s="39">
        <v>1</v>
      </c>
      <c r="IH27" s="39">
        <v>2</v>
      </c>
      <c r="II27" s="39">
        <v>0</v>
      </c>
      <c r="IJ27" s="39">
        <v>0</v>
      </c>
      <c r="IK27" s="39" t="s">
        <v>383</v>
      </c>
      <c r="IL27" s="39">
        <v>0</v>
      </c>
      <c r="IM27" s="39">
        <v>0</v>
      </c>
      <c r="IN27" s="39" t="s">
        <v>383</v>
      </c>
      <c r="IO27" s="39" t="s">
        <v>383</v>
      </c>
      <c r="IP27" s="39" t="s">
        <v>383</v>
      </c>
      <c r="IQ27" s="39">
        <v>0</v>
      </c>
      <c r="IR27" s="39">
        <v>0</v>
      </c>
      <c r="IS27" s="39" t="s">
        <v>383</v>
      </c>
      <c r="IT27" s="39" t="s">
        <v>383</v>
      </c>
      <c r="IU27" s="39" t="s">
        <v>383</v>
      </c>
      <c r="IV27" s="39">
        <v>0</v>
      </c>
      <c r="IW27" s="39">
        <v>0</v>
      </c>
      <c r="IX27" s="39" t="s">
        <v>383</v>
      </c>
      <c r="IY27" s="39" t="s">
        <v>383</v>
      </c>
      <c r="IZ27" s="39" t="s">
        <v>383</v>
      </c>
      <c r="JA27" s="39">
        <v>0</v>
      </c>
      <c r="JB27" s="39">
        <v>0</v>
      </c>
      <c r="JC27" s="39" t="s">
        <v>383</v>
      </c>
      <c r="JD27" s="39" t="s">
        <v>383</v>
      </c>
      <c r="JE27" s="39" t="s">
        <v>383</v>
      </c>
      <c r="JF27" s="39">
        <v>0</v>
      </c>
      <c r="JG27" s="39">
        <v>0</v>
      </c>
      <c r="JH27" s="39" t="s">
        <v>383</v>
      </c>
      <c r="JI27" s="39" t="s">
        <v>383</v>
      </c>
      <c r="JJ27" s="39">
        <v>0</v>
      </c>
      <c r="JK27" s="39">
        <v>0</v>
      </c>
      <c r="JL27" s="39" t="s">
        <v>383</v>
      </c>
      <c r="JM27" s="39" t="s">
        <v>383</v>
      </c>
      <c r="JN27" s="39" t="s">
        <v>2896</v>
      </c>
      <c r="JO27" s="39">
        <v>2</v>
      </c>
      <c r="JP27" s="39">
        <v>1</v>
      </c>
      <c r="JQ27" s="39">
        <v>1</v>
      </c>
      <c r="JR27" s="39">
        <v>0</v>
      </c>
      <c r="JS27" s="39">
        <v>0</v>
      </c>
      <c r="JT27" s="39">
        <v>0</v>
      </c>
      <c r="JU27" s="39">
        <v>0</v>
      </c>
      <c r="JV27" s="39">
        <v>0</v>
      </c>
      <c r="JW27" s="39">
        <v>0</v>
      </c>
      <c r="JX27" s="39">
        <v>0</v>
      </c>
      <c r="JY27" s="39">
        <v>1</v>
      </c>
      <c r="JZ27" s="39">
        <v>2</v>
      </c>
      <c r="KA27" s="39">
        <v>2</v>
      </c>
      <c r="KB27" s="39">
        <v>1</v>
      </c>
      <c r="KC27" s="39">
        <v>1</v>
      </c>
      <c r="KD27" s="64">
        <v>0</v>
      </c>
      <c r="KE27" s="39">
        <v>30</v>
      </c>
      <c r="KF27" s="39">
        <v>150</v>
      </c>
      <c r="KG27" s="39"/>
      <c r="KH27" s="39">
        <v>4</v>
      </c>
      <c r="KI27" s="39">
        <v>0</v>
      </c>
      <c r="KJ27" s="39"/>
      <c r="KK27" s="39">
        <v>0</v>
      </c>
      <c r="KL27" s="39"/>
      <c r="KM27" s="39"/>
      <c r="KN27" s="39">
        <v>0</v>
      </c>
      <c r="KO27" s="39"/>
      <c r="KP27" s="39"/>
      <c r="KQ27" s="39">
        <v>4</v>
      </c>
      <c r="KR27" s="39">
        <v>5</v>
      </c>
      <c r="KS27" s="39" t="s">
        <v>2473</v>
      </c>
      <c r="KT27" s="64" t="s">
        <v>3109</v>
      </c>
      <c r="KU27" s="39">
        <v>0</v>
      </c>
      <c r="KV27" s="39">
        <v>0</v>
      </c>
      <c r="KW27" s="39">
        <v>0</v>
      </c>
      <c r="KX27" s="39">
        <v>1</v>
      </c>
      <c r="KY27" s="39">
        <v>0</v>
      </c>
      <c r="KZ27" s="39">
        <v>0</v>
      </c>
      <c r="LA27" s="39">
        <v>1</v>
      </c>
      <c r="LB27" s="39">
        <v>0</v>
      </c>
      <c r="LC27" s="39">
        <v>0</v>
      </c>
      <c r="LD27" s="39"/>
      <c r="LE27" s="39">
        <v>5</v>
      </c>
      <c r="LF27" s="39">
        <v>1</v>
      </c>
      <c r="LG27" s="39">
        <v>1</v>
      </c>
      <c r="LH27" s="39">
        <v>1</v>
      </c>
      <c r="LI27" s="39">
        <v>0</v>
      </c>
      <c r="LJ27" s="39"/>
      <c r="LK27" s="39" t="s">
        <v>2421</v>
      </c>
      <c r="LL27" s="39">
        <v>1</v>
      </c>
      <c r="LM27" s="39">
        <v>0</v>
      </c>
      <c r="LN27" s="39">
        <v>0</v>
      </c>
      <c r="LO27" s="39">
        <v>0</v>
      </c>
      <c r="LP27" s="39">
        <v>0</v>
      </c>
      <c r="LQ27" s="39"/>
      <c r="LR27" s="64">
        <v>3</v>
      </c>
      <c r="LS27" s="39"/>
      <c r="LT27" s="39">
        <v>0.16600000000000001</v>
      </c>
      <c r="LU27" s="39" t="s">
        <v>3110</v>
      </c>
      <c r="LV27" s="39">
        <v>1</v>
      </c>
      <c r="LW27" s="64">
        <v>0</v>
      </c>
      <c r="LX27" s="39">
        <v>0</v>
      </c>
      <c r="LY27" s="39"/>
      <c r="LZ27" s="39">
        <v>1</v>
      </c>
      <c r="MA27" s="39">
        <v>1</v>
      </c>
      <c r="MB27" s="39">
        <v>0</v>
      </c>
      <c r="MC27" s="39">
        <v>1</v>
      </c>
      <c r="MD27" s="39">
        <v>0</v>
      </c>
      <c r="ME27" s="39">
        <v>1</v>
      </c>
      <c r="MF27" s="39"/>
      <c r="MG27" s="39">
        <v>1</v>
      </c>
      <c r="MH27" s="39" t="s">
        <v>3111</v>
      </c>
      <c r="MI27" s="39">
        <v>1</v>
      </c>
      <c r="MJ27" s="39"/>
      <c r="MK27" s="39">
        <v>0</v>
      </c>
      <c r="ML27" s="39">
        <v>1</v>
      </c>
      <c r="MM27" s="39">
        <v>1</v>
      </c>
      <c r="MN27" s="39">
        <v>0</v>
      </c>
      <c r="MO27" s="39"/>
      <c r="MP27" s="39"/>
      <c r="MQ27" s="39">
        <v>1</v>
      </c>
      <c r="MR27" s="39">
        <v>0</v>
      </c>
      <c r="MS27" s="39"/>
      <c r="MT27" s="39"/>
      <c r="MU27" s="39"/>
      <c r="MV27" s="39">
        <v>1</v>
      </c>
      <c r="MW27" s="39" t="s">
        <v>2901</v>
      </c>
      <c r="MX27" s="39">
        <v>1</v>
      </c>
      <c r="MY27" s="39">
        <v>0</v>
      </c>
      <c r="MZ27" s="39">
        <v>1</v>
      </c>
      <c r="NA27" s="39">
        <v>0</v>
      </c>
      <c r="NB27" s="39">
        <v>0</v>
      </c>
      <c r="NC27" s="39">
        <v>0</v>
      </c>
      <c r="ND27" s="39">
        <v>0</v>
      </c>
      <c r="NE27" s="39">
        <v>0</v>
      </c>
      <c r="NF27" s="39">
        <v>0</v>
      </c>
      <c r="NG27" s="39"/>
      <c r="NH27" s="39" t="s">
        <v>3112</v>
      </c>
      <c r="NI27" s="39"/>
      <c r="NJ27" s="39" t="s">
        <v>3113</v>
      </c>
      <c r="NK27" s="39" t="s">
        <v>3114</v>
      </c>
      <c r="NL27" s="39" t="s">
        <v>3115</v>
      </c>
      <c r="NM27" s="39">
        <v>1</v>
      </c>
      <c r="NN27" s="39" t="s">
        <v>3116</v>
      </c>
      <c r="NO27" s="39" t="s">
        <v>3117</v>
      </c>
      <c r="NP27" s="39"/>
      <c r="NQ27" s="39" t="s">
        <v>3118</v>
      </c>
      <c r="NR27" s="39"/>
      <c r="NS27" s="39"/>
      <c r="NT27" s="39"/>
      <c r="NU27" s="39"/>
      <c r="NV27" s="39"/>
      <c r="NW27" s="64">
        <v>1</v>
      </c>
      <c r="NX27" s="64"/>
      <c r="NY27" s="39">
        <v>1</v>
      </c>
      <c r="NZ27" s="39">
        <v>1</v>
      </c>
      <c r="OA27" s="39" t="s">
        <v>3119</v>
      </c>
      <c r="OB27" s="39">
        <v>1</v>
      </c>
      <c r="OC27" s="39">
        <v>1</v>
      </c>
      <c r="OD27" s="39">
        <v>1</v>
      </c>
      <c r="OE27" s="39">
        <v>0</v>
      </c>
      <c r="OF27" s="39">
        <v>1</v>
      </c>
      <c r="OG27" s="39">
        <v>0</v>
      </c>
      <c r="OH27" s="39">
        <v>0</v>
      </c>
      <c r="OI27" s="39">
        <v>0</v>
      </c>
      <c r="OJ27" s="39"/>
      <c r="OK27" s="39">
        <v>1</v>
      </c>
      <c r="OL27" s="39"/>
      <c r="OM27" s="39" t="s">
        <v>3120</v>
      </c>
      <c r="ON27" s="39">
        <v>1</v>
      </c>
      <c r="OO27" s="39">
        <v>0</v>
      </c>
      <c r="OP27" s="39">
        <v>0</v>
      </c>
      <c r="OQ27" s="39">
        <v>0</v>
      </c>
      <c r="OR27" s="39">
        <v>1</v>
      </c>
      <c r="OS27" s="39">
        <v>0</v>
      </c>
      <c r="OT27" s="39">
        <v>0</v>
      </c>
      <c r="OU27" s="39">
        <v>0</v>
      </c>
      <c r="OV27" s="39">
        <v>0</v>
      </c>
      <c r="OW27" s="39">
        <v>0</v>
      </c>
      <c r="OX27" s="39"/>
      <c r="OY27" s="39"/>
      <c r="OZ27" s="39" t="s">
        <v>2565</v>
      </c>
      <c r="PA27" s="39">
        <v>0</v>
      </c>
      <c r="PB27" s="39">
        <v>0</v>
      </c>
      <c r="PC27" s="39">
        <v>1</v>
      </c>
      <c r="PD27" s="39">
        <v>0</v>
      </c>
      <c r="PE27" s="39">
        <v>0</v>
      </c>
      <c r="PF27" s="39">
        <v>0</v>
      </c>
      <c r="PG27" s="39">
        <v>0</v>
      </c>
      <c r="PH27" s="39" t="s">
        <v>3121</v>
      </c>
      <c r="PI27" s="39">
        <v>1</v>
      </c>
      <c r="PJ27" s="39" t="s">
        <v>1979</v>
      </c>
      <c r="PK27" s="39">
        <v>0</v>
      </c>
      <c r="PL27" s="39">
        <v>0</v>
      </c>
      <c r="PM27" s="39">
        <v>0</v>
      </c>
      <c r="PN27" s="39">
        <v>0</v>
      </c>
      <c r="PO27" s="39">
        <v>0</v>
      </c>
      <c r="PP27" s="39">
        <v>0</v>
      </c>
      <c r="PQ27" s="39">
        <v>0</v>
      </c>
      <c r="PR27" s="39">
        <v>1</v>
      </c>
      <c r="PS27" s="39">
        <v>0</v>
      </c>
      <c r="PT27" s="67" t="s">
        <v>3122</v>
      </c>
      <c r="PU27" s="39"/>
      <c r="PV27" s="39"/>
      <c r="PW27" s="39">
        <v>1</v>
      </c>
      <c r="PX27" s="39">
        <v>5</v>
      </c>
      <c r="PY27" s="39" t="s">
        <v>3123</v>
      </c>
      <c r="PZ27" s="39" t="s">
        <v>383</v>
      </c>
      <c r="QA27" s="39" t="s">
        <v>3124</v>
      </c>
      <c r="QB27" s="39" t="s">
        <v>3125</v>
      </c>
      <c r="QC27" s="39" t="s">
        <v>3126</v>
      </c>
      <c r="QD27" s="39">
        <v>1</v>
      </c>
      <c r="QE27" s="39">
        <v>1</v>
      </c>
      <c r="QF27" s="39">
        <v>0</v>
      </c>
      <c r="QG27" s="39">
        <v>0</v>
      </c>
      <c r="QH27" s="39">
        <v>0</v>
      </c>
      <c r="QI27" s="39">
        <v>0</v>
      </c>
      <c r="QJ27" s="39">
        <v>0</v>
      </c>
      <c r="QK27" s="39">
        <v>0</v>
      </c>
      <c r="QL27" s="39"/>
      <c r="QM27" s="39" t="s">
        <v>2531</v>
      </c>
      <c r="QN27" s="39">
        <v>0</v>
      </c>
      <c r="QO27" s="39">
        <v>0</v>
      </c>
      <c r="QP27" s="39">
        <v>1</v>
      </c>
      <c r="QQ27" s="39">
        <v>0</v>
      </c>
      <c r="QR27" s="39">
        <v>0</v>
      </c>
      <c r="QS27" s="39"/>
      <c r="QT27" s="39" t="s">
        <v>2531</v>
      </c>
      <c r="QU27" s="39">
        <v>0</v>
      </c>
      <c r="QV27" s="39">
        <v>0</v>
      </c>
      <c r="QW27" s="39">
        <v>0</v>
      </c>
      <c r="QX27" s="39">
        <v>1</v>
      </c>
      <c r="QY27" s="39">
        <v>0</v>
      </c>
      <c r="QZ27" s="39">
        <v>0</v>
      </c>
      <c r="RA27" s="39">
        <v>0</v>
      </c>
      <c r="RB27" s="39"/>
      <c r="RC27" s="39">
        <v>1</v>
      </c>
      <c r="RD27" s="39">
        <v>1</v>
      </c>
      <c r="RE27" s="39">
        <v>4</v>
      </c>
      <c r="RF27" s="39"/>
      <c r="RG27" s="39">
        <v>1</v>
      </c>
      <c r="RH27" s="64">
        <v>4</v>
      </c>
      <c r="RI27" s="64"/>
      <c r="RJ27" s="39">
        <v>0</v>
      </c>
      <c r="RK27" s="39">
        <v>0</v>
      </c>
      <c r="RL27" s="39"/>
      <c r="RM27" s="64">
        <v>0</v>
      </c>
      <c r="RN27" s="39">
        <v>0</v>
      </c>
      <c r="RO27" s="39"/>
      <c r="RP27" s="39">
        <v>1</v>
      </c>
      <c r="RQ27" s="39" t="s">
        <v>3127</v>
      </c>
      <c r="RR27" s="64" t="s">
        <v>2678</v>
      </c>
      <c r="RS27" s="39">
        <v>0</v>
      </c>
      <c r="RT27" s="39">
        <v>0</v>
      </c>
      <c r="RU27" s="39">
        <v>0</v>
      </c>
      <c r="RV27" s="39">
        <v>0</v>
      </c>
      <c r="RW27" s="39">
        <v>0</v>
      </c>
      <c r="RX27" s="39">
        <v>0</v>
      </c>
      <c r="RY27" s="39">
        <v>0</v>
      </c>
      <c r="RZ27" s="39">
        <v>0</v>
      </c>
      <c r="SA27" s="39">
        <v>0</v>
      </c>
      <c r="SB27" s="39">
        <v>0</v>
      </c>
      <c r="SC27" s="39">
        <v>0</v>
      </c>
      <c r="SD27" s="39">
        <v>0</v>
      </c>
      <c r="SE27" s="39">
        <v>0</v>
      </c>
      <c r="SF27" s="39">
        <v>0</v>
      </c>
      <c r="SG27" s="39" t="s">
        <v>2742</v>
      </c>
      <c r="SH27" s="39" t="s">
        <v>2743</v>
      </c>
      <c r="SI27" s="39" t="s">
        <v>2485</v>
      </c>
      <c r="SJ27" s="39">
        <v>1</v>
      </c>
      <c r="SK27" s="39">
        <v>0</v>
      </c>
      <c r="SL27" s="39">
        <v>0</v>
      </c>
      <c r="SM27" s="39">
        <v>0</v>
      </c>
      <c r="SN27" s="39">
        <v>0</v>
      </c>
      <c r="SO27" s="39">
        <v>0</v>
      </c>
      <c r="SP27" s="39">
        <v>1</v>
      </c>
      <c r="SQ27" s="39">
        <v>0</v>
      </c>
      <c r="SR27" s="39">
        <v>0</v>
      </c>
      <c r="SS27" s="39">
        <v>0</v>
      </c>
      <c r="ST27" s="39"/>
      <c r="SU27" s="39" t="s">
        <v>3128</v>
      </c>
      <c r="SV27" s="39">
        <v>1</v>
      </c>
      <c r="SW27" s="39">
        <v>0</v>
      </c>
      <c r="SX27" s="39">
        <v>0</v>
      </c>
      <c r="SY27" s="39">
        <v>0</v>
      </c>
      <c r="SZ27" s="39">
        <v>0</v>
      </c>
      <c r="TA27" s="39"/>
      <c r="TB27" s="39" t="s">
        <v>3129</v>
      </c>
      <c r="TC27" s="39"/>
      <c r="TD27" s="39">
        <v>1</v>
      </c>
      <c r="TE27" s="39" t="s">
        <v>3130</v>
      </c>
      <c r="TF27" s="39">
        <v>1</v>
      </c>
      <c r="TG27" s="39"/>
      <c r="TH27" s="64" t="s">
        <v>2942</v>
      </c>
      <c r="TI27" s="64">
        <v>1</v>
      </c>
      <c r="TJ27" s="64">
        <v>0</v>
      </c>
      <c r="TK27" s="64">
        <v>1</v>
      </c>
      <c r="TL27" s="64">
        <v>0</v>
      </c>
      <c r="TM27" s="64">
        <v>1</v>
      </c>
      <c r="TN27" s="64">
        <v>0</v>
      </c>
      <c r="TO27" s="64">
        <v>0</v>
      </c>
      <c r="TP27" s="64">
        <v>0</v>
      </c>
      <c r="TQ27" s="39" t="s">
        <v>2538</v>
      </c>
      <c r="TR27" s="39">
        <v>1</v>
      </c>
      <c r="TS27" s="39" t="s">
        <v>3131</v>
      </c>
      <c r="TT27" s="39">
        <v>0</v>
      </c>
      <c r="TU27" s="39">
        <v>0</v>
      </c>
      <c r="TV27" s="39">
        <v>0</v>
      </c>
      <c r="TW27" s="39">
        <v>1</v>
      </c>
      <c r="TX27" s="39">
        <v>0</v>
      </c>
      <c r="TY27" s="39">
        <v>0</v>
      </c>
      <c r="TZ27" s="39">
        <v>0</v>
      </c>
      <c r="UA27" s="39">
        <v>0</v>
      </c>
      <c r="UB27" s="39">
        <v>0</v>
      </c>
      <c r="UC27" s="39"/>
      <c r="UD27" s="39">
        <f>SUM(TT27+TV27+TW27+TX27)</f>
        <v>1</v>
      </c>
      <c r="UE27" s="39" t="s">
        <v>3132</v>
      </c>
      <c r="UF27" s="64">
        <v>0</v>
      </c>
      <c r="UG27" s="64">
        <v>0</v>
      </c>
      <c r="UH27" s="39">
        <v>0</v>
      </c>
      <c r="UI27" s="39">
        <v>1</v>
      </c>
      <c r="UJ27" s="39">
        <v>0</v>
      </c>
      <c r="UK27" s="39">
        <v>0</v>
      </c>
      <c r="UL27" s="64">
        <v>1</v>
      </c>
      <c r="UM27" s="39" t="s">
        <v>2418</v>
      </c>
      <c r="UN27" s="39">
        <v>0</v>
      </c>
      <c r="UO27" s="39" t="s">
        <v>383</v>
      </c>
      <c r="UP27" s="39" t="s">
        <v>383</v>
      </c>
      <c r="UQ27" s="39" t="s">
        <v>383</v>
      </c>
      <c r="UR27" s="39" t="s">
        <v>383</v>
      </c>
      <c r="US27" s="39" t="s">
        <v>383</v>
      </c>
      <c r="UT27" s="39" t="s">
        <v>383</v>
      </c>
      <c r="UU27" s="39" t="s">
        <v>383</v>
      </c>
      <c r="UV27" s="39">
        <v>1</v>
      </c>
      <c r="UW27" s="39" t="s">
        <v>3133</v>
      </c>
      <c r="UX27" s="39" t="s">
        <v>3091</v>
      </c>
      <c r="UY27" s="39" t="s">
        <v>2846</v>
      </c>
      <c r="UZ27" s="39">
        <v>1</v>
      </c>
      <c r="VA27" s="39">
        <v>0</v>
      </c>
      <c r="VB27" s="39">
        <v>0</v>
      </c>
      <c r="VC27" s="39">
        <v>0</v>
      </c>
      <c r="VD27" s="39">
        <v>0</v>
      </c>
      <c r="VE27" s="39">
        <v>0</v>
      </c>
      <c r="VF27" s="39">
        <v>0</v>
      </c>
      <c r="VG27" s="39">
        <v>0</v>
      </c>
      <c r="VH27" s="39"/>
      <c r="VI27" s="39">
        <v>1</v>
      </c>
      <c r="VJ27" s="39">
        <v>1</v>
      </c>
      <c r="VK27" s="39">
        <v>5</v>
      </c>
      <c r="VL27" s="39"/>
      <c r="VM27" s="39">
        <v>0</v>
      </c>
      <c r="VN27" s="39">
        <v>0</v>
      </c>
      <c r="VO27" s="39"/>
      <c r="VP27" s="39">
        <v>0</v>
      </c>
      <c r="VQ27" s="39">
        <v>0</v>
      </c>
      <c r="VR27" s="39">
        <v>0</v>
      </c>
      <c r="VS27" s="39">
        <v>0</v>
      </c>
      <c r="VT27" s="39"/>
      <c r="VU27" s="39">
        <v>1</v>
      </c>
      <c r="VV27" s="64" t="s">
        <v>3134</v>
      </c>
      <c r="VW27" s="39" t="s">
        <v>2435</v>
      </c>
      <c r="VX27" s="39">
        <v>0</v>
      </c>
      <c r="VY27" s="39">
        <v>0</v>
      </c>
      <c r="VZ27" s="39">
        <v>0</v>
      </c>
      <c r="WA27" s="39">
        <v>0</v>
      </c>
      <c r="WB27" s="39">
        <v>0</v>
      </c>
      <c r="WC27" s="39">
        <v>0</v>
      </c>
      <c r="WD27" s="39">
        <v>0</v>
      </c>
      <c r="WE27" s="39">
        <v>0</v>
      </c>
      <c r="WF27" s="39">
        <v>0</v>
      </c>
      <c r="WG27" s="39">
        <v>0</v>
      </c>
      <c r="WH27" s="39">
        <v>0</v>
      </c>
      <c r="WI27" s="39">
        <v>0</v>
      </c>
      <c r="WJ27" s="39">
        <v>1</v>
      </c>
      <c r="WK27" s="39">
        <v>0</v>
      </c>
      <c r="WL27" s="39"/>
      <c r="WM27" s="39"/>
      <c r="WN27" s="39"/>
      <c r="WO27" s="39">
        <f t="shared" si="0"/>
        <v>0</v>
      </c>
      <c r="WP27" s="64" t="s">
        <v>2681</v>
      </c>
      <c r="WQ27" s="68"/>
      <c r="WR27" s="39" t="s">
        <v>2446</v>
      </c>
      <c r="WS27" s="39">
        <v>1</v>
      </c>
      <c r="WT27" s="39">
        <v>0</v>
      </c>
      <c r="WU27" s="39">
        <v>0</v>
      </c>
      <c r="WV27" s="39">
        <v>0</v>
      </c>
      <c r="WW27" s="39">
        <v>0</v>
      </c>
      <c r="WX27" s="39">
        <v>0</v>
      </c>
      <c r="WY27" s="39">
        <v>0</v>
      </c>
      <c r="WZ27" s="39">
        <v>0</v>
      </c>
      <c r="XA27" s="39">
        <v>0</v>
      </c>
      <c r="XB27" s="39">
        <v>0</v>
      </c>
      <c r="XC27" s="39">
        <v>0</v>
      </c>
      <c r="XD27" s="39"/>
      <c r="XE27" s="39"/>
      <c r="XF27" s="39">
        <f t="shared" si="1"/>
        <v>1</v>
      </c>
      <c r="XG27" s="39" t="s">
        <v>2447</v>
      </c>
      <c r="XH27" s="39">
        <v>1</v>
      </c>
      <c r="XI27" s="39">
        <v>0</v>
      </c>
      <c r="XJ27" s="39">
        <v>0</v>
      </c>
      <c r="XK27" s="39">
        <v>0</v>
      </c>
      <c r="XL27" s="39">
        <v>0</v>
      </c>
      <c r="XM27" s="39"/>
      <c r="XN27" s="39"/>
      <c r="XO27" s="57" t="e">
        <f>SUM(XF27+WO27+VA27+UD27+TR27+TD27+#REF!)</f>
        <v>#REF!</v>
      </c>
      <c r="XP27" s="57">
        <v>5</v>
      </c>
      <c r="XQ27" s="56">
        <v>0</v>
      </c>
    </row>
    <row r="28" spans="1:641" ht="15" customHeight="1" x14ac:dyDescent="0.2">
      <c r="A28" s="63">
        <v>42443</v>
      </c>
      <c r="B28" s="39" t="s">
        <v>550</v>
      </c>
      <c r="C28" s="52" t="s">
        <v>682</v>
      </c>
      <c r="D28" s="39" t="s">
        <v>2887</v>
      </c>
      <c r="E28" s="52" t="s">
        <v>2888</v>
      </c>
      <c r="F28" s="52" t="s">
        <v>3135</v>
      </c>
      <c r="G28" s="52">
        <v>8.7171420000000008</v>
      </c>
      <c r="H28" s="52">
        <v>-80.059071000000003</v>
      </c>
      <c r="I28" s="52">
        <v>8.7167649810000007</v>
      </c>
      <c r="J28" s="52">
        <v>-80.060187020000001</v>
      </c>
      <c r="K28" s="52">
        <v>-80.059071000000003</v>
      </c>
      <c r="L28" s="52">
        <v>393.49590625899998</v>
      </c>
      <c r="M28" s="39">
        <v>32</v>
      </c>
      <c r="N28" s="39"/>
      <c r="O28" s="39">
        <v>7</v>
      </c>
      <c r="P28" s="39" t="s">
        <v>3136</v>
      </c>
      <c r="Q28" s="39">
        <v>0</v>
      </c>
      <c r="R28" s="39">
        <v>70</v>
      </c>
      <c r="S28" s="39">
        <v>1</v>
      </c>
      <c r="T28" s="39"/>
      <c r="U28" s="39" t="s">
        <v>2454</v>
      </c>
      <c r="V28" s="39" t="s">
        <v>2455</v>
      </c>
      <c r="W28" s="39" t="s">
        <v>2456</v>
      </c>
      <c r="X28" s="39" t="s">
        <v>383</v>
      </c>
      <c r="Y28" s="39"/>
      <c r="Z28" s="39">
        <v>0</v>
      </c>
      <c r="AA28" s="39">
        <v>1</v>
      </c>
      <c r="AB28" s="39">
        <v>0</v>
      </c>
      <c r="AC28" s="39">
        <v>0</v>
      </c>
      <c r="AD28" s="39">
        <v>0</v>
      </c>
      <c r="AE28" s="39">
        <v>0</v>
      </c>
      <c r="AF28" s="39"/>
      <c r="AG28" s="39" t="s">
        <v>2401</v>
      </c>
      <c r="AH28" s="39" t="s">
        <v>383</v>
      </c>
      <c r="AI28" s="39">
        <v>0</v>
      </c>
      <c r="AJ28" s="39">
        <v>0</v>
      </c>
      <c r="AK28" s="39">
        <v>0</v>
      </c>
      <c r="AL28" s="39">
        <v>1</v>
      </c>
      <c r="AM28" s="39">
        <v>0</v>
      </c>
      <c r="AN28" s="39">
        <v>0</v>
      </c>
      <c r="AO28" s="39">
        <v>0</v>
      </c>
      <c r="AP28" s="39"/>
      <c r="AQ28" s="39">
        <v>0</v>
      </c>
      <c r="AR28" s="39"/>
      <c r="AS28" s="39">
        <v>13</v>
      </c>
      <c r="AT28" s="39">
        <v>40</v>
      </c>
      <c r="AU28" s="39">
        <v>1</v>
      </c>
      <c r="AV28" s="39"/>
      <c r="AW28" s="39">
        <v>1</v>
      </c>
      <c r="AX28" s="39" t="s">
        <v>383</v>
      </c>
      <c r="AY28" s="39">
        <v>1</v>
      </c>
      <c r="AZ28" s="39">
        <v>0</v>
      </c>
      <c r="BA28" s="39">
        <v>0</v>
      </c>
      <c r="BB28" s="39">
        <v>0</v>
      </c>
      <c r="BC28" s="39"/>
      <c r="BD28" s="39">
        <v>2</v>
      </c>
      <c r="BE28" s="39" t="s">
        <v>383</v>
      </c>
      <c r="BF28" s="39">
        <v>0</v>
      </c>
      <c r="BG28" s="39">
        <v>1</v>
      </c>
      <c r="BH28" s="39">
        <v>0</v>
      </c>
      <c r="BI28" s="39">
        <v>0</v>
      </c>
      <c r="BJ28" s="39"/>
      <c r="BK28" s="39">
        <v>4</v>
      </c>
      <c r="BL28" s="39">
        <v>2</v>
      </c>
      <c r="BM28" s="39" t="s">
        <v>383</v>
      </c>
      <c r="BN28" s="39">
        <v>0</v>
      </c>
      <c r="BO28" s="39">
        <v>1</v>
      </c>
      <c r="BP28" s="39">
        <v>0</v>
      </c>
      <c r="BQ28" s="39">
        <v>0</v>
      </c>
      <c r="BR28" s="39">
        <v>0</v>
      </c>
      <c r="BS28" s="39">
        <v>0</v>
      </c>
      <c r="BT28" s="39">
        <v>0</v>
      </c>
      <c r="BU28" s="39"/>
      <c r="BV28" s="39">
        <v>3</v>
      </c>
      <c r="BW28" s="39">
        <v>1</v>
      </c>
      <c r="BX28" s="39">
        <v>2</v>
      </c>
      <c r="BY28" s="39">
        <v>1</v>
      </c>
      <c r="BZ28" s="39">
        <v>1</v>
      </c>
      <c r="CA28" s="39">
        <v>0</v>
      </c>
      <c r="CB28" s="39">
        <v>0</v>
      </c>
      <c r="CC28" s="39"/>
      <c r="CD28" s="39">
        <v>4</v>
      </c>
      <c r="CE28" s="39">
        <v>1</v>
      </c>
      <c r="CF28" s="39"/>
      <c r="CG28" s="39">
        <v>2</v>
      </c>
      <c r="CH28" s="39"/>
      <c r="CI28" s="39">
        <v>3</v>
      </c>
      <c r="CJ28" s="39">
        <v>3</v>
      </c>
      <c r="CK28" s="39"/>
      <c r="CL28" s="39" t="s">
        <v>2992</v>
      </c>
      <c r="CM28" s="39"/>
      <c r="CN28" s="39">
        <v>0</v>
      </c>
      <c r="CO28" s="39">
        <v>0</v>
      </c>
      <c r="CP28" s="39">
        <v>2</v>
      </c>
      <c r="CQ28" s="39"/>
      <c r="CR28" s="39">
        <v>1</v>
      </c>
      <c r="CS28" s="39"/>
      <c r="CT28" s="39">
        <v>0</v>
      </c>
      <c r="CU28" s="39">
        <v>1</v>
      </c>
      <c r="CV28" s="39">
        <v>1</v>
      </c>
      <c r="CW28" s="39"/>
      <c r="CX28" s="39">
        <v>1</v>
      </c>
      <c r="CY28" s="39">
        <v>0</v>
      </c>
      <c r="CZ28" s="39"/>
      <c r="DA28" s="39">
        <v>0</v>
      </c>
      <c r="DB28" s="39"/>
      <c r="DC28" s="39">
        <v>0</v>
      </c>
      <c r="DD28" s="39"/>
      <c r="DE28" s="39">
        <v>0</v>
      </c>
      <c r="DF28" s="39"/>
      <c r="DG28" s="39">
        <v>0</v>
      </c>
      <c r="DH28" s="39"/>
      <c r="DI28" s="39">
        <v>0</v>
      </c>
      <c r="DJ28" s="39"/>
      <c r="DK28" s="39"/>
      <c r="DL28" s="39">
        <v>0</v>
      </c>
      <c r="DM28" s="39"/>
      <c r="DN28" s="39">
        <v>0</v>
      </c>
      <c r="DO28" s="39"/>
      <c r="DP28" s="39">
        <v>0</v>
      </c>
      <c r="DQ28" s="39"/>
      <c r="DR28" s="39">
        <v>0</v>
      </c>
      <c r="DS28" s="39"/>
      <c r="DT28" s="39">
        <v>0</v>
      </c>
      <c r="DU28" s="39"/>
      <c r="DV28" s="39">
        <v>0</v>
      </c>
      <c r="DW28" s="39"/>
      <c r="DX28" s="39">
        <v>1</v>
      </c>
      <c r="DY28" s="39">
        <v>1</v>
      </c>
      <c r="DZ28" s="39">
        <v>0</v>
      </c>
      <c r="EA28" s="39"/>
      <c r="EB28" s="39">
        <v>0</v>
      </c>
      <c r="EC28" s="39">
        <v>1</v>
      </c>
      <c r="ED28" s="39" t="s">
        <v>2974</v>
      </c>
      <c r="EE28" s="39" t="s">
        <v>3137</v>
      </c>
      <c r="EF28" s="39">
        <v>0</v>
      </c>
      <c r="EG28" s="39"/>
      <c r="EH28" s="39">
        <v>1</v>
      </c>
      <c r="EI28" s="39">
        <v>6</v>
      </c>
      <c r="EJ28" s="39" t="s">
        <v>383</v>
      </c>
      <c r="EK28" s="39" t="s">
        <v>2410</v>
      </c>
      <c r="EL28" s="39" t="s">
        <v>3138</v>
      </c>
      <c r="EM28" s="39" t="s">
        <v>2464</v>
      </c>
      <c r="EN28" s="39">
        <v>0</v>
      </c>
      <c r="EO28" s="39">
        <v>1</v>
      </c>
      <c r="EP28" s="39">
        <v>6</v>
      </c>
      <c r="EQ28" s="39" t="s">
        <v>2413</v>
      </c>
      <c r="ER28" s="39" t="s">
        <v>2466</v>
      </c>
      <c r="ES28" s="39" t="s">
        <v>3139</v>
      </c>
      <c r="ET28" s="39" t="s">
        <v>383</v>
      </c>
      <c r="EU28" s="39">
        <v>0</v>
      </c>
      <c r="EV28" s="39">
        <v>1</v>
      </c>
      <c r="EW28" s="39">
        <v>5</v>
      </c>
      <c r="EX28" s="39" t="s">
        <v>2413</v>
      </c>
      <c r="EY28" s="39" t="s">
        <v>2466</v>
      </c>
      <c r="EZ28" s="39" t="s">
        <v>3140</v>
      </c>
      <c r="FA28" s="39"/>
      <c r="FB28" s="39">
        <v>0</v>
      </c>
      <c r="FC28" s="39">
        <v>1</v>
      </c>
      <c r="FD28" s="39" t="s">
        <v>3072</v>
      </c>
      <c r="FE28" s="39" t="s">
        <v>383</v>
      </c>
      <c r="FF28" s="39" t="s">
        <v>2466</v>
      </c>
      <c r="FG28" s="39" t="s">
        <v>3141</v>
      </c>
      <c r="FH28" s="39" t="s">
        <v>2464</v>
      </c>
      <c r="FI28" s="39">
        <v>0</v>
      </c>
      <c r="FJ28" s="39">
        <v>1</v>
      </c>
      <c r="FK28" s="39" t="s">
        <v>3072</v>
      </c>
      <c r="FL28" s="39" t="s">
        <v>383</v>
      </c>
      <c r="FM28" s="39" t="s">
        <v>2466</v>
      </c>
      <c r="FN28" s="39" t="s">
        <v>3104</v>
      </c>
      <c r="FO28" s="39" t="s">
        <v>2469</v>
      </c>
      <c r="FP28" s="39">
        <v>0</v>
      </c>
      <c r="FQ28" s="39">
        <v>1</v>
      </c>
      <c r="FR28" s="39" t="s">
        <v>761</v>
      </c>
      <c r="FS28" s="39" t="s">
        <v>383</v>
      </c>
      <c r="FT28" s="39" t="s">
        <v>2410</v>
      </c>
      <c r="FU28" s="39" t="s">
        <v>383</v>
      </c>
      <c r="FV28" s="39" t="s">
        <v>383</v>
      </c>
      <c r="FW28" s="39">
        <v>0</v>
      </c>
      <c r="FX28" s="39">
        <v>1</v>
      </c>
      <c r="FY28" s="39" t="s">
        <v>3072</v>
      </c>
      <c r="FZ28" s="39" t="s">
        <v>383</v>
      </c>
      <c r="GA28" s="39" t="s">
        <v>2410</v>
      </c>
      <c r="GB28" s="39" t="s">
        <v>383</v>
      </c>
      <c r="GC28" s="39" t="s">
        <v>383</v>
      </c>
      <c r="GD28" s="39">
        <v>0</v>
      </c>
      <c r="GE28" s="39">
        <v>1</v>
      </c>
      <c r="GF28" s="39">
        <v>8</v>
      </c>
      <c r="GG28" s="39" t="s">
        <v>383</v>
      </c>
      <c r="GH28" s="39" t="s">
        <v>2466</v>
      </c>
      <c r="GI28" s="39" t="s">
        <v>383</v>
      </c>
      <c r="GJ28" s="39" t="s">
        <v>383</v>
      </c>
      <c r="GK28" s="39">
        <v>0</v>
      </c>
      <c r="GL28" s="39">
        <v>0</v>
      </c>
      <c r="GM28" s="39" t="s">
        <v>383</v>
      </c>
      <c r="GN28" s="39" t="s">
        <v>383</v>
      </c>
      <c r="GO28" s="39" t="s">
        <v>383</v>
      </c>
      <c r="GP28" s="39" t="s">
        <v>383</v>
      </c>
      <c r="GQ28" s="39" t="s">
        <v>383</v>
      </c>
      <c r="GR28" s="39" t="s">
        <v>383</v>
      </c>
      <c r="GS28" s="39" t="s">
        <v>383</v>
      </c>
      <c r="GT28" s="39">
        <v>0</v>
      </c>
      <c r="GU28" s="39" t="s">
        <v>383</v>
      </c>
      <c r="GV28" s="39"/>
      <c r="GW28" s="39">
        <v>1</v>
      </c>
      <c r="GX28" s="39">
        <v>10</v>
      </c>
      <c r="GY28" s="39" t="s">
        <v>3142</v>
      </c>
      <c r="GZ28" s="39">
        <v>1</v>
      </c>
      <c r="HA28" s="39" t="s">
        <v>383</v>
      </c>
      <c r="HB28" s="39"/>
      <c r="HC28" s="39">
        <v>0</v>
      </c>
      <c r="HD28" s="39" t="s">
        <v>383</v>
      </c>
      <c r="HE28" s="39"/>
      <c r="HF28" s="39">
        <v>1</v>
      </c>
      <c r="HG28" s="39">
        <v>100</v>
      </c>
      <c r="HH28" s="39"/>
      <c r="HI28" s="39">
        <v>0</v>
      </c>
      <c r="HJ28" s="39" t="s">
        <v>383</v>
      </c>
      <c r="HK28" s="39"/>
      <c r="HL28" s="39">
        <v>0</v>
      </c>
      <c r="HM28" s="39" t="s">
        <v>383</v>
      </c>
      <c r="HN28" s="39"/>
      <c r="HO28" s="39">
        <v>0</v>
      </c>
      <c r="HP28" s="39" t="s">
        <v>383</v>
      </c>
      <c r="HQ28" s="39">
        <v>0</v>
      </c>
      <c r="HR28" s="39" t="s">
        <v>383</v>
      </c>
      <c r="HS28" s="39">
        <v>0</v>
      </c>
      <c r="HT28" s="39"/>
      <c r="HU28" s="39" t="s">
        <v>383</v>
      </c>
      <c r="HV28" s="39" t="s">
        <v>383</v>
      </c>
      <c r="HW28" s="39"/>
      <c r="HX28" s="39" t="s">
        <v>383</v>
      </c>
      <c r="HY28" s="39" t="s">
        <v>2417</v>
      </c>
      <c r="HZ28" s="39"/>
      <c r="IA28" s="39" t="s">
        <v>1738</v>
      </c>
      <c r="IB28" s="39"/>
      <c r="IC28" s="39">
        <v>0</v>
      </c>
      <c r="ID28" s="39">
        <v>0</v>
      </c>
      <c r="IE28" s="39" t="s">
        <v>383</v>
      </c>
      <c r="IF28" s="39" t="s">
        <v>383</v>
      </c>
      <c r="IG28" s="39">
        <v>1</v>
      </c>
      <c r="IH28" s="39">
        <v>10</v>
      </c>
      <c r="II28" s="39">
        <v>0</v>
      </c>
      <c r="IJ28" s="39">
        <v>0</v>
      </c>
      <c r="IK28" s="39" t="s">
        <v>383</v>
      </c>
      <c r="IL28" s="39">
        <v>0</v>
      </c>
      <c r="IM28" s="39">
        <v>0</v>
      </c>
      <c r="IN28" s="39" t="s">
        <v>383</v>
      </c>
      <c r="IO28" s="39" t="s">
        <v>383</v>
      </c>
      <c r="IP28" s="39" t="s">
        <v>383</v>
      </c>
      <c r="IQ28" s="39">
        <v>0</v>
      </c>
      <c r="IR28" s="39">
        <v>0</v>
      </c>
      <c r="IS28" s="39" t="s">
        <v>383</v>
      </c>
      <c r="IT28" s="39" t="s">
        <v>383</v>
      </c>
      <c r="IU28" s="39" t="s">
        <v>383</v>
      </c>
      <c r="IV28" s="39">
        <v>0</v>
      </c>
      <c r="IW28" s="39">
        <v>0</v>
      </c>
      <c r="IX28" s="39" t="s">
        <v>383</v>
      </c>
      <c r="IY28" s="39" t="s">
        <v>383</v>
      </c>
      <c r="IZ28" s="39" t="s">
        <v>383</v>
      </c>
      <c r="JA28" s="39">
        <v>0</v>
      </c>
      <c r="JB28" s="39">
        <v>0</v>
      </c>
      <c r="JC28" s="39" t="s">
        <v>383</v>
      </c>
      <c r="JD28" s="39" t="s">
        <v>383</v>
      </c>
      <c r="JE28" s="39" t="s">
        <v>383</v>
      </c>
      <c r="JF28" s="39">
        <v>0</v>
      </c>
      <c r="JG28" s="39">
        <v>0</v>
      </c>
      <c r="JH28" s="39" t="s">
        <v>383</v>
      </c>
      <c r="JI28" s="39" t="s">
        <v>383</v>
      </c>
      <c r="JJ28" s="39">
        <v>0</v>
      </c>
      <c r="JK28" s="39">
        <v>0</v>
      </c>
      <c r="JL28" s="39" t="s">
        <v>383</v>
      </c>
      <c r="JM28" s="39" t="s">
        <v>383</v>
      </c>
      <c r="JN28" s="39" t="s">
        <v>2418</v>
      </c>
      <c r="JO28" s="39">
        <v>4</v>
      </c>
      <c r="JP28" s="39">
        <v>0</v>
      </c>
      <c r="JQ28" s="39">
        <v>0</v>
      </c>
      <c r="JR28" s="39">
        <v>1</v>
      </c>
      <c r="JS28" s="39">
        <v>1</v>
      </c>
      <c r="JT28" s="39">
        <v>1</v>
      </c>
      <c r="JU28" s="39">
        <v>1</v>
      </c>
      <c r="JV28" s="39">
        <v>1</v>
      </c>
      <c r="JW28" s="39">
        <v>1</v>
      </c>
      <c r="JX28" s="39">
        <v>0</v>
      </c>
      <c r="JY28" s="39">
        <v>0</v>
      </c>
      <c r="JZ28" s="39">
        <v>2</v>
      </c>
      <c r="KA28" s="39">
        <v>2</v>
      </c>
      <c r="KB28" s="39"/>
      <c r="KC28" s="39">
        <v>0</v>
      </c>
      <c r="KD28" s="39">
        <v>0</v>
      </c>
      <c r="KE28" s="39">
        <v>56</v>
      </c>
      <c r="KF28" s="39">
        <v>100</v>
      </c>
      <c r="KG28" s="39"/>
      <c r="KH28" s="39">
        <v>7</v>
      </c>
      <c r="KI28" s="39">
        <v>10</v>
      </c>
      <c r="KJ28" s="39"/>
      <c r="KK28" s="39">
        <v>4</v>
      </c>
      <c r="KL28" s="39">
        <v>100</v>
      </c>
      <c r="KM28" s="39"/>
      <c r="KN28" s="39">
        <v>1</v>
      </c>
      <c r="KO28" s="39">
        <v>10</v>
      </c>
      <c r="KP28" s="39"/>
      <c r="KQ28" s="39">
        <v>2</v>
      </c>
      <c r="KR28" s="39">
        <v>300</v>
      </c>
      <c r="KS28" s="39" t="s">
        <v>2897</v>
      </c>
      <c r="KT28" s="39" t="s">
        <v>3082</v>
      </c>
      <c r="KU28" s="39">
        <v>0</v>
      </c>
      <c r="KV28" s="39">
        <v>0</v>
      </c>
      <c r="KW28" s="39">
        <v>1</v>
      </c>
      <c r="KX28" s="39">
        <v>1</v>
      </c>
      <c r="KY28" s="39">
        <v>0</v>
      </c>
      <c r="KZ28" s="39">
        <v>0</v>
      </c>
      <c r="LA28" s="39">
        <v>0</v>
      </c>
      <c r="LB28" s="39">
        <v>0</v>
      </c>
      <c r="LC28" s="39">
        <v>0</v>
      </c>
      <c r="LD28" s="39"/>
      <c r="LE28" s="39">
        <v>2</v>
      </c>
      <c r="LF28" s="39">
        <v>0</v>
      </c>
      <c r="LG28" s="39">
        <v>1</v>
      </c>
      <c r="LH28" s="39">
        <v>0</v>
      </c>
      <c r="LI28" s="39">
        <v>0</v>
      </c>
      <c r="LJ28" s="39"/>
      <c r="LK28" s="39" t="s">
        <v>2421</v>
      </c>
      <c r="LL28" s="39">
        <v>1</v>
      </c>
      <c r="LM28" s="39">
        <v>0</v>
      </c>
      <c r="LN28" s="39">
        <v>0</v>
      </c>
      <c r="LO28" s="39">
        <v>0</v>
      </c>
      <c r="LP28" s="39">
        <v>0</v>
      </c>
      <c r="LQ28" s="39"/>
      <c r="LR28" s="39">
        <v>1</v>
      </c>
      <c r="LS28" s="39"/>
      <c r="LT28" s="39">
        <v>2</v>
      </c>
      <c r="LU28" s="39" t="s">
        <v>3143</v>
      </c>
      <c r="LV28" s="39">
        <v>1</v>
      </c>
      <c r="LW28" s="39">
        <v>0</v>
      </c>
      <c r="LX28" s="39">
        <v>0</v>
      </c>
      <c r="LY28" s="39"/>
      <c r="LZ28" s="39">
        <v>1</v>
      </c>
      <c r="MA28" s="39">
        <v>1</v>
      </c>
      <c r="MB28" s="39">
        <v>0</v>
      </c>
      <c r="MC28" s="39">
        <v>1</v>
      </c>
      <c r="MD28" s="39">
        <v>0</v>
      </c>
      <c r="ME28" s="39"/>
      <c r="MF28" s="39"/>
      <c r="MG28" s="39">
        <v>0</v>
      </c>
      <c r="MH28" s="39"/>
      <c r="MI28" s="39">
        <v>1</v>
      </c>
      <c r="MJ28" s="39" t="s">
        <v>2933</v>
      </c>
      <c r="MK28" s="39">
        <v>1</v>
      </c>
      <c r="ML28" s="39">
        <v>1</v>
      </c>
      <c r="MM28" s="39">
        <v>1</v>
      </c>
      <c r="MN28" s="39">
        <v>0</v>
      </c>
      <c r="MO28" s="39"/>
      <c r="MP28" s="39"/>
      <c r="MQ28" s="39">
        <v>1</v>
      </c>
      <c r="MR28" s="39">
        <v>1</v>
      </c>
      <c r="MS28" s="39">
        <v>1</v>
      </c>
      <c r="MT28" s="39" t="s">
        <v>3144</v>
      </c>
      <c r="MU28" s="39"/>
      <c r="MV28" s="39">
        <v>1</v>
      </c>
      <c r="MW28" s="39" t="s">
        <v>2901</v>
      </c>
      <c r="MX28" s="39">
        <v>1</v>
      </c>
      <c r="MY28" s="39">
        <v>0</v>
      </c>
      <c r="MZ28" s="39">
        <v>1</v>
      </c>
      <c r="NA28" s="39">
        <v>0</v>
      </c>
      <c r="NB28" s="39">
        <v>0</v>
      </c>
      <c r="NC28" s="39">
        <v>0</v>
      </c>
      <c r="ND28" s="39">
        <v>0</v>
      </c>
      <c r="NE28" s="39">
        <v>0</v>
      </c>
      <c r="NF28" s="39">
        <v>0</v>
      </c>
      <c r="NG28" s="39"/>
      <c r="NH28" s="39" t="s">
        <v>3145</v>
      </c>
      <c r="NI28" s="39"/>
      <c r="NJ28" s="39" t="s">
        <v>3086</v>
      </c>
      <c r="NK28" s="39" t="s">
        <v>3087</v>
      </c>
      <c r="NL28" s="39" t="s">
        <v>3146</v>
      </c>
      <c r="NM28" s="39">
        <v>0</v>
      </c>
      <c r="NN28" s="39"/>
      <c r="NO28" s="39"/>
      <c r="NP28" s="39"/>
      <c r="NQ28" s="39"/>
      <c r="NR28" s="39"/>
      <c r="NS28" s="39"/>
      <c r="NT28" s="39"/>
      <c r="NU28" s="39"/>
      <c r="NV28" s="39"/>
      <c r="NW28" s="39">
        <v>0</v>
      </c>
      <c r="NX28" s="39"/>
      <c r="NY28" s="39">
        <v>1</v>
      </c>
      <c r="NZ28" s="39">
        <v>1</v>
      </c>
      <c r="OA28" s="39" t="s">
        <v>2967</v>
      </c>
      <c r="OB28" s="39">
        <v>0</v>
      </c>
      <c r="OC28" s="39">
        <v>0</v>
      </c>
      <c r="OD28" s="39">
        <v>1</v>
      </c>
      <c r="OE28" s="39">
        <v>0</v>
      </c>
      <c r="OF28" s="39">
        <v>0</v>
      </c>
      <c r="OG28" s="39">
        <v>0</v>
      </c>
      <c r="OH28" s="39">
        <v>0</v>
      </c>
      <c r="OI28" s="39">
        <v>0</v>
      </c>
      <c r="OJ28" s="39"/>
      <c r="OK28" s="39">
        <v>1</v>
      </c>
      <c r="OL28" s="39"/>
      <c r="OM28" s="39" t="s">
        <v>2434</v>
      </c>
      <c r="ON28" s="39">
        <v>1</v>
      </c>
      <c r="OO28" s="39">
        <v>0</v>
      </c>
      <c r="OP28" s="39">
        <v>0</v>
      </c>
      <c r="OQ28" s="39">
        <v>0</v>
      </c>
      <c r="OR28" s="39">
        <v>0</v>
      </c>
      <c r="OS28" s="39">
        <v>0</v>
      </c>
      <c r="OT28" s="39">
        <v>0</v>
      </c>
      <c r="OU28" s="39">
        <v>0</v>
      </c>
      <c r="OV28" s="39">
        <v>0</v>
      </c>
      <c r="OW28" s="39">
        <v>0</v>
      </c>
      <c r="OX28" s="39"/>
      <c r="OY28" s="39"/>
      <c r="OZ28" s="39" t="s">
        <v>1241</v>
      </c>
      <c r="PA28" s="39">
        <v>0</v>
      </c>
      <c r="PB28" s="39">
        <v>0</v>
      </c>
      <c r="PC28" s="39">
        <v>0</v>
      </c>
      <c r="PD28" s="39">
        <v>0</v>
      </c>
      <c r="PE28" s="39">
        <v>1</v>
      </c>
      <c r="PF28" s="39">
        <v>0</v>
      </c>
      <c r="PG28" s="39">
        <v>0</v>
      </c>
      <c r="PH28" s="39"/>
      <c r="PI28" s="39">
        <v>1</v>
      </c>
      <c r="PJ28" s="39" t="s">
        <v>1979</v>
      </c>
      <c r="PK28" s="39">
        <v>0</v>
      </c>
      <c r="PL28" s="39">
        <v>0</v>
      </c>
      <c r="PM28" s="39">
        <v>0</v>
      </c>
      <c r="PN28" s="39">
        <v>0</v>
      </c>
      <c r="PO28" s="39">
        <v>0</v>
      </c>
      <c r="PP28" s="39">
        <v>0</v>
      </c>
      <c r="PQ28" s="39">
        <v>0</v>
      </c>
      <c r="PR28" s="39">
        <v>1</v>
      </c>
      <c r="PS28" s="39">
        <v>0</v>
      </c>
      <c r="PT28" s="39"/>
      <c r="PU28" s="39"/>
      <c r="PV28" s="39"/>
      <c r="PW28" s="39">
        <v>1</v>
      </c>
      <c r="PX28" s="39" t="s">
        <v>383</v>
      </c>
      <c r="PY28" s="39"/>
      <c r="PZ28" s="39" t="s">
        <v>383</v>
      </c>
      <c r="QA28" s="39"/>
      <c r="QB28" s="39"/>
      <c r="QC28" s="39"/>
      <c r="QD28" s="39">
        <v>6</v>
      </c>
      <c r="QE28" s="39">
        <v>0</v>
      </c>
      <c r="QF28" s="39">
        <v>0</v>
      </c>
      <c r="QG28" s="39">
        <v>0</v>
      </c>
      <c r="QH28" s="39">
        <v>0</v>
      </c>
      <c r="QI28" s="39">
        <v>0</v>
      </c>
      <c r="QJ28" s="39">
        <v>1</v>
      </c>
      <c r="QK28" s="39">
        <v>0</v>
      </c>
      <c r="QL28" s="39"/>
      <c r="QM28" s="39" t="s">
        <v>383</v>
      </c>
      <c r="QN28" s="39" t="s">
        <v>383</v>
      </c>
      <c r="QO28" s="39" t="s">
        <v>383</v>
      </c>
      <c r="QP28" s="39" t="s">
        <v>383</v>
      </c>
      <c r="QQ28" s="39" t="s">
        <v>383</v>
      </c>
      <c r="QR28" s="39" t="s">
        <v>383</v>
      </c>
      <c r="QS28" s="39"/>
      <c r="QT28" s="39" t="s">
        <v>2433</v>
      </c>
      <c r="QU28" s="39">
        <v>1</v>
      </c>
      <c r="QV28" s="39">
        <v>0</v>
      </c>
      <c r="QW28" s="39">
        <v>0</v>
      </c>
      <c r="QX28" s="39">
        <v>0</v>
      </c>
      <c r="QY28" s="39">
        <v>0</v>
      </c>
      <c r="QZ28" s="39">
        <v>0</v>
      </c>
      <c r="RA28" s="39">
        <v>0</v>
      </c>
      <c r="RB28" s="39"/>
      <c r="RC28" s="39">
        <v>0</v>
      </c>
      <c r="RD28" s="39">
        <v>0</v>
      </c>
      <c r="RE28" s="39">
        <v>0</v>
      </c>
      <c r="RF28" s="39"/>
      <c r="RG28" s="39">
        <v>0</v>
      </c>
      <c r="RH28" s="39">
        <v>0</v>
      </c>
      <c r="RI28" s="39"/>
      <c r="RJ28" s="39">
        <v>0</v>
      </c>
      <c r="RK28" s="39">
        <v>0</v>
      </c>
      <c r="RL28" s="39"/>
      <c r="RM28" s="39">
        <v>0</v>
      </c>
      <c r="RN28" s="39">
        <v>0</v>
      </c>
      <c r="RO28" s="39"/>
      <c r="RP28" s="39">
        <v>0</v>
      </c>
      <c r="RQ28" s="39"/>
      <c r="RR28" s="39" t="s">
        <v>1979</v>
      </c>
      <c r="RS28" s="39">
        <v>0</v>
      </c>
      <c r="RT28" s="39">
        <v>0</v>
      </c>
      <c r="RU28" s="39">
        <v>0</v>
      </c>
      <c r="RV28" s="39">
        <v>0</v>
      </c>
      <c r="RW28" s="39">
        <v>0</v>
      </c>
      <c r="RX28" s="39">
        <v>0</v>
      </c>
      <c r="RY28" s="39">
        <v>0</v>
      </c>
      <c r="RZ28" s="39">
        <v>0</v>
      </c>
      <c r="SA28" s="39">
        <v>0</v>
      </c>
      <c r="SB28" s="39">
        <v>0</v>
      </c>
      <c r="SC28" s="39">
        <v>0</v>
      </c>
      <c r="SD28" s="39">
        <v>0</v>
      </c>
      <c r="SE28" s="39">
        <v>0</v>
      </c>
      <c r="SF28" s="39">
        <v>1</v>
      </c>
      <c r="SG28" s="39"/>
      <c r="SH28" s="39"/>
      <c r="SI28" s="39" t="s">
        <v>2435</v>
      </c>
      <c r="SJ28" s="39">
        <v>0</v>
      </c>
      <c r="SK28" s="39">
        <v>0</v>
      </c>
      <c r="SL28" s="39">
        <v>0</v>
      </c>
      <c r="SM28" s="39">
        <v>0</v>
      </c>
      <c r="SN28" s="39">
        <v>0</v>
      </c>
      <c r="SO28" s="39">
        <v>0</v>
      </c>
      <c r="SP28" s="39">
        <v>0</v>
      </c>
      <c r="SQ28" s="39">
        <v>0</v>
      </c>
      <c r="SR28" s="39">
        <v>0</v>
      </c>
      <c r="SS28" s="39">
        <v>1</v>
      </c>
      <c r="ST28" s="39"/>
      <c r="SU28" s="39" t="s">
        <v>2447</v>
      </c>
      <c r="SV28" s="39">
        <v>1</v>
      </c>
      <c r="SW28" s="39">
        <v>0</v>
      </c>
      <c r="SX28" s="39">
        <v>0</v>
      </c>
      <c r="SY28" s="39">
        <v>0</v>
      </c>
      <c r="SZ28" s="39">
        <v>0</v>
      </c>
      <c r="TA28" s="39"/>
      <c r="TB28" s="39"/>
      <c r="TC28" s="39"/>
      <c r="TD28" s="39">
        <v>0</v>
      </c>
      <c r="TE28" s="39"/>
      <c r="TF28" s="39" t="s">
        <v>383</v>
      </c>
      <c r="TG28" s="39" t="s">
        <v>383</v>
      </c>
      <c r="TH28" s="39" t="s">
        <v>2573</v>
      </c>
      <c r="TI28" s="39">
        <v>1</v>
      </c>
      <c r="TJ28" s="39">
        <v>0</v>
      </c>
      <c r="TK28" s="39">
        <v>0</v>
      </c>
      <c r="TL28" s="39">
        <v>0</v>
      </c>
      <c r="TM28" s="39">
        <v>0</v>
      </c>
      <c r="TN28" s="39">
        <v>0</v>
      </c>
      <c r="TO28" s="39">
        <v>0</v>
      </c>
      <c r="TP28" s="39">
        <v>0</v>
      </c>
      <c r="TQ28" s="39"/>
      <c r="TR28" s="39">
        <v>0</v>
      </c>
      <c r="TS28" s="39" t="s">
        <v>383</v>
      </c>
      <c r="TT28" s="39" t="s">
        <v>383</v>
      </c>
      <c r="TU28" s="39" t="s">
        <v>383</v>
      </c>
      <c r="TV28" s="39" t="s">
        <v>383</v>
      </c>
      <c r="TW28" s="39" t="s">
        <v>383</v>
      </c>
      <c r="TX28" s="39" t="s">
        <v>383</v>
      </c>
      <c r="TY28" s="39" t="s">
        <v>383</v>
      </c>
      <c r="TZ28" s="39" t="s">
        <v>383</v>
      </c>
      <c r="UA28" s="39" t="s">
        <v>383</v>
      </c>
      <c r="UB28" s="39" t="s">
        <v>383</v>
      </c>
      <c r="UC28" s="39" t="s">
        <v>383</v>
      </c>
      <c r="UD28" s="39">
        <v>0</v>
      </c>
      <c r="UE28" s="39" t="s">
        <v>383</v>
      </c>
      <c r="UF28" s="39" t="s">
        <v>383</v>
      </c>
      <c r="UG28" s="39" t="s">
        <v>383</v>
      </c>
      <c r="UH28" s="39" t="s">
        <v>383</v>
      </c>
      <c r="UI28" s="39" t="s">
        <v>383</v>
      </c>
      <c r="UJ28" s="39" t="s">
        <v>383</v>
      </c>
      <c r="UK28" s="39" t="s">
        <v>383</v>
      </c>
      <c r="UL28" s="39" t="s">
        <v>383</v>
      </c>
      <c r="UM28" s="39" t="s">
        <v>383</v>
      </c>
      <c r="UN28" s="39" t="s">
        <v>383</v>
      </c>
      <c r="UO28" s="39" t="s">
        <v>383</v>
      </c>
      <c r="UP28" s="39" t="s">
        <v>383</v>
      </c>
      <c r="UQ28" s="39" t="s">
        <v>383</v>
      </c>
      <c r="UR28" s="39" t="s">
        <v>383</v>
      </c>
      <c r="US28" s="39" t="s">
        <v>383</v>
      </c>
      <c r="UT28" s="39" t="s">
        <v>383</v>
      </c>
      <c r="UU28" s="39" t="s">
        <v>383</v>
      </c>
      <c r="UV28" s="39" t="s">
        <v>383</v>
      </c>
      <c r="UW28" s="39" t="s">
        <v>383</v>
      </c>
      <c r="UX28" s="39" t="s">
        <v>383</v>
      </c>
      <c r="UY28" s="39" t="s">
        <v>383</v>
      </c>
      <c r="UZ28" s="39" t="s">
        <v>383</v>
      </c>
      <c r="VA28" s="39">
        <v>0</v>
      </c>
      <c r="VB28" s="39" t="s">
        <v>383</v>
      </c>
      <c r="VC28" s="39" t="s">
        <v>383</v>
      </c>
      <c r="VD28" s="39" t="s">
        <v>383</v>
      </c>
      <c r="VE28" s="39" t="s">
        <v>383</v>
      </c>
      <c r="VF28" s="39" t="s">
        <v>383</v>
      </c>
      <c r="VG28" s="39" t="s">
        <v>383</v>
      </c>
      <c r="VH28" s="39"/>
      <c r="VI28" s="39">
        <v>1</v>
      </c>
      <c r="VJ28" s="39" t="s">
        <v>383</v>
      </c>
      <c r="VK28" s="39" t="s">
        <v>383</v>
      </c>
      <c r="VL28" s="39" t="s">
        <v>383</v>
      </c>
      <c r="VM28" s="39" t="s">
        <v>383</v>
      </c>
      <c r="VN28" s="39" t="s">
        <v>383</v>
      </c>
      <c r="VO28" s="39" t="s">
        <v>383</v>
      </c>
      <c r="VP28" s="39" t="s">
        <v>383</v>
      </c>
      <c r="VQ28" s="39" t="s">
        <v>383</v>
      </c>
      <c r="VR28" s="39" t="s">
        <v>383</v>
      </c>
      <c r="VS28" s="39" t="s">
        <v>383</v>
      </c>
      <c r="VT28" s="39" t="s">
        <v>383</v>
      </c>
      <c r="VU28" s="39" t="s">
        <v>383</v>
      </c>
      <c r="VV28" s="39" t="s">
        <v>383</v>
      </c>
      <c r="VW28" s="39" t="s">
        <v>1979</v>
      </c>
      <c r="VX28" s="39">
        <v>0</v>
      </c>
      <c r="VY28" s="39">
        <v>0</v>
      </c>
      <c r="VZ28" s="39">
        <v>0</v>
      </c>
      <c r="WA28" s="39">
        <v>0</v>
      </c>
      <c r="WB28" s="39">
        <v>0</v>
      </c>
      <c r="WC28" s="39">
        <v>0</v>
      </c>
      <c r="WD28" s="39">
        <v>0</v>
      </c>
      <c r="WE28" s="39">
        <v>0</v>
      </c>
      <c r="WF28" s="39">
        <v>0</v>
      </c>
      <c r="WG28" s="39">
        <v>0</v>
      </c>
      <c r="WH28" s="39">
        <v>0</v>
      </c>
      <c r="WI28" s="39">
        <v>0</v>
      </c>
      <c r="WJ28" s="39">
        <v>0</v>
      </c>
      <c r="WK28" s="39">
        <v>1</v>
      </c>
      <c r="WL28" s="39"/>
      <c r="WM28" s="39"/>
      <c r="WN28" s="39"/>
      <c r="WO28" s="39">
        <f t="shared" si="0"/>
        <v>0</v>
      </c>
      <c r="WP28" s="39" t="s">
        <v>2577</v>
      </c>
      <c r="WQ28" s="39"/>
      <c r="WR28" s="39" t="s">
        <v>2988</v>
      </c>
      <c r="WS28" s="39">
        <v>1</v>
      </c>
      <c r="WT28" s="39">
        <v>0</v>
      </c>
      <c r="WU28" s="39">
        <v>1</v>
      </c>
      <c r="WV28" s="39">
        <v>0</v>
      </c>
      <c r="WW28" s="39">
        <v>0</v>
      </c>
      <c r="WX28" s="39">
        <v>0</v>
      </c>
      <c r="WY28" s="39">
        <v>0</v>
      </c>
      <c r="WZ28" s="39">
        <v>0</v>
      </c>
      <c r="XA28" s="39">
        <v>0</v>
      </c>
      <c r="XB28" s="39">
        <v>0</v>
      </c>
      <c r="XC28" s="39">
        <v>0</v>
      </c>
      <c r="XD28" s="39"/>
      <c r="XE28" s="39"/>
      <c r="XF28" s="39">
        <f t="shared" si="1"/>
        <v>1</v>
      </c>
      <c r="XG28" s="39" t="s">
        <v>2447</v>
      </c>
      <c r="XH28" s="39">
        <v>1</v>
      </c>
      <c r="XI28" s="39">
        <v>0</v>
      </c>
      <c r="XJ28" s="39">
        <v>0</v>
      </c>
      <c r="XK28" s="39">
        <v>0</v>
      </c>
      <c r="XL28" s="39">
        <v>0</v>
      </c>
      <c r="XM28" s="39"/>
      <c r="XN28" s="39"/>
      <c r="XO28" s="57" t="e">
        <f>SUM(XF28+WO28+VA28+UD28+TR28+TD28+#REF!)</f>
        <v>#REF!</v>
      </c>
      <c r="XP28" s="57">
        <v>2</v>
      </c>
      <c r="XQ28" s="56">
        <v>0</v>
      </c>
    </row>
    <row r="29" spans="1:641" ht="15" customHeight="1" x14ac:dyDescent="0.2">
      <c r="A29" s="63">
        <v>42443</v>
      </c>
      <c r="B29" s="63" t="s">
        <v>550</v>
      </c>
      <c r="C29" s="52" t="s">
        <v>693</v>
      </c>
      <c r="D29" s="39" t="s">
        <v>3147</v>
      </c>
      <c r="E29" s="52" t="s">
        <v>2888</v>
      </c>
      <c r="F29" s="52" t="s">
        <v>3148</v>
      </c>
      <c r="G29" s="52">
        <v>8.7134959999999992</v>
      </c>
      <c r="H29" s="52">
        <v>-80.058644999999999</v>
      </c>
      <c r="I29" s="52">
        <v>8.7143899690000008</v>
      </c>
      <c r="J29" s="52">
        <v>-80.058981029999998</v>
      </c>
      <c r="K29" s="52">
        <v>-80.058644999999999</v>
      </c>
      <c r="L29" s="52">
        <v>489</v>
      </c>
      <c r="M29" s="39">
        <v>0</v>
      </c>
      <c r="N29" s="39"/>
      <c r="O29" s="39">
        <v>3</v>
      </c>
      <c r="P29" s="39" t="s">
        <v>3149</v>
      </c>
      <c r="Q29" s="39">
        <v>1</v>
      </c>
      <c r="R29" s="41">
        <v>39</v>
      </c>
      <c r="S29" s="39">
        <v>2</v>
      </c>
      <c r="T29" s="39">
        <v>2</v>
      </c>
      <c r="U29" s="39" t="s">
        <v>2454</v>
      </c>
      <c r="V29" s="39" t="s">
        <v>2455</v>
      </c>
      <c r="W29" s="39" t="s">
        <v>383</v>
      </c>
      <c r="X29" s="39" t="s">
        <v>383</v>
      </c>
      <c r="Y29" s="39" t="s">
        <v>3150</v>
      </c>
      <c r="Z29" s="39" t="s">
        <v>383</v>
      </c>
      <c r="AA29" s="39" t="s">
        <v>383</v>
      </c>
      <c r="AB29" s="39" t="s">
        <v>383</v>
      </c>
      <c r="AC29" s="39" t="s">
        <v>383</v>
      </c>
      <c r="AD29" s="39" t="s">
        <v>383</v>
      </c>
      <c r="AE29" s="39" t="s">
        <v>383</v>
      </c>
      <c r="AF29" s="39"/>
      <c r="AG29" s="39" t="s">
        <v>2456</v>
      </c>
      <c r="AH29" s="39" t="s">
        <v>383</v>
      </c>
      <c r="AI29" s="39">
        <v>0</v>
      </c>
      <c r="AJ29" s="39">
        <v>1</v>
      </c>
      <c r="AK29" s="39">
        <v>0</v>
      </c>
      <c r="AL29" s="39">
        <v>0</v>
      </c>
      <c r="AM29" s="39">
        <v>0</v>
      </c>
      <c r="AN29" s="39">
        <v>0</v>
      </c>
      <c r="AO29" s="39">
        <v>0</v>
      </c>
      <c r="AP29" s="64" t="s">
        <v>3151</v>
      </c>
      <c r="AQ29" s="39">
        <v>0</v>
      </c>
      <c r="AR29" s="39"/>
      <c r="AS29" s="39">
        <v>4</v>
      </c>
      <c r="AT29" s="39">
        <v>19</v>
      </c>
      <c r="AU29" s="39">
        <v>1</v>
      </c>
      <c r="AV29" s="39" t="s">
        <v>3152</v>
      </c>
      <c r="AW29" s="39">
        <v>1</v>
      </c>
      <c r="AX29" s="39" t="s">
        <v>383</v>
      </c>
      <c r="AY29" s="39">
        <v>1</v>
      </c>
      <c r="AZ29" s="39">
        <v>0</v>
      </c>
      <c r="BA29" s="39">
        <v>0</v>
      </c>
      <c r="BB29" s="39">
        <v>0</v>
      </c>
      <c r="BC29" s="39"/>
      <c r="BD29" s="39">
        <v>2</v>
      </c>
      <c r="BE29" s="39" t="s">
        <v>383</v>
      </c>
      <c r="BF29" s="39">
        <v>0</v>
      </c>
      <c r="BG29" s="39">
        <v>1</v>
      </c>
      <c r="BH29" s="39">
        <v>0</v>
      </c>
      <c r="BI29" s="39">
        <v>0</v>
      </c>
      <c r="BJ29" s="39"/>
      <c r="BK29" s="39">
        <v>5</v>
      </c>
      <c r="BL29" s="39">
        <v>2</v>
      </c>
      <c r="BM29" s="39" t="s">
        <v>383</v>
      </c>
      <c r="BN29" s="39">
        <v>0</v>
      </c>
      <c r="BO29" s="39">
        <v>1</v>
      </c>
      <c r="BP29" s="39">
        <v>0</v>
      </c>
      <c r="BQ29" s="39">
        <v>0</v>
      </c>
      <c r="BR29" s="39">
        <v>0</v>
      </c>
      <c r="BS29" s="39">
        <v>0</v>
      </c>
      <c r="BT29" s="39">
        <v>0</v>
      </c>
      <c r="BU29" s="39"/>
      <c r="BV29" s="39">
        <v>4</v>
      </c>
      <c r="BW29" s="39">
        <v>3</v>
      </c>
      <c r="BX29" s="39"/>
      <c r="BY29" s="39">
        <v>0</v>
      </c>
      <c r="BZ29" s="39">
        <v>0</v>
      </c>
      <c r="CA29" s="39">
        <v>1</v>
      </c>
      <c r="CB29" s="39">
        <v>0</v>
      </c>
      <c r="CC29" s="39"/>
      <c r="CD29" s="39">
        <v>4</v>
      </c>
      <c r="CE29" s="39">
        <v>0</v>
      </c>
      <c r="CF29" s="39"/>
      <c r="CG29" s="39">
        <v>2</v>
      </c>
      <c r="CH29" s="39"/>
      <c r="CI29" s="39">
        <v>3</v>
      </c>
      <c r="CJ29" s="39">
        <v>3</v>
      </c>
      <c r="CK29" s="39" t="s">
        <v>3153</v>
      </c>
      <c r="CL29" s="39" t="s">
        <v>2688</v>
      </c>
      <c r="CM29" s="39" t="s">
        <v>3154</v>
      </c>
      <c r="CN29" s="39">
        <v>1</v>
      </c>
      <c r="CO29" s="39">
        <v>0</v>
      </c>
      <c r="CP29" s="39">
        <v>0</v>
      </c>
      <c r="CQ29" s="39"/>
      <c r="CR29" s="39">
        <v>0</v>
      </c>
      <c r="CS29" s="39"/>
      <c r="CT29" s="39">
        <v>0</v>
      </c>
      <c r="CU29" s="39">
        <v>0</v>
      </c>
      <c r="CV29" s="39">
        <v>0</v>
      </c>
      <c r="CW29" s="39"/>
      <c r="CX29" s="39">
        <v>0</v>
      </c>
      <c r="CY29" s="39">
        <v>1</v>
      </c>
      <c r="CZ29" s="39">
        <v>1</v>
      </c>
      <c r="DA29" s="39">
        <v>0</v>
      </c>
      <c r="DB29" s="39"/>
      <c r="DC29" s="39">
        <v>0</v>
      </c>
      <c r="DD29" s="39"/>
      <c r="DE29" s="39">
        <v>1</v>
      </c>
      <c r="DF29" s="41">
        <v>1</v>
      </c>
      <c r="DG29" s="39">
        <v>1</v>
      </c>
      <c r="DH29" s="39">
        <v>1</v>
      </c>
      <c r="DI29" s="39">
        <v>1</v>
      </c>
      <c r="DJ29" s="39">
        <v>1</v>
      </c>
      <c r="DK29" s="39"/>
      <c r="DL29" s="39">
        <v>0</v>
      </c>
      <c r="DM29" s="39"/>
      <c r="DN29" s="39">
        <v>0</v>
      </c>
      <c r="DO29" s="39"/>
      <c r="DP29" s="39">
        <v>1</v>
      </c>
      <c r="DQ29" s="39">
        <v>2</v>
      </c>
      <c r="DR29" s="39">
        <v>0</v>
      </c>
      <c r="DS29" s="39"/>
      <c r="DT29" s="39">
        <v>0</v>
      </c>
      <c r="DU29" s="39"/>
      <c r="DV29" s="39">
        <v>0</v>
      </c>
      <c r="DW29" s="39"/>
      <c r="DX29" s="39">
        <v>0</v>
      </c>
      <c r="DY29" s="39"/>
      <c r="DZ29" s="39">
        <v>1</v>
      </c>
      <c r="EA29" s="39" t="s">
        <v>3155</v>
      </c>
      <c r="EB29" s="39">
        <v>0</v>
      </c>
      <c r="EC29" s="39">
        <v>0</v>
      </c>
      <c r="ED29" s="39" t="s">
        <v>3156</v>
      </c>
      <c r="EE29" s="39" t="s">
        <v>3157</v>
      </c>
      <c r="EF29" s="39">
        <v>0</v>
      </c>
      <c r="EG29" s="39" t="s">
        <v>3158</v>
      </c>
      <c r="EH29" s="39">
        <v>1</v>
      </c>
      <c r="EI29" s="39">
        <v>1</v>
      </c>
      <c r="EJ29" s="39" t="s">
        <v>2409</v>
      </c>
      <c r="EK29" s="39" t="s">
        <v>2410</v>
      </c>
      <c r="EL29" s="39" t="s">
        <v>2665</v>
      </c>
      <c r="EM29" s="39" t="s">
        <v>2464</v>
      </c>
      <c r="EN29" s="58" t="s">
        <v>383</v>
      </c>
      <c r="EO29" s="39">
        <v>1</v>
      </c>
      <c r="EP29" s="39">
        <v>1</v>
      </c>
      <c r="EQ29" s="39" t="s">
        <v>2409</v>
      </c>
      <c r="ER29" s="39" t="s">
        <v>2410</v>
      </c>
      <c r="ES29" s="64" t="s">
        <v>3159</v>
      </c>
      <c r="ET29" s="39" t="s">
        <v>2415</v>
      </c>
      <c r="EU29" s="39">
        <v>0</v>
      </c>
      <c r="EV29" s="39">
        <v>1</v>
      </c>
      <c r="EW29" s="39" t="s">
        <v>760</v>
      </c>
      <c r="EX29" s="39" t="s">
        <v>2409</v>
      </c>
      <c r="EY29" s="39" t="s">
        <v>2466</v>
      </c>
      <c r="EZ29" s="39" t="s">
        <v>3160</v>
      </c>
      <c r="FA29" s="39" t="s">
        <v>2464</v>
      </c>
      <c r="FB29" s="39">
        <v>0</v>
      </c>
      <c r="FC29" s="39">
        <v>0</v>
      </c>
      <c r="FD29" s="39" t="s">
        <v>383</v>
      </c>
      <c r="FE29" s="39" t="s">
        <v>383</v>
      </c>
      <c r="FF29" s="39" t="s">
        <v>383</v>
      </c>
      <c r="FG29" s="39" t="s">
        <v>383</v>
      </c>
      <c r="FH29" s="39" t="s">
        <v>383</v>
      </c>
      <c r="FI29" s="39" t="s">
        <v>383</v>
      </c>
      <c r="FJ29" s="39">
        <v>1</v>
      </c>
      <c r="FK29" s="39">
        <v>9</v>
      </c>
      <c r="FL29" s="39" t="s">
        <v>2498</v>
      </c>
      <c r="FM29" s="39" t="s">
        <v>383</v>
      </c>
      <c r="FN29" s="58" t="s">
        <v>383</v>
      </c>
      <c r="FO29" s="58" t="s">
        <v>383</v>
      </c>
      <c r="FP29" s="39" t="s">
        <v>383</v>
      </c>
      <c r="FQ29" s="39">
        <v>1</v>
      </c>
      <c r="FR29" s="39" t="s">
        <v>760</v>
      </c>
      <c r="FS29" s="39" t="s">
        <v>2409</v>
      </c>
      <c r="FT29" s="39" t="s">
        <v>2410</v>
      </c>
      <c r="FU29" s="39" t="s">
        <v>3161</v>
      </c>
      <c r="FV29" s="39" t="s">
        <v>2464</v>
      </c>
      <c r="FW29" s="39">
        <v>0</v>
      </c>
      <c r="FX29" s="39">
        <v>0</v>
      </c>
      <c r="FY29" s="39" t="s">
        <v>383</v>
      </c>
      <c r="FZ29" s="39" t="s">
        <v>383</v>
      </c>
      <c r="GA29" s="39" t="s">
        <v>383</v>
      </c>
      <c r="GB29" s="39" t="s">
        <v>383</v>
      </c>
      <c r="GC29" s="39" t="s">
        <v>383</v>
      </c>
      <c r="GD29" s="39" t="s">
        <v>383</v>
      </c>
      <c r="GE29" s="39">
        <v>1</v>
      </c>
      <c r="GF29" s="39">
        <v>5</v>
      </c>
      <c r="GG29" s="39" t="s">
        <v>2413</v>
      </c>
      <c r="GH29" s="39" t="s">
        <v>383</v>
      </c>
      <c r="GI29" s="64" t="s">
        <v>3162</v>
      </c>
      <c r="GJ29" s="39" t="s">
        <v>2464</v>
      </c>
      <c r="GK29" s="39">
        <v>0</v>
      </c>
      <c r="GL29" s="39">
        <v>0</v>
      </c>
      <c r="GM29" s="39" t="s">
        <v>383</v>
      </c>
      <c r="GN29" s="39" t="s">
        <v>383</v>
      </c>
      <c r="GO29" s="39" t="s">
        <v>383</v>
      </c>
      <c r="GP29" s="39" t="s">
        <v>383</v>
      </c>
      <c r="GQ29" s="39" t="s">
        <v>383</v>
      </c>
      <c r="GR29" s="39" t="s">
        <v>383</v>
      </c>
      <c r="GS29" s="39" t="s">
        <v>383</v>
      </c>
      <c r="GT29" s="39">
        <v>0</v>
      </c>
      <c r="GU29" s="39" t="s">
        <v>383</v>
      </c>
      <c r="GV29" s="39"/>
      <c r="GW29" s="39">
        <v>1</v>
      </c>
      <c r="GX29" s="39">
        <v>3</v>
      </c>
      <c r="GY29" s="39" t="s">
        <v>3163</v>
      </c>
      <c r="GZ29" s="39">
        <v>1</v>
      </c>
      <c r="HA29" s="39">
        <v>3</v>
      </c>
      <c r="HB29" s="39"/>
      <c r="HC29" s="39">
        <v>0</v>
      </c>
      <c r="HD29" s="39" t="s">
        <v>383</v>
      </c>
      <c r="HE29" s="39"/>
      <c r="HF29" s="39">
        <v>0</v>
      </c>
      <c r="HG29" s="39" t="s">
        <v>383</v>
      </c>
      <c r="HH29" s="39"/>
      <c r="HI29" s="39">
        <v>1</v>
      </c>
      <c r="HJ29" s="39">
        <v>2</v>
      </c>
      <c r="HK29" s="39"/>
      <c r="HL29" s="39">
        <v>0</v>
      </c>
      <c r="HM29" s="39" t="s">
        <v>383</v>
      </c>
      <c r="HN29" s="39"/>
      <c r="HO29" s="39">
        <v>0</v>
      </c>
      <c r="HP29" s="39" t="s">
        <v>383</v>
      </c>
      <c r="HQ29" s="39">
        <v>0</v>
      </c>
      <c r="HR29" s="39" t="s">
        <v>383</v>
      </c>
      <c r="HS29" s="39">
        <v>0</v>
      </c>
      <c r="HT29" s="39"/>
      <c r="HU29" s="39" t="s">
        <v>383</v>
      </c>
      <c r="HV29" s="39" t="s">
        <v>383</v>
      </c>
      <c r="HW29" s="39"/>
      <c r="HX29" s="39" t="s">
        <v>383</v>
      </c>
      <c r="HY29" s="39" t="s">
        <v>2417</v>
      </c>
      <c r="HZ29" s="39"/>
      <c r="IA29" s="39" t="s">
        <v>1738</v>
      </c>
      <c r="IB29" s="39"/>
      <c r="IC29" s="39">
        <v>0</v>
      </c>
      <c r="ID29" s="39">
        <v>0</v>
      </c>
      <c r="IE29" s="39" t="s">
        <v>383</v>
      </c>
      <c r="IF29" s="39" t="s">
        <v>383</v>
      </c>
      <c r="IG29" s="39">
        <v>1</v>
      </c>
      <c r="IH29" s="39">
        <v>2</v>
      </c>
      <c r="II29" s="39">
        <v>0</v>
      </c>
      <c r="IJ29" s="39">
        <v>1</v>
      </c>
      <c r="IK29" s="39">
        <v>0</v>
      </c>
      <c r="IL29" s="39">
        <v>0</v>
      </c>
      <c r="IM29" s="39">
        <v>0</v>
      </c>
      <c r="IN29" s="39" t="s">
        <v>383</v>
      </c>
      <c r="IO29" s="39" t="s">
        <v>383</v>
      </c>
      <c r="IP29" s="39" t="s">
        <v>383</v>
      </c>
      <c r="IQ29" s="39">
        <v>0</v>
      </c>
      <c r="IR29" s="39">
        <v>0</v>
      </c>
      <c r="IS29" s="39" t="s">
        <v>383</v>
      </c>
      <c r="IT29" s="39" t="s">
        <v>383</v>
      </c>
      <c r="IU29" s="39" t="s">
        <v>383</v>
      </c>
      <c r="IV29" s="39">
        <v>0</v>
      </c>
      <c r="IW29" s="39">
        <v>0</v>
      </c>
      <c r="IX29" s="39" t="s">
        <v>383</v>
      </c>
      <c r="IY29" s="39" t="s">
        <v>383</v>
      </c>
      <c r="IZ29" s="39" t="s">
        <v>383</v>
      </c>
      <c r="JA29" s="39">
        <v>0</v>
      </c>
      <c r="JB29" s="39">
        <v>0</v>
      </c>
      <c r="JC29" s="39" t="s">
        <v>383</v>
      </c>
      <c r="JD29" s="39" t="s">
        <v>383</v>
      </c>
      <c r="JE29" s="39" t="s">
        <v>383</v>
      </c>
      <c r="JF29" s="39">
        <v>0</v>
      </c>
      <c r="JG29" s="39">
        <v>0</v>
      </c>
      <c r="JH29" s="39" t="s">
        <v>383</v>
      </c>
      <c r="JI29" s="39" t="s">
        <v>383</v>
      </c>
      <c r="JJ29" s="39">
        <v>0</v>
      </c>
      <c r="JK29" s="39">
        <v>0</v>
      </c>
      <c r="JL29" s="39" t="s">
        <v>383</v>
      </c>
      <c r="JM29" s="39" t="s">
        <v>383</v>
      </c>
      <c r="JN29" s="39" t="s">
        <v>2896</v>
      </c>
      <c r="JO29" s="39">
        <v>3</v>
      </c>
      <c r="JP29" s="39">
        <v>0</v>
      </c>
      <c r="JQ29" s="39">
        <v>0</v>
      </c>
      <c r="JR29" s="39">
        <v>0</v>
      </c>
      <c r="JS29" s="39">
        <v>1</v>
      </c>
      <c r="JT29" s="39">
        <v>0</v>
      </c>
      <c r="JU29" s="39">
        <v>0</v>
      </c>
      <c r="JV29" s="39">
        <v>0</v>
      </c>
      <c r="JW29" s="39">
        <v>0</v>
      </c>
      <c r="JX29" s="39">
        <v>0</v>
      </c>
      <c r="JY29" s="39">
        <v>0</v>
      </c>
      <c r="JZ29" s="39">
        <v>2</v>
      </c>
      <c r="KA29" s="39">
        <v>2</v>
      </c>
      <c r="KB29" s="39">
        <v>1</v>
      </c>
      <c r="KC29" s="39">
        <v>1</v>
      </c>
      <c r="KD29" s="39">
        <v>0</v>
      </c>
      <c r="KE29" s="39">
        <v>56</v>
      </c>
      <c r="KF29" s="39">
        <v>20</v>
      </c>
      <c r="KG29" s="39"/>
      <c r="KH29" s="39">
        <v>1</v>
      </c>
      <c r="KI29" s="39" t="s">
        <v>383</v>
      </c>
      <c r="KJ29" s="39"/>
      <c r="KK29" s="39">
        <v>0</v>
      </c>
      <c r="KL29" s="39"/>
      <c r="KM29" s="39"/>
      <c r="KN29" s="39">
        <v>0</v>
      </c>
      <c r="KO29" s="39"/>
      <c r="KP29" s="39"/>
      <c r="KQ29" s="39">
        <v>4</v>
      </c>
      <c r="KR29" s="39">
        <v>20</v>
      </c>
      <c r="KS29" s="39" t="s">
        <v>2897</v>
      </c>
      <c r="KT29" s="39" t="s">
        <v>3164</v>
      </c>
      <c r="KU29" s="39">
        <v>0</v>
      </c>
      <c r="KV29" s="39">
        <v>0</v>
      </c>
      <c r="KW29" s="39">
        <v>0</v>
      </c>
      <c r="KX29" s="39">
        <v>0</v>
      </c>
      <c r="KY29" s="39">
        <v>0</v>
      </c>
      <c r="KZ29" s="39">
        <v>0</v>
      </c>
      <c r="LA29" s="39">
        <v>1</v>
      </c>
      <c r="LB29" s="39">
        <v>0</v>
      </c>
      <c r="LC29" s="39">
        <v>0</v>
      </c>
      <c r="LD29" s="39"/>
      <c r="LE29" s="39">
        <v>2</v>
      </c>
      <c r="LF29" s="39">
        <v>0</v>
      </c>
      <c r="LG29" s="39">
        <v>1</v>
      </c>
      <c r="LH29" s="39">
        <v>0</v>
      </c>
      <c r="LI29" s="39">
        <v>0</v>
      </c>
      <c r="LJ29" s="39"/>
      <c r="LK29" s="39" t="s">
        <v>2421</v>
      </c>
      <c r="LL29" s="39">
        <v>1</v>
      </c>
      <c r="LM29" s="39">
        <v>0</v>
      </c>
      <c r="LN29" s="39">
        <v>0</v>
      </c>
      <c r="LO29" s="39">
        <v>0</v>
      </c>
      <c r="LP29" s="39">
        <v>0</v>
      </c>
      <c r="LQ29" s="39"/>
      <c r="LR29" s="39">
        <v>4</v>
      </c>
      <c r="LS29" s="64" t="s">
        <v>3165</v>
      </c>
      <c r="LT29" s="39">
        <v>4</v>
      </c>
      <c r="LU29" s="39" t="s">
        <v>3166</v>
      </c>
      <c r="LV29" s="39">
        <v>1</v>
      </c>
      <c r="LW29" s="39">
        <v>0</v>
      </c>
      <c r="LX29" s="39">
        <v>0</v>
      </c>
      <c r="LY29" s="39"/>
      <c r="LZ29" s="39">
        <v>1</v>
      </c>
      <c r="MA29" s="39">
        <v>1</v>
      </c>
      <c r="MB29" s="39">
        <v>0</v>
      </c>
      <c r="MC29" s="39">
        <v>1</v>
      </c>
      <c r="MD29" s="39">
        <v>1</v>
      </c>
      <c r="ME29" s="39">
        <v>0</v>
      </c>
      <c r="MF29" s="39" t="s">
        <v>3167</v>
      </c>
      <c r="MG29" s="39">
        <v>0</v>
      </c>
      <c r="MH29" s="39"/>
      <c r="MI29" s="39">
        <v>1</v>
      </c>
      <c r="MJ29" s="39"/>
      <c r="MK29" s="39">
        <v>0</v>
      </c>
      <c r="ML29" s="39">
        <v>1</v>
      </c>
      <c r="MM29" s="39">
        <v>1</v>
      </c>
      <c r="MN29" s="39">
        <v>0</v>
      </c>
      <c r="MO29" s="39" t="s">
        <v>3168</v>
      </c>
      <c r="MP29" s="39"/>
      <c r="MQ29" s="39">
        <v>0</v>
      </c>
      <c r="MR29" s="39">
        <v>0</v>
      </c>
      <c r="MS29" s="39"/>
      <c r="MT29" s="39"/>
      <c r="MU29" s="39"/>
      <c r="MV29" s="39">
        <v>0</v>
      </c>
      <c r="MW29" s="39" t="s">
        <v>3169</v>
      </c>
      <c r="MX29" s="39">
        <v>1</v>
      </c>
      <c r="MY29" s="39">
        <v>0</v>
      </c>
      <c r="MZ29" s="39">
        <v>0</v>
      </c>
      <c r="NA29" s="39">
        <v>0</v>
      </c>
      <c r="NB29" s="39">
        <v>0</v>
      </c>
      <c r="NC29" s="39">
        <v>0</v>
      </c>
      <c r="ND29" s="39">
        <v>0</v>
      </c>
      <c r="NE29" s="39">
        <v>0</v>
      </c>
      <c r="NF29" s="39">
        <v>0</v>
      </c>
      <c r="NG29" s="39"/>
      <c r="NH29" s="39" t="s">
        <v>3170</v>
      </c>
      <c r="NI29" s="39"/>
      <c r="NJ29" s="39"/>
      <c r="NK29" s="64"/>
      <c r="NL29" s="64" t="s">
        <v>3171</v>
      </c>
      <c r="NM29" s="39">
        <v>0</v>
      </c>
      <c r="NN29" s="39"/>
      <c r="NO29" s="39"/>
      <c r="NP29" s="39"/>
      <c r="NQ29" s="39"/>
      <c r="NR29" s="39"/>
      <c r="NS29" s="39"/>
      <c r="NT29" s="39"/>
      <c r="NU29" s="39"/>
      <c r="NV29" s="39"/>
      <c r="NW29" s="39">
        <v>0</v>
      </c>
      <c r="NX29" s="39"/>
      <c r="NY29" s="39">
        <v>1</v>
      </c>
      <c r="NZ29" s="39">
        <v>1</v>
      </c>
      <c r="OA29" s="39" t="s">
        <v>2967</v>
      </c>
      <c r="OB29" s="39">
        <v>0</v>
      </c>
      <c r="OC29" s="39">
        <v>0</v>
      </c>
      <c r="OD29" s="39">
        <v>1</v>
      </c>
      <c r="OE29" s="39">
        <v>0</v>
      </c>
      <c r="OF29" s="39">
        <v>0</v>
      </c>
      <c r="OG29" s="39">
        <v>0</v>
      </c>
      <c r="OH29" s="39">
        <v>0</v>
      </c>
      <c r="OI29" s="39">
        <v>0</v>
      </c>
      <c r="OJ29" s="39"/>
      <c r="OK29" s="39">
        <v>1</v>
      </c>
      <c r="OL29" s="39"/>
      <c r="OM29" s="39" t="s">
        <v>2434</v>
      </c>
      <c r="ON29" s="39">
        <v>1</v>
      </c>
      <c r="OO29" s="39">
        <v>0</v>
      </c>
      <c r="OP29" s="39">
        <v>0</v>
      </c>
      <c r="OQ29" s="39">
        <v>0</v>
      </c>
      <c r="OR29" s="39">
        <v>0</v>
      </c>
      <c r="OS29" s="39">
        <v>0</v>
      </c>
      <c r="OT29" s="39">
        <v>0</v>
      </c>
      <c r="OU29" s="39">
        <v>0</v>
      </c>
      <c r="OV29" s="39">
        <v>0</v>
      </c>
      <c r="OW29" s="39">
        <v>0</v>
      </c>
      <c r="OX29" s="64" t="s">
        <v>3172</v>
      </c>
      <c r="OY29" s="64" t="s">
        <v>3173</v>
      </c>
      <c r="OZ29" s="39" t="s">
        <v>2565</v>
      </c>
      <c r="PA29" s="39">
        <v>0</v>
      </c>
      <c r="PB29" s="39">
        <v>0</v>
      </c>
      <c r="PC29" s="39">
        <v>1</v>
      </c>
      <c r="PD29" s="39">
        <v>0</v>
      </c>
      <c r="PE29" s="39">
        <v>0</v>
      </c>
      <c r="PF29" s="39">
        <v>0</v>
      </c>
      <c r="PG29" s="39">
        <v>0</v>
      </c>
      <c r="PH29" s="39"/>
      <c r="PI29" s="39">
        <v>1</v>
      </c>
      <c r="PJ29" s="39" t="s">
        <v>1979</v>
      </c>
      <c r="PK29" s="39">
        <v>0</v>
      </c>
      <c r="PL29" s="39">
        <v>0</v>
      </c>
      <c r="PM29" s="39">
        <v>0</v>
      </c>
      <c r="PN29" s="39">
        <v>0</v>
      </c>
      <c r="PO29" s="39">
        <v>0</v>
      </c>
      <c r="PP29" s="39">
        <v>0</v>
      </c>
      <c r="PQ29" s="39">
        <v>0</v>
      </c>
      <c r="PR29" s="39">
        <v>1</v>
      </c>
      <c r="PS29" s="39">
        <v>0</v>
      </c>
      <c r="PT29" s="64" t="s">
        <v>2436</v>
      </c>
      <c r="PU29" s="64" t="s">
        <v>2436</v>
      </c>
      <c r="PV29" s="39" t="s">
        <v>2437</v>
      </c>
      <c r="PW29" s="39">
        <v>1</v>
      </c>
      <c r="PX29" s="39">
        <v>1</v>
      </c>
      <c r="PY29" s="39"/>
      <c r="PZ29" s="39" t="s">
        <v>383</v>
      </c>
      <c r="QA29" s="39" t="s">
        <v>3174</v>
      </c>
      <c r="QB29" s="39" t="s">
        <v>2839</v>
      </c>
      <c r="QC29" s="39" t="s">
        <v>2840</v>
      </c>
      <c r="QD29" s="39">
        <v>1</v>
      </c>
      <c r="QE29" s="39">
        <v>1</v>
      </c>
      <c r="QF29" s="39">
        <v>0</v>
      </c>
      <c r="QG29" s="39">
        <v>0</v>
      </c>
      <c r="QH29" s="39">
        <v>0</v>
      </c>
      <c r="QI29" s="39">
        <v>0</v>
      </c>
      <c r="QJ29" s="39">
        <v>0</v>
      </c>
      <c r="QK29" s="39">
        <v>0</v>
      </c>
      <c r="QL29" s="39"/>
      <c r="QM29" s="39" t="s">
        <v>2531</v>
      </c>
      <c r="QN29" s="39">
        <v>0</v>
      </c>
      <c r="QO29" s="39">
        <v>0</v>
      </c>
      <c r="QP29" s="39">
        <v>1</v>
      </c>
      <c r="QQ29" s="39">
        <v>0</v>
      </c>
      <c r="QR29" s="39">
        <v>0</v>
      </c>
      <c r="QS29" s="39"/>
      <c r="QT29" s="39" t="s">
        <v>2531</v>
      </c>
      <c r="QU29" s="39">
        <v>0</v>
      </c>
      <c r="QV29" s="39">
        <v>0</v>
      </c>
      <c r="QW29" s="39">
        <v>0</v>
      </c>
      <c r="QX29" s="39">
        <v>1</v>
      </c>
      <c r="QY29" s="39">
        <v>0</v>
      </c>
      <c r="QZ29" s="39">
        <v>0</v>
      </c>
      <c r="RA29" s="39">
        <v>0</v>
      </c>
      <c r="RB29" s="39"/>
      <c r="RC29" s="39">
        <v>1</v>
      </c>
      <c r="RD29" s="39">
        <v>1</v>
      </c>
      <c r="RE29" s="64">
        <v>5</v>
      </c>
      <c r="RF29" s="64"/>
      <c r="RG29" s="39">
        <v>1</v>
      </c>
      <c r="RH29" s="39">
        <v>5</v>
      </c>
      <c r="RI29" s="39"/>
      <c r="RJ29" s="39">
        <v>1</v>
      </c>
      <c r="RK29" s="39">
        <v>5</v>
      </c>
      <c r="RL29" s="39"/>
      <c r="RM29" s="39">
        <v>1</v>
      </c>
      <c r="RN29" s="39">
        <v>5</v>
      </c>
      <c r="RO29" s="39"/>
      <c r="RP29" s="39">
        <v>1</v>
      </c>
      <c r="RQ29" s="39" t="s">
        <v>3175</v>
      </c>
      <c r="RR29" s="39" t="s">
        <v>1979</v>
      </c>
      <c r="RS29" s="39">
        <v>0</v>
      </c>
      <c r="RT29" s="39">
        <v>0</v>
      </c>
      <c r="RU29" s="39">
        <v>0</v>
      </c>
      <c r="RV29" s="39">
        <v>0</v>
      </c>
      <c r="RW29" s="39">
        <v>0</v>
      </c>
      <c r="RX29" s="39">
        <v>0</v>
      </c>
      <c r="RY29" s="39">
        <v>0</v>
      </c>
      <c r="RZ29" s="39">
        <v>0</v>
      </c>
      <c r="SA29" s="39">
        <v>0</v>
      </c>
      <c r="SB29" s="39">
        <v>0</v>
      </c>
      <c r="SC29" s="39">
        <v>0</v>
      </c>
      <c r="SD29" s="39">
        <v>0</v>
      </c>
      <c r="SE29" s="39">
        <v>0</v>
      </c>
      <c r="SF29" s="39">
        <v>1</v>
      </c>
      <c r="SG29" s="39" t="s">
        <v>2444</v>
      </c>
      <c r="SH29" s="39" t="s">
        <v>2445</v>
      </c>
      <c r="SI29" s="39" t="s">
        <v>2435</v>
      </c>
      <c r="SJ29" s="39">
        <v>0</v>
      </c>
      <c r="SK29" s="39">
        <v>0</v>
      </c>
      <c r="SL29" s="39">
        <v>0</v>
      </c>
      <c r="SM29" s="39">
        <v>0</v>
      </c>
      <c r="SN29" s="39">
        <v>0</v>
      </c>
      <c r="SO29" s="39">
        <v>0</v>
      </c>
      <c r="SP29" s="39">
        <v>0</v>
      </c>
      <c r="SQ29" s="39">
        <v>0</v>
      </c>
      <c r="SR29" s="39">
        <v>0</v>
      </c>
      <c r="SS29" s="39">
        <v>1</v>
      </c>
      <c r="ST29" s="39"/>
      <c r="SU29" s="39" t="s">
        <v>2447</v>
      </c>
      <c r="SV29" s="39">
        <v>1</v>
      </c>
      <c r="SW29" s="39">
        <v>0</v>
      </c>
      <c r="SX29" s="39">
        <v>0</v>
      </c>
      <c r="SY29" s="39">
        <v>0</v>
      </c>
      <c r="SZ29" s="39">
        <v>0</v>
      </c>
      <c r="TA29" s="64" t="s">
        <v>3176</v>
      </c>
      <c r="TB29" s="39"/>
      <c r="TC29" s="39"/>
      <c r="TD29" s="39">
        <v>0</v>
      </c>
      <c r="TE29" s="39"/>
      <c r="TF29" s="39">
        <v>0</v>
      </c>
      <c r="TG29" s="39"/>
      <c r="TH29" s="39" t="s">
        <v>2573</v>
      </c>
      <c r="TI29" s="39">
        <v>1</v>
      </c>
      <c r="TJ29" s="39">
        <v>0</v>
      </c>
      <c r="TK29" s="39">
        <v>0</v>
      </c>
      <c r="TL29" s="39">
        <v>0</v>
      </c>
      <c r="TM29" s="39">
        <v>0</v>
      </c>
      <c r="TN29" s="39">
        <v>0</v>
      </c>
      <c r="TO29" s="39">
        <v>0</v>
      </c>
      <c r="TP29" s="39">
        <v>0</v>
      </c>
      <c r="TQ29" s="39" t="s">
        <v>3091</v>
      </c>
      <c r="TR29" s="39">
        <v>0</v>
      </c>
      <c r="TS29" s="39" t="s">
        <v>383</v>
      </c>
      <c r="TT29" s="39" t="s">
        <v>383</v>
      </c>
      <c r="TU29" s="39" t="s">
        <v>383</v>
      </c>
      <c r="TV29" s="39" t="s">
        <v>383</v>
      </c>
      <c r="TW29" s="39" t="s">
        <v>383</v>
      </c>
      <c r="TX29" s="39" t="s">
        <v>383</v>
      </c>
      <c r="TY29" s="39" t="s">
        <v>383</v>
      </c>
      <c r="TZ29" s="39" t="s">
        <v>383</v>
      </c>
      <c r="UA29" s="39" t="s">
        <v>383</v>
      </c>
      <c r="UB29" s="39" t="s">
        <v>383</v>
      </c>
      <c r="UC29" s="39"/>
      <c r="UD29" s="39">
        <v>0</v>
      </c>
      <c r="UE29" s="39" t="s">
        <v>383</v>
      </c>
      <c r="UF29" s="39" t="s">
        <v>383</v>
      </c>
      <c r="UG29" s="39" t="s">
        <v>383</v>
      </c>
      <c r="UH29" s="39" t="s">
        <v>383</v>
      </c>
      <c r="UI29" s="39" t="s">
        <v>383</v>
      </c>
      <c r="UJ29" s="39" t="s">
        <v>383</v>
      </c>
      <c r="UK29" s="39" t="s">
        <v>383</v>
      </c>
      <c r="UL29" s="39" t="s">
        <v>383</v>
      </c>
      <c r="UM29" s="39" t="s">
        <v>383</v>
      </c>
      <c r="UN29" s="39">
        <v>0</v>
      </c>
      <c r="UO29" s="39" t="s">
        <v>383</v>
      </c>
      <c r="UP29" s="39" t="s">
        <v>383</v>
      </c>
      <c r="UQ29" s="39" t="s">
        <v>383</v>
      </c>
      <c r="UR29" s="39" t="s">
        <v>383</v>
      </c>
      <c r="US29" s="39" t="s">
        <v>383</v>
      </c>
      <c r="UT29" s="39" t="s">
        <v>383</v>
      </c>
      <c r="UU29" s="39" t="s">
        <v>383</v>
      </c>
      <c r="UV29" s="39">
        <v>0</v>
      </c>
      <c r="UW29" s="39" t="s">
        <v>383</v>
      </c>
      <c r="UX29" s="39"/>
      <c r="UY29" s="39" t="s">
        <v>2435</v>
      </c>
      <c r="UZ29" s="39">
        <v>0</v>
      </c>
      <c r="VA29" s="39">
        <v>0</v>
      </c>
      <c r="VB29" s="39">
        <v>0</v>
      </c>
      <c r="VC29" s="39">
        <v>0</v>
      </c>
      <c r="VD29" s="39">
        <v>0</v>
      </c>
      <c r="VE29" s="39">
        <v>0</v>
      </c>
      <c r="VF29" s="39">
        <v>1</v>
      </c>
      <c r="VG29" s="39">
        <v>0</v>
      </c>
      <c r="VH29" s="39"/>
      <c r="VI29" s="39">
        <v>1</v>
      </c>
      <c r="VJ29" s="39">
        <v>1</v>
      </c>
      <c r="VK29" s="39">
        <v>4</v>
      </c>
      <c r="VL29" s="39"/>
      <c r="VM29" s="39">
        <v>0</v>
      </c>
      <c r="VN29" s="39">
        <v>0</v>
      </c>
      <c r="VO29" s="39"/>
      <c r="VP29" s="39">
        <v>0</v>
      </c>
      <c r="VQ29" s="39">
        <v>0</v>
      </c>
      <c r="VR29" s="39">
        <v>0</v>
      </c>
      <c r="VS29" s="39">
        <v>0</v>
      </c>
      <c r="VT29" s="39"/>
      <c r="VU29" s="39">
        <v>0</v>
      </c>
      <c r="VV29" s="39"/>
      <c r="VW29" s="39" t="s">
        <v>1979</v>
      </c>
      <c r="VX29" s="39">
        <v>0</v>
      </c>
      <c r="VY29" s="39">
        <v>0</v>
      </c>
      <c r="VZ29" s="39">
        <v>0</v>
      </c>
      <c r="WA29" s="39">
        <v>0</v>
      </c>
      <c r="WB29" s="39">
        <v>0</v>
      </c>
      <c r="WC29" s="39">
        <v>0</v>
      </c>
      <c r="WD29" s="39">
        <v>0</v>
      </c>
      <c r="WE29" s="39">
        <v>0</v>
      </c>
      <c r="WF29" s="39">
        <v>0</v>
      </c>
      <c r="WG29" s="39">
        <v>0</v>
      </c>
      <c r="WH29" s="39">
        <v>0</v>
      </c>
      <c r="WI29" s="39">
        <v>0</v>
      </c>
      <c r="WJ29" s="39">
        <v>0</v>
      </c>
      <c r="WK29" s="39">
        <v>1</v>
      </c>
      <c r="WL29" s="39" t="s">
        <v>2540</v>
      </c>
      <c r="WM29" s="39" t="s">
        <v>2541</v>
      </c>
      <c r="WN29" s="39"/>
      <c r="WO29" s="39">
        <f t="shared" si="0"/>
        <v>0</v>
      </c>
      <c r="WP29" s="39" t="s">
        <v>2681</v>
      </c>
      <c r="WQ29" s="64" t="s">
        <v>3177</v>
      </c>
      <c r="WR29" s="39" t="s">
        <v>2435</v>
      </c>
      <c r="WS29" s="39">
        <v>0</v>
      </c>
      <c r="WT29" s="39">
        <v>0</v>
      </c>
      <c r="WU29" s="39">
        <v>0</v>
      </c>
      <c r="WV29" s="39">
        <v>0</v>
      </c>
      <c r="WW29" s="39">
        <v>0</v>
      </c>
      <c r="WX29" s="39">
        <v>0</v>
      </c>
      <c r="WY29" s="39">
        <v>0</v>
      </c>
      <c r="WZ29" s="39">
        <v>0</v>
      </c>
      <c r="XA29" s="39">
        <v>0</v>
      </c>
      <c r="XB29" s="39">
        <v>1</v>
      </c>
      <c r="XC29" s="39">
        <v>0</v>
      </c>
      <c r="XD29" s="39"/>
      <c r="XE29" s="39"/>
      <c r="XF29" s="39">
        <f t="shared" si="1"/>
        <v>0</v>
      </c>
      <c r="XG29" s="39" t="s">
        <v>2447</v>
      </c>
      <c r="XH29" s="39">
        <v>1</v>
      </c>
      <c r="XI29" s="39">
        <v>0</v>
      </c>
      <c r="XJ29" s="39">
        <v>0</v>
      </c>
      <c r="XK29" s="39">
        <v>0</v>
      </c>
      <c r="XL29" s="39">
        <v>0</v>
      </c>
      <c r="XM29" s="39"/>
      <c r="XN29" s="39"/>
      <c r="XO29" s="57" t="e">
        <f>SUM(XF29+WO29+VA29+UD29+TR29+TD29+#REF!)</f>
        <v>#REF!</v>
      </c>
      <c r="XP29" s="57">
        <v>1</v>
      </c>
      <c r="XQ29" s="56">
        <v>0</v>
      </c>
    </row>
    <row r="30" spans="1:641" ht="15" customHeight="1" x14ac:dyDescent="0.2">
      <c r="A30" s="63" t="s">
        <v>1416</v>
      </c>
      <c r="B30" s="63" t="s">
        <v>550</v>
      </c>
      <c r="C30" s="52" t="s">
        <v>701</v>
      </c>
      <c r="D30" s="39" t="s">
        <v>3178</v>
      </c>
      <c r="E30" s="52" t="s">
        <v>2888</v>
      </c>
      <c r="F30" s="52" t="s">
        <v>3179</v>
      </c>
      <c r="G30" s="52">
        <v>8.7133450000000003</v>
      </c>
      <c r="H30" s="52">
        <v>-80.058976000000001</v>
      </c>
      <c r="I30" s="52">
        <v>8.7130399789999995</v>
      </c>
      <c r="J30" s="52">
        <v>-80.058972979999993</v>
      </c>
      <c r="K30" s="52">
        <v>-80.058976000000001</v>
      </c>
      <c r="L30" s="52">
        <v>431.67322591200002</v>
      </c>
      <c r="M30" s="39">
        <v>16</v>
      </c>
      <c r="N30" s="39"/>
      <c r="O30" s="39">
        <v>6</v>
      </c>
      <c r="P30" s="39" t="s">
        <v>3180</v>
      </c>
      <c r="Q30" s="39">
        <v>0</v>
      </c>
      <c r="R30" s="41">
        <v>42</v>
      </c>
      <c r="S30" s="39">
        <v>1</v>
      </c>
      <c r="T30" s="39">
        <v>2</v>
      </c>
      <c r="U30" s="39" t="s">
        <v>2454</v>
      </c>
      <c r="V30" s="39" t="s">
        <v>2455</v>
      </c>
      <c r="W30" s="39" t="s">
        <v>2598</v>
      </c>
      <c r="X30" s="39" t="s">
        <v>2456</v>
      </c>
      <c r="Y30" s="39" t="s">
        <v>3181</v>
      </c>
      <c r="Z30" s="39">
        <v>1</v>
      </c>
      <c r="AA30" s="39">
        <v>1</v>
      </c>
      <c r="AB30" s="39">
        <v>0</v>
      </c>
      <c r="AC30" s="39">
        <v>0</v>
      </c>
      <c r="AD30" s="39">
        <v>0</v>
      </c>
      <c r="AE30" s="39">
        <v>0</v>
      </c>
      <c r="AF30" s="39">
        <v>0</v>
      </c>
      <c r="AG30" s="39" t="s">
        <v>2456</v>
      </c>
      <c r="AH30" s="39" t="s">
        <v>2401</v>
      </c>
      <c r="AI30" s="39">
        <v>0</v>
      </c>
      <c r="AJ30" s="39">
        <v>1</v>
      </c>
      <c r="AK30" s="39">
        <v>0</v>
      </c>
      <c r="AL30" s="39">
        <v>1</v>
      </c>
      <c r="AM30" s="39">
        <v>0</v>
      </c>
      <c r="AN30" s="39">
        <v>0</v>
      </c>
      <c r="AO30" s="39">
        <v>0</v>
      </c>
      <c r="AP30" s="39" t="s">
        <v>2581</v>
      </c>
      <c r="AQ30" s="39">
        <v>1</v>
      </c>
      <c r="AR30" s="39" t="s">
        <v>3182</v>
      </c>
      <c r="AS30" s="39">
        <v>14</v>
      </c>
      <c r="AT30" s="39">
        <v>42</v>
      </c>
      <c r="AU30" s="39">
        <v>1</v>
      </c>
      <c r="AV30" s="39" t="s">
        <v>3183</v>
      </c>
      <c r="AW30" s="39">
        <v>1</v>
      </c>
      <c r="AX30" s="39" t="s">
        <v>383</v>
      </c>
      <c r="AY30" s="39">
        <v>1</v>
      </c>
      <c r="AZ30" s="39">
        <v>0</v>
      </c>
      <c r="BA30" s="39">
        <v>0</v>
      </c>
      <c r="BB30" s="39">
        <v>0</v>
      </c>
      <c r="BC30" s="39"/>
      <c r="BD30" s="39">
        <v>2</v>
      </c>
      <c r="BE30" s="39" t="s">
        <v>383</v>
      </c>
      <c r="BF30" s="39">
        <v>0</v>
      </c>
      <c r="BG30" s="39">
        <v>1</v>
      </c>
      <c r="BH30" s="39">
        <v>0</v>
      </c>
      <c r="BI30" s="39">
        <v>0</v>
      </c>
      <c r="BJ30" s="39"/>
      <c r="BK30" s="39">
        <v>3</v>
      </c>
      <c r="BL30" s="39">
        <v>2</v>
      </c>
      <c r="BM30" s="39" t="s">
        <v>383</v>
      </c>
      <c r="BN30" s="39">
        <v>0</v>
      </c>
      <c r="BO30" s="39">
        <v>1</v>
      </c>
      <c r="BP30" s="39">
        <v>0</v>
      </c>
      <c r="BQ30" s="39">
        <v>0</v>
      </c>
      <c r="BR30" s="39">
        <v>0</v>
      </c>
      <c r="BS30" s="39">
        <v>0</v>
      </c>
      <c r="BT30" s="39">
        <v>0</v>
      </c>
      <c r="BU30" s="39"/>
      <c r="BV30" s="39">
        <v>3</v>
      </c>
      <c r="BW30" s="39">
        <v>1</v>
      </c>
      <c r="BX30" s="39"/>
      <c r="BY30" s="39">
        <v>1</v>
      </c>
      <c r="BZ30" s="39">
        <v>0</v>
      </c>
      <c r="CA30" s="39">
        <v>0</v>
      </c>
      <c r="CB30" s="39">
        <v>0</v>
      </c>
      <c r="CC30" s="39"/>
      <c r="CD30" s="39">
        <v>4</v>
      </c>
      <c r="CE30" s="39">
        <v>1</v>
      </c>
      <c r="CF30" s="39"/>
      <c r="CG30" s="39">
        <v>2</v>
      </c>
      <c r="CH30" s="39"/>
      <c r="CI30" s="39">
        <v>3</v>
      </c>
      <c r="CJ30" s="39">
        <v>3</v>
      </c>
      <c r="CK30" s="39"/>
      <c r="CL30" s="39" t="s">
        <v>2688</v>
      </c>
      <c r="CM30" s="39" t="s">
        <v>3184</v>
      </c>
      <c r="CN30" s="39">
        <v>1</v>
      </c>
      <c r="CO30" s="39">
        <v>0</v>
      </c>
      <c r="CP30" s="39">
        <v>0</v>
      </c>
      <c r="CQ30" s="39"/>
      <c r="CR30" s="39">
        <v>0</v>
      </c>
      <c r="CS30" s="39"/>
      <c r="CT30" s="39">
        <v>0</v>
      </c>
      <c r="CU30" s="39">
        <v>1</v>
      </c>
      <c r="CV30" s="39">
        <v>0</v>
      </c>
      <c r="CW30" s="39"/>
      <c r="CX30" s="39">
        <v>0</v>
      </c>
      <c r="CY30" s="39">
        <v>0</v>
      </c>
      <c r="CZ30" s="41"/>
      <c r="DA30" s="39">
        <v>0</v>
      </c>
      <c r="DB30" s="39"/>
      <c r="DC30" s="39">
        <v>0</v>
      </c>
      <c r="DD30" s="39"/>
      <c r="DE30" s="39">
        <v>1</v>
      </c>
      <c r="DF30" s="41">
        <v>1</v>
      </c>
      <c r="DG30" s="39">
        <v>0</v>
      </c>
      <c r="DH30" s="39"/>
      <c r="DI30" s="39">
        <v>0</v>
      </c>
      <c r="DJ30" s="39"/>
      <c r="DK30" s="39"/>
      <c r="DL30" s="39">
        <v>0</v>
      </c>
      <c r="DM30" s="39"/>
      <c r="DN30" s="39">
        <v>1</v>
      </c>
      <c r="DO30" s="39">
        <v>1</v>
      </c>
      <c r="DP30" s="39">
        <v>1</v>
      </c>
      <c r="DQ30" s="39">
        <v>2</v>
      </c>
      <c r="DR30" s="39">
        <v>0</v>
      </c>
      <c r="DS30" s="39"/>
      <c r="DT30" s="39">
        <v>0</v>
      </c>
      <c r="DU30" s="39"/>
      <c r="DV30" s="39">
        <v>0</v>
      </c>
      <c r="DW30" s="39"/>
      <c r="DX30" s="39">
        <v>0</v>
      </c>
      <c r="DY30" s="39"/>
      <c r="DZ30" s="39">
        <v>1</v>
      </c>
      <c r="EA30" s="39" t="s">
        <v>3185</v>
      </c>
      <c r="EB30" s="39">
        <v>0</v>
      </c>
      <c r="EC30" s="39">
        <v>1</v>
      </c>
      <c r="ED30" s="39" t="s">
        <v>3186</v>
      </c>
      <c r="EE30" s="39" t="s">
        <v>3157</v>
      </c>
      <c r="EF30" s="39">
        <v>0</v>
      </c>
      <c r="EG30" s="39" t="s">
        <v>3187</v>
      </c>
      <c r="EH30" s="39">
        <v>1</v>
      </c>
      <c r="EI30" s="39">
        <v>1</v>
      </c>
      <c r="EJ30" s="39" t="s">
        <v>2409</v>
      </c>
      <c r="EK30" s="39" t="s">
        <v>2462</v>
      </c>
      <c r="EL30" s="39" t="s">
        <v>3188</v>
      </c>
      <c r="EM30" s="39" t="s">
        <v>2415</v>
      </c>
      <c r="EN30" s="39" t="s">
        <v>383</v>
      </c>
      <c r="EO30" s="39">
        <v>1</v>
      </c>
      <c r="EP30" s="69" t="s">
        <v>3189</v>
      </c>
      <c r="EQ30" s="39" t="s">
        <v>2413</v>
      </c>
      <c r="ER30" s="39" t="s">
        <v>2466</v>
      </c>
      <c r="ES30" s="39" t="s">
        <v>3188</v>
      </c>
      <c r="ET30" s="39" t="s">
        <v>2415</v>
      </c>
      <c r="EU30" s="39">
        <v>0</v>
      </c>
      <c r="EV30" s="39">
        <v>1</v>
      </c>
      <c r="EW30" s="39">
        <v>2</v>
      </c>
      <c r="EX30" s="39" t="s">
        <v>2413</v>
      </c>
      <c r="EY30" s="39" t="s">
        <v>2466</v>
      </c>
      <c r="EZ30" s="39" t="s">
        <v>3190</v>
      </c>
      <c r="FA30" s="39" t="s">
        <v>2464</v>
      </c>
      <c r="FB30" s="39" t="s">
        <v>383</v>
      </c>
      <c r="FC30" s="39">
        <v>1</v>
      </c>
      <c r="FD30" s="39" t="s">
        <v>3191</v>
      </c>
      <c r="FE30" s="39" t="s">
        <v>383</v>
      </c>
      <c r="FF30" s="39" t="s">
        <v>2466</v>
      </c>
      <c r="FG30" s="39" t="s">
        <v>3192</v>
      </c>
      <c r="FH30" s="39" t="s">
        <v>2415</v>
      </c>
      <c r="FI30" s="39" t="s">
        <v>383</v>
      </c>
      <c r="FJ30" s="39">
        <v>1</v>
      </c>
      <c r="FK30" s="39">
        <v>9</v>
      </c>
      <c r="FL30" s="39" t="s">
        <v>2498</v>
      </c>
      <c r="FM30" s="39" t="s">
        <v>2466</v>
      </c>
      <c r="FN30" s="39" t="s">
        <v>3193</v>
      </c>
      <c r="FO30" s="39" t="s">
        <v>2469</v>
      </c>
      <c r="FP30" s="39" t="s">
        <v>383</v>
      </c>
      <c r="FQ30" s="39">
        <v>0</v>
      </c>
      <c r="FR30" s="39">
        <v>1</v>
      </c>
      <c r="FS30" s="39" t="s">
        <v>2409</v>
      </c>
      <c r="FT30" s="39" t="s">
        <v>2462</v>
      </c>
      <c r="FU30" s="39" t="s">
        <v>3194</v>
      </c>
      <c r="FV30" s="39" t="s">
        <v>2415</v>
      </c>
      <c r="FW30" s="39" t="s">
        <v>383</v>
      </c>
      <c r="FX30" s="39">
        <v>1</v>
      </c>
      <c r="FY30" s="39">
        <v>1</v>
      </c>
      <c r="FZ30" s="39" t="s">
        <v>2409</v>
      </c>
      <c r="GA30" s="39" t="s">
        <v>2462</v>
      </c>
      <c r="GB30" s="39" t="s">
        <v>3195</v>
      </c>
      <c r="GC30" s="39" t="s">
        <v>2469</v>
      </c>
      <c r="GD30" s="39" t="s">
        <v>383</v>
      </c>
      <c r="GE30" s="39">
        <v>1</v>
      </c>
      <c r="GF30" s="39">
        <v>2</v>
      </c>
      <c r="GG30" s="39" t="s">
        <v>2413</v>
      </c>
      <c r="GH30" s="39" t="s">
        <v>2466</v>
      </c>
      <c r="GI30" s="39" t="s">
        <v>3196</v>
      </c>
      <c r="GJ30" s="39" t="s">
        <v>2464</v>
      </c>
      <c r="GK30" s="39" t="s">
        <v>383</v>
      </c>
      <c r="GL30" s="39">
        <v>1</v>
      </c>
      <c r="GM30" s="39" t="s">
        <v>3197</v>
      </c>
      <c r="GN30" s="39">
        <v>2</v>
      </c>
      <c r="GO30" s="39" t="s">
        <v>2413</v>
      </c>
      <c r="GP30" s="39" t="s">
        <v>2410</v>
      </c>
      <c r="GQ30" s="39" t="s">
        <v>383</v>
      </c>
      <c r="GR30" s="39" t="s">
        <v>383</v>
      </c>
      <c r="GS30" s="39" t="s">
        <v>383</v>
      </c>
      <c r="GT30" s="39">
        <v>1</v>
      </c>
      <c r="GU30" s="39">
        <v>20</v>
      </c>
      <c r="GV30" s="39"/>
      <c r="GW30" s="39">
        <v>1</v>
      </c>
      <c r="GX30" s="39">
        <v>20</v>
      </c>
      <c r="GY30" s="39" t="s">
        <v>3198</v>
      </c>
      <c r="GZ30" s="39">
        <v>1</v>
      </c>
      <c r="HA30" s="39">
        <v>10</v>
      </c>
      <c r="HB30" s="39" t="s">
        <v>3199</v>
      </c>
      <c r="HC30" s="39">
        <v>0</v>
      </c>
      <c r="HD30" s="39" t="s">
        <v>383</v>
      </c>
      <c r="HE30" s="39"/>
      <c r="HF30" s="39">
        <v>1</v>
      </c>
      <c r="HG30" s="39">
        <v>2</v>
      </c>
      <c r="HH30" s="39" t="s">
        <v>3200</v>
      </c>
      <c r="HI30" s="39">
        <v>1</v>
      </c>
      <c r="HJ30" s="39">
        <v>2</v>
      </c>
      <c r="HK30" s="39"/>
      <c r="HL30" s="39">
        <v>1</v>
      </c>
      <c r="HM30" s="39" t="s">
        <v>383</v>
      </c>
      <c r="HN30" s="39" t="s">
        <v>3201</v>
      </c>
      <c r="HO30" s="39">
        <v>0</v>
      </c>
      <c r="HP30" s="39" t="s">
        <v>383</v>
      </c>
      <c r="HQ30" s="39">
        <v>0</v>
      </c>
      <c r="HR30" s="39" t="s">
        <v>383</v>
      </c>
      <c r="HS30" s="39">
        <v>0</v>
      </c>
      <c r="HT30" s="39"/>
      <c r="HU30" s="39" t="s">
        <v>383</v>
      </c>
      <c r="HV30" s="39" t="s">
        <v>383</v>
      </c>
      <c r="HW30" s="39"/>
      <c r="HX30" s="39" t="s">
        <v>383</v>
      </c>
      <c r="HY30" s="39" t="s">
        <v>2417</v>
      </c>
      <c r="HZ30" s="39" t="s">
        <v>3202</v>
      </c>
      <c r="IA30" s="39" t="s">
        <v>1734</v>
      </c>
      <c r="IB30" s="39"/>
      <c r="IC30" s="39">
        <v>0</v>
      </c>
      <c r="ID30" s="39">
        <v>0</v>
      </c>
      <c r="IE30" s="39" t="s">
        <v>383</v>
      </c>
      <c r="IF30" s="39" t="s">
        <v>383</v>
      </c>
      <c r="IG30" s="39">
        <v>1</v>
      </c>
      <c r="IH30" s="39">
        <v>8</v>
      </c>
      <c r="II30" s="39">
        <v>0</v>
      </c>
      <c r="IJ30" s="39">
        <v>1</v>
      </c>
      <c r="IK30" s="39">
        <v>1</v>
      </c>
      <c r="IL30" s="39">
        <v>0</v>
      </c>
      <c r="IM30" s="39">
        <v>0</v>
      </c>
      <c r="IN30" s="39" t="s">
        <v>383</v>
      </c>
      <c r="IO30" s="39" t="s">
        <v>383</v>
      </c>
      <c r="IP30" s="39" t="s">
        <v>383</v>
      </c>
      <c r="IQ30" s="39">
        <v>0</v>
      </c>
      <c r="IR30" s="39">
        <v>0</v>
      </c>
      <c r="IS30" s="39" t="s">
        <v>383</v>
      </c>
      <c r="IT30" s="39" t="s">
        <v>383</v>
      </c>
      <c r="IU30" s="39" t="s">
        <v>383</v>
      </c>
      <c r="IV30" s="39">
        <v>0</v>
      </c>
      <c r="IW30" s="39">
        <v>0</v>
      </c>
      <c r="IX30" s="39" t="s">
        <v>383</v>
      </c>
      <c r="IY30" s="39" t="s">
        <v>383</v>
      </c>
      <c r="IZ30" s="39" t="s">
        <v>383</v>
      </c>
      <c r="JA30" s="39">
        <v>1</v>
      </c>
      <c r="JB30" s="39">
        <v>1</v>
      </c>
      <c r="JC30" s="39">
        <v>1</v>
      </c>
      <c r="JD30" s="39">
        <v>0</v>
      </c>
      <c r="JE30" s="39" t="s">
        <v>383</v>
      </c>
      <c r="JF30" s="39">
        <v>0</v>
      </c>
      <c r="JG30" s="39">
        <v>0</v>
      </c>
      <c r="JH30" s="39" t="s">
        <v>383</v>
      </c>
      <c r="JI30" s="39" t="s">
        <v>383</v>
      </c>
      <c r="JJ30" s="39">
        <v>0</v>
      </c>
      <c r="JK30" s="39">
        <v>0</v>
      </c>
      <c r="JL30" s="39" t="s">
        <v>383</v>
      </c>
      <c r="JM30" s="39" t="s">
        <v>383</v>
      </c>
      <c r="JN30" s="39" t="s">
        <v>3203</v>
      </c>
      <c r="JO30" s="64">
        <v>3</v>
      </c>
      <c r="JP30" s="39">
        <v>2</v>
      </c>
      <c r="JQ30" s="39">
        <v>2</v>
      </c>
      <c r="JR30" s="39">
        <v>0</v>
      </c>
      <c r="JS30" s="39">
        <v>0</v>
      </c>
      <c r="JT30" s="39">
        <v>1</v>
      </c>
      <c r="JU30" s="39">
        <v>1</v>
      </c>
      <c r="JV30" s="39">
        <v>1</v>
      </c>
      <c r="JW30" s="39">
        <v>1</v>
      </c>
      <c r="JX30" s="39">
        <v>1</v>
      </c>
      <c r="JY30" s="39">
        <v>1</v>
      </c>
      <c r="JZ30" s="39">
        <v>1</v>
      </c>
      <c r="KA30" s="39">
        <v>1</v>
      </c>
      <c r="KB30" s="39">
        <v>1</v>
      </c>
      <c r="KC30" s="39">
        <v>1</v>
      </c>
      <c r="KD30" s="39">
        <v>1</v>
      </c>
      <c r="KE30" s="39">
        <v>56</v>
      </c>
      <c r="KF30" s="39" t="s">
        <v>3204</v>
      </c>
      <c r="KG30" s="39" t="s">
        <v>3204</v>
      </c>
      <c r="KH30" s="39">
        <v>3</v>
      </c>
      <c r="KI30" s="39">
        <v>5</v>
      </c>
      <c r="KJ30" s="39" t="s">
        <v>3204</v>
      </c>
      <c r="KK30" s="39">
        <v>0</v>
      </c>
      <c r="KL30" s="39"/>
      <c r="KM30" s="39"/>
      <c r="KN30" s="39">
        <v>0</v>
      </c>
      <c r="KO30" s="39"/>
      <c r="KP30" s="39"/>
      <c r="KQ30" s="39">
        <v>4</v>
      </c>
      <c r="KR30" s="39">
        <v>10</v>
      </c>
      <c r="KS30" s="39" t="s">
        <v>2897</v>
      </c>
      <c r="KT30" s="39" t="s">
        <v>3046</v>
      </c>
      <c r="KU30" s="39">
        <v>1</v>
      </c>
      <c r="KV30" s="39">
        <v>0</v>
      </c>
      <c r="KW30" s="39">
        <v>0</v>
      </c>
      <c r="KX30" s="39">
        <v>0</v>
      </c>
      <c r="KY30" s="39">
        <v>0</v>
      </c>
      <c r="KZ30" s="39">
        <v>0</v>
      </c>
      <c r="LA30" s="39">
        <v>1</v>
      </c>
      <c r="LB30" s="39">
        <v>0</v>
      </c>
      <c r="LC30" s="39">
        <v>0</v>
      </c>
      <c r="LD30" s="39"/>
      <c r="LE30" s="39">
        <v>4</v>
      </c>
      <c r="LF30" s="39">
        <v>0</v>
      </c>
      <c r="LG30" s="39">
        <v>0</v>
      </c>
      <c r="LH30" s="39">
        <v>0</v>
      </c>
      <c r="LI30" s="39">
        <v>1</v>
      </c>
      <c r="LJ30" s="39" t="s">
        <v>631</v>
      </c>
      <c r="LK30" s="39" t="s">
        <v>2421</v>
      </c>
      <c r="LL30" s="39">
        <v>1</v>
      </c>
      <c r="LM30" s="39">
        <v>0</v>
      </c>
      <c r="LN30" s="39">
        <v>0</v>
      </c>
      <c r="LO30" s="39">
        <v>0</v>
      </c>
      <c r="LP30" s="39">
        <v>0</v>
      </c>
      <c r="LQ30" s="39"/>
      <c r="LR30" s="39">
        <v>1</v>
      </c>
      <c r="LS30" s="39"/>
      <c r="LT30" s="39">
        <v>8</v>
      </c>
      <c r="LU30" s="39" t="s">
        <v>3205</v>
      </c>
      <c r="LV30" s="39">
        <v>0</v>
      </c>
      <c r="LW30" s="39">
        <v>1</v>
      </c>
      <c r="LX30" s="39">
        <v>1</v>
      </c>
      <c r="LY30" s="39"/>
      <c r="LZ30" s="39">
        <v>1</v>
      </c>
      <c r="MA30" s="39">
        <v>1</v>
      </c>
      <c r="MB30" s="39">
        <v>0</v>
      </c>
      <c r="MC30" s="39">
        <v>1</v>
      </c>
      <c r="MD30" s="39">
        <v>0</v>
      </c>
      <c r="ME30" s="39">
        <v>1</v>
      </c>
      <c r="MF30" s="39" t="s">
        <v>3206</v>
      </c>
      <c r="MG30" s="39">
        <v>0</v>
      </c>
      <c r="MH30" s="39" t="s">
        <v>3207</v>
      </c>
      <c r="MI30" s="39">
        <v>1</v>
      </c>
      <c r="MJ30" s="39"/>
      <c r="MK30" s="39">
        <v>0</v>
      </c>
      <c r="ML30" s="39">
        <v>1</v>
      </c>
      <c r="MM30" s="39">
        <v>1</v>
      </c>
      <c r="MN30" s="39">
        <v>1</v>
      </c>
      <c r="MO30" s="39" t="s">
        <v>3208</v>
      </c>
      <c r="MP30" s="39"/>
      <c r="MQ30" s="39">
        <v>1</v>
      </c>
      <c r="MR30" s="39">
        <v>0</v>
      </c>
      <c r="MS30" s="39"/>
      <c r="MT30" s="39"/>
      <c r="MU30" s="39"/>
      <c r="MV30" s="39">
        <v>1</v>
      </c>
      <c r="MW30" s="39" t="s">
        <v>3049</v>
      </c>
      <c r="MX30" s="39">
        <v>0</v>
      </c>
      <c r="MY30" s="39">
        <v>0</v>
      </c>
      <c r="MZ30" s="39">
        <v>1</v>
      </c>
      <c r="NA30" s="39">
        <v>0</v>
      </c>
      <c r="NB30" s="39">
        <v>0</v>
      </c>
      <c r="NC30" s="39">
        <v>0</v>
      </c>
      <c r="ND30" s="39">
        <v>0</v>
      </c>
      <c r="NE30" s="39">
        <v>0</v>
      </c>
      <c r="NF30" s="39">
        <v>1</v>
      </c>
      <c r="NG30" s="39" t="s">
        <v>3209</v>
      </c>
      <c r="NH30" s="39" t="s">
        <v>3085</v>
      </c>
      <c r="NI30" s="39"/>
      <c r="NJ30" s="39" t="s">
        <v>3210</v>
      </c>
      <c r="NK30" s="39" t="s">
        <v>3211</v>
      </c>
      <c r="NL30" s="39" t="s">
        <v>3212</v>
      </c>
      <c r="NM30" s="39">
        <v>0</v>
      </c>
      <c r="NN30" s="39"/>
      <c r="NO30" s="39"/>
      <c r="NP30" s="39"/>
      <c r="NQ30" s="39"/>
      <c r="NR30" s="39"/>
      <c r="NS30" s="39"/>
      <c r="NT30" s="39"/>
      <c r="NU30" s="39"/>
      <c r="NV30" s="39"/>
      <c r="NW30" s="39">
        <v>1</v>
      </c>
      <c r="NX30" s="39" t="s">
        <v>3213</v>
      </c>
      <c r="NY30" s="39">
        <v>1</v>
      </c>
      <c r="NZ30" s="39">
        <v>1</v>
      </c>
      <c r="OA30" s="39" t="s">
        <v>3214</v>
      </c>
      <c r="OB30" s="39">
        <v>1</v>
      </c>
      <c r="OC30" s="39">
        <v>1</v>
      </c>
      <c r="OD30" s="39">
        <v>1</v>
      </c>
      <c r="OE30" s="39">
        <v>0</v>
      </c>
      <c r="OF30" s="39">
        <v>0</v>
      </c>
      <c r="OG30" s="39">
        <v>0</v>
      </c>
      <c r="OH30" s="39">
        <v>0</v>
      </c>
      <c r="OI30" s="39">
        <v>0</v>
      </c>
      <c r="OJ30" s="39"/>
      <c r="OK30" s="39">
        <v>1</v>
      </c>
      <c r="OL30" s="39"/>
      <c r="OM30" s="39" t="s">
        <v>3215</v>
      </c>
      <c r="ON30" s="39">
        <v>1</v>
      </c>
      <c r="OO30" s="39">
        <v>0</v>
      </c>
      <c r="OP30" s="39">
        <v>1</v>
      </c>
      <c r="OQ30" s="39">
        <v>0</v>
      </c>
      <c r="OR30" s="39">
        <v>0</v>
      </c>
      <c r="OS30" s="39">
        <v>0</v>
      </c>
      <c r="OT30" s="39">
        <v>0</v>
      </c>
      <c r="OU30" s="39">
        <v>0</v>
      </c>
      <c r="OV30" s="39">
        <v>0</v>
      </c>
      <c r="OW30" s="39">
        <v>0</v>
      </c>
      <c r="OX30" s="39"/>
      <c r="OY30" s="39"/>
      <c r="OZ30" s="39" t="s">
        <v>2565</v>
      </c>
      <c r="PA30" s="39">
        <v>0</v>
      </c>
      <c r="PB30" s="39">
        <v>0</v>
      </c>
      <c r="PC30" s="39">
        <v>1</v>
      </c>
      <c r="PD30" s="39">
        <v>0</v>
      </c>
      <c r="PE30" s="39">
        <v>0</v>
      </c>
      <c r="PF30" s="39">
        <v>0</v>
      </c>
      <c r="PG30" s="39">
        <v>0</v>
      </c>
      <c r="PH30" s="39"/>
      <c r="PI30" s="39">
        <v>1</v>
      </c>
      <c r="PJ30" s="39" t="s">
        <v>3030</v>
      </c>
      <c r="PK30" s="39">
        <v>0</v>
      </c>
      <c r="PL30" s="39">
        <v>0</v>
      </c>
      <c r="PM30" s="39">
        <v>0</v>
      </c>
      <c r="PN30" s="39">
        <v>0</v>
      </c>
      <c r="PO30" s="39">
        <v>0</v>
      </c>
      <c r="PP30" s="39">
        <v>0</v>
      </c>
      <c r="PQ30" s="39">
        <v>1</v>
      </c>
      <c r="PR30" s="39">
        <v>1</v>
      </c>
      <c r="PS30" s="39">
        <v>0</v>
      </c>
      <c r="PT30" s="39" t="s">
        <v>3216</v>
      </c>
      <c r="PU30" s="39"/>
      <c r="PV30" s="39"/>
      <c r="PW30" s="39">
        <v>1</v>
      </c>
      <c r="PX30" s="39">
        <v>5</v>
      </c>
      <c r="PY30" s="39"/>
      <c r="PZ30" s="39" t="s">
        <v>383</v>
      </c>
      <c r="QA30" s="39" t="s">
        <v>3217</v>
      </c>
      <c r="QB30" s="39" t="s">
        <v>3218</v>
      </c>
      <c r="QC30" s="39" t="s">
        <v>3219</v>
      </c>
      <c r="QD30" s="39">
        <v>1</v>
      </c>
      <c r="QE30" s="39">
        <v>1</v>
      </c>
      <c r="QF30" s="39">
        <v>0</v>
      </c>
      <c r="QG30" s="39">
        <v>0</v>
      </c>
      <c r="QH30" s="39">
        <v>0</v>
      </c>
      <c r="QI30" s="39">
        <v>0</v>
      </c>
      <c r="QJ30" s="39">
        <v>0</v>
      </c>
      <c r="QK30" s="39">
        <v>0</v>
      </c>
      <c r="QL30" s="39" t="s">
        <v>3220</v>
      </c>
      <c r="QM30" s="39" t="s">
        <v>2531</v>
      </c>
      <c r="QN30" s="39">
        <v>0</v>
      </c>
      <c r="QO30" s="39">
        <v>0</v>
      </c>
      <c r="QP30" s="39">
        <v>1</v>
      </c>
      <c r="QQ30" s="39">
        <v>0</v>
      </c>
      <c r="QR30" s="39">
        <v>0</v>
      </c>
      <c r="QS30" s="39"/>
      <c r="QT30" s="39" t="s">
        <v>2531</v>
      </c>
      <c r="QU30" s="39">
        <v>0</v>
      </c>
      <c r="QV30" s="39">
        <v>0</v>
      </c>
      <c r="QW30" s="39">
        <v>0</v>
      </c>
      <c r="QX30" s="39">
        <v>1</v>
      </c>
      <c r="QY30" s="39">
        <v>0</v>
      </c>
      <c r="QZ30" s="39">
        <v>0</v>
      </c>
      <c r="RA30" s="39">
        <v>0</v>
      </c>
      <c r="RB30" s="39" t="s">
        <v>3221</v>
      </c>
      <c r="RC30" s="39">
        <v>1</v>
      </c>
      <c r="RD30" s="39">
        <v>1</v>
      </c>
      <c r="RE30" s="39">
        <v>4</v>
      </c>
      <c r="RF30" s="39"/>
      <c r="RG30" s="39">
        <v>0</v>
      </c>
      <c r="RH30" s="39">
        <v>0</v>
      </c>
      <c r="RI30" s="39"/>
      <c r="RJ30" s="39">
        <v>1</v>
      </c>
      <c r="RK30" s="39">
        <v>1</v>
      </c>
      <c r="RL30" s="39">
        <v>2</v>
      </c>
      <c r="RM30" s="39">
        <v>1</v>
      </c>
      <c r="RN30" s="39">
        <v>2</v>
      </c>
      <c r="RO30" s="39"/>
      <c r="RP30" s="64">
        <v>1</v>
      </c>
      <c r="RQ30" s="39" t="s">
        <v>3222</v>
      </c>
      <c r="RR30" s="39" t="s">
        <v>3223</v>
      </c>
      <c r="RS30" s="39">
        <v>1</v>
      </c>
      <c r="RT30" s="39">
        <v>1</v>
      </c>
      <c r="RU30" s="39">
        <v>1</v>
      </c>
      <c r="RV30" s="39">
        <v>0</v>
      </c>
      <c r="RW30" s="39">
        <v>0</v>
      </c>
      <c r="RX30" s="39">
        <v>0</v>
      </c>
      <c r="RY30" s="39">
        <v>0</v>
      </c>
      <c r="RZ30" s="39">
        <v>0</v>
      </c>
      <c r="SA30" s="39">
        <v>0</v>
      </c>
      <c r="SB30" s="39">
        <v>0</v>
      </c>
      <c r="SC30" s="39">
        <v>0</v>
      </c>
      <c r="SD30" s="39">
        <v>0</v>
      </c>
      <c r="SE30" s="39">
        <v>0</v>
      </c>
      <c r="SF30" s="39">
        <v>1</v>
      </c>
      <c r="SG30" s="39" t="s">
        <v>3224</v>
      </c>
      <c r="SH30" s="39" t="s">
        <v>2445</v>
      </c>
      <c r="SI30" s="39" t="s">
        <v>2435</v>
      </c>
      <c r="SJ30" s="39">
        <v>0</v>
      </c>
      <c r="SK30" s="39">
        <v>0</v>
      </c>
      <c r="SL30" s="39">
        <v>0</v>
      </c>
      <c r="SM30" s="39">
        <v>0</v>
      </c>
      <c r="SN30" s="39">
        <v>0</v>
      </c>
      <c r="SO30" s="39">
        <v>0</v>
      </c>
      <c r="SP30" s="39">
        <v>0</v>
      </c>
      <c r="SQ30" s="39">
        <v>0</v>
      </c>
      <c r="SR30" s="39">
        <v>0</v>
      </c>
      <c r="SS30" s="39">
        <v>1</v>
      </c>
      <c r="ST30" s="39"/>
      <c r="SU30" s="39" t="s">
        <v>2447</v>
      </c>
      <c r="SV30" s="39">
        <v>1</v>
      </c>
      <c r="SW30" s="39">
        <v>0</v>
      </c>
      <c r="SX30" s="39">
        <v>0</v>
      </c>
      <c r="SY30" s="39">
        <v>0</v>
      </c>
      <c r="SZ30" s="39">
        <v>0</v>
      </c>
      <c r="TA30" s="39"/>
      <c r="TB30" s="39"/>
      <c r="TC30" s="39"/>
      <c r="TD30" s="39">
        <v>0</v>
      </c>
      <c r="TE30" s="39" t="s">
        <v>2418</v>
      </c>
      <c r="TF30" s="39">
        <v>1</v>
      </c>
      <c r="TG30" s="39"/>
      <c r="TH30" s="39" t="s">
        <v>3225</v>
      </c>
      <c r="TI30" s="39">
        <v>0</v>
      </c>
      <c r="TJ30" s="39">
        <v>0</v>
      </c>
      <c r="TK30" s="39">
        <v>1</v>
      </c>
      <c r="TL30" s="39">
        <v>0</v>
      </c>
      <c r="TM30" s="39">
        <v>1</v>
      </c>
      <c r="TN30" s="39">
        <v>0</v>
      </c>
      <c r="TO30" s="39">
        <v>0</v>
      </c>
      <c r="TP30" s="39">
        <v>0</v>
      </c>
      <c r="TQ30" s="39"/>
      <c r="TR30" s="39">
        <v>0</v>
      </c>
      <c r="TS30" s="39" t="s">
        <v>2435</v>
      </c>
      <c r="TT30" s="39">
        <v>0</v>
      </c>
      <c r="TU30" s="39">
        <v>0</v>
      </c>
      <c r="TV30" s="39">
        <v>0</v>
      </c>
      <c r="TW30" s="39">
        <v>0</v>
      </c>
      <c r="TX30" s="39">
        <v>0</v>
      </c>
      <c r="TY30" s="39">
        <v>0</v>
      </c>
      <c r="TZ30" s="39">
        <v>0</v>
      </c>
      <c r="UA30" s="39">
        <v>0</v>
      </c>
      <c r="UB30" s="39">
        <v>1</v>
      </c>
      <c r="UC30" s="39"/>
      <c r="UD30" s="39">
        <f>SUM(TT30+TV30+TW30+TX30)</f>
        <v>0</v>
      </c>
      <c r="UE30" s="39" t="s">
        <v>383</v>
      </c>
      <c r="UF30" s="39" t="s">
        <v>383</v>
      </c>
      <c r="UG30" s="39" t="s">
        <v>383</v>
      </c>
      <c r="UH30" s="39" t="s">
        <v>383</v>
      </c>
      <c r="UI30" s="39" t="s">
        <v>383</v>
      </c>
      <c r="UJ30" s="39" t="s">
        <v>383</v>
      </c>
      <c r="UK30" s="39" t="s">
        <v>383</v>
      </c>
      <c r="UL30" s="39" t="s">
        <v>383</v>
      </c>
      <c r="UM30" s="39" t="s">
        <v>383</v>
      </c>
      <c r="UN30" s="39" t="s">
        <v>383</v>
      </c>
      <c r="UO30" s="39" t="s">
        <v>383</v>
      </c>
      <c r="UP30" s="39" t="s">
        <v>383</v>
      </c>
      <c r="UQ30" s="39" t="s">
        <v>383</v>
      </c>
      <c r="UR30" s="39" t="s">
        <v>383</v>
      </c>
      <c r="US30" s="39" t="s">
        <v>383</v>
      </c>
      <c r="UT30" s="39" t="s">
        <v>383</v>
      </c>
      <c r="UU30" s="39" t="s">
        <v>383</v>
      </c>
      <c r="UV30" s="39">
        <v>0</v>
      </c>
      <c r="UW30" s="39" t="s">
        <v>383</v>
      </c>
      <c r="UX30" s="39"/>
      <c r="UY30" s="39" t="s">
        <v>2435</v>
      </c>
      <c r="UZ30" s="39">
        <v>0</v>
      </c>
      <c r="VA30" s="39">
        <v>0</v>
      </c>
      <c r="VB30" s="39">
        <v>0</v>
      </c>
      <c r="VC30" s="39">
        <v>0</v>
      </c>
      <c r="VD30" s="39">
        <v>0</v>
      </c>
      <c r="VE30" s="39">
        <v>0</v>
      </c>
      <c r="VF30" s="39">
        <v>1</v>
      </c>
      <c r="VG30" s="39">
        <v>0</v>
      </c>
      <c r="VH30" s="39"/>
      <c r="VI30" s="39">
        <v>1</v>
      </c>
      <c r="VJ30" s="39">
        <v>1</v>
      </c>
      <c r="VK30" s="39">
        <v>4</v>
      </c>
      <c r="VL30" s="39"/>
      <c r="VM30" s="39">
        <v>0</v>
      </c>
      <c r="VN30" s="39">
        <v>0</v>
      </c>
      <c r="VO30" s="39"/>
      <c r="VP30" s="39">
        <v>0</v>
      </c>
      <c r="VQ30" s="39">
        <v>0</v>
      </c>
      <c r="VR30" s="39">
        <v>0</v>
      </c>
      <c r="VS30" s="39">
        <v>0</v>
      </c>
      <c r="VT30" s="39"/>
      <c r="VU30" s="39">
        <v>0</v>
      </c>
      <c r="VV30" s="39" t="s">
        <v>3226</v>
      </c>
      <c r="VW30" s="39" t="s">
        <v>2720</v>
      </c>
      <c r="VX30" s="39">
        <v>0</v>
      </c>
      <c r="VY30" s="39">
        <v>1</v>
      </c>
      <c r="VZ30" s="39">
        <v>0</v>
      </c>
      <c r="WA30" s="39">
        <v>0</v>
      </c>
      <c r="WB30" s="39">
        <v>0</v>
      </c>
      <c r="WC30" s="39">
        <v>0</v>
      </c>
      <c r="WD30" s="39">
        <v>0</v>
      </c>
      <c r="WE30" s="39">
        <v>0</v>
      </c>
      <c r="WF30" s="39">
        <v>0</v>
      </c>
      <c r="WG30" s="39">
        <v>0</v>
      </c>
      <c r="WH30" s="39">
        <v>0</v>
      </c>
      <c r="WI30" s="39">
        <v>0</v>
      </c>
      <c r="WJ30" s="39">
        <v>0</v>
      </c>
      <c r="WK30" s="39">
        <v>0</v>
      </c>
      <c r="WL30" s="39"/>
      <c r="WM30" s="39"/>
      <c r="WN30" s="39"/>
      <c r="WO30" s="39">
        <f t="shared" si="0"/>
        <v>1</v>
      </c>
      <c r="WP30" s="39" t="s">
        <v>2681</v>
      </c>
      <c r="WQ30" s="39"/>
      <c r="WR30" s="39" t="s">
        <v>3227</v>
      </c>
      <c r="WS30" s="39">
        <v>1</v>
      </c>
      <c r="WT30" s="39">
        <v>1</v>
      </c>
      <c r="WU30" s="39">
        <v>0</v>
      </c>
      <c r="WV30" s="39">
        <v>0</v>
      </c>
      <c r="WW30" s="39">
        <v>0</v>
      </c>
      <c r="WX30" s="39">
        <v>0</v>
      </c>
      <c r="WY30" s="39">
        <v>0</v>
      </c>
      <c r="WZ30" s="39">
        <v>0</v>
      </c>
      <c r="XA30" s="39">
        <v>0</v>
      </c>
      <c r="XB30" s="39">
        <v>0</v>
      </c>
      <c r="XC30" s="39">
        <v>0</v>
      </c>
      <c r="XD30" s="39"/>
      <c r="XE30" s="39"/>
      <c r="XF30" s="39">
        <v>1</v>
      </c>
      <c r="XG30" s="39" t="s">
        <v>2447</v>
      </c>
      <c r="XH30" s="39">
        <v>1</v>
      </c>
      <c r="XI30" s="39">
        <v>0</v>
      </c>
      <c r="XJ30" s="39">
        <v>0</v>
      </c>
      <c r="XK30" s="39">
        <v>0</v>
      </c>
      <c r="XL30" s="39">
        <v>0</v>
      </c>
      <c r="XM30" s="39"/>
      <c r="XN30" s="39"/>
      <c r="XO30" s="57" t="e">
        <f>SUM(XF30+WO30+VA30+UD30+TR30+TD30+#REF!)</f>
        <v>#REF!</v>
      </c>
      <c r="XP30" s="57">
        <v>3</v>
      </c>
      <c r="XQ30" s="56">
        <v>0</v>
      </c>
    </row>
    <row r="31" spans="1:641" ht="15" customHeight="1" x14ac:dyDescent="0.2">
      <c r="A31" s="63">
        <v>42443</v>
      </c>
      <c r="B31" s="63" t="s">
        <v>550</v>
      </c>
      <c r="C31" s="52" t="s">
        <v>727</v>
      </c>
      <c r="D31" s="39" t="s">
        <v>3147</v>
      </c>
      <c r="E31" s="52" t="s">
        <v>2888</v>
      </c>
      <c r="F31" s="52" t="s">
        <v>3228</v>
      </c>
      <c r="G31" s="52">
        <v>8.7068739999999991</v>
      </c>
      <c r="H31" s="52">
        <v>-80.057203999999999</v>
      </c>
      <c r="I31" s="52">
        <v>8.7067320099999996</v>
      </c>
      <c r="J31" s="52">
        <v>-80.057213959999999</v>
      </c>
      <c r="K31" s="52">
        <v>-80.057203999999999</v>
      </c>
      <c r="L31" s="52">
        <v>531.77</v>
      </c>
      <c r="M31" s="39">
        <v>0</v>
      </c>
      <c r="N31" s="39"/>
      <c r="O31" s="39">
        <v>7</v>
      </c>
      <c r="P31" s="39" t="s">
        <v>3229</v>
      </c>
      <c r="Q31" s="39">
        <v>0</v>
      </c>
      <c r="R31" s="41">
        <v>57</v>
      </c>
      <c r="S31" s="64">
        <v>2</v>
      </c>
      <c r="T31" s="39">
        <v>2</v>
      </c>
      <c r="U31" s="39" t="s">
        <v>2454</v>
      </c>
      <c r="V31" s="39" t="s">
        <v>3230</v>
      </c>
      <c r="W31" s="39" t="s">
        <v>2456</v>
      </c>
      <c r="X31" s="39" t="s">
        <v>383</v>
      </c>
      <c r="Y31" s="39" t="s">
        <v>2581</v>
      </c>
      <c r="Z31" s="39">
        <v>0</v>
      </c>
      <c r="AA31" s="39">
        <v>1</v>
      </c>
      <c r="AB31" s="39">
        <v>0</v>
      </c>
      <c r="AC31" s="39">
        <v>0</v>
      </c>
      <c r="AD31" s="39">
        <v>0</v>
      </c>
      <c r="AE31" s="39">
        <v>0</v>
      </c>
      <c r="AF31" s="39">
        <v>0</v>
      </c>
      <c r="AG31" s="39" t="s">
        <v>2456</v>
      </c>
      <c r="AH31" s="39" t="s">
        <v>383</v>
      </c>
      <c r="AI31" s="39">
        <v>0</v>
      </c>
      <c r="AJ31" s="39">
        <v>1</v>
      </c>
      <c r="AK31" s="39">
        <v>0</v>
      </c>
      <c r="AL31" s="39">
        <v>0</v>
      </c>
      <c r="AM31" s="39">
        <v>0</v>
      </c>
      <c r="AN31" s="39">
        <v>0</v>
      </c>
      <c r="AO31" s="39">
        <v>0</v>
      </c>
      <c r="AP31" s="39" t="s">
        <v>2581</v>
      </c>
      <c r="AQ31" s="39">
        <v>0</v>
      </c>
      <c r="AR31" s="39"/>
      <c r="AS31" s="39">
        <v>23</v>
      </c>
      <c r="AT31" s="39">
        <v>28</v>
      </c>
      <c r="AU31" s="39">
        <v>1</v>
      </c>
      <c r="AV31" s="39" t="s">
        <v>3152</v>
      </c>
      <c r="AW31" s="39">
        <v>1</v>
      </c>
      <c r="AX31" s="39" t="s">
        <v>383</v>
      </c>
      <c r="AY31" s="39">
        <v>1</v>
      </c>
      <c r="AZ31" s="39">
        <v>0</v>
      </c>
      <c r="BA31" s="39">
        <v>0</v>
      </c>
      <c r="BB31" s="39">
        <v>0</v>
      </c>
      <c r="BC31" s="39"/>
      <c r="BD31" s="39">
        <v>2</v>
      </c>
      <c r="BE31" s="39" t="s">
        <v>383</v>
      </c>
      <c r="BF31" s="39">
        <v>0</v>
      </c>
      <c r="BG31" s="39">
        <v>1</v>
      </c>
      <c r="BH31" s="39">
        <v>0</v>
      </c>
      <c r="BI31" s="39">
        <v>0</v>
      </c>
      <c r="BJ31" s="39"/>
      <c r="BK31" s="39">
        <v>4</v>
      </c>
      <c r="BL31" s="39">
        <v>2</v>
      </c>
      <c r="BM31" s="39" t="s">
        <v>383</v>
      </c>
      <c r="BN31" s="39">
        <v>0</v>
      </c>
      <c r="BO31" s="39">
        <v>1</v>
      </c>
      <c r="BP31" s="39">
        <v>0</v>
      </c>
      <c r="BQ31" s="39">
        <v>0</v>
      </c>
      <c r="BR31" s="39">
        <v>0</v>
      </c>
      <c r="BS31" s="39">
        <v>0</v>
      </c>
      <c r="BT31" s="39">
        <v>0</v>
      </c>
      <c r="BU31" s="39"/>
      <c r="BV31" s="39">
        <v>4</v>
      </c>
      <c r="BW31" s="39">
        <v>3</v>
      </c>
      <c r="BX31" s="39"/>
      <c r="BY31" s="39">
        <v>0</v>
      </c>
      <c r="BZ31" s="39">
        <v>0</v>
      </c>
      <c r="CA31" s="39">
        <v>1</v>
      </c>
      <c r="CB31" s="39">
        <v>0</v>
      </c>
      <c r="CC31" s="39"/>
      <c r="CD31" s="39">
        <v>5</v>
      </c>
      <c r="CE31" s="39">
        <v>1</v>
      </c>
      <c r="CF31" s="39"/>
      <c r="CG31" s="39">
        <v>2</v>
      </c>
      <c r="CH31" s="39"/>
      <c r="CI31" s="39">
        <v>3</v>
      </c>
      <c r="CJ31" s="39">
        <v>3</v>
      </c>
      <c r="CK31" s="39"/>
      <c r="CL31" s="39" t="s">
        <v>2688</v>
      </c>
      <c r="CM31" s="64" t="s">
        <v>1844</v>
      </c>
      <c r="CN31" s="64">
        <v>1</v>
      </c>
      <c r="CO31" s="39">
        <v>0</v>
      </c>
      <c r="CP31" s="39">
        <v>0</v>
      </c>
      <c r="CQ31" s="39"/>
      <c r="CR31" s="39">
        <v>1</v>
      </c>
      <c r="CS31" s="39"/>
      <c r="CT31" s="39">
        <v>0</v>
      </c>
      <c r="CU31" s="39">
        <v>0</v>
      </c>
      <c r="CV31" s="39">
        <v>0</v>
      </c>
      <c r="CW31" s="39"/>
      <c r="CX31" s="39">
        <v>0</v>
      </c>
      <c r="CY31" s="39">
        <v>0</v>
      </c>
      <c r="CZ31" s="41"/>
      <c r="DA31" s="39">
        <v>0</v>
      </c>
      <c r="DB31" s="39"/>
      <c r="DC31" s="39">
        <v>1</v>
      </c>
      <c r="DD31" s="39">
        <v>1</v>
      </c>
      <c r="DE31" s="39">
        <v>0</v>
      </c>
      <c r="DF31" s="41"/>
      <c r="DG31" s="39">
        <v>1</v>
      </c>
      <c r="DH31" s="39">
        <v>1</v>
      </c>
      <c r="DI31" s="39">
        <v>0</v>
      </c>
      <c r="DJ31" s="39"/>
      <c r="DK31" s="39"/>
      <c r="DL31" s="39">
        <v>0</v>
      </c>
      <c r="DM31" s="39"/>
      <c r="DN31" s="39">
        <v>0</v>
      </c>
      <c r="DO31" s="39"/>
      <c r="DP31" s="39">
        <v>1</v>
      </c>
      <c r="DQ31" s="39">
        <v>1</v>
      </c>
      <c r="DR31" s="39">
        <v>0</v>
      </c>
      <c r="DS31" s="39"/>
      <c r="DT31" s="39">
        <v>0</v>
      </c>
      <c r="DU31" s="39"/>
      <c r="DV31" s="39">
        <v>0</v>
      </c>
      <c r="DW31" s="39"/>
      <c r="DX31" s="39">
        <v>0</v>
      </c>
      <c r="DY31" s="39"/>
      <c r="DZ31" s="39">
        <v>1</v>
      </c>
      <c r="EA31" s="39" t="s">
        <v>3231</v>
      </c>
      <c r="EB31" s="39">
        <v>0</v>
      </c>
      <c r="EC31" s="39">
        <v>0</v>
      </c>
      <c r="ED31" s="39" t="s">
        <v>3232</v>
      </c>
      <c r="EE31" s="64" t="s">
        <v>3233</v>
      </c>
      <c r="EF31" s="39">
        <v>0</v>
      </c>
      <c r="EG31" s="39"/>
      <c r="EH31" s="39">
        <v>0</v>
      </c>
      <c r="EI31" s="39" t="s">
        <v>383</v>
      </c>
      <c r="EJ31" s="39" t="s">
        <v>383</v>
      </c>
      <c r="EK31" s="39" t="s">
        <v>383</v>
      </c>
      <c r="EL31" s="39" t="s">
        <v>2665</v>
      </c>
      <c r="EM31" s="39" t="s">
        <v>2464</v>
      </c>
      <c r="EN31" s="39" t="s">
        <v>383</v>
      </c>
      <c r="EO31" s="39">
        <v>1</v>
      </c>
      <c r="EP31" s="39">
        <v>1</v>
      </c>
      <c r="EQ31" s="39" t="s">
        <v>2409</v>
      </c>
      <c r="ER31" s="39" t="s">
        <v>2462</v>
      </c>
      <c r="ES31" s="39" t="s">
        <v>3234</v>
      </c>
      <c r="ET31" s="39" t="s">
        <v>2469</v>
      </c>
      <c r="EU31" s="39">
        <v>0</v>
      </c>
      <c r="EV31" s="39">
        <v>1</v>
      </c>
      <c r="EW31" s="39" t="s">
        <v>825</v>
      </c>
      <c r="EX31" s="39" t="s">
        <v>2413</v>
      </c>
      <c r="EY31" s="39" t="s">
        <v>2462</v>
      </c>
      <c r="EZ31" s="39" t="s">
        <v>3235</v>
      </c>
      <c r="FA31" s="39" t="s">
        <v>2464</v>
      </c>
      <c r="FB31" s="39">
        <v>0</v>
      </c>
      <c r="FC31" s="39">
        <v>0</v>
      </c>
      <c r="FD31" s="39" t="s">
        <v>383</v>
      </c>
      <c r="FE31" s="39" t="s">
        <v>383</v>
      </c>
      <c r="FF31" s="39" t="s">
        <v>383</v>
      </c>
      <c r="FG31" s="39" t="s">
        <v>383</v>
      </c>
      <c r="FH31" s="39" t="s">
        <v>383</v>
      </c>
      <c r="FI31" s="39" t="s">
        <v>383</v>
      </c>
      <c r="FJ31" s="39">
        <v>1</v>
      </c>
      <c r="FK31" s="39" t="s">
        <v>3074</v>
      </c>
      <c r="FL31" s="39" t="s">
        <v>2498</v>
      </c>
      <c r="FM31" s="39" t="s">
        <v>2466</v>
      </c>
      <c r="FN31" s="39" t="s">
        <v>3236</v>
      </c>
      <c r="FO31" s="39" t="s">
        <v>2469</v>
      </c>
      <c r="FP31" s="39">
        <v>0</v>
      </c>
      <c r="FQ31" s="39">
        <v>0</v>
      </c>
      <c r="FR31" s="39" t="s">
        <v>383</v>
      </c>
      <c r="FS31" s="39" t="s">
        <v>383</v>
      </c>
      <c r="FT31" s="39" t="s">
        <v>383</v>
      </c>
      <c r="FU31" s="64" t="s">
        <v>3237</v>
      </c>
      <c r="FV31" s="64" t="s">
        <v>2464</v>
      </c>
      <c r="FW31" s="39" t="s">
        <v>383</v>
      </c>
      <c r="FX31" s="39">
        <v>0</v>
      </c>
      <c r="FY31" s="39" t="s">
        <v>383</v>
      </c>
      <c r="FZ31" s="39" t="s">
        <v>383</v>
      </c>
      <c r="GA31" s="39" t="s">
        <v>383</v>
      </c>
      <c r="GB31" s="39" t="s">
        <v>2665</v>
      </c>
      <c r="GC31" s="39" t="s">
        <v>2464</v>
      </c>
      <c r="GD31" s="39" t="s">
        <v>383</v>
      </c>
      <c r="GE31" s="39">
        <v>1</v>
      </c>
      <c r="GF31" s="39">
        <v>4</v>
      </c>
      <c r="GG31" s="39" t="s">
        <v>2413</v>
      </c>
      <c r="GH31" s="39" t="s">
        <v>2410</v>
      </c>
      <c r="GI31" s="39" t="s">
        <v>2871</v>
      </c>
      <c r="GJ31" s="39" t="s">
        <v>2464</v>
      </c>
      <c r="GK31" s="39">
        <v>0</v>
      </c>
      <c r="GL31" s="39" t="s">
        <v>383</v>
      </c>
      <c r="GM31" s="39" t="s">
        <v>383</v>
      </c>
      <c r="GN31" s="39" t="s">
        <v>383</v>
      </c>
      <c r="GO31" s="39" t="s">
        <v>383</v>
      </c>
      <c r="GP31" s="39" t="s">
        <v>383</v>
      </c>
      <c r="GQ31" s="39" t="s">
        <v>383</v>
      </c>
      <c r="GR31" s="39" t="s">
        <v>383</v>
      </c>
      <c r="GS31" s="39" t="s">
        <v>383</v>
      </c>
      <c r="GT31" s="39">
        <v>0</v>
      </c>
      <c r="GU31" s="39" t="s">
        <v>383</v>
      </c>
      <c r="GV31" s="39"/>
      <c r="GW31" s="39">
        <v>1</v>
      </c>
      <c r="GX31" s="39">
        <v>2</v>
      </c>
      <c r="GY31" s="39" t="s">
        <v>3238</v>
      </c>
      <c r="GZ31" s="39">
        <v>1</v>
      </c>
      <c r="HA31" s="39">
        <v>4</v>
      </c>
      <c r="HB31" s="39"/>
      <c r="HC31" s="39">
        <v>0</v>
      </c>
      <c r="HD31" s="39" t="s">
        <v>383</v>
      </c>
      <c r="HE31" s="39"/>
      <c r="HF31" s="39">
        <v>0</v>
      </c>
      <c r="HG31" s="39" t="s">
        <v>383</v>
      </c>
      <c r="HH31" s="39"/>
      <c r="HI31" s="39">
        <v>1</v>
      </c>
      <c r="HJ31" s="39">
        <v>4</v>
      </c>
      <c r="HK31" s="39"/>
      <c r="HL31" s="39">
        <v>0</v>
      </c>
      <c r="HM31" s="39" t="s">
        <v>383</v>
      </c>
      <c r="HN31" s="39"/>
      <c r="HO31" s="39">
        <v>0</v>
      </c>
      <c r="HP31" s="39" t="s">
        <v>383</v>
      </c>
      <c r="HQ31" s="39">
        <v>0</v>
      </c>
      <c r="HR31" s="39" t="s">
        <v>383</v>
      </c>
      <c r="HS31" s="39">
        <v>0</v>
      </c>
      <c r="HT31" s="39"/>
      <c r="HU31" s="39" t="s">
        <v>383</v>
      </c>
      <c r="HV31" s="39" t="s">
        <v>383</v>
      </c>
      <c r="HW31" s="39"/>
      <c r="HX31" s="39" t="s">
        <v>383</v>
      </c>
      <c r="HY31" s="39" t="s">
        <v>2584</v>
      </c>
      <c r="HZ31" s="39"/>
      <c r="IA31" s="39" t="s">
        <v>1738</v>
      </c>
      <c r="IB31" s="39"/>
      <c r="IC31" s="39">
        <v>0</v>
      </c>
      <c r="ID31" s="39">
        <v>0</v>
      </c>
      <c r="IE31" s="39" t="s">
        <v>383</v>
      </c>
      <c r="IF31" s="39" t="s">
        <v>383</v>
      </c>
      <c r="IG31" s="39">
        <v>1</v>
      </c>
      <c r="IH31" s="39">
        <v>10</v>
      </c>
      <c r="II31" s="39">
        <v>0</v>
      </c>
      <c r="IJ31" s="39">
        <v>1</v>
      </c>
      <c r="IK31" s="39">
        <v>0</v>
      </c>
      <c r="IL31" s="39">
        <v>0</v>
      </c>
      <c r="IM31" s="39">
        <v>0</v>
      </c>
      <c r="IN31" s="39" t="s">
        <v>383</v>
      </c>
      <c r="IO31" s="39" t="s">
        <v>383</v>
      </c>
      <c r="IP31" s="39" t="s">
        <v>383</v>
      </c>
      <c r="IQ31" s="39">
        <v>0</v>
      </c>
      <c r="IR31" s="39">
        <v>0</v>
      </c>
      <c r="IS31" s="39" t="s">
        <v>383</v>
      </c>
      <c r="IT31" s="39" t="s">
        <v>383</v>
      </c>
      <c r="IU31" s="39" t="s">
        <v>383</v>
      </c>
      <c r="IV31" s="39">
        <v>0</v>
      </c>
      <c r="IW31" s="39">
        <v>0</v>
      </c>
      <c r="IX31" s="39" t="s">
        <v>383</v>
      </c>
      <c r="IY31" s="39" t="s">
        <v>383</v>
      </c>
      <c r="IZ31" s="39" t="s">
        <v>383</v>
      </c>
      <c r="JA31" s="39">
        <v>1</v>
      </c>
      <c r="JB31" s="39">
        <v>1</v>
      </c>
      <c r="JC31" s="39">
        <v>0</v>
      </c>
      <c r="JD31" s="39">
        <v>1</v>
      </c>
      <c r="JE31" s="39">
        <v>0</v>
      </c>
      <c r="JF31" s="39">
        <v>0</v>
      </c>
      <c r="JG31" s="39">
        <v>0</v>
      </c>
      <c r="JH31" s="39" t="s">
        <v>383</v>
      </c>
      <c r="JI31" s="39" t="s">
        <v>383</v>
      </c>
      <c r="JJ31" s="39">
        <v>0</v>
      </c>
      <c r="JK31" s="39">
        <v>0</v>
      </c>
      <c r="JL31" s="39" t="s">
        <v>383</v>
      </c>
      <c r="JM31" s="39" t="s">
        <v>383</v>
      </c>
      <c r="JN31" s="39" t="s">
        <v>2896</v>
      </c>
      <c r="JO31" s="39">
        <v>3</v>
      </c>
      <c r="JP31" s="39">
        <v>2</v>
      </c>
      <c r="JQ31" s="39">
        <v>2</v>
      </c>
      <c r="JR31" s="39">
        <v>2</v>
      </c>
      <c r="JS31" s="39">
        <v>2</v>
      </c>
      <c r="JT31" s="39">
        <v>0</v>
      </c>
      <c r="JU31" s="39">
        <v>0</v>
      </c>
      <c r="JV31" s="39">
        <v>0</v>
      </c>
      <c r="JW31" s="39">
        <v>0</v>
      </c>
      <c r="JX31" s="39">
        <v>0</v>
      </c>
      <c r="JY31" s="39">
        <v>0</v>
      </c>
      <c r="JZ31" s="39">
        <v>2</v>
      </c>
      <c r="KA31" s="39">
        <v>2</v>
      </c>
      <c r="KB31" s="39">
        <v>0</v>
      </c>
      <c r="KC31" s="39">
        <v>0</v>
      </c>
      <c r="KD31" s="39">
        <v>2</v>
      </c>
      <c r="KE31" s="39">
        <v>30</v>
      </c>
      <c r="KF31" s="39">
        <v>1000</v>
      </c>
      <c r="KG31" s="39"/>
      <c r="KH31" s="39">
        <v>7</v>
      </c>
      <c r="KI31" s="39">
        <v>5</v>
      </c>
      <c r="KJ31" s="39"/>
      <c r="KK31" s="39">
        <v>0</v>
      </c>
      <c r="KL31" s="39"/>
      <c r="KM31" s="39"/>
      <c r="KN31" s="39">
        <v>0</v>
      </c>
      <c r="KO31" s="39"/>
      <c r="KP31" s="39"/>
      <c r="KQ31" s="39">
        <v>4</v>
      </c>
      <c r="KR31" s="39">
        <v>15</v>
      </c>
      <c r="KS31" s="39" t="s">
        <v>2897</v>
      </c>
      <c r="KT31" s="39" t="s">
        <v>3239</v>
      </c>
      <c r="KU31" s="39">
        <v>0</v>
      </c>
      <c r="KV31" s="39">
        <v>0</v>
      </c>
      <c r="KW31" s="39">
        <v>0</v>
      </c>
      <c r="KX31" s="39">
        <v>1</v>
      </c>
      <c r="KY31" s="39">
        <v>0</v>
      </c>
      <c r="KZ31" s="39">
        <v>0</v>
      </c>
      <c r="LA31" s="39">
        <v>0</v>
      </c>
      <c r="LB31" s="39">
        <v>1</v>
      </c>
      <c r="LC31" s="39">
        <v>0</v>
      </c>
      <c r="LD31" s="39"/>
      <c r="LE31" s="39">
        <v>5</v>
      </c>
      <c r="LF31" s="39">
        <v>1</v>
      </c>
      <c r="LG31" s="39">
        <v>1</v>
      </c>
      <c r="LH31" s="39">
        <v>1</v>
      </c>
      <c r="LI31" s="39">
        <v>0</v>
      </c>
      <c r="LJ31" s="39"/>
      <c r="LK31" s="39" t="s">
        <v>2421</v>
      </c>
      <c r="LL31" s="39">
        <v>1</v>
      </c>
      <c r="LM31" s="39">
        <v>0</v>
      </c>
      <c r="LN31" s="39">
        <v>0</v>
      </c>
      <c r="LO31" s="39">
        <v>0</v>
      </c>
      <c r="LP31" s="39">
        <v>0</v>
      </c>
      <c r="LQ31" s="64" t="s">
        <v>3240</v>
      </c>
      <c r="LR31" s="39">
        <v>1</v>
      </c>
      <c r="LS31" s="39"/>
      <c r="LT31" s="39">
        <v>1</v>
      </c>
      <c r="LU31" s="39" t="s">
        <v>3241</v>
      </c>
      <c r="LV31" s="39">
        <v>1</v>
      </c>
      <c r="LW31" s="39">
        <v>0</v>
      </c>
      <c r="LX31" s="39">
        <v>0</v>
      </c>
      <c r="LY31" s="39"/>
      <c r="LZ31" s="39">
        <v>1</v>
      </c>
      <c r="MA31" s="39">
        <v>1</v>
      </c>
      <c r="MB31" s="39">
        <v>0</v>
      </c>
      <c r="MC31" s="39">
        <v>0</v>
      </c>
      <c r="MD31" s="39">
        <v>0</v>
      </c>
      <c r="ME31" s="39">
        <v>0</v>
      </c>
      <c r="MF31" s="39"/>
      <c r="MG31" s="39">
        <v>1</v>
      </c>
      <c r="MH31" s="39"/>
      <c r="MI31" s="39">
        <v>1</v>
      </c>
      <c r="MJ31" s="39"/>
      <c r="MK31" s="39">
        <v>0</v>
      </c>
      <c r="ML31" s="39">
        <v>1</v>
      </c>
      <c r="MM31" s="39">
        <v>1</v>
      </c>
      <c r="MN31" s="39">
        <v>1</v>
      </c>
      <c r="MO31" s="39" t="s">
        <v>3242</v>
      </c>
      <c r="MP31" s="39" t="s">
        <v>3243</v>
      </c>
      <c r="MQ31" s="39">
        <v>0</v>
      </c>
      <c r="MR31" s="39">
        <v>0</v>
      </c>
      <c r="MS31" s="39"/>
      <c r="MT31" s="64" t="s">
        <v>3244</v>
      </c>
      <c r="MU31" s="39"/>
      <c r="MV31" s="39">
        <v>1</v>
      </c>
      <c r="MW31" s="39" t="s">
        <v>3169</v>
      </c>
      <c r="MX31" s="39">
        <v>1</v>
      </c>
      <c r="MY31" s="39">
        <v>0</v>
      </c>
      <c r="MZ31" s="39">
        <v>0</v>
      </c>
      <c r="NA31" s="39">
        <v>0</v>
      </c>
      <c r="NB31" s="39">
        <v>0</v>
      </c>
      <c r="NC31" s="39">
        <v>0</v>
      </c>
      <c r="ND31" s="39">
        <v>0</v>
      </c>
      <c r="NE31" s="39">
        <v>0</v>
      </c>
      <c r="NF31" s="39">
        <v>0</v>
      </c>
      <c r="NG31" s="39"/>
      <c r="NH31" s="39" t="s">
        <v>1969</v>
      </c>
      <c r="NI31" s="39"/>
      <c r="NJ31" s="39" t="s">
        <v>2515</v>
      </c>
      <c r="NK31" s="39"/>
      <c r="NL31" s="39" t="s">
        <v>3245</v>
      </c>
      <c r="NM31" s="39">
        <v>0</v>
      </c>
      <c r="NN31" s="39"/>
      <c r="NO31" s="39"/>
      <c r="NP31" s="39"/>
      <c r="NQ31" s="39"/>
      <c r="NR31" s="39"/>
      <c r="NS31" s="39"/>
      <c r="NT31" s="39"/>
      <c r="NU31" s="39"/>
      <c r="NV31" s="39"/>
      <c r="NW31" s="39">
        <v>0</v>
      </c>
      <c r="NX31" s="39"/>
      <c r="NY31" s="39">
        <v>1</v>
      </c>
      <c r="NZ31" s="39">
        <v>1</v>
      </c>
      <c r="OA31" s="39" t="s">
        <v>3246</v>
      </c>
      <c r="OB31" s="39">
        <v>0</v>
      </c>
      <c r="OC31" s="39">
        <v>1</v>
      </c>
      <c r="OD31" s="39">
        <v>1</v>
      </c>
      <c r="OE31" s="39">
        <v>0</v>
      </c>
      <c r="OF31" s="39">
        <v>0</v>
      </c>
      <c r="OG31" s="39">
        <v>0</v>
      </c>
      <c r="OH31" s="39">
        <v>0</v>
      </c>
      <c r="OI31" s="39">
        <v>0</v>
      </c>
      <c r="OJ31" s="39"/>
      <c r="OK31" s="39">
        <v>1</v>
      </c>
      <c r="OL31" s="39"/>
      <c r="OM31" s="39" t="s">
        <v>3247</v>
      </c>
      <c r="ON31" s="39">
        <v>0</v>
      </c>
      <c r="OO31" s="39">
        <v>1</v>
      </c>
      <c r="OP31" s="39">
        <v>0</v>
      </c>
      <c r="OQ31" s="39">
        <v>0</v>
      </c>
      <c r="OR31" s="39">
        <v>0</v>
      </c>
      <c r="OS31" s="39">
        <v>0</v>
      </c>
      <c r="OT31" s="39">
        <v>0</v>
      </c>
      <c r="OU31" s="39">
        <v>0</v>
      </c>
      <c r="OV31" s="39">
        <v>0</v>
      </c>
      <c r="OW31" s="39">
        <v>0</v>
      </c>
      <c r="OX31" s="39"/>
      <c r="OY31" s="39"/>
      <c r="OZ31" s="39" t="s">
        <v>1241</v>
      </c>
      <c r="PA31" s="39">
        <v>0</v>
      </c>
      <c r="PB31" s="39">
        <v>0</v>
      </c>
      <c r="PC31" s="39">
        <v>0</v>
      </c>
      <c r="PD31" s="39">
        <v>0</v>
      </c>
      <c r="PE31" s="39">
        <v>1</v>
      </c>
      <c r="PF31" s="39">
        <v>0</v>
      </c>
      <c r="PG31" s="39">
        <v>0</v>
      </c>
      <c r="PH31" s="39"/>
      <c r="PI31" s="39">
        <v>1</v>
      </c>
      <c r="PJ31" s="39" t="s">
        <v>2788</v>
      </c>
      <c r="PK31" s="39">
        <v>0</v>
      </c>
      <c r="PL31" s="39">
        <v>0</v>
      </c>
      <c r="PM31" s="39">
        <v>0</v>
      </c>
      <c r="PN31" s="39">
        <v>0</v>
      </c>
      <c r="PO31" s="39">
        <v>0</v>
      </c>
      <c r="PP31" s="39">
        <v>0</v>
      </c>
      <c r="PQ31" s="39">
        <v>1</v>
      </c>
      <c r="PR31" s="39">
        <v>0</v>
      </c>
      <c r="PS31" s="39">
        <v>0</v>
      </c>
      <c r="PT31" s="39"/>
      <c r="PU31" s="39" t="s">
        <v>2436</v>
      </c>
      <c r="PV31" s="39" t="s">
        <v>2437</v>
      </c>
      <c r="PW31" s="39">
        <v>1</v>
      </c>
      <c r="PX31" s="39">
        <v>2</v>
      </c>
      <c r="PY31" s="39"/>
      <c r="PZ31" s="39" t="s">
        <v>383</v>
      </c>
      <c r="QA31" s="64" t="s">
        <v>3248</v>
      </c>
      <c r="QB31" s="64" t="s">
        <v>3249</v>
      </c>
      <c r="QC31" s="64" t="s">
        <v>3250</v>
      </c>
      <c r="QD31" s="39">
        <v>1</v>
      </c>
      <c r="QE31" s="39">
        <v>1</v>
      </c>
      <c r="QF31" s="39">
        <v>0</v>
      </c>
      <c r="QG31" s="39">
        <v>0</v>
      </c>
      <c r="QH31" s="39">
        <v>0</v>
      </c>
      <c r="QI31" s="39">
        <v>0</v>
      </c>
      <c r="QJ31" s="39">
        <v>0</v>
      </c>
      <c r="QK31" s="39">
        <v>0</v>
      </c>
      <c r="QL31" s="39"/>
      <c r="QM31" s="39" t="s">
        <v>3251</v>
      </c>
      <c r="QN31" s="39">
        <v>1</v>
      </c>
      <c r="QO31" s="39">
        <v>0</v>
      </c>
      <c r="QP31" s="39">
        <v>1</v>
      </c>
      <c r="QQ31" s="39">
        <v>0</v>
      </c>
      <c r="QR31" s="39">
        <v>0</v>
      </c>
      <c r="QS31" s="39"/>
      <c r="QT31" s="39" t="s">
        <v>3251</v>
      </c>
      <c r="QU31" s="39">
        <v>0</v>
      </c>
      <c r="QV31" s="39">
        <v>1</v>
      </c>
      <c r="QW31" s="39">
        <v>0</v>
      </c>
      <c r="QX31" s="39">
        <v>1</v>
      </c>
      <c r="QY31" s="39">
        <v>0</v>
      </c>
      <c r="QZ31" s="39">
        <v>0</v>
      </c>
      <c r="RA31" s="39">
        <v>0</v>
      </c>
      <c r="RB31" s="39"/>
      <c r="RC31" s="39">
        <v>1</v>
      </c>
      <c r="RD31" s="39">
        <v>0</v>
      </c>
      <c r="RE31" s="39">
        <v>0</v>
      </c>
      <c r="RF31" s="39"/>
      <c r="RG31" s="39">
        <v>0</v>
      </c>
      <c r="RH31" s="39">
        <v>0</v>
      </c>
      <c r="RI31" s="39"/>
      <c r="RJ31" s="39">
        <v>0</v>
      </c>
      <c r="RK31" s="39">
        <v>0</v>
      </c>
      <c r="RL31" s="39"/>
      <c r="RM31" s="39">
        <v>1</v>
      </c>
      <c r="RN31" s="39">
        <v>4</v>
      </c>
      <c r="RO31" s="39">
        <v>3</v>
      </c>
      <c r="RP31" s="39">
        <v>0</v>
      </c>
      <c r="RQ31" s="39"/>
      <c r="RR31" s="39" t="s">
        <v>1979</v>
      </c>
      <c r="RS31" s="39">
        <v>0</v>
      </c>
      <c r="RT31" s="39">
        <v>0</v>
      </c>
      <c r="RU31" s="39">
        <v>0</v>
      </c>
      <c r="RV31" s="39">
        <v>0</v>
      </c>
      <c r="RW31" s="39">
        <v>0</v>
      </c>
      <c r="RX31" s="39">
        <v>0</v>
      </c>
      <c r="RY31" s="39">
        <v>0</v>
      </c>
      <c r="RZ31" s="39">
        <v>0</v>
      </c>
      <c r="SA31" s="39">
        <v>0</v>
      </c>
      <c r="SB31" s="39">
        <v>0</v>
      </c>
      <c r="SC31" s="39">
        <v>0</v>
      </c>
      <c r="SD31" s="39">
        <v>0</v>
      </c>
      <c r="SE31" s="39">
        <v>0</v>
      </c>
      <c r="SF31" s="39">
        <v>1</v>
      </c>
      <c r="SG31" s="64" t="s">
        <v>3252</v>
      </c>
      <c r="SH31" s="64" t="s">
        <v>3253</v>
      </c>
      <c r="SI31" s="39" t="s">
        <v>2435</v>
      </c>
      <c r="SJ31" s="39">
        <v>0</v>
      </c>
      <c r="SK31" s="39">
        <v>0</v>
      </c>
      <c r="SL31" s="39">
        <v>0</v>
      </c>
      <c r="SM31" s="39">
        <v>0</v>
      </c>
      <c r="SN31" s="39">
        <v>0</v>
      </c>
      <c r="SO31" s="39">
        <v>0</v>
      </c>
      <c r="SP31" s="39">
        <v>0</v>
      </c>
      <c r="SQ31" s="39">
        <v>0</v>
      </c>
      <c r="SR31" s="39">
        <v>0</v>
      </c>
      <c r="SS31" s="39">
        <v>1</v>
      </c>
      <c r="ST31" s="39"/>
      <c r="SU31" s="39" t="s">
        <v>3254</v>
      </c>
      <c r="SV31" s="39">
        <v>1</v>
      </c>
      <c r="SW31" s="39">
        <v>0</v>
      </c>
      <c r="SX31" s="39">
        <v>1</v>
      </c>
      <c r="SY31" s="39">
        <v>0</v>
      </c>
      <c r="SZ31" s="39">
        <v>0</v>
      </c>
      <c r="TA31" s="39"/>
      <c r="TB31" s="39" t="s">
        <v>3255</v>
      </c>
      <c r="TC31" s="39"/>
      <c r="TD31" s="39">
        <v>0</v>
      </c>
      <c r="TE31" s="39"/>
      <c r="TF31" s="39">
        <v>1</v>
      </c>
      <c r="TG31" s="39"/>
      <c r="TH31" s="39" t="s">
        <v>3010</v>
      </c>
      <c r="TI31" s="39">
        <v>1</v>
      </c>
      <c r="TJ31" s="39">
        <v>0</v>
      </c>
      <c r="TK31" s="39">
        <v>1</v>
      </c>
      <c r="TL31" s="39">
        <v>0</v>
      </c>
      <c r="TM31" s="39">
        <v>0</v>
      </c>
      <c r="TN31" s="39">
        <v>0</v>
      </c>
      <c r="TO31" s="39">
        <v>0</v>
      </c>
      <c r="TP31" s="39">
        <v>0</v>
      </c>
      <c r="TQ31" s="39" t="s">
        <v>3256</v>
      </c>
      <c r="TR31" s="39">
        <v>0</v>
      </c>
      <c r="TS31" s="39" t="s">
        <v>383</v>
      </c>
      <c r="TT31" s="39" t="s">
        <v>383</v>
      </c>
      <c r="TU31" s="39" t="s">
        <v>383</v>
      </c>
      <c r="TV31" s="39" t="s">
        <v>383</v>
      </c>
      <c r="TW31" s="39" t="s">
        <v>383</v>
      </c>
      <c r="TX31" s="39" t="s">
        <v>383</v>
      </c>
      <c r="TY31" s="39" t="s">
        <v>383</v>
      </c>
      <c r="TZ31" s="39" t="s">
        <v>383</v>
      </c>
      <c r="UA31" s="39" t="s">
        <v>383</v>
      </c>
      <c r="UB31" s="39" t="s">
        <v>383</v>
      </c>
      <c r="UC31" s="39"/>
      <c r="UD31" s="39">
        <v>0</v>
      </c>
      <c r="UE31" s="39" t="s">
        <v>383</v>
      </c>
      <c r="UF31" s="39" t="s">
        <v>383</v>
      </c>
      <c r="UG31" s="39" t="s">
        <v>383</v>
      </c>
      <c r="UH31" s="39" t="s">
        <v>383</v>
      </c>
      <c r="UI31" s="39" t="s">
        <v>383</v>
      </c>
      <c r="UJ31" s="39" t="s">
        <v>383</v>
      </c>
      <c r="UK31" s="39" t="s">
        <v>383</v>
      </c>
      <c r="UL31" s="39" t="s">
        <v>383</v>
      </c>
      <c r="UM31" s="39" t="s">
        <v>383</v>
      </c>
      <c r="UN31" s="39">
        <v>0</v>
      </c>
      <c r="UO31" s="39" t="s">
        <v>383</v>
      </c>
      <c r="UP31" s="39" t="s">
        <v>383</v>
      </c>
      <c r="UQ31" s="39" t="s">
        <v>383</v>
      </c>
      <c r="UR31" s="39" t="s">
        <v>383</v>
      </c>
      <c r="US31" s="39" t="s">
        <v>383</v>
      </c>
      <c r="UT31" s="39" t="s">
        <v>383</v>
      </c>
      <c r="UU31" s="39" t="s">
        <v>383</v>
      </c>
      <c r="UV31" s="39">
        <v>0</v>
      </c>
      <c r="UW31" s="39" t="s">
        <v>383</v>
      </c>
      <c r="UX31" s="39"/>
      <c r="UY31" s="39" t="s">
        <v>2435</v>
      </c>
      <c r="UZ31" s="39">
        <v>0</v>
      </c>
      <c r="VA31" s="39">
        <v>0</v>
      </c>
      <c r="VB31" s="39">
        <v>0</v>
      </c>
      <c r="VC31" s="39">
        <v>0</v>
      </c>
      <c r="VD31" s="39">
        <v>0</v>
      </c>
      <c r="VE31" s="39">
        <v>0</v>
      </c>
      <c r="VF31" s="39">
        <v>1</v>
      </c>
      <c r="VG31" s="39">
        <v>0</v>
      </c>
      <c r="VH31" s="39"/>
      <c r="VI31" s="39">
        <v>1</v>
      </c>
      <c r="VJ31" s="39">
        <v>0</v>
      </c>
      <c r="VK31" s="39">
        <v>0</v>
      </c>
      <c r="VL31" s="39"/>
      <c r="VM31" s="39">
        <v>0</v>
      </c>
      <c r="VN31" s="39">
        <v>0</v>
      </c>
      <c r="VO31" s="39"/>
      <c r="VP31" s="39">
        <v>0</v>
      </c>
      <c r="VQ31" s="39">
        <v>0</v>
      </c>
      <c r="VR31" s="39">
        <v>1</v>
      </c>
      <c r="VS31" s="39" t="s">
        <v>383</v>
      </c>
      <c r="VT31" s="39" t="s">
        <v>3257</v>
      </c>
      <c r="VU31" s="39">
        <v>0</v>
      </c>
      <c r="VV31" s="39"/>
      <c r="VW31" s="39" t="s">
        <v>2435</v>
      </c>
      <c r="VX31" s="39">
        <v>0</v>
      </c>
      <c r="VY31" s="39">
        <v>0</v>
      </c>
      <c r="VZ31" s="39">
        <v>0</v>
      </c>
      <c r="WA31" s="39">
        <v>0</v>
      </c>
      <c r="WB31" s="39">
        <v>0</v>
      </c>
      <c r="WC31" s="39">
        <v>0</v>
      </c>
      <c r="WD31" s="39">
        <v>0</v>
      </c>
      <c r="WE31" s="39">
        <v>0</v>
      </c>
      <c r="WF31" s="39">
        <v>0</v>
      </c>
      <c r="WG31" s="39">
        <v>0</v>
      </c>
      <c r="WH31" s="39">
        <v>0</v>
      </c>
      <c r="WI31" s="39">
        <v>0</v>
      </c>
      <c r="WJ31" s="39">
        <v>1</v>
      </c>
      <c r="WK31" s="39">
        <v>0</v>
      </c>
      <c r="WL31" s="39"/>
      <c r="WM31" s="39"/>
      <c r="WN31" s="39"/>
      <c r="WO31" s="39">
        <f t="shared" si="0"/>
        <v>0</v>
      </c>
      <c r="WP31" s="39" t="s">
        <v>2681</v>
      </c>
      <c r="WQ31" s="39" t="s">
        <v>3258</v>
      </c>
      <c r="WR31" s="39" t="s">
        <v>2435</v>
      </c>
      <c r="WS31" s="39">
        <v>0</v>
      </c>
      <c r="WT31" s="39">
        <v>0</v>
      </c>
      <c r="WU31" s="39">
        <v>0</v>
      </c>
      <c r="WV31" s="39">
        <v>0</v>
      </c>
      <c r="WW31" s="39">
        <v>0</v>
      </c>
      <c r="WX31" s="39">
        <v>0</v>
      </c>
      <c r="WY31" s="39">
        <v>0</v>
      </c>
      <c r="WZ31" s="39">
        <v>0</v>
      </c>
      <c r="XA31" s="39">
        <v>0</v>
      </c>
      <c r="XB31" s="39">
        <v>1</v>
      </c>
      <c r="XC31" s="39">
        <v>0</v>
      </c>
      <c r="XD31" s="39"/>
      <c r="XE31" s="39"/>
      <c r="XF31" s="39">
        <f t="shared" ref="XF31:XF40" si="2">SUM(WS31+WT31)</f>
        <v>0</v>
      </c>
      <c r="XG31" s="39" t="s">
        <v>3259</v>
      </c>
      <c r="XH31" s="39">
        <v>1</v>
      </c>
      <c r="XI31" s="39">
        <v>0</v>
      </c>
      <c r="XJ31" s="64">
        <v>0</v>
      </c>
      <c r="XK31" s="39">
        <v>0</v>
      </c>
      <c r="XL31" s="39">
        <v>1</v>
      </c>
      <c r="XM31" s="39" t="s">
        <v>3260</v>
      </c>
      <c r="XN31" s="39"/>
      <c r="XO31" s="57" t="e">
        <f>SUM(XF31+WO31+VA31+UD31+TR31+TD31+#REF!)</f>
        <v>#REF!</v>
      </c>
      <c r="XP31" s="57">
        <v>1</v>
      </c>
      <c r="XQ31" s="56">
        <v>0</v>
      </c>
    </row>
    <row r="32" spans="1:641" ht="15" customHeight="1" x14ac:dyDescent="0.2">
      <c r="A32" s="70">
        <v>42443</v>
      </c>
      <c r="B32" s="63" t="s">
        <v>550</v>
      </c>
      <c r="C32" s="52" t="s">
        <v>749</v>
      </c>
      <c r="D32" s="39" t="s">
        <v>3147</v>
      </c>
      <c r="E32" s="52" t="s">
        <v>2888</v>
      </c>
      <c r="F32" s="52" t="s">
        <v>3261</v>
      </c>
      <c r="G32" s="52">
        <v>8.7090259999999997</v>
      </c>
      <c r="H32" s="52">
        <v>-80.058577999999997</v>
      </c>
      <c r="I32" s="52">
        <v>8.7089940349999999</v>
      </c>
      <c r="J32" s="52">
        <v>-80.058648020000007</v>
      </c>
      <c r="K32" s="52">
        <v>-80.058577999999997</v>
      </c>
      <c r="L32" s="52">
        <v>477.40030000000002</v>
      </c>
      <c r="M32" s="39">
        <v>0</v>
      </c>
      <c r="N32" s="39"/>
      <c r="O32" s="39">
        <v>3</v>
      </c>
      <c r="P32" s="39" t="s">
        <v>3262</v>
      </c>
      <c r="Q32" s="64">
        <v>0</v>
      </c>
      <c r="R32" s="41">
        <v>83</v>
      </c>
      <c r="S32" s="39">
        <v>0</v>
      </c>
      <c r="T32" s="39">
        <v>0</v>
      </c>
      <c r="U32" s="39" t="s">
        <v>2454</v>
      </c>
      <c r="V32" s="39" t="s">
        <v>3263</v>
      </c>
      <c r="W32" s="39" t="s">
        <v>2456</v>
      </c>
      <c r="X32" s="39" t="s">
        <v>383</v>
      </c>
      <c r="Y32" s="39" t="s">
        <v>3264</v>
      </c>
      <c r="Z32" s="39">
        <v>0</v>
      </c>
      <c r="AA32" s="39">
        <v>1</v>
      </c>
      <c r="AB32" s="39">
        <v>0</v>
      </c>
      <c r="AC32" s="39">
        <v>0</v>
      </c>
      <c r="AD32" s="39">
        <v>0</v>
      </c>
      <c r="AE32" s="39">
        <v>0</v>
      </c>
      <c r="AF32" s="39">
        <v>0</v>
      </c>
      <c r="AG32" s="39" t="s">
        <v>2401</v>
      </c>
      <c r="AH32" s="39" t="s">
        <v>383</v>
      </c>
      <c r="AI32" s="39">
        <v>0</v>
      </c>
      <c r="AJ32" s="39">
        <v>0</v>
      </c>
      <c r="AK32" s="39">
        <v>0</v>
      </c>
      <c r="AL32" s="39">
        <v>1</v>
      </c>
      <c r="AM32" s="39">
        <v>0</v>
      </c>
      <c r="AN32" s="39">
        <v>0</v>
      </c>
      <c r="AO32" s="39">
        <v>0</v>
      </c>
      <c r="AP32" s="39" t="s">
        <v>2600</v>
      </c>
      <c r="AQ32" s="39">
        <v>0</v>
      </c>
      <c r="AR32" s="64" t="s">
        <v>3265</v>
      </c>
      <c r="AS32" s="39">
        <v>40</v>
      </c>
      <c r="AT32" s="39">
        <v>50</v>
      </c>
      <c r="AU32" s="39">
        <v>1</v>
      </c>
      <c r="AV32" s="64" t="s">
        <v>3266</v>
      </c>
      <c r="AW32" s="39">
        <v>1</v>
      </c>
      <c r="AX32" s="39" t="s">
        <v>383</v>
      </c>
      <c r="AY32" s="39">
        <v>1</v>
      </c>
      <c r="AZ32" s="39">
        <v>0</v>
      </c>
      <c r="BA32" s="39">
        <v>0</v>
      </c>
      <c r="BB32" s="39">
        <v>0</v>
      </c>
      <c r="BC32" s="39"/>
      <c r="BD32" s="39">
        <v>2</v>
      </c>
      <c r="BE32" s="39" t="s">
        <v>383</v>
      </c>
      <c r="BF32" s="39">
        <v>0</v>
      </c>
      <c r="BG32" s="39">
        <v>1</v>
      </c>
      <c r="BH32" s="39">
        <v>0</v>
      </c>
      <c r="BI32" s="39">
        <v>0</v>
      </c>
      <c r="BJ32" s="39"/>
      <c r="BK32" s="39">
        <v>4</v>
      </c>
      <c r="BL32" s="39">
        <v>2</v>
      </c>
      <c r="BM32" s="39" t="s">
        <v>383</v>
      </c>
      <c r="BN32" s="39">
        <v>0</v>
      </c>
      <c r="BO32" s="39">
        <v>1</v>
      </c>
      <c r="BP32" s="39">
        <v>0</v>
      </c>
      <c r="BQ32" s="39">
        <v>0</v>
      </c>
      <c r="BR32" s="39">
        <v>0</v>
      </c>
      <c r="BS32" s="39">
        <v>0</v>
      </c>
      <c r="BT32" s="39">
        <v>0</v>
      </c>
      <c r="BU32" s="39"/>
      <c r="BV32" s="39">
        <v>3</v>
      </c>
      <c r="BW32" s="39">
        <v>3</v>
      </c>
      <c r="BX32" s="39"/>
      <c r="BY32" s="39">
        <v>0</v>
      </c>
      <c r="BZ32" s="39">
        <v>0</v>
      </c>
      <c r="CA32" s="39">
        <v>1</v>
      </c>
      <c r="CB32" s="39">
        <v>0</v>
      </c>
      <c r="CC32" s="39"/>
      <c r="CD32" s="39">
        <v>4</v>
      </c>
      <c r="CE32" s="39">
        <v>1</v>
      </c>
      <c r="CF32" s="39"/>
      <c r="CG32" s="39">
        <v>2</v>
      </c>
      <c r="CH32" s="39"/>
      <c r="CI32" s="39">
        <v>3</v>
      </c>
      <c r="CJ32" s="39">
        <v>3</v>
      </c>
      <c r="CK32" s="39" t="s">
        <v>3267</v>
      </c>
      <c r="CL32" s="39" t="s">
        <v>2688</v>
      </c>
      <c r="CM32" s="39" t="s">
        <v>1844</v>
      </c>
      <c r="CN32" s="64">
        <v>1</v>
      </c>
      <c r="CO32" s="39">
        <v>0</v>
      </c>
      <c r="CP32" s="39">
        <v>0</v>
      </c>
      <c r="CQ32" s="39"/>
      <c r="CR32" s="39">
        <v>0</v>
      </c>
      <c r="CS32" s="39"/>
      <c r="CT32" s="39">
        <v>0</v>
      </c>
      <c r="CU32" s="39">
        <v>1</v>
      </c>
      <c r="CV32" s="39">
        <v>0</v>
      </c>
      <c r="CW32" s="39"/>
      <c r="CX32" s="39">
        <v>1</v>
      </c>
      <c r="CY32" s="39">
        <v>0</v>
      </c>
      <c r="CZ32" s="41"/>
      <c r="DA32" s="39">
        <v>0</v>
      </c>
      <c r="DB32" s="39"/>
      <c r="DC32" s="39">
        <v>0</v>
      </c>
      <c r="DD32" s="39"/>
      <c r="DE32" s="39">
        <v>1</v>
      </c>
      <c r="DF32" s="41">
        <v>1</v>
      </c>
      <c r="DG32" s="39">
        <v>0</v>
      </c>
      <c r="DH32" s="39"/>
      <c r="DI32" s="39">
        <v>0</v>
      </c>
      <c r="DJ32" s="39"/>
      <c r="DK32" s="39"/>
      <c r="DL32" s="39">
        <v>0</v>
      </c>
      <c r="DM32" s="39"/>
      <c r="DN32" s="39">
        <v>0</v>
      </c>
      <c r="DO32" s="39"/>
      <c r="DP32" s="39">
        <v>1</v>
      </c>
      <c r="DQ32" s="39">
        <v>1</v>
      </c>
      <c r="DR32" s="39">
        <v>0</v>
      </c>
      <c r="DS32" s="39"/>
      <c r="DT32" s="39">
        <v>0</v>
      </c>
      <c r="DU32" s="39"/>
      <c r="DV32" s="39">
        <v>1</v>
      </c>
      <c r="DW32" s="39">
        <v>1</v>
      </c>
      <c r="DX32" s="39">
        <v>1</v>
      </c>
      <c r="DY32" s="39">
        <v>1</v>
      </c>
      <c r="DZ32" s="39">
        <v>0</v>
      </c>
      <c r="EA32" s="39" t="s">
        <v>2925</v>
      </c>
      <c r="EB32" s="39">
        <v>0</v>
      </c>
      <c r="EC32" s="39">
        <v>0</v>
      </c>
      <c r="ED32" s="39" t="s">
        <v>383</v>
      </c>
      <c r="EE32" s="39" t="s">
        <v>383</v>
      </c>
      <c r="EF32" s="39" t="s">
        <v>383</v>
      </c>
      <c r="EG32" s="39"/>
      <c r="EH32" s="39">
        <v>0</v>
      </c>
      <c r="EI32" s="39" t="s">
        <v>383</v>
      </c>
      <c r="EJ32" s="39" t="s">
        <v>383</v>
      </c>
      <c r="EK32" s="39" t="s">
        <v>383</v>
      </c>
      <c r="EL32" s="64" t="s">
        <v>3268</v>
      </c>
      <c r="EM32" s="39" t="s">
        <v>2464</v>
      </c>
      <c r="EN32" s="39" t="s">
        <v>383</v>
      </c>
      <c r="EO32" s="39">
        <v>0</v>
      </c>
      <c r="EP32" s="39" t="s">
        <v>383</v>
      </c>
      <c r="EQ32" s="39" t="s">
        <v>383</v>
      </c>
      <c r="ER32" s="39" t="s">
        <v>383</v>
      </c>
      <c r="ES32" s="39" t="s">
        <v>3269</v>
      </c>
      <c r="ET32" s="39" t="s">
        <v>2469</v>
      </c>
      <c r="EU32" s="39" t="s">
        <v>383</v>
      </c>
      <c r="EV32" s="39">
        <v>1</v>
      </c>
      <c r="EW32" s="39" t="s">
        <v>563</v>
      </c>
      <c r="EX32" s="39" t="s">
        <v>2413</v>
      </c>
      <c r="EY32" s="39" t="s">
        <v>2462</v>
      </c>
      <c r="EZ32" s="39" t="s">
        <v>3270</v>
      </c>
      <c r="FA32" s="39" t="s">
        <v>2464</v>
      </c>
      <c r="FB32" s="39">
        <v>0</v>
      </c>
      <c r="FC32" s="39">
        <v>0</v>
      </c>
      <c r="FD32" s="39" t="s">
        <v>383</v>
      </c>
      <c r="FE32" s="39" t="s">
        <v>383</v>
      </c>
      <c r="FF32" s="39" t="s">
        <v>383</v>
      </c>
      <c r="FG32" s="39" t="s">
        <v>383</v>
      </c>
      <c r="FH32" s="39" t="s">
        <v>383</v>
      </c>
      <c r="FI32" s="39" t="s">
        <v>383</v>
      </c>
      <c r="FJ32" s="39">
        <v>1</v>
      </c>
      <c r="FK32" s="39" t="s">
        <v>3074</v>
      </c>
      <c r="FL32" s="39" t="s">
        <v>2498</v>
      </c>
      <c r="FM32" s="39" t="s">
        <v>2466</v>
      </c>
      <c r="FN32" s="39" t="s">
        <v>3271</v>
      </c>
      <c r="FO32" s="39" t="s">
        <v>2469</v>
      </c>
      <c r="FP32" s="39">
        <v>0</v>
      </c>
      <c r="FQ32" s="39">
        <v>0</v>
      </c>
      <c r="FR32" s="39" t="s">
        <v>383</v>
      </c>
      <c r="FS32" s="39" t="s">
        <v>383</v>
      </c>
      <c r="FT32" s="39" t="s">
        <v>383</v>
      </c>
      <c r="FU32" s="39" t="s">
        <v>383</v>
      </c>
      <c r="FV32" s="39" t="s">
        <v>383</v>
      </c>
      <c r="FW32" s="39" t="s">
        <v>383</v>
      </c>
      <c r="FX32" s="39">
        <v>0</v>
      </c>
      <c r="FY32" s="39" t="s">
        <v>383</v>
      </c>
      <c r="FZ32" s="39" t="s">
        <v>383</v>
      </c>
      <c r="GA32" s="39" t="s">
        <v>383</v>
      </c>
      <c r="GB32" s="39" t="s">
        <v>383</v>
      </c>
      <c r="GC32" s="39" t="s">
        <v>383</v>
      </c>
      <c r="GD32" s="39" t="s">
        <v>383</v>
      </c>
      <c r="GE32" s="39">
        <v>1</v>
      </c>
      <c r="GF32" s="39">
        <v>4</v>
      </c>
      <c r="GG32" s="39" t="s">
        <v>2413</v>
      </c>
      <c r="GH32" s="39" t="s">
        <v>2410</v>
      </c>
      <c r="GI32" s="39" t="s">
        <v>3272</v>
      </c>
      <c r="GJ32" s="39" t="s">
        <v>2464</v>
      </c>
      <c r="GK32" s="39" t="s">
        <v>383</v>
      </c>
      <c r="GL32" s="39">
        <v>0</v>
      </c>
      <c r="GM32" s="39" t="s">
        <v>383</v>
      </c>
      <c r="GN32" s="39" t="s">
        <v>383</v>
      </c>
      <c r="GO32" s="39" t="s">
        <v>383</v>
      </c>
      <c r="GP32" s="39" t="s">
        <v>383</v>
      </c>
      <c r="GQ32" s="39" t="s">
        <v>383</v>
      </c>
      <c r="GR32" s="39" t="s">
        <v>383</v>
      </c>
      <c r="GS32" s="39" t="s">
        <v>383</v>
      </c>
      <c r="GT32" s="39">
        <v>1</v>
      </c>
      <c r="GU32" s="39">
        <v>5</v>
      </c>
      <c r="GV32" s="39" t="s">
        <v>3273</v>
      </c>
      <c r="GW32" s="39">
        <v>1</v>
      </c>
      <c r="GX32" s="39">
        <v>3</v>
      </c>
      <c r="GY32" s="39" t="s">
        <v>3274</v>
      </c>
      <c r="GZ32" s="39">
        <v>1</v>
      </c>
      <c r="HA32" s="39">
        <v>1</v>
      </c>
      <c r="HB32" s="39"/>
      <c r="HC32" s="39">
        <v>0</v>
      </c>
      <c r="HD32" s="39" t="s">
        <v>383</v>
      </c>
      <c r="HE32" s="39"/>
      <c r="HF32" s="39">
        <v>0</v>
      </c>
      <c r="HG32" s="39" t="s">
        <v>383</v>
      </c>
      <c r="HH32" s="39"/>
      <c r="HI32" s="39">
        <v>1</v>
      </c>
      <c r="HJ32" s="39">
        <v>4</v>
      </c>
      <c r="HK32" s="39"/>
      <c r="HL32" s="39">
        <v>0</v>
      </c>
      <c r="HM32" s="39" t="s">
        <v>383</v>
      </c>
      <c r="HN32" s="39"/>
      <c r="HO32" s="39">
        <v>0</v>
      </c>
      <c r="HP32" s="39" t="s">
        <v>383</v>
      </c>
      <c r="HQ32" s="39">
        <v>0</v>
      </c>
      <c r="HR32" s="39" t="s">
        <v>383</v>
      </c>
      <c r="HS32" s="39">
        <v>0</v>
      </c>
      <c r="HT32" s="39"/>
      <c r="HU32" s="39" t="s">
        <v>383</v>
      </c>
      <c r="HV32" s="39" t="s">
        <v>383</v>
      </c>
      <c r="HW32" s="39"/>
      <c r="HX32" s="39" t="s">
        <v>383</v>
      </c>
      <c r="HY32" s="39" t="s">
        <v>2584</v>
      </c>
      <c r="HZ32" s="39"/>
      <c r="IA32" s="39" t="s">
        <v>1738</v>
      </c>
      <c r="IB32" s="39"/>
      <c r="IC32" s="39">
        <v>0</v>
      </c>
      <c r="ID32" s="39">
        <v>0</v>
      </c>
      <c r="IE32" s="39" t="s">
        <v>383</v>
      </c>
      <c r="IF32" s="39" t="s">
        <v>383</v>
      </c>
      <c r="IG32" s="39">
        <v>1</v>
      </c>
      <c r="IH32" s="39">
        <v>10</v>
      </c>
      <c r="II32" s="39">
        <v>0</v>
      </c>
      <c r="IJ32" s="39">
        <v>0</v>
      </c>
      <c r="IK32" s="39" t="s">
        <v>383</v>
      </c>
      <c r="IL32" s="39">
        <v>0</v>
      </c>
      <c r="IM32" s="39">
        <v>0</v>
      </c>
      <c r="IN32" s="39" t="s">
        <v>383</v>
      </c>
      <c r="IO32" s="39" t="s">
        <v>383</v>
      </c>
      <c r="IP32" s="39" t="s">
        <v>383</v>
      </c>
      <c r="IQ32" s="39">
        <v>0</v>
      </c>
      <c r="IR32" s="39">
        <v>0</v>
      </c>
      <c r="IS32" s="39" t="s">
        <v>383</v>
      </c>
      <c r="IT32" s="39" t="s">
        <v>383</v>
      </c>
      <c r="IU32" s="39" t="s">
        <v>383</v>
      </c>
      <c r="IV32" s="39">
        <v>0</v>
      </c>
      <c r="IW32" s="39">
        <v>0</v>
      </c>
      <c r="IX32" s="39" t="s">
        <v>383</v>
      </c>
      <c r="IY32" s="39" t="s">
        <v>383</v>
      </c>
      <c r="IZ32" s="39" t="s">
        <v>383</v>
      </c>
      <c r="JA32" s="39">
        <v>0</v>
      </c>
      <c r="JB32" s="39">
        <v>0</v>
      </c>
      <c r="JC32" s="39" t="s">
        <v>383</v>
      </c>
      <c r="JD32" s="39" t="s">
        <v>383</v>
      </c>
      <c r="JE32" s="39" t="s">
        <v>383</v>
      </c>
      <c r="JF32" s="39">
        <v>1</v>
      </c>
      <c r="JG32" s="39">
        <v>1</v>
      </c>
      <c r="JH32" s="39">
        <v>0</v>
      </c>
      <c r="JI32" s="39" t="s">
        <v>383</v>
      </c>
      <c r="JJ32" s="39">
        <v>1</v>
      </c>
      <c r="JK32" s="39">
        <v>5</v>
      </c>
      <c r="JL32" s="39">
        <v>0</v>
      </c>
      <c r="JM32" s="39">
        <v>0</v>
      </c>
      <c r="JN32" s="39" t="s">
        <v>3275</v>
      </c>
      <c r="JO32" s="39">
        <v>5</v>
      </c>
      <c r="JP32" s="39">
        <v>2</v>
      </c>
      <c r="JQ32" s="39">
        <v>2</v>
      </c>
      <c r="JR32" s="39">
        <v>0</v>
      </c>
      <c r="JS32" s="39">
        <v>0</v>
      </c>
      <c r="JT32" s="39">
        <v>0</v>
      </c>
      <c r="JU32" s="39">
        <v>0</v>
      </c>
      <c r="JV32" s="39">
        <v>0</v>
      </c>
      <c r="JW32" s="39">
        <v>0</v>
      </c>
      <c r="JX32" s="39">
        <v>1</v>
      </c>
      <c r="JY32" s="39">
        <v>0</v>
      </c>
      <c r="JZ32" s="39">
        <v>2</v>
      </c>
      <c r="KA32" s="39">
        <v>2</v>
      </c>
      <c r="KB32" s="39">
        <v>0</v>
      </c>
      <c r="KC32" s="39">
        <v>0</v>
      </c>
      <c r="KD32" s="39">
        <v>0</v>
      </c>
      <c r="KE32" s="39">
        <v>18</v>
      </c>
      <c r="KF32" s="39">
        <v>1000</v>
      </c>
      <c r="KG32" s="39" t="s">
        <v>3276</v>
      </c>
      <c r="KH32" s="39">
        <v>7</v>
      </c>
      <c r="KI32" s="39">
        <v>5</v>
      </c>
      <c r="KJ32" s="39" t="s">
        <v>3277</v>
      </c>
      <c r="KK32" s="39">
        <v>0</v>
      </c>
      <c r="KL32" s="39"/>
      <c r="KM32" s="39"/>
      <c r="KN32" s="39">
        <v>0</v>
      </c>
      <c r="KO32" s="39"/>
      <c r="KP32" s="39"/>
      <c r="KQ32" s="39">
        <v>4</v>
      </c>
      <c r="KR32" s="64">
        <v>0.25</v>
      </c>
      <c r="KS32" s="39" t="s">
        <v>2897</v>
      </c>
      <c r="KT32" s="39" t="s">
        <v>3164</v>
      </c>
      <c r="KU32" s="39">
        <v>0</v>
      </c>
      <c r="KV32" s="39">
        <v>0</v>
      </c>
      <c r="KW32" s="39">
        <v>0</v>
      </c>
      <c r="KX32" s="39">
        <v>0</v>
      </c>
      <c r="KY32" s="39">
        <v>0</v>
      </c>
      <c r="KZ32" s="39">
        <v>0</v>
      </c>
      <c r="LA32" s="39">
        <v>1</v>
      </c>
      <c r="LB32" s="39">
        <v>0</v>
      </c>
      <c r="LC32" s="39">
        <v>0</v>
      </c>
      <c r="LD32" s="39"/>
      <c r="LE32" s="39">
        <v>3</v>
      </c>
      <c r="LF32" s="39">
        <v>0</v>
      </c>
      <c r="LG32" s="39">
        <v>0</v>
      </c>
      <c r="LH32" s="39">
        <v>1</v>
      </c>
      <c r="LI32" s="39">
        <v>0</v>
      </c>
      <c r="LJ32" s="39"/>
      <c r="LK32" s="39" t="s">
        <v>2778</v>
      </c>
      <c r="LL32" s="39">
        <v>0</v>
      </c>
      <c r="LM32" s="39">
        <v>0</v>
      </c>
      <c r="LN32" s="39">
        <v>1</v>
      </c>
      <c r="LO32" s="39">
        <v>0</v>
      </c>
      <c r="LP32" s="39">
        <v>0</v>
      </c>
      <c r="LQ32" s="39"/>
      <c r="LR32" s="39">
        <v>1</v>
      </c>
      <c r="LS32" s="39"/>
      <c r="LT32" s="39">
        <v>8</v>
      </c>
      <c r="LU32" s="39" t="s">
        <v>3278</v>
      </c>
      <c r="LV32" s="39">
        <v>1</v>
      </c>
      <c r="LW32" s="39">
        <v>0</v>
      </c>
      <c r="LX32" s="39">
        <v>0</v>
      </c>
      <c r="LY32" s="39"/>
      <c r="LZ32" s="39">
        <v>1</v>
      </c>
      <c r="MA32" s="39">
        <v>1</v>
      </c>
      <c r="MB32" s="39">
        <v>0</v>
      </c>
      <c r="MC32" s="39">
        <v>0</v>
      </c>
      <c r="MD32" s="39">
        <v>0</v>
      </c>
      <c r="ME32" s="39">
        <v>0</v>
      </c>
      <c r="MF32" s="39"/>
      <c r="MG32" s="64">
        <v>0</v>
      </c>
      <c r="MH32" s="39"/>
      <c r="MI32" s="39">
        <v>1</v>
      </c>
      <c r="MJ32" s="39"/>
      <c r="MK32" s="39">
        <v>0</v>
      </c>
      <c r="ML32" s="39">
        <v>1</v>
      </c>
      <c r="MM32" s="39">
        <v>1</v>
      </c>
      <c r="MN32" s="39">
        <v>1</v>
      </c>
      <c r="MO32" s="39" t="s">
        <v>3279</v>
      </c>
      <c r="MP32" s="39"/>
      <c r="MQ32" s="39">
        <v>1</v>
      </c>
      <c r="MR32" s="39">
        <v>0</v>
      </c>
      <c r="MS32" s="39"/>
      <c r="MT32" s="39"/>
      <c r="MU32" s="39"/>
      <c r="MV32" s="39">
        <v>1</v>
      </c>
      <c r="MW32" s="39" t="s">
        <v>3169</v>
      </c>
      <c r="MX32" s="39">
        <v>1</v>
      </c>
      <c r="MY32" s="39">
        <v>0</v>
      </c>
      <c r="MZ32" s="39">
        <v>0</v>
      </c>
      <c r="NA32" s="39">
        <v>0</v>
      </c>
      <c r="NB32" s="39">
        <v>0</v>
      </c>
      <c r="NC32" s="39">
        <v>0</v>
      </c>
      <c r="ND32" s="39">
        <v>0</v>
      </c>
      <c r="NE32" s="39">
        <v>0</v>
      </c>
      <c r="NF32" s="39">
        <v>0</v>
      </c>
      <c r="NG32" s="39"/>
      <c r="NH32" s="64" t="s">
        <v>3280</v>
      </c>
      <c r="NI32" s="39"/>
      <c r="NJ32" s="39" t="s">
        <v>2428</v>
      </c>
      <c r="NK32" s="39"/>
      <c r="NL32" s="39"/>
      <c r="NM32" s="39">
        <v>0</v>
      </c>
      <c r="NN32" s="39"/>
      <c r="NO32" s="39"/>
      <c r="NP32" s="39"/>
      <c r="NQ32" s="39"/>
      <c r="NR32" s="39"/>
      <c r="NS32" s="39"/>
      <c r="NT32" s="39"/>
      <c r="NU32" s="39"/>
      <c r="NV32" s="39"/>
      <c r="NW32" s="39">
        <v>1</v>
      </c>
      <c r="NX32" s="39"/>
      <c r="NY32" s="39">
        <v>1</v>
      </c>
      <c r="NZ32" s="39">
        <v>1</v>
      </c>
      <c r="OA32" s="39" t="s">
        <v>3281</v>
      </c>
      <c r="OB32" s="39">
        <v>0</v>
      </c>
      <c r="OC32" s="39">
        <v>1</v>
      </c>
      <c r="OD32" s="39">
        <v>0</v>
      </c>
      <c r="OE32" s="39">
        <v>0</v>
      </c>
      <c r="OF32" s="39">
        <v>1</v>
      </c>
      <c r="OG32" s="39">
        <v>0</v>
      </c>
      <c r="OH32" s="39">
        <v>0</v>
      </c>
      <c r="OI32" s="39">
        <v>0</v>
      </c>
      <c r="OJ32" s="39"/>
      <c r="OK32" s="39">
        <v>0</v>
      </c>
      <c r="OL32" s="39"/>
      <c r="OM32" s="39" t="s">
        <v>3282</v>
      </c>
      <c r="ON32" s="39">
        <v>0</v>
      </c>
      <c r="OO32" s="39">
        <v>1</v>
      </c>
      <c r="OP32" s="39">
        <v>0</v>
      </c>
      <c r="OQ32" s="39">
        <v>0</v>
      </c>
      <c r="OR32" s="39">
        <v>0</v>
      </c>
      <c r="OS32" s="39">
        <v>0</v>
      </c>
      <c r="OT32" s="39">
        <v>0</v>
      </c>
      <c r="OU32" s="39">
        <v>0</v>
      </c>
      <c r="OV32" s="39">
        <v>0</v>
      </c>
      <c r="OW32" s="39">
        <v>1</v>
      </c>
      <c r="OX32" s="39" t="s">
        <v>3283</v>
      </c>
      <c r="OY32" s="39" t="s">
        <v>3284</v>
      </c>
      <c r="OZ32" s="39" t="s">
        <v>1241</v>
      </c>
      <c r="PA32" s="39">
        <v>0</v>
      </c>
      <c r="PB32" s="39">
        <v>0</v>
      </c>
      <c r="PC32" s="39">
        <v>0</v>
      </c>
      <c r="PD32" s="39">
        <v>0</v>
      </c>
      <c r="PE32" s="39">
        <v>1</v>
      </c>
      <c r="PF32" s="39">
        <v>0</v>
      </c>
      <c r="PG32" s="39">
        <v>0</v>
      </c>
      <c r="PH32" s="39"/>
      <c r="PI32" s="39">
        <v>1</v>
      </c>
      <c r="PJ32" s="39" t="s">
        <v>1979</v>
      </c>
      <c r="PK32" s="39">
        <v>0</v>
      </c>
      <c r="PL32" s="39">
        <v>0</v>
      </c>
      <c r="PM32" s="39">
        <v>0</v>
      </c>
      <c r="PN32" s="39">
        <v>0</v>
      </c>
      <c r="PO32" s="39">
        <v>0</v>
      </c>
      <c r="PP32" s="39">
        <v>0</v>
      </c>
      <c r="PQ32" s="39">
        <v>0</v>
      </c>
      <c r="PR32" s="39">
        <v>1</v>
      </c>
      <c r="PS32" s="39">
        <v>0</v>
      </c>
      <c r="PT32" s="64" t="s">
        <v>3285</v>
      </c>
      <c r="PU32" s="39"/>
      <c r="PV32" s="39"/>
      <c r="PW32" s="39">
        <v>1</v>
      </c>
      <c r="PX32" s="39">
        <v>1</v>
      </c>
      <c r="PY32" s="39"/>
      <c r="PZ32" s="39" t="s">
        <v>383</v>
      </c>
      <c r="QA32" s="39" t="s">
        <v>3286</v>
      </c>
      <c r="QB32" s="39" t="s">
        <v>3287</v>
      </c>
      <c r="QC32" s="39" t="s">
        <v>3288</v>
      </c>
      <c r="QD32" s="39">
        <v>1</v>
      </c>
      <c r="QE32" s="39">
        <v>1</v>
      </c>
      <c r="QF32" s="39">
        <v>0</v>
      </c>
      <c r="QG32" s="39">
        <v>0</v>
      </c>
      <c r="QH32" s="39">
        <v>0</v>
      </c>
      <c r="QI32" s="39">
        <v>0</v>
      </c>
      <c r="QJ32" s="39">
        <v>0</v>
      </c>
      <c r="QK32" s="39">
        <v>0</v>
      </c>
      <c r="QL32" s="39"/>
      <c r="QM32" s="39" t="s">
        <v>3289</v>
      </c>
      <c r="QN32" s="39">
        <v>1</v>
      </c>
      <c r="QO32" s="39">
        <v>0</v>
      </c>
      <c r="QP32" s="39">
        <v>0</v>
      </c>
      <c r="QQ32" s="39">
        <v>0</v>
      </c>
      <c r="QR32" s="39">
        <v>1</v>
      </c>
      <c r="QS32" s="39" t="s">
        <v>3290</v>
      </c>
      <c r="QT32" s="64" t="s">
        <v>3291</v>
      </c>
      <c r="QU32" s="64">
        <v>1</v>
      </c>
      <c r="QV32" s="64">
        <v>1</v>
      </c>
      <c r="QW32" s="39">
        <v>0</v>
      </c>
      <c r="QX32" s="39">
        <v>0</v>
      </c>
      <c r="QY32" s="39">
        <v>0</v>
      </c>
      <c r="QZ32" s="39">
        <v>0</v>
      </c>
      <c r="RA32" s="39">
        <v>0</v>
      </c>
      <c r="RB32" s="39" t="s">
        <v>3290</v>
      </c>
      <c r="RC32" s="39">
        <v>0</v>
      </c>
      <c r="RD32" s="39">
        <v>0</v>
      </c>
      <c r="RE32" s="39">
        <v>0</v>
      </c>
      <c r="RF32" s="39"/>
      <c r="RG32" s="39">
        <v>0</v>
      </c>
      <c r="RH32" s="39">
        <v>0</v>
      </c>
      <c r="RI32" s="39"/>
      <c r="RJ32" s="39">
        <v>0</v>
      </c>
      <c r="RK32" s="39">
        <v>0</v>
      </c>
      <c r="RL32" s="39"/>
      <c r="RM32" s="39">
        <v>0</v>
      </c>
      <c r="RN32" s="39">
        <v>0</v>
      </c>
      <c r="RO32" s="39"/>
      <c r="RP32" s="39">
        <v>0</v>
      </c>
      <c r="RQ32" s="39"/>
      <c r="RR32" s="39" t="s">
        <v>3292</v>
      </c>
      <c r="RS32" s="39">
        <v>0</v>
      </c>
      <c r="RT32" s="39">
        <v>1</v>
      </c>
      <c r="RU32" s="39">
        <v>1</v>
      </c>
      <c r="RV32" s="39">
        <v>0</v>
      </c>
      <c r="RW32" s="39">
        <v>0</v>
      </c>
      <c r="RX32" s="39">
        <v>0</v>
      </c>
      <c r="RY32" s="39">
        <v>0</v>
      </c>
      <c r="RZ32" s="39">
        <v>0</v>
      </c>
      <c r="SA32" s="39">
        <v>0</v>
      </c>
      <c r="SB32" s="39">
        <v>0</v>
      </c>
      <c r="SC32" s="39">
        <v>0</v>
      </c>
      <c r="SD32" s="39">
        <v>0</v>
      </c>
      <c r="SE32" s="39">
        <v>0</v>
      </c>
      <c r="SF32" s="39">
        <v>0</v>
      </c>
      <c r="SG32" s="64" t="s">
        <v>1268</v>
      </c>
      <c r="SH32" s="64" t="s">
        <v>3293</v>
      </c>
      <c r="SI32" s="39" t="s">
        <v>2435</v>
      </c>
      <c r="SJ32" s="39">
        <v>0</v>
      </c>
      <c r="SK32" s="39">
        <v>0</v>
      </c>
      <c r="SL32" s="39">
        <v>0</v>
      </c>
      <c r="SM32" s="39">
        <v>0</v>
      </c>
      <c r="SN32" s="39">
        <v>0</v>
      </c>
      <c r="SO32" s="39">
        <v>0</v>
      </c>
      <c r="SP32" s="39">
        <v>0</v>
      </c>
      <c r="SQ32" s="39">
        <v>0</v>
      </c>
      <c r="SR32" s="39">
        <v>0</v>
      </c>
      <c r="SS32" s="39">
        <v>1</v>
      </c>
      <c r="ST32" s="39"/>
      <c r="SU32" s="39" t="s">
        <v>3259</v>
      </c>
      <c r="SV32" s="39">
        <v>1</v>
      </c>
      <c r="SW32" s="39">
        <v>0</v>
      </c>
      <c r="SX32" s="39">
        <v>0</v>
      </c>
      <c r="SY32" s="39">
        <v>0</v>
      </c>
      <c r="SZ32" s="39">
        <v>1</v>
      </c>
      <c r="TA32" s="64" t="s">
        <v>3115</v>
      </c>
      <c r="TB32" s="39"/>
      <c r="TC32" s="39"/>
      <c r="TD32" s="39">
        <v>0</v>
      </c>
      <c r="TE32" s="39"/>
      <c r="TF32" s="39">
        <v>1</v>
      </c>
      <c r="TG32" s="39"/>
      <c r="TH32" s="39" t="s">
        <v>2619</v>
      </c>
      <c r="TI32" s="39">
        <v>0</v>
      </c>
      <c r="TJ32" s="39">
        <v>0</v>
      </c>
      <c r="TK32" s="39">
        <v>1</v>
      </c>
      <c r="TL32" s="39">
        <v>0</v>
      </c>
      <c r="TM32" s="39">
        <v>0</v>
      </c>
      <c r="TN32" s="39">
        <v>0</v>
      </c>
      <c r="TO32" s="39">
        <v>0</v>
      </c>
      <c r="TP32" s="39">
        <v>0</v>
      </c>
      <c r="TQ32" s="39"/>
      <c r="TR32" s="39">
        <v>0</v>
      </c>
      <c r="TS32" s="39" t="s">
        <v>383</v>
      </c>
      <c r="TT32" s="39" t="s">
        <v>383</v>
      </c>
      <c r="TU32" s="39" t="s">
        <v>383</v>
      </c>
      <c r="TV32" s="39" t="s">
        <v>383</v>
      </c>
      <c r="TW32" s="39" t="s">
        <v>383</v>
      </c>
      <c r="TX32" s="39" t="s">
        <v>383</v>
      </c>
      <c r="TY32" s="39" t="s">
        <v>383</v>
      </c>
      <c r="TZ32" s="39" t="s">
        <v>383</v>
      </c>
      <c r="UA32" s="39" t="s">
        <v>383</v>
      </c>
      <c r="UB32" s="39" t="s">
        <v>383</v>
      </c>
      <c r="UC32" s="39"/>
      <c r="UD32" s="39">
        <v>0</v>
      </c>
      <c r="UE32" s="39" t="s">
        <v>383</v>
      </c>
      <c r="UF32" s="39" t="s">
        <v>383</v>
      </c>
      <c r="UG32" s="39" t="s">
        <v>383</v>
      </c>
      <c r="UH32" s="39" t="s">
        <v>383</v>
      </c>
      <c r="UI32" s="39" t="s">
        <v>383</v>
      </c>
      <c r="UJ32" s="39" t="s">
        <v>383</v>
      </c>
      <c r="UK32" s="39" t="s">
        <v>383</v>
      </c>
      <c r="UL32" s="39" t="s">
        <v>383</v>
      </c>
      <c r="UM32" s="39" t="s">
        <v>383</v>
      </c>
      <c r="UN32" s="39">
        <v>0</v>
      </c>
      <c r="UO32" s="39" t="s">
        <v>383</v>
      </c>
      <c r="UP32" s="39" t="s">
        <v>383</v>
      </c>
      <c r="UQ32" s="39" t="s">
        <v>383</v>
      </c>
      <c r="UR32" s="39" t="s">
        <v>383</v>
      </c>
      <c r="US32" s="39" t="s">
        <v>383</v>
      </c>
      <c r="UT32" s="39" t="s">
        <v>383</v>
      </c>
      <c r="UU32" s="39" t="s">
        <v>383</v>
      </c>
      <c r="UV32" s="39">
        <v>0</v>
      </c>
      <c r="UW32" s="39" t="s">
        <v>383</v>
      </c>
      <c r="UX32" s="39"/>
      <c r="UY32" s="39" t="s">
        <v>2435</v>
      </c>
      <c r="UZ32" s="39">
        <v>0</v>
      </c>
      <c r="VA32" s="39">
        <v>0</v>
      </c>
      <c r="VB32" s="39">
        <v>0</v>
      </c>
      <c r="VC32" s="39">
        <v>0</v>
      </c>
      <c r="VD32" s="39">
        <v>0</v>
      </c>
      <c r="VE32" s="39">
        <v>0</v>
      </c>
      <c r="VF32" s="39">
        <v>1</v>
      </c>
      <c r="VG32" s="39">
        <v>0</v>
      </c>
      <c r="VH32" s="39"/>
      <c r="VI32" s="39">
        <v>1</v>
      </c>
      <c r="VJ32" s="39">
        <v>0</v>
      </c>
      <c r="VK32" s="39">
        <v>0</v>
      </c>
      <c r="VL32" s="39"/>
      <c r="VM32" s="39">
        <v>0</v>
      </c>
      <c r="VN32" s="39">
        <v>0</v>
      </c>
      <c r="VO32" s="39"/>
      <c r="VP32" s="39">
        <v>0</v>
      </c>
      <c r="VQ32" s="39">
        <v>0</v>
      </c>
      <c r="VR32" s="64" t="s">
        <v>383</v>
      </c>
      <c r="VS32" s="39" t="s">
        <v>383</v>
      </c>
      <c r="VT32" s="39" t="s">
        <v>383</v>
      </c>
      <c r="VU32" s="39">
        <v>1</v>
      </c>
      <c r="VV32" s="64" t="s">
        <v>3294</v>
      </c>
      <c r="VW32" s="39" t="s">
        <v>2435</v>
      </c>
      <c r="VX32" s="39">
        <v>0</v>
      </c>
      <c r="VY32" s="39">
        <v>0</v>
      </c>
      <c r="VZ32" s="39">
        <v>0</v>
      </c>
      <c r="WA32" s="39">
        <v>0</v>
      </c>
      <c r="WB32" s="39">
        <v>0</v>
      </c>
      <c r="WC32" s="39">
        <v>0</v>
      </c>
      <c r="WD32" s="39">
        <v>0</v>
      </c>
      <c r="WE32" s="39">
        <v>0</v>
      </c>
      <c r="WF32" s="39">
        <v>0</v>
      </c>
      <c r="WG32" s="39">
        <v>0</v>
      </c>
      <c r="WH32" s="39">
        <v>0</v>
      </c>
      <c r="WI32" s="39">
        <v>0</v>
      </c>
      <c r="WJ32" s="39">
        <v>1</v>
      </c>
      <c r="WK32" s="39">
        <v>0</v>
      </c>
      <c r="WL32" s="39"/>
      <c r="WM32" s="39"/>
      <c r="WN32" s="39"/>
      <c r="WO32" s="39">
        <f t="shared" si="0"/>
        <v>0</v>
      </c>
      <c r="WP32" s="39" t="s">
        <v>2681</v>
      </c>
      <c r="WQ32" s="39" t="s">
        <v>3295</v>
      </c>
      <c r="WR32" s="39" t="s">
        <v>2435</v>
      </c>
      <c r="WS32" s="39">
        <v>0</v>
      </c>
      <c r="WT32" s="39">
        <v>0</v>
      </c>
      <c r="WU32" s="39">
        <v>0</v>
      </c>
      <c r="WV32" s="39">
        <v>0</v>
      </c>
      <c r="WW32" s="39">
        <v>0</v>
      </c>
      <c r="WX32" s="39">
        <v>0</v>
      </c>
      <c r="WY32" s="39">
        <v>0</v>
      </c>
      <c r="WZ32" s="39">
        <v>0</v>
      </c>
      <c r="XA32" s="39">
        <v>0</v>
      </c>
      <c r="XB32" s="39">
        <v>1</v>
      </c>
      <c r="XC32" s="39">
        <v>0</v>
      </c>
      <c r="XD32" s="39"/>
      <c r="XE32" s="39"/>
      <c r="XF32" s="39">
        <f t="shared" si="2"/>
        <v>0</v>
      </c>
      <c r="XG32" s="39" t="s">
        <v>2447</v>
      </c>
      <c r="XH32" s="39">
        <v>1</v>
      </c>
      <c r="XI32" s="39">
        <v>0</v>
      </c>
      <c r="XJ32" s="39">
        <v>0</v>
      </c>
      <c r="XK32" s="39">
        <v>0</v>
      </c>
      <c r="XL32" s="39">
        <v>0</v>
      </c>
      <c r="XM32" s="39"/>
      <c r="XN32" s="39"/>
      <c r="XO32" s="57" t="e">
        <f>SUM(XF32+WO32+VA32+UD32+TR32+TD32+#REF!)</f>
        <v>#REF!</v>
      </c>
      <c r="XP32" s="57">
        <v>1</v>
      </c>
      <c r="XQ32" s="56">
        <v>0</v>
      </c>
    </row>
    <row r="33" spans="1:641" ht="15" customHeight="1" x14ac:dyDescent="0.2">
      <c r="A33" s="63">
        <v>42443</v>
      </c>
      <c r="B33" s="63" t="s">
        <v>550</v>
      </c>
      <c r="C33" s="52" t="s">
        <v>776</v>
      </c>
      <c r="D33" s="39" t="s">
        <v>3178</v>
      </c>
      <c r="E33" s="52" t="s">
        <v>2888</v>
      </c>
      <c r="F33" s="52" t="s">
        <v>3296</v>
      </c>
      <c r="G33" s="52">
        <v>8.7088439999999991</v>
      </c>
      <c r="H33" s="52">
        <v>-80.057395</v>
      </c>
      <c r="I33" s="52">
        <v>8.7087930369999995</v>
      </c>
      <c r="J33" s="52">
        <v>-80.057228960000003</v>
      </c>
      <c r="K33" s="52">
        <v>-80.057395</v>
      </c>
      <c r="L33" s="52">
        <v>493</v>
      </c>
      <c r="M33" s="39">
        <v>0</v>
      </c>
      <c r="N33" s="39"/>
      <c r="O33" s="39">
        <v>5</v>
      </c>
      <c r="P33" s="39" t="s">
        <v>3297</v>
      </c>
      <c r="Q33" s="39">
        <v>1</v>
      </c>
      <c r="R33" s="41">
        <v>58</v>
      </c>
      <c r="S33" s="39">
        <v>2</v>
      </c>
      <c r="T33" s="39">
        <v>2</v>
      </c>
      <c r="U33" s="39" t="s">
        <v>2454</v>
      </c>
      <c r="V33" s="39" t="s">
        <v>2455</v>
      </c>
      <c r="W33" s="39" t="s">
        <v>2456</v>
      </c>
      <c r="X33" s="39" t="s">
        <v>383</v>
      </c>
      <c r="Y33" s="39" t="s">
        <v>3298</v>
      </c>
      <c r="Z33" s="39">
        <v>0</v>
      </c>
      <c r="AA33" s="39">
        <v>1</v>
      </c>
      <c r="AB33" s="39">
        <v>0</v>
      </c>
      <c r="AC33" s="39">
        <v>0</v>
      </c>
      <c r="AD33" s="39">
        <v>0</v>
      </c>
      <c r="AE33" s="39">
        <v>0</v>
      </c>
      <c r="AF33" s="39">
        <v>0</v>
      </c>
      <c r="AG33" s="39" t="s">
        <v>2401</v>
      </c>
      <c r="AH33" s="39" t="s">
        <v>383</v>
      </c>
      <c r="AI33" s="39">
        <v>0</v>
      </c>
      <c r="AJ33" s="39">
        <v>0</v>
      </c>
      <c r="AK33" s="39">
        <v>0</v>
      </c>
      <c r="AL33" s="39">
        <v>1</v>
      </c>
      <c r="AM33" s="39">
        <v>0</v>
      </c>
      <c r="AN33" s="39">
        <v>0</v>
      </c>
      <c r="AO33" s="39">
        <v>0</v>
      </c>
      <c r="AP33" s="39"/>
      <c r="AQ33" s="39">
        <v>0</v>
      </c>
      <c r="AR33" s="39"/>
      <c r="AS33" s="39">
        <v>38</v>
      </c>
      <c r="AT33" s="39">
        <v>56</v>
      </c>
      <c r="AU33" s="39">
        <v>1</v>
      </c>
      <c r="AV33" s="39"/>
      <c r="AW33" s="39">
        <v>1</v>
      </c>
      <c r="AX33" s="39" t="s">
        <v>383</v>
      </c>
      <c r="AY33" s="39">
        <v>1</v>
      </c>
      <c r="AZ33" s="39">
        <v>0</v>
      </c>
      <c r="BA33" s="39">
        <v>0</v>
      </c>
      <c r="BB33" s="39">
        <v>0</v>
      </c>
      <c r="BC33" s="39"/>
      <c r="BD33" s="39">
        <v>2</v>
      </c>
      <c r="BE33" s="39" t="s">
        <v>383</v>
      </c>
      <c r="BF33" s="39">
        <v>0</v>
      </c>
      <c r="BG33" s="39">
        <v>1</v>
      </c>
      <c r="BH33" s="39">
        <v>0</v>
      </c>
      <c r="BI33" s="39">
        <v>0</v>
      </c>
      <c r="BJ33" s="39"/>
      <c r="BK33" s="39">
        <v>4</v>
      </c>
      <c r="BL33" s="39">
        <v>2</v>
      </c>
      <c r="BM33" s="39" t="s">
        <v>383</v>
      </c>
      <c r="BN33" s="39">
        <v>0</v>
      </c>
      <c r="BO33" s="39">
        <v>1</v>
      </c>
      <c r="BP33" s="39">
        <v>0</v>
      </c>
      <c r="BQ33" s="39">
        <v>0</v>
      </c>
      <c r="BR33" s="39">
        <v>0</v>
      </c>
      <c r="BS33" s="39">
        <v>0</v>
      </c>
      <c r="BT33" s="39">
        <v>0</v>
      </c>
      <c r="BU33" s="39"/>
      <c r="BV33" s="39">
        <v>3</v>
      </c>
      <c r="BW33" s="39">
        <v>3</v>
      </c>
      <c r="BX33" s="39"/>
      <c r="BY33" s="39">
        <v>0</v>
      </c>
      <c r="BZ33" s="39">
        <v>0</v>
      </c>
      <c r="CA33" s="39">
        <v>1</v>
      </c>
      <c r="CB33" s="39">
        <v>0</v>
      </c>
      <c r="CC33" s="39"/>
      <c r="CD33" s="39">
        <v>5</v>
      </c>
      <c r="CE33" s="39">
        <v>0</v>
      </c>
      <c r="CF33" s="39"/>
      <c r="CG33" s="39">
        <v>2</v>
      </c>
      <c r="CH33" s="39"/>
      <c r="CI33" s="39">
        <v>3</v>
      </c>
      <c r="CJ33" s="39">
        <v>3</v>
      </c>
      <c r="CK33" s="39"/>
      <c r="CL33" s="39" t="s">
        <v>2688</v>
      </c>
      <c r="CM33" s="64" t="s">
        <v>3299</v>
      </c>
      <c r="CN33" s="64">
        <v>1</v>
      </c>
      <c r="CO33" s="39">
        <v>0</v>
      </c>
      <c r="CP33" s="39">
        <v>0</v>
      </c>
      <c r="CQ33" s="39"/>
      <c r="CR33" s="39">
        <v>0</v>
      </c>
      <c r="CS33" s="39"/>
      <c r="CT33" s="39">
        <v>0</v>
      </c>
      <c r="CU33" s="39">
        <v>0</v>
      </c>
      <c r="CV33" s="39">
        <v>0</v>
      </c>
      <c r="CW33" s="39"/>
      <c r="CX33" s="39">
        <v>0</v>
      </c>
      <c r="CY33" s="39">
        <v>1</v>
      </c>
      <c r="CZ33" s="39">
        <v>3</v>
      </c>
      <c r="DA33" s="39">
        <v>0</v>
      </c>
      <c r="DB33" s="39"/>
      <c r="DC33" s="39">
        <v>0</v>
      </c>
      <c r="DD33" s="39"/>
      <c r="DE33" s="39">
        <v>1</v>
      </c>
      <c r="DF33" s="41">
        <v>1</v>
      </c>
      <c r="DG33" s="39">
        <v>1</v>
      </c>
      <c r="DH33" s="39">
        <v>1</v>
      </c>
      <c r="DI33" s="39">
        <v>0</v>
      </c>
      <c r="DJ33" s="39"/>
      <c r="DK33" s="39"/>
      <c r="DL33" s="39">
        <v>0</v>
      </c>
      <c r="DM33" s="39"/>
      <c r="DN33" s="39">
        <v>0</v>
      </c>
      <c r="DO33" s="39"/>
      <c r="DP33" s="39">
        <v>1</v>
      </c>
      <c r="DQ33" s="39">
        <v>2</v>
      </c>
      <c r="DR33" s="39">
        <v>0</v>
      </c>
      <c r="DS33" s="39"/>
      <c r="DT33" s="39">
        <v>0</v>
      </c>
      <c r="DU33" s="39"/>
      <c r="DV33" s="39">
        <v>1</v>
      </c>
      <c r="DW33" s="39">
        <v>1</v>
      </c>
      <c r="DX33" s="39">
        <v>0</v>
      </c>
      <c r="DY33" s="39"/>
      <c r="DZ33" s="39">
        <v>1</v>
      </c>
      <c r="EA33" s="39" t="s">
        <v>2925</v>
      </c>
      <c r="EB33" s="39">
        <v>1</v>
      </c>
      <c r="EC33" s="39">
        <v>1</v>
      </c>
      <c r="ED33" s="39" t="s">
        <v>3300</v>
      </c>
      <c r="EE33" s="39" t="s">
        <v>3301</v>
      </c>
      <c r="EF33" s="39">
        <v>1</v>
      </c>
      <c r="EG33" s="39" t="s">
        <v>2692</v>
      </c>
      <c r="EH33" s="39">
        <v>0</v>
      </c>
      <c r="EI33" s="39" t="s">
        <v>383</v>
      </c>
      <c r="EJ33" s="39" t="s">
        <v>383</v>
      </c>
      <c r="EK33" s="39" t="s">
        <v>383</v>
      </c>
      <c r="EL33" s="39" t="s">
        <v>383</v>
      </c>
      <c r="EM33" s="39" t="s">
        <v>383</v>
      </c>
      <c r="EN33" s="39" t="s">
        <v>383</v>
      </c>
      <c r="EO33" s="39">
        <v>0</v>
      </c>
      <c r="EP33" s="39" t="s">
        <v>383</v>
      </c>
      <c r="EQ33" s="39" t="s">
        <v>383</v>
      </c>
      <c r="ER33" s="39" t="s">
        <v>383</v>
      </c>
      <c r="ES33" s="39" t="s">
        <v>383</v>
      </c>
      <c r="ET33" s="39" t="s">
        <v>383</v>
      </c>
      <c r="EU33" s="39" t="s">
        <v>383</v>
      </c>
      <c r="EV33" s="39">
        <v>1</v>
      </c>
      <c r="EW33" s="39">
        <v>1</v>
      </c>
      <c r="EX33" s="39" t="s">
        <v>2409</v>
      </c>
      <c r="EY33" s="39" t="s">
        <v>2462</v>
      </c>
      <c r="EZ33" s="39" t="s">
        <v>2665</v>
      </c>
      <c r="FA33" s="39" t="s">
        <v>2464</v>
      </c>
      <c r="FB33" s="39" t="s">
        <v>383</v>
      </c>
      <c r="FC33" s="39">
        <v>0</v>
      </c>
      <c r="FD33" s="39" t="s">
        <v>383</v>
      </c>
      <c r="FE33" s="39" t="s">
        <v>383</v>
      </c>
      <c r="FF33" s="39" t="s">
        <v>383</v>
      </c>
      <c r="FG33" s="39" t="s">
        <v>383</v>
      </c>
      <c r="FH33" s="39" t="s">
        <v>383</v>
      </c>
      <c r="FI33" s="39" t="s">
        <v>383</v>
      </c>
      <c r="FJ33" s="39">
        <v>1</v>
      </c>
      <c r="FK33" s="39" t="s">
        <v>3072</v>
      </c>
      <c r="FL33" s="39" t="s">
        <v>2413</v>
      </c>
      <c r="FM33" s="39" t="s">
        <v>2466</v>
      </c>
      <c r="FN33" s="39" t="s">
        <v>2664</v>
      </c>
      <c r="FO33" s="39" t="s">
        <v>2415</v>
      </c>
      <c r="FP33" s="39">
        <v>0</v>
      </c>
      <c r="FQ33" s="39">
        <v>0</v>
      </c>
      <c r="FR33" s="39" t="s">
        <v>383</v>
      </c>
      <c r="FS33" s="39" t="s">
        <v>383</v>
      </c>
      <c r="FT33" s="39" t="s">
        <v>383</v>
      </c>
      <c r="FU33" s="39" t="s">
        <v>383</v>
      </c>
      <c r="FV33" s="39" t="s">
        <v>383</v>
      </c>
      <c r="FW33" s="39" t="s">
        <v>383</v>
      </c>
      <c r="FX33" s="39">
        <v>0</v>
      </c>
      <c r="FY33" s="39" t="s">
        <v>383</v>
      </c>
      <c r="FZ33" s="39" t="s">
        <v>383</v>
      </c>
      <c r="GA33" s="39" t="s">
        <v>383</v>
      </c>
      <c r="GB33" s="39" t="s">
        <v>383</v>
      </c>
      <c r="GC33" s="39" t="s">
        <v>383</v>
      </c>
      <c r="GD33" s="39" t="s">
        <v>383</v>
      </c>
      <c r="GE33" s="39">
        <v>1</v>
      </c>
      <c r="GF33" s="39">
        <v>3</v>
      </c>
      <c r="GG33" s="39" t="s">
        <v>2413</v>
      </c>
      <c r="GH33" s="39" t="s">
        <v>2462</v>
      </c>
      <c r="GI33" s="39" t="s">
        <v>3302</v>
      </c>
      <c r="GJ33" s="39" t="s">
        <v>2464</v>
      </c>
      <c r="GK33" s="39">
        <v>0</v>
      </c>
      <c r="GL33" s="39">
        <v>0</v>
      </c>
      <c r="GM33" s="39" t="s">
        <v>383</v>
      </c>
      <c r="GN33" s="39" t="s">
        <v>383</v>
      </c>
      <c r="GO33" s="39" t="s">
        <v>383</v>
      </c>
      <c r="GP33" s="39" t="s">
        <v>383</v>
      </c>
      <c r="GQ33" s="39" t="s">
        <v>383</v>
      </c>
      <c r="GR33" s="39" t="s">
        <v>383</v>
      </c>
      <c r="GS33" s="39" t="s">
        <v>383</v>
      </c>
      <c r="GT33" s="39">
        <v>0</v>
      </c>
      <c r="GU33" s="39" t="s">
        <v>383</v>
      </c>
      <c r="GV33" s="39"/>
      <c r="GW33" s="39">
        <v>1</v>
      </c>
      <c r="GX33" s="39">
        <v>2</v>
      </c>
      <c r="GY33" s="39" t="s">
        <v>3303</v>
      </c>
      <c r="GZ33" s="39">
        <v>1</v>
      </c>
      <c r="HA33" s="39">
        <v>4</v>
      </c>
      <c r="HB33" s="39" t="s">
        <v>2412</v>
      </c>
      <c r="HC33" s="39">
        <v>0</v>
      </c>
      <c r="HD33" s="39" t="s">
        <v>383</v>
      </c>
      <c r="HE33" s="39"/>
      <c r="HF33" s="39">
        <v>1</v>
      </c>
      <c r="HG33" s="39">
        <v>5</v>
      </c>
      <c r="HH33" s="39" t="s">
        <v>2928</v>
      </c>
      <c r="HI33" s="39">
        <v>1</v>
      </c>
      <c r="HJ33" s="39">
        <v>5</v>
      </c>
      <c r="HK33" s="39"/>
      <c r="HL33" s="39">
        <v>0</v>
      </c>
      <c r="HM33" s="39" t="s">
        <v>383</v>
      </c>
      <c r="HN33" s="39"/>
      <c r="HO33" s="39">
        <v>0</v>
      </c>
      <c r="HP33" s="39" t="s">
        <v>383</v>
      </c>
      <c r="HQ33" s="39">
        <v>0</v>
      </c>
      <c r="HR33" s="39" t="s">
        <v>383</v>
      </c>
      <c r="HS33" s="39">
        <v>0</v>
      </c>
      <c r="HT33" s="39"/>
      <c r="HU33" s="39" t="s">
        <v>383</v>
      </c>
      <c r="HV33" s="39" t="s">
        <v>383</v>
      </c>
      <c r="HW33" s="39"/>
      <c r="HX33" s="39" t="s">
        <v>383</v>
      </c>
      <c r="HY33" s="39" t="s">
        <v>2472</v>
      </c>
      <c r="HZ33" s="39" t="s">
        <v>3304</v>
      </c>
      <c r="IA33" s="39" t="s">
        <v>1734</v>
      </c>
      <c r="IB33" s="39"/>
      <c r="IC33" s="39">
        <v>1</v>
      </c>
      <c r="ID33" s="39">
        <v>2</v>
      </c>
      <c r="IE33" s="39">
        <v>0</v>
      </c>
      <c r="IF33" s="39">
        <v>0</v>
      </c>
      <c r="IG33" s="39">
        <v>1</v>
      </c>
      <c r="IH33" s="39">
        <v>7</v>
      </c>
      <c r="II33" s="39">
        <v>0</v>
      </c>
      <c r="IJ33" s="39">
        <v>0</v>
      </c>
      <c r="IK33" s="39" t="s">
        <v>383</v>
      </c>
      <c r="IL33" s="39">
        <v>1</v>
      </c>
      <c r="IM33" s="39">
        <v>2</v>
      </c>
      <c r="IN33" s="39">
        <v>0</v>
      </c>
      <c r="IO33" s="39">
        <v>1</v>
      </c>
      <c r="IP33" s="39">
        <v>0</v>
      </c>
      <c r="IQ33" s="39">
        <v>0</v>
      </c>
      <c r="IR33" s="39">
        <v>0</v>
      </c>
      <c r="IS33" s="39" t="s">
        <v>383</v>
      </c>
      <c r="IT33" s="39" t="s">
        <v>383</v>
      </c>
      <c r="IU33" s="39" t="s">
        <v>383</v>
      </c>
      <c r="IV33" s="39">
        <v>0</v>
      </c>
      <c r="IW33" s="39">
        <v>0</v>
      </c>
      <c r="IX33" s="39" t="s">
        <v>383</v>
      </c>
      <c r="IY33" s="39" t="s">
        <v>383</v>
      </c>
      <c r="IZ33" s="39" t="s">
        <v>383</v>
      </c>
      <c r="JA33" s="39">
        <v>0</v>
      </c>
      <c r="JB33" s="39">
        <v>0</v>
      </c>
      <c r="JC33" s="39" t="s">
        <v>383</v>
      </c>
      <c r="JD33" s="39" t="s">
        <v>383</v>
      </c>
      <c r="JE33" s="39" t="s">
        <v>383</v>
      </c>
      <c r="JF33" s="39">
        <v>1</v>
      </c>
      <c r="JG33" s="39">
        <v>1</v>
      </c>
      <c r="JH33" s="39">
        <v>1</v>
      </c>
      <c r="JI33" s="39">
        <v>0</v>
      </c>
      <c r="JJ33" s="39">
        <v>0</v>
      </c>
      <c r="JK33" s="39">
        <v>0</v>
      </c>
      <c r="JL33" s="39" t="s">
        <v>383</v>
      </c>
      <c r="JM33" s="39" t="s">
        <v>383</v>
      </c>
      <c r="JN33" s="39" t="s">
        <v>383</v>
      </c>
      <c r="JO33" s="64">
        <v>1</v>
      </c>
      <c r="JP33" s="39">
        <v>1</v>
      </c>
      <c r="JQ33" s="39">
        <v>1</v>
      </c>
      <c r="JR33" s="39">
        <v>0</v>
      </c>
      <c r="JS33" s="39">
        <v>0</v>
      </c>
      <c r="JT33" s="39">
        <v>0</v>
      </c>
      <c r="JU33" s="39">
        <v>0</v>
      </c>
      <c r="JV33" s="39">
        <v>1</v>
      </c>
      <c r="JW33" s="39">
        <v>1</v>
      </c>
      <c r="JX33" s="39">
        <v>2</v>
      </c>
      <c r="JY33" s="39">
        <v>1</v>
      </c>
      <c r="JZ33" s="39">
        <v>1</v>
      </c>
      <c r="KA33" s="39">
        <v>1</v>
      </c>
      <c r="KB33" s="39">
        <v>0</v>
      </c>
      <c r="KC33" s="39">
        <v>0</v>
      </c>
      <c r="KD33" s="39">
        <v>0</v>
      </c>
      <c r="KE33" s="39">
        <v>12</v>
      </c>
      <c r="KF33" s="39">
        <v>20</v>
      </c>
      <c r="KG33" s="39"/>
      <c r="KH33" s="39">
        <v>3.5</v>
      </c>
      <c r="KI33" s="39">
        <v>10</v>
      </c>
      <c r="KJ33" s="39"/>
      <c r="KK33" s="39">
        <v>0</v>
      </c>
      <c r="KL33" s="39"/>
      <c r="KM33" s="39"/>
      <c r="KN33" s="39">
        <v>0</v>
      </c>
      <c r="KO33" s="39"/>
      <c r="KP33" s="39"/>
      <c r="KQ33" s="39">
        <v>3</v>
      </c>
      <c r="KR33" s="39">
        <v>15</v>
      </c>
      <c r="KS33" s="39" t="s">
        <v>2897</v>
      </c>
      <c r="KT33" s="39" t="s">
        <v>3164</v>
      </c>
      <c r="KU33" s="39">
        <v>0</v>
      </c>
      <c r="KV33" s="39">
        <v>0</v>
      </c>
      <c r="KW33" s="39">
        <v>0</v>
      </c>
      <c r="KX33" s="39">
        <v>0</v>
      </c>
      <c r="KY33" s="39">
        <v>0</v>
      </c>
      <c r="KZ33" s="39">
        <v>0</v>
      </c>
      <c r="LA33" s="39">
        <v>1</v>
      </c>
      <c r="LB33" s="39">
        <v>0</v>
      </c>
      <c r="LC33" s="39">
        <v>0</v>
      </c>
      <c r="LD33" s="39"/>
      <c r="LE33" s="39">
        <v>2</v>
      </c>
      <c r="LF33" s="39">
        <v>0</v>
      </c>
      <c r="LG33" s="39">
        <v>1</v>
      </c>
      <c r="LH33" s="39">
        <v>0</v>
      </c>
      <c r="LI33" s="39">
        <v>0</v>
      </c>
      <c r="LJ33" s="39"/>
      <c r="LK33" s="39" t="s">
        <v>2509</v>
      </c>
      <c r="LL33" s="39">
        <v>1</v>
      </c>
      <c r="LM33" s="39">
        <v>0</v>
      </c>
      <c r="LN33" s="39">
        <v>0</v>
      </c>
      <c r="LO33" s="39">
        <v>1</v>
      </c>
      <c r="LP33" s="39">
        <v>0</v>
      </c>
      <c r="LQ33" s="39"/>
      <c r="LR33" s="39">
        <v>3</v>
      </c>
      <c r="LS33" s="39"/>
      <c r="LT33" s="39">
        <v>1</v>
      </c>
      <c r="LU33" s="39" t="s">
        <v>2806</v>
      </c>
      <c r="LV33" s="39">
        <v>1</v>
      </c>
      <c r="LW33" s="39">
        <v>0</v>
      </c>
      <c r="LX33" s="39">
        <v>0</v>
      </c>
      <c r="LY33" s="39"/>
      <c r="LZ33" s="39">
        <v>1</v>
      </c>
      <c r="MA33" s="39">
        <v>1</v>
      </c>
      <c r="MB33" s="39">
        <v>0</v>
      </c>
      <c r="MC33" s="39">
        <v>0</v>
      </c>
      <c r="MD33" s="39">
        <v>0</v>
      </c>
      <c r="ME33" s="64">
        <v>1</v>
      </c>
      <c r="MF33" s="39"/>
      <c r="MG33" s="39">
        <v>0</v>
      </c>
      <c r="MH33" s="39"/>
      <c r="MI33" s="39">
        <v>1</v>
      </c>
      <c r="MJ33" s="39"/>
      <c r="MK33" s="39">
        <v>0</v>
      </c>
      <c r="ML33" s="39">
        <v>1</v>
      </c>
      <c r="MM33" s="39">
        <v>1</v>
      </c>
      <c r="MN33" s="39">
        <v>0</v>
      </c>
      <c r="MO33" s="39"/>
      <c r="MP33" s="39"/>
      <c r="MQ33" s="39">
        <v>0</v>
      </c>
      <c r="MR33" s="39">
        <v>0</v>
      </c>
      <c r="MS33" s="39"/>
      <c r="MT33" s="39"/>
      <c r="MU33" s="39"/>
      <c r="MV33" s="39">
        <v>1</v>
      </c>
      <c r="MW33" s="39" t="s">
        <v>3169</v>
      </c>
      <c r="MX33" s="39">
        <v>1</v>
      </c>
      <c r="MY33" s="39">
        <v>0</v>
      </c>
      <c r="MZ33" s="39">
        <v>0</v>
      </c>
      <c r="NA33" s="39">
        <v>0</v>
      </c>
      <c r="NB33" s="39">
        <v>0</v>
      </c>
      <c r="NC33" s="39">
        <v>0</v>
      </c>
      <c r="ND33" s="39">
        <v>0</v>
      </c>
      <c r="NE33" s="39">
        <v>0</v>
      </c>
      <c r="NF33" s="39">
        <v>0</v>
      </c>
      <c r="NG33" s="39"/>
      <c r="NH33" s="39" t="s">
        <v>3305</v>
      </c>
      <c r="NI33" s="39"/>
      <c r="NJ33" s="39" t="s">
        <v>2428</v>
      </c>
      <c r="NK33" s="39" t="s">
        <v>3306</v>
      </c>
      <c r="NL33" s="39" t="s">
        <v>3307</v>
      </c>
      <c r="NM33" s="39">
        <v>0</v>
      </c>
      <c r="NN33" s="39"/>
      <c r="NO33" s="39"/>
      <c r="NP33" s="39"/>
      <c r="NQ33" s="39"/>
      <c r="NR33" s="39"/>
      <c r="NS33" s="39"/>
      <c r="NT33" s="39"/>
      <c r="NU33" s="39"/>
      <c r="NV33" s="39"/>
      <c r="NW33" s="39">
        <v>0</v>
      </c>
      <c r="NX33" s="39"/>
      <c r="NY33" s="39">
        <v>1</v>
      </c>
      <c r="NZ33" s="39">
        <v>1</v>
      </c>
      <c r="OA33" s="39" t="s">
        <v>3308</v>
      </c>
      <c r="OB33" s="39">
        <v>1</v>
      </c>
      <c r="OC33" s="39">
        <v>0</v>
      </c>
      <c r="OD33" s="39">
        <v>0</v>
      </c>
      <c r="OE33" s="39">
        <v>0</v>
      </c>
      <c r="OF33" s="39">
        <v>0</v>
      </c>
      <c r="OG33" s="39">
        <v>0</v>
      </c>
      <c r="OH33" s="39">
        <v>0</v>
      </c>
      <c r="OI33" s="39">
        <v>1</v>
      </c>
      <c r="OJ33" s="39" t="s">
        <v>3309</v>
      </c>
      <c r="OK33" s="39">
        <v>1</v>
      </c>
      <c r="OL33" s="39"/>
      <c r="OM33" s="39" t="s">
        <v>2434</v>
      </c>
      <c r="ON33" s="39">
        <v>1</v>
      </c>
      <c r="OO33" s="39">
        <v>0</v>
      </c>
      <c r="OP33" s="39">
        <v>0</v>
      </c>
      <c r="OQ33" s="39">
        <v>0</v>
      </c>
      <c r="OR33" s="39">
        <v>0</v>
      </c>
      <c r="OS33" s="39">
        <v>0</v>
      </c>
      <c r="OT33" s="39">
        <v>0</v>
      </c>
      <c r="OU33" s="39">
        <v>0</v>
      </c>
      <c r="OV33" s="39">
        <v>0</v>
      </c>
      <c r="OW33" s="39">
        <v>0</v>
      </c>
      <c r="OX33" s="39"/>
      <c r="OY33" s="39"/>
      <c r="OZ33" s="39" t="s">
        <v>1241</v>
      </c>
      <c r="PA33" s="39">
        <v>0</v>
      </c>
      <c r="PB33" s="39">
        <v>0</v>
      </c>
      <c r="PC33" s="39">
        <v>0</v>
      </c>
      <c r="PD33" s="39">
        <v>0</v>
      </c>
      <c r="PE33" s="39">
        <v>1</v>
      </c>
      <c r="PF33" s="39">
        <v>0</v>
      </c>
      <c r="PG33" s="39">
        <v>0</v>
      </c>
      <c r="PH33" s="39"/>
      <c r="PI33" s="39">
        <v>1</v>
      </c>
      <c r="PJ33" s="39" t="s">
        <v>3310</v>
      </c>
      <c r="PK33" s="39">
        <v>0</v>
      </c>
      <c r="PL33" s="39">
        <v>0</v>
      </c>
      <c r="PM33" s="39">
        <v>0</v>
      </c>
      <c r="PN33" s="39">
        <v>0</v>
      </c>
      <c r="PO33" s="39">
        <v>0</v>
      </c>
      <c r="PP33" s="39">
        <v>0</v>
      </c>
      <c r="PQ33" s="39">
        <v>1</v>
      </c>
      <c r="PR33" s="39">
        <v>1</v>
      </c>
      <c r="PS33" s="64">
        <v>0</v>
      </c>
      <c r="PT33" s="39" t="s">
        <v>2436</v>
      </c>
      <c r="PU33" s="39" t="s">
        <v>3311</v>
      </c>
      <c r="PV33" s="39" t="s">
        <v>3312</v>
      </c>
      <c r="PW33" s="39">
        <v>1</v>
      </c>
      <c r="PX33" s="39">
        <v>7</v>
      </c>
      <c r="PY33" s="39"/>
      <c r="PZ33" s="39" t="s">
        <v>383</v>
      </c>
      <c r="QA33" s="39" t="s">
        <v>3313</v>
      </c>
      <c r="QB33" s="39" t="s">
        <v>3314</v>
      </c>
      <c r="QC33" s="39" t="s">
        <v>3315</v>
      </c>
      <c r="QD33" s="39">
        <v>1</v>
      </c>
      <c r="QE33" s="39">
        <v>1</v>
      </c>
      <c r="QF33" s="39">
        <v>0</v>
      </c>
      <c r="QG33" s="39">
        <v>0</v>
      </c>
      <c r="QH33" s="39">
        <v>0</v>
      </c>
      <c r="QI33" s="39">
        <v>0</v>
      </c>
      <c r="QJ33" s="39">
        <v>0</v>
      </c>
      <c r="QK33" s="39">
        <v>0</v>
      </c>
      <c r="QL33" s="39" t="s">
        <v>3316</v>
      </c>
      <c r="QM33" s="39" t="s">
        <v>3317</v>
      </c>
      <c r="QN33" s="39">
        <v>1</v>
      </c>
      <c r="QO33" s="39">
        <v>1</v>
      </c>
      <c r="QP33" s="39">
        <v>1</v>
      </c>
      <c r="QQ33" s="39">
        <v>0</v>
      </c>
      <c r="QR33" s="39">
        <v>1</v>
      </c>
      <c r="QS33" s="39" t="s">
        <v>3318</v>
      </c>
      <c r="QT33" s="39" t="s">
        <v>3319</v>
      </c>
      <c r="QU33" s="39">
        <v>0</v>
      </c>
      <c r="QV33" s="39">
        <v>1</v>
      </c>
      <c r="QW33" s="39">
        <v>0</v>
      </c>
      <c r="QX33" s="39">
        <v>1</v>
      </c>
      <c r="QY33" s="39">
        <v>0</v>
      </c>
      <c r="QZ33" s="39">
        <v>0</v>
      </c>
      <c r="RA33" s="39">
        <v>1</v>
      </c>
      <c r="RB33" s="39" t="s">
        <v>3318</v>
      </c>
      <c r="RC33" s="39">
        <v>1</v>
      </c>
      <c r="RD33" s="39">
        <v>0</v>
      </c>
      <c r="RE33" s="39">
        <v>0</v>
      </c>
      <c r="RF33" s="39"/>
      <c r="RG33" s="39">
        <v>1</v>
      </c>
      <c r="RH33" s="64">
        <v>3</v>
      </c>
      <c r="RI33" s="64"/>
      <c r="RJ33" s="39">
        <v>1</v>
      </c>
      <c r="RK33" s="64">
        <v>3</v>
      </c>
      <c r="RL33" s="64"/>
      <c r="RM33" s="39">
        <v>0</v>
      </c>
      <c r="RN33" s="39">
        <v>0</v>
      </c>
      <c r="RO33" s="39"/>
      <c r="RP33" s="64">
        <v>1</v>
      </c>
      <c r="RQ33" s="39" t="s">
        <v>3320</v>
      </c>
      <c r="RR33" s="39" t="s">
        <v>2741</v>
      </c>
      <c r="RS33" s="39">
        <v>0</v>
      </c>
      <c r="RT33" s="39">
        <v>1</v>
      </c>
      <c r="RU33" s="39">
        <v>0</v>
      </c>
      <c r="RV33" s="39">
        <v>0</v>
      </c>
      <c r="RW33" s="39">
        <v>0</v>
      </c>
      <c r="RX33" s="39">
        <v>0</v>
      </c>
      <c r="RY33" s="39">
        <v>0</v>
      </c>
      <c r="RZ33" s="39">
        <v>0</v>
      </c>
      <c r="SA33" s="39">
        <v>0</v>
      </c>
      <c r="SB33" s="39">
        <v>0</v>
      </c>
      <c r="SC33" s="39">
        <v>0</v>
      </c>
      <c r="SD33" s="39">
        <v>0</v>
      </c>
      <c r="SE33" s="39">
        <v>0</v>
      </c>
      <c r="SF33" s="39">
        <v>1</v>
      </c>
      <c r="SG33" s="39" t="s">
        <v>2742</v>
      </c>
      <c r="SH33" s="39" t="s">
        <v>2743</v>
      </c>
      <c r="SI33" s="39" t="s">
        <v>2435</v>
      </c>
      <c r="SJ33" s="39">
        <v>0</v>
      </c>
      <c r="SK33" s="39">
        <v>0</v>
      </c>
      <c r="SL33" s="39">
        <v>0</v>
      </c>
      <c r="SM33" s="39">
        <v>0</v>
      </c>
      <c r="SN33" s="39">
        <v>0</v>
      </c>
      <c r="SO33" s="39">
        <v>0</v>
      </c>
      <c r="SP33" s="39">
        <v>0</v>
      </c>
      <c r="SQ33" s="39">
        <v>0</v>
      </c>
      <c r="SR33" s="39">
        <v>0</v>
      </c>
      <c r="SS33" s="39">
        <v>1</v>
      </c>
      <c r="ST33" s="39"/>
      <c r="SU33" s="39" t="s">
        <v>3259</v>
      </c>
      <c r="SV33" s="39">
        <v>1</v>
      </c>
      <c r="SW33" s="39">
        <v>0</v>
      </c>
      <c r="SX33" s="39">
        <v>0</v>
      </c>
      <c r="SY33" s="39">
        <v>0</v>
      </c>
      <c r="SZ33" s="39">
        <v>1</v>
      </c>
      <c r="TA33" s="39" t="s">
        <v>2436</v>
      </c>
      <c r="TB33" s="39"/>
      <c r="TC33" s="39"/>
      <c r="TD33" s="39">
        <v>0</v>
      </c>
      <c r="TE33" s="39" t="s">
        <v>3321</v>
      </c>
      <c r="TF33" s="39">
        <v>1</v>
      </c>
      <c r="TG33" s="39"/>
      <c r="TH33" s="64" t="s">
        <v>3322</v>
      </c>
      <c r="TI33" s="39">
        <v>1</v>
      </c>
      <c r="TJ33" s="39">
        <v>0</v>
      </c>
      <c r="TK33" s="64">
        <v>1</v>
      </c>
      <c r="TL33" s="39">
        <v>0</v>
      </c>
      <c r="TM33" s="39">
        <v>0</v>
      </c>
      <c r="TN33" s="39">
        <v>0</v>
      </c>
      <c r="TO33" s="39">
        <v>1</v>
      </c>
      <c r="TP33" s="39">
        <v>0</v>
      </c>
      <c r="TQ33" s="64" t="s">
        <v>3323</v>
      </c>
      <c r="TR33" s="39">
        <v>1</v>
      </c>
      <c r="TS33" s="39" t="s">
        <v>1979</v>
      </c>
      <c r="TT33" s="39">
        <v>0</v>
      </c>
      <c r="TU33" s="39">
        <v>0</v>
      </c>
      <c r="TV33" s="39">
        <v>0</v>
      </c>
      <c r="TW33" s="39">
        <v>0</v>
      </c>
      <c r="TX33" s="39">
        <v>0</v>
      </c>
      <c r="TY33" s="39">
        <v>0</v>
      </c>
      <c r="TZ33" s="39">
        <v>0</v>
      </c>
      <c r="UA33" s="39">
        <v>1</v>
      </c>
      <c r="UB33" s="39">
        <v>0</v>
      </c>
      <c r="UC33" s="39" t="s">
        <v>3324</v>
      </c>
      <c r="UD33" s="39">
        <f>SUM(TT33+TV33+TW33+TX33)</f>
        <v>0</v>
      </c>
      <c r="UE33" s="39" t="s">
        <v>2565</v>
      </c>
      <c r="UF33" s="39">
        <v>0</v>
      </c>
      <c r="UG33" s="39">
        <v>0</v>
      </c>
      <c r="UH33" s="39">
        <v>1</v>
      </c>
      <c r="UI33" s="39">
        <v>0</v>
      </c>
      <c r="UJ33" s="39">
        <v>0</v>
      </c>
      <c r="UK33" s="39">
        <v>0</v>
      </c>
      <c r="UL33" s="39">
        <v>1</v>
      </c>
      <c r="UM33" s="39" t="s">
        <v>3325</v>
      </c>
      <c r="UN33" s="39">
        <v>0</v>
      </c>
      <c r="UO33" s="39" t="s">
        <v>383</v>
      </c>
      <c r="UP33" s="39" t="s">
        <v>383</v>
      </c>
      <c r="UQ33" s="39" t="s">
        <v>383</v>
      </c>
      <c r="UR33" s="39" t="s">
        <v>383</v>
      </c>
      <c r="US33" s="39" t="s">
        <v>383</v>
      </c>
      <c r="UT33" s="39" t="s">
        <v>383</v>
      </c>
      <c r="UU33" s="39" t="s">
        <v>383</v>
      </c>
      <c r="UV33" s="39">
        <v>0</v>
      </c>
      <c r="UW33" s="39" t="s">
        <v>383</v>
      </c>
      <c r="UX33" s="39" t="s">
        <v>3326</v>
      </c>
      <c r="UY33" s="39" t="s">
        <v>2846</v>
      </c>
      <c r="UZ33" s="39">
        <v>1</v>
      </c>
      <c r="VA33" s="39">
        <v>0</v>
      </c>
      <c r="VB33" s="39">
        <v>0</v>
      </c>
      <c r="VC33" s="39">
        <v>0</v>
      </c>
      <c r="VD33" s="39">
        <v>0</v>
      </c>
      <c r="VE33" s="39">
        <v>0</v>
      </c>
      <c r="VF33" s="39">
        <v>0</v>
      </c>
      <c r="VG33" s="39">
        <v>0</v>
      </c>
      <c r="VH33" s="39"/>
      <c r="VI33" s="39">
        <v>1</v>
      </c>
      <c r="VJ33" s="39">
        <v>1</v>
      </c>
      <c r="VK33" s="39">
        <v>5</v>
      </c>
      <c r="VL33" s="39"/>
      <c r="VM33" s="39">
        <v>1</v>
      </c>
      <c r="VN33" s="39">
        <v>1</v>
      </c>
      <c r="VO33" s="39">
        <v>2</v>
      </c>
      <c r="VP33" s="39">
        <v>0</v>
      </c>
      <c r="VQ33" s="39">
        <v>0</v>
      </c>
      <c r="VR33" s="64">
        <v>0</v>
      </c>
      <c r="VS33" s="39">
        <v>0</v>
      </c>
      <c r="VT33" s="64" t="s">
        <v>3327</v>
      </c>
      <c r="VU33" s="39">
        <v>0</v>
      </c>
      <c r="VV33" s="39"/>
      <c r="VW33" s="39" t="s">
        <v>1979</v>
      </c>
      <c r="VX33" s="39">
        <v>0</v>
      </c>
      <c r="VY33" s="39">
        <v>0</v>
      </c>
      <c r="VZ33" s="39">
        <v>0</v>
      </c>
      <c r="WA33" s="39">
        <v>0</v>
      </c>
      <c r="WB33" s="39">
        <v>0</v>
      </c>
      <c r="WC33" s="39">
        <v>0</v>
      </c>
      <c r="WD33" s="39">
        <v>0</v>
      </c>
      <c r="WE33" s="39">
        <v>0</v>
      </c>
      <c r="WF33" s="39">
        <v>0</v>
      </c>
      <c r="WG33" s="39">
        <v>0</v>
      </c>
      <c r="WH33" s="39">
        <v>0</v>
      </c>
      <c r="WI33" s="39">
        <v>0</v>
      </c>
      <c r="WJ33" s="39">
        <v>0</v>
      </c>
      <c r="WK33" s="39">
        <v>1</v>
      </c>
      <c r="WL33" s="39" t="s">
        <v>2742</v>
      </c>
      <c r="WM33" s="39" t="s">
        <v>2743</v>
      </c>
      <c r="WN33" s="39"/>
      <c r="WO33" s="39">
        <f t="shared" si="0"/>
        <v>0</v>
      </c>
      <c r="WP33" s="64" t="s">
        <v>2577</v>
      </c>
      <c r="WQ33" s="64" t="s">
        <v>3328</v>
      </c>
      <c r="WR33" s="39" t="s">
        <v>2435</v>
      </c>
      <c r="WS33" s="39">
        <v>0</v>
      </c>
      <c r="WT33" s="39">
        <v>0</v>
      </c>
      <c r="WU33" s="39">
        <v>0</v>
      </c>
      <c r="WV33" s="39">
        <v>0</v>
      </c>
      <c r="WW33" s="39">
        <v>0</v>
      </c>
      <c r="WX33" s="39">
        <v>0</v>
      </c>
      <c r="WY33" s="39">
        <v>0</v>
      </c>
      <c r="WZ33" s="39">
        <v>0</v>
      </c>
      <c r="XA33" s="39">
        <v>0</v>
      </c>
      <c r="XB33" s="39">
        <v>1</v>
      </c>
      <c r="XC33" s="39">
        <v>0</v>
      </c>
      <c r="XD33" s="39"/>
      <c r="XE33" s="39"/>
      <c r="XF33" s="39">
        <f t="shared" si="2"/>
        <v>0</v>
      </c>
      <c r="XG33" s="39" t="s">
        <v>2447</v>
      </c>
      <c r="XH33" s="39">
        <v>1</v>
      </c>
      <c r="XI33" s="39">
        <v>0</v>
      </c>
      <c r="XJ33" s="39">
        <v>0</v>
      </c>
      <c r="XK33" s="39">
        <v>0</v>
      </c>
      <c r="XL33" s="39">
        <v>0</v>
      </c>
      <c r="XM33" s="39"/>
      <c r="XN33" s="39"/>
      <c r="XO33" s="57" t="e">
        <f>SUM(XF33+WO33+VA33+UD33+TR33+TD33+#REF!)</f>
        <v>#REF!</v>
      </c>
      <c r="XP33" s="57">
        <v>2</v>
      </c>
      <c r="XQ33" s="56">
        <v>0</v>
      </c>
    </row>
    <row r="34" spans="1:641" ht="15" customHeight="1" x14ac:dyDescent="0.2">
      <c r="A34" s="63">
        <v>42443</v>
      </c>
      <c r="B34" s="63" t="s">
        <v>550</v>
      </c>
      <c r="C34" s="52" t="s">
        <v>784</v>
      </c>
      <c r="D34" s="39" t="s">
        <v>3178</v>
      </c>
      <c r="E34" s="52" t="s">
        <v>2888</v>
      </c>
      <c r="F34" s="52"/>
      <c r="G34" s="52"/>
      <c r="H34" s="52"/>
      <c r="I34" s="52">
        <v>8.7094169860000008</v>
      </c>
      <c r="J34" s="52">
        <v>-80.056685979999997</v>
      </c>
      <c r="K34" s="52"/>
      <c r="L34" s="52"/>
      <c r="M34" s="39"/>
      <c r="N34" s="39"/>
      <c r="O34" s="39">
        <v>9</v>
      </c>
      <c r="P34" s="39" t="s">
        <v>3329</v>
      </c>
      <c r="Q34" s="39">
        <v>0</v>
      </c>
      <c r="R34" s="41">
        <v>26</v>
      </c>
      <c r="S34" s="39">
        <v>2</v>
      </c>
      <c r="T34" s="39">
        <v>2</v>
      </c>
      <c r="U34" s="39" t="s">
        <v>2454</v>
      </c>
      <c r="V34" s="39" t="s">
        <v>2455</v>
      </c>
      <c r="W34" s="39" t="s">
        <v>2456</v>
      </c>
      <c r="X34" s="39" t="s">
        <v>383</v>
      </c>
      <c r="Y34" s="39"/>
      <c r="Z34" s="39">
        <v>0</v>
      </c>
      <c r="AA34" s="39">
        <v>1</v>
      </c>
      <c r="AB34" s="39">
        <v>0</v>
      </c>
      <c r="AC34" s="39">
        <v>0</v>
      </c>
      <c r="AD34" s="39">
        <v>0</v>
      </c>
      <c r="AE34" s="39">
        <v>0</v>
      </c>
      <c r="AF34" s="39">
        <v>0</v>
      </c>
      <c r="AG34" s="39" t="s">
        <v>2401</v>
      </c>
      <c r="AH34" s="39" t="s">
        <v>383</v>
      </c>
      <c r="AI34" s="39">
        <v>0</v>
      </c>
      <c r="AJ34" s="39">
        <v>0</v>
      </c>
      <c r="AK34" s="39">
        <v>0</v>
      </c>
      <c r="AL34" s="39">
        <v>1</v>
      </c>
      <c r="AM34" s="39">
        <v>0</v>
      </c>
      <c r="AN34" s="39">
        <v>0</v>
      </c>
      <c r="AO34" s="39">
        <v>0</v>
      </c>
      <c r="AP34" s="39"/>
      <c r="AQ34" s="39">
        <v>0</v>
      </c>
      <c r="AR34" s="39"/>
      <c r="AS34" s="39">
        <v>3</v>
      </c>
      <c r="AT34" s="39">
        <v>58</v>
      </c>
      <c r="AU34" s="39">
        <v>1</v>
      </c>
      <c r="AV34" s="39"/>
      <c r="AW34" s="39">
        <v>1</v>
      </c>
      <c r="AX34" s="39" t="s">
        <v>383</v>
      </c>
      <c r="AY34" s="39">
        <v>1</v>
      </c>
      <c r="AZ34" s="39">
        <v>0</v>
      </c>
      <c r="BA34" s="39">
        <v>0</v>
      </c>
      <c r="BB34" s="39">
        <v>0</v>
      </c>
      <c r="BC34" s="39"/>
      <c r="BD34" s="39">
        <v>2</v>
      </c>
      <c r="BE34" s="39" t="s">
        <v>383</v>
      </c>
      <c r="BF34" s="39">
        <v>0</v>
      </c>
      <c r="BG34" s="39">
        <v>1</v>
      </c>
      <c r="BH34" s="39">
        <v>0</v>
      </c>
      <c r="BI34" s="39">
        <v>0</v>
      </c>
      <c r="BJ34" s="39"/>
      <c r="BK34" s="39">
        <v>4</v>
      </c>
      <c r="BL34" s="39">
        <v>6</v>
      </c>
      <c r="BM34" s="39" t="s">
        <v>383</v>
      </c>
      <c r="BN34" s="39">
        <v>0</v>
      </c>
      <c r="BO34" s="39">
        <v>0</v>
      </c>
      <c r="BP34" s="39">
        <v>0</v>
      </c>
      <c r="BQ34" s="39">
        <v>0</v>
      </c>
      <c r="BR34" s="39">
        <v>0</v>
      </c>
      <c r="BS34" s="39">
        <v>1</v>
      </c>
      <c r="BT34" s="39">
        <v>0</v>
      </c>
      <c r="BU34" s="39"/>
      <c r="BV34" s="39">
        <v>4</v>
      </c>
      <c r="BW34" s="39">
        <v>3</v>
      </c>
      <c r="BX34" s="39"/>
      <c r="BY34" s="39">
        <v>0</v>
      </c>
      <c r="BZ34" s="39">
        <v>0</v>
      </c>
      <c r="CA34" s="39">
        <v>1</v>
      </c>
      <c r="CB34" s="39">
        <v>0</v>
      </c>
      <c r="CC34" s="39"/>
      <c r="CD34" s="39">
        <v>4</v>
      </c>
      <c r="CE34" s="39">
        <v>1</v>
      </c>
      <c r="CF34" s="39"/>
      <c r="CG34" s="39">
        <v>2</v>
      </c>
      <c r="CH34" s="39"/>
      <c r="CI34" s="39">
        <v>3</v>
      </c>
      <c r="CJ34" s="39">
        <v>3</v>
      </c>
      <c r="CK34" s="39"/>
      <c r="CL34" s="39" t="s">
        <v>2602</v>
      </c>
      <c r="CM34" s="39"/>
      <c r="CN34" s="39">
        <v>0</v>
      </c>
      <c r="CO34" s="39">
        <v>0</v>
      </c>
      <c r="CP34" s="39">
        <v>0</v>
      </c>
      <c r="CQ34" s="39"/>
      <c r="CR34" s="39">
        <v>0</v>
      </c>
      <c r="CS34" s="39"/>
      <c r="CT34" s="39">
        <v>1</v>
      </c>
      <c r="CU34" s="39">
        <v>1</v>
      </c>
      <c r="CV34" s="39">
        <v>0</v>
      </c>
      <c r="CW34" s="39"/>
      <c r="CX34" s="39">
        <v>0</v>
      </c>
      <c r="CY34" s="39">
        <v>1</v>
      </c>
      <c r="CZ34" s="39">
        <v>1</v>
      </c>
      <c r="DA34" s="39">
        <v>0</v>
      </c>
      <c r="DB34" s="39"/>
      <c r="DC34" s="39">
        <v>0</v>
      </c>
      <c r="DD34" s="39"/>
      <c r="DE34" s="39">
        <v>1</v>
      </c>
      <c r="DF34" s="41">
        <v>2</v>
      </c>
      <c r="DG34" s="39">
        <v>0</v>
      </c>
      <c r="DH34" s="39"/>
      <c r="DI34" s="39">
        <v>0</v>
      </c>
      <c r="DJ34" s="39"/>
      <c r="DK34" s="39"/>
      <c r="DL34" s="39">
        <v>0</v>
      </c>
      <c r="DM34" s="39"/>
      <c r="DN34" s="39">
        <v>0</v>
      </c>
      <c r="DO34" s="39"/>
      <c r="DP34" s="39">
        <v>1</v>
      </c>
      <c r="DQ34" s="39">
        <v>1</v>
      </c>
      <c r="DR34" s="39">
        <v>1</v>
      </c>
      <c r="DS34" s="39">
        <v>1</v>
      </c>
      <c r="DT34" s="39">
        <v>0</v>
      </c>
      <c r="DU34" s="39"/>
      <c r="DV34" s="39">
        <v>0</v>
      </c>
      <c r="DW34" s="39"/>
      <c r="DX34" s="39">
        <v>0</v>
      </c>
      <c r="DY34" s="39"/>
      <c r="DZ34" s="39">
        <v>1</v>
      </c>
      <c r="EA34" s="39" t="s">
        <v>2925</v>
      </c>
      <c r="EB34" s="39">
        <v>1</v>
      </c>
      <c r="EC34" s="39">
        <v>1</v>
      </c>
      <c r="ED34" s="39" t="s">
        <v>3330</v>
      </c>
      <c r="EE34" s="39" t="s">
        <v>3331</v>
      </c>
      <c r="EF34" s="39">
        <v>0</v>
      </c>
      <c r="EG34" s="39"/>
      <c r="EH34" s="39">
        <v>1</v>
      </c>
      <c r="EI34" s="39">
        <v>2</v>
      </c>
      <c r="EJ34" s="39" t="s">
        <v>2413</v>
      </c>
      <c r="EK34" s="39" t="s">
        <v>2462</v>
      </c>
      <c r="EL34" s="39" t="s">
        <v>2871</v>
      </c>
      <c r="EM34" s="39" t="s">
        <v>2464</v>
      </c>
      <c r="EN34" s="39">
        <v>0</v>
      </c>
      <c r="EO34" s="39">
        <v>1</v>
      </c>
      <c r="EP34" s="39" t="s">
        <v>3140</v>
      </c>
      <c r="EQ34" s="39" t="s">
        <v>2498</v>
      </c>
      <c r="ER34" s="39" t="s">
        <v>2466</v>
      </c>
      <c r="ES34" s="39" t="s">
        <v>3332</v>
      </c>
      <c r="ET34" s="39" t="s">
        <v>2415</v>
      </c>
      <c r="EU34" s="39">
        <v>0</v>
      </c>
      <c r="EV34" s="39">
        <v>1</v>
      </c>
      <c r="EW34" s="39" t="s">
        <v>2498</v>
      </c>
      <c r="EX34" s="39" t="s">
        <v>2498</v>
      </c>
      <c r="EY34" s="39" t="s">
        <v>2466</v>
      </c>
      <c r="EZ34" s="39" t="s">
        <v>2871</v>
      </c>
      <c r="FA34" s="39" t="s">
        <v>2464</v>
      </c>
      <c r="FB34" s="39">
        <v>0</v>
      </c>
      <c r="FC34" s="39">
        <v>1</v>
      </c>
      <c r="FD34" s="39" t="s">
        <v>3191</v>
      </c>
      <c r="FE34" s="39" t="s">
        <v>383</v>
      </c>
      <c r="FF34" s="39" t="s">
        <v>2410</v>
      </c>
      <c r="FG34" s="39" t="s">
        <v>2728</v>
      </c>
      <c r="FH34" s="39" t="s">
        <v>2415</v>
      </c>
      <c r="FI34" s="39">
        <v>0</v>
      </c>
      <c r="FJ34" s="39">
        <v>1</v>
      </c>
      <c r="FK34" s="39" t="s">
        <v>3140</v>
      </c>
      <c r="FL34" s="39" t="s">
        <v>2498</v>
      </c>
      <c r="FM34" s="39" t="s">
        <v>2466</v>
      </c>
      <c r="FN34" s="39" t="s">
        <v>2728</v>
      </c>
      <c r="FO34" s="39" t="s">
        <v>2415</v>
      </c>
      <c r="FP34" s="39">
        <v>1</v>
      </c>
      <c r="FQ34" s="39">
        <v>1</v>
      </c>
      <c r="FR34" s="39" t="s">
        <v>563</v>
      </c>
      <c r="FS34" s="39" t="s">
        <v>2413</v>
      </c>
      <c r="FT34" s="39" t="s">
        <v>2410</v>
      </c>
      <c r="FU34" s="39" t="s">
        <v>3333</v>
      </c>
      <c r="FV34" s="39" t="s">
        <v>2415</v>
      </c>
      <c r="FW34" s="39" t="s">
        <v>383</v>
      </c>
      <c r="FX34" s="39">
        <v>1</v>
      </c>
      <c r="FY34" s="39">
        <v>1</v>
      </c>
      <c r="FZ34" s="39" t="s">
        <v>2409</v>
      </c>
      <c r="GA34" s="39" t="s">
        <v>2462</v>
      </c>
      <c r="GB34" s="39" t="s">
        <v>3332</v>
      </c>
      <c r="GC34" s="39" t="s">
        <v>2415</v>
      </c>
      <c r="GD34" s="39">
        <v>0</v>
      </c>
      <c r="GE34" s="39">
        <v>1</v>
      </c>
      <c r="GF34" s="39">
        <v>1</v>
      </c>
      <c r="GG34" s="39" t="s">
        <v>2409</v>
      </c>
      <c r="GH34" s="39" t="s">
        <v>2466</v>
      </c>
      <c r="GI34" s="39" t="s">
        <v>3334</v>
      </c>
      <c r="GJ34" s="39" t="s">
        <v>2464</v>
      </c>
      <c r="GK34" s="39">
        <v>1</v>
      </c>
      <c r="GL34" s="39">
        <v>1</v>
      </c>
      <c r="GM34" s="39" t="s">
        <v>3335</v>
      </c>
      <c r="GN34" s="39">
        <v>1</v>
      </c>
      <c r="GO34" s="39" t="s">
        <v>2409</v>
      </c>
      <c r="GP34" s="39" t="s">
        <v>2462</v>
      </c>
      <c r="GQ34" s="39" t="s">
        <v>3332</v>
      </c>
      <c r="GR34" s="39" t="s">
        <v>2415</v>
      </c>
      <c r="GS34" s="39" t="s">
        <v>383</v>
      </c>
      <c r="GT34" s="39">
        <v>0</v>
      </c>
      <c r="GU34" s="39" t="s">
        <v>383</v>
      </c>
      <c r="GV34" s="39"/>
      <c r="GW34" s="39">
        <v>1</v>
      </c>
      <c r="GX34" s="39">
        <v>10</v>
      </c>
      <c r="GY34" s="39"/>
      <c r="GZ34" s="39">
        <v>1</v>
      </c>
      <c r="HA34" s="39">
        <v>5</v>
      </c>
      <c r="HB34" s="39"/>
      <c r="HC34" s="39">
        <v>0</v>
      </c>
      <c r="HD34" s="39" t="s">
        <v>383</v>
      </c>
      <c r="HE34" s="39"/>
      <c r="HF34" s="39">
        <v>1</v>
      </c>
      <c r="HG34" s="39">
        <v>10</v>
      </c>
      <c r="HH34" s="39" t="s">
        <v>2928</v>
      </c>
      <c r="HI34" s="39">
        <v>1</v>
      </c>
      <c r="HJ34" s="39">
        <v>10</v>
      </c>
      <c r="HK34" s="39"/>
      <c r="HL34" s="39">
        <v>0</v>
      </c>
      <c r="HM34" s="39" t="s">
        <v>383</v>
      </c>
      <c r="HN34" s="39"/>
      <c r="HO34" s="39">
        <v>0</v>
      </c>
      <c r="HP34" s="39" t="s">
        <v>383</v>
      </c>
      <c r="HQ34" s="39">
        <v>0</v>
      </c>
      <c r="HR34" s="39" t="s">
        <v>383</v>
      </c>
      <c r="HS34" s="39">
        <v>0</v>
      </c>
      <c r="HT34" s="39"/>
      <c r="HU34" s="39" t="s">
        <v>383</v>
      </c>
      <c r="HV34" s="39" t="s">
        <v>383</v>
      </c>
      <c r="HW34" s="39"/>
      <c r="HX34" s="39" t="s">
        <v>383</v>
      </c>
      <c r="HY34" s="39" t="s">
        <v>2472</v>
      </c>
      <c r="HZ34" s="39"/>
      <c r="IA34" s="39" t="s">
        <v>1734</v>
      </c>
      <c r="IB34" s="39"/>
      <c r="IC34" s="39">
        <v>0</v>
      </c>
      <c r="ID34" s="39">
        <v>0</v>
      </c>
      <c r="IE34" s="39" t="s">
        <v>383</v>
      </c>
      <c r="IF34" s="39" t="s">
        <v>383</v>
      </c>
      <c r="IG34" s="39">
        <v>1</v>
      </c>
      <c r="IH34" s="39">
        <v>12</v>
      </c>
      <c r="II34" s="39">
        <v>0</v>
      </c>
      <c r="IJ34" s="39">
        <v>0</v>
      </c>
      <c r="IK34" s="39" t="s">
        <v>383</v>
      </c>
      <c r="IL34" s="39">
        <v>1</v>
      </c>
      <c r="IM34" s="39">
        <v>4</v>
      </c>
      <c r="IN34" s="39">
        <v>0</v>
      </c>
      <c r="IO34" s="39">
        <v>1</v>
      </c>
      <c r="IP34" s="39">
        <v>0</v>
      </c>
      <c r="IQ34" s="39">
        <v>0</v>
      </c>
      <c r="IR34" s="39">
        <v>0</v>
      </c>
      <c r="IS34" s="39" t="s">
        <v>383</v>
      </c>
      <c r="IT34" s="39" t="s">
        <v>383</v>
      </c>
      <c r="IU34" s="39" t="s">
        <v>383</v>
      </c>
      <c r="IV34" s="39">
        <v>0</v>
      </c>
      <c r="IW34" s="39">
        <v>0</v>
      </c>
      <c r="IX34" s="39" t="s">
        <v>383</v>
      </c>
      <c r="IY34" s="39" t="s">
        <v>383</v>
      </c>
      <c r="IZ34" s="39" t="s">
        <v>383</v>
      </c>
      <c r="JA34" s="39">
        <v>1</v>
      </c>
      <c r="JB34" s="39">
        <v>5</v>
      </c>
      <c r="JC34" s="39">
        <v>1</v>
      </c>
      <c r="JD34" s="39">
        <v>1</v>
      </c>
      <c r="JE34" s="39">
        <v>0</v>
      </c>
      <c r="JF34" s="39">
        <v>1</v>
      </c>
      <c r="JG34" s="39">
        <v>2</v>
      </c>
      <c r="JH34" s="39">
        <v>1</v>
      </c>
      <c r="JI34" s="39">
        <v>0</v>
      </c>
      <c r="JJ34" s="39">
        <v>1</v>
      </c>
      <c r="JK34" s="39">
        <v>22</v>
      </c>
      <c r="JL34" s="39">
        <v>1</v>
      </c>
      <c r="JM34" s="39">
        <v>1</v>
      </c>
      <c r="JN34" s="39" t="s">
        <v>383</v>
      </c>
      <c r="JO34" s="39">
        <v>7</v>
      </c>
      <c r="JP34" s="39">
        <v>2</v>
      </c>
      <c r="JQ34" s="39">
        <v>2</v>
      </c>
      <c r="JR34" s="39">
        <v>2</v>
      </c>
      <c r="JS34" s="39">
        <v>2</v>
      </c>
      <c r="JT34" s="39">
        <v>0</v>
      </c>
      <c r="JU34" s="39">
        <v>0</v>
      </c>
      <c r="JV34" s="39">
        <v>1</v>
      </c>
      <c r="JW34" s="39">
        <v>1</v>
      </c>
      <c r="JX34" s="39">
        <v>0</v>
      </c>
      <c r="JY34" s="39">
        <v>0</v>
      </c>
      <c r="JZ34" s="39">
        <v>2</v>
      </c>
      <c r="KA34" s="39">
        <v>2</v>
      </c>
      <c r="KB34" s="39">
        <v>1</v>
      </c>
      <c r="KC34" s="39">
        <v>1</v>
      </c>
      <c r="KD34" s="39">
        <v>1</v>
      </c>
      <c r="KE34" s="39">
        <v>42</v>
      </c>
      <c r="KF34" s="39">
        <v>2000</v>
      </c>
      <c r="KG34" s="39" t="s">
        <v>3336</v>
      </c>
      <c r="KH34" s="39">
        <v>7</v>
      </c>
      <c r="KI34" s="39">
        <v>10</v>
      </c>
      <c r="KJ34" s="39" t="s">
        <v>3337</v>
      </c>
      <c r="KK34" s="39" t="s">
        <v>383</v>
      </c>
      <c r="KL34" s="39"/>
      <c r="KM34" s="39" t="s">
        <v>383</v>
      </c>
      <c r="KN34" s="39" t="s">
        <v>383</v>
      </c>
      <c r="KO34" s="39"/>
      <c r="KP34" s="39"/>
      <c r="KQ34" s="39">
        <v>4</v>
      </c>
      <c r="KR34" s="39">
        <v>60</v>
      </c>
      <c r="KS34" s="39" t="s">
        <v>2897</v>
      </c>
      <c r="KT34" s="39" t="s">
        <v>3338</v>
      </c>
      <c r="KU34" s="39">
        <v>0</v>
      </c>
      <c r="KV34" s="39">
        <v>0</v>
      </c>
      <c r="KW34" s="39">
        <v>0</v>
      </c>
      <c r="KX34" s="39">
        <v>0</v>
      </c>
      <c r="KY34" s="39">
        <v>0</v>
      </c>
      <c r="KZ34" s="39">
        <v>1</v>
      </c>
      <c r="LA34" s="39">
        <v>0</v>
      </c>
      <c r="LB34" s="39">
        <v>0</v>
      </c>
      <c r="LC34" s="39">
        <v>1</v>
      </c>
      <c r="LD34" s="39" t="s">
        <v>3339</v>
      </c>
      <c r="LE34" s="39">
        <v>2</v>
      </c>
      <c r="LF34" s="39">
        <v>0</v>
      </c>
      <c r="LG34" s="39">
        <v>1</v>
      </c>
      <c r="LH34" s="39">
        <v>0</v>
      </c>
      <c r="LI34" s="39">
        <v>0</v>
      </c>
      <c r="LJ34" s="39"/>
      <c r="LK34" s="39" t="s">
        <v>2421</v>
      </c>
      <c r="LL34" s="39">
        <v>1</v>
      </c>
      <c r="LM34" s="39">
        <v>0</v>
      </c>
      <c r="LN34" s="39">
        <v>0</v>
      </c>
      <c r="LO34" s="39">
        <v>0</v>
      </c>
      <c r="LP34" s="39">
        <v>0</v>
      </c>
      <c r="LQ34" s="39"/>
      <c r="LR34" s="39">
        <v>3</v>
      </c>
      <c r="LS34" s="39"/>
      <c r="LT34" s="39">
        <v>1</v>
      </c>
      <c r="LU34" s="39" t="s">
        <v>3340</v>
      </c>
      <c r="LV34" s="39">
        <v>1</v>
      </c>
      <c r="LW34" s="39">
        <v>1</v>
      </c>
      <c r="LX34" s="39">
        <v>0</v>
      </c>
      <c r="LY34" s="39"/>
      <c r="LZ34" s="39">
        <v>1</v>
      </c>
      <c r="MA34" s="39">
        <v>1</v>
      </c>
      <c r="MB34" s="39">
        <v>0</v>
      </c>
      <c r="MC34" s="39">
        <v>1</v>
      </c>
      <c r="MD34" s="39">
        <v>0</v>
      </c>
      <c r="ME34" s="39">
        <v>0</v>
      </c>
      <c r="MF34" s="39"/>
      <c r="MG34" s="39">
        <v>0</v>
      </c>
      <c r="MH34" s="39"/>
      <c r="MI34" s="39">
        <v>1</v>
      </c>
      <c r="MJ34" s="39"/>
      <c r="MK34" s="39">
        <v>1</v>
      </c>
      <c r="ML34" s="39">
        <v>1</v>
      </c>
      <c r="MM34" s="39">
        <v>1</v>
      </c>
      <c r="MN34" s="39">
        <v>1</v>
      </c>
      <c r="MO34" s="39"/>
      <c r="MP34" s="39"/>
      <c r="MQ34" s="39">
        <v>1</v>
      </c>
      <c r="MR34" s="39">
        <v>0</v>
      </c>
      <c r="MS34" s="39"/>
      <c r="MT34" s="39"/>
      <c r="MU34" s="39"/>
      <c r="MV34" s="39">
        <v>1</v>
      </c>
      <c r="MW34" s="39" t="s">
        <v>2901</v>
      </c>
      <c r="MX34" s="39">
        <v>1</v>
      </c>
      <c r="MY34" s="39">
        <v>0</v>
      </c>
      <c r="MZ34" s="39">
        <v>1</v>
      </c>
      <c r="NA34" s="39">
        <v>0</v>
      </c>
      <c r="NB34" s="39">
        <v>0</v>
      </c>
      <c r="NC34" s="39">
        <v>0</v>
      </c>
      <c r="ND34" s="39">
        <v>0</v>
      </c>
      <c r="NE34" s="39">
        <v>0</v>
      </c>
      <c r="NF34" s="39">
        <v>0</v>
      </c>
      <c r="NG34" s="39"/>
      <c r="NH34" s="39" t="s">
        <v>1969</v>
      </c>
      <c r="NI34" s="39"/>
      <c r="NJ34" s="39" t="s">
        <v>2428</v>
      </c>
      <c r="NK34" s="39" t="s">
        <v>3341</v>
      </c>
      <c r="NL34" s="39" t="s">
        <v>2964</v>
      </c>
      <c r="NM34" s="39">
        <v>0</v>
      </c>
      <c r="NN34" s="39"/>
      <c r="NO34" s="39"/>
      <c r="NP34" s="39"/>
      <c r="NQ34" s="39"/>
      <c r="NR34" s="39"/>
      <c r="NS34" s="39"/>
      <c r="NT34" s="39"/>
      <c r="NU34" s="39"/>
      <c r="NV34" s="39"/>
      <c r="NW34" s="39">
        <v>0</v>
      </c>
      <c r="NX34" s="39"/>
      <c r="NY34" s="39">
        <v>1</v>
      </c>
      <c r="NZ34" s="39">
        <v>1</v>
      </c>
      <c r="OA34" s="39" t="s">
        <v>2907</v>
      </c>
      <c r="OB34" s="39">
        <v>1</v>
      </c>
      <c r="OC34" s="39">
        <v>0</v>
      </c>
      <c r="OD34" s="39">
        <v>0</v>
      </c>
      <c r="OE34" s="39">
        <v>0</v>
      </c>
      <c r="OF34" s="39">
        <v>0</v>
      </c>
      <c r="OG34" s="39">
        <v>0</v>
      </c>
      <c r="OH34" s="39">
        <v>0</v>
      </c>
      <c r="OI34" s="39">
        <v>0</v>
      </c>
      <c r="OJ34" s="39"/>
      <c r="OK34" s="39">
        <v>1</v>
      </c>
      <c r="OL34" s="39"/>
      <c r="OM34" s="39" t="s">
        <v>3215</v>
      </c>
      <c r="ON34" s="39">
        <v>1</v>
      </c>
      <c r="OO34" s="39">
        <v>0</v>
      </c>
      <c r="OP34" s="39">
        <v>1</v>
      </c>
      <c r="OQ34" s="39">
        <v>0</v>
      </c>
      <c r="OR34" s="39">
        <v>0</v>
      </c>
      <c r="OS34" s="39">
        <v>0</v>
      </c>
      <c r="OT34" s="39">
        <v>0</v>
      </c>
      <c r="OU34" s="39">
        <v>0</v>
      </c>
      <c r="OV34" s="39">
        <v>0</v>
      </c>
      <c r="OW34" s="39">
        <v>0</v>
      </c>
      <c r="OX34" s="39"/>
      <c r="OY34" s="39"/>
      <c r="OZ34" s="39" t="s">
        <v>1241</v>
      </c>
      <c r="PA34" s="39">
        <v>0</v>
      </c>
      <c r="PB34" s="39">
        <v>0</v>
      </c>
      <c r="PC34" s="39">
        <v>0</v>
      </c>
      <c r="PD34" s="39">
        <v>0</v>
      </c>
      <c r="PE34" s="39">
        <v>1</v>
      </c>
      <c r="PF34" s="39">
        <v>0</v>
      </c>
      <c r="PG34" s="39">
        <v>0</v>
      </c>
      <c r="PH34" s="39"/>
      <c r="PI34" s="39">
        <v>1</v>
      </c>
      <c r="PJ34" s="39" t="s">
        <v>2435</v>
      </c>
      <c r="PK34" s="39">
        <v>0</v>
      </c>
      <c r="PL34" s="39">
        <v>0</v>
      </c>
      <c r="PM34" s="39">
        <v>0</v>
      </c>
      <c r="PN34" s="39">
        <v>0</v>
      </c>
      <c r="PO34" s="39">
        <v>0</v>
      </c>
      <c r="PP34" s="39">
        <v>0</v>
      </c>
      <c r="PQ34" s="39">
        <v>0</v>
      </c>
      <c r="PR34" s="39">
        <v>0</v>
      </c>
      <c r="PS34" s="39">
        <v>1</v>
      </c>
      <c r="PT34" s="39"/>
      <c r="PU34" s="39"/>
      <c r="PV34" s="39"/>
      <c r="PW34" s="39">
        <v>1</v>
      </c>
      <c r="PX34" s="39">
        <v>4</v>
      </c>
      <c r="PY34" s="39"/>
      <c r="PZ34" s="39" t="s">
        <v>383</v>
      </c>
      <c r="QA34" s="39" t="s">
        <v>3342</v>
      </c>
      <c r="QB34" s="39" t="s">
        <v>2439</v>
      </c>
      <c r="QC34" s="39" t="s">
        <v>2440</v>
      </c>
      <c r="QD34" s="39">
        <v>6</v>
      </c>
      <c r="QE34" s="39">
        <v>0</v>
      </c>
      <c r="QF34" s="39">
        <v>0</v>
      </c>
      <c r="QG34" s="39">
        <v>0</v>
      </c>
      <c r="QH34" s="39">
        <v>0</v>
      </c>
      <c r="QI34" s="39">
        <v>0</v>
      </c>
      <c r="QJ34" s="39">
        <v>0</v>
      </c>
      <c r="QK34" s="39">
        <v>0</v>
      </c>
      <c r="QL34" s="39"/>
      <c r="QM34" s="39" t="s">
        <v>2442</v>
      </c>
      <c r="QN34" s="39">
        <v>1</v>
      </c>
      <c r="QO34" s="39">
        <v>0</v>
      </c>
      <c r="QP34" s="39">
        <v>0</v>
      </c>
      <c r="QQ34" s="39">
        <v>0</v>
      </c>
      <c r="QR34" s="39">
        <v>0</v>
      </c>
      <c r="QS34" s="39"/>
      <c r="QT34" s="39" t="s">
        <v>2442</v>
      </c>
      <c r="QU34" s="39">
        <v>0</v>
      </c>
      <c r="QV34" s="64">
        <v>1</v>
      </c>
      <c r="QW34" s="64">
        <v>0</v>
      </c>
      <c r="QX34" s="64">
        <v>0</v>
      </c>
      <c r="QY34" s="39">
        <v>0</v>
      </c>
      <c r="QZ34" s="39">
        <v>0</v>
      </c>
      <c r="RA34" s="39">
        <v>0</v>
      </c>
      <c r="RB34" s="39"/>
      <c r="RC34" s="39">
        <v>1</v>
      </c>
      <c r="RD34" s="39">
        <v>1</v>
      </c>
      <c r="RE34" s="39">
        <v>4</v>
      </c>
      <c r="RF34" s="39"/>
      <c r="RG34" s="39">
        <v>1</v>
      </c>
      <c r="RH34" s="39">
        <v>4</v>
      </c>
      <c r="RI34" s="39"/>
      <c r="RJ34" s="39">
        <v>1</v>
      </c>
      <c r="RK34" s="39">
        <v>1</v>
      </c>
      <c r="RL34" s="39"/>
      <c r="RM34" s="39">
        <v>1</v>
      </c>
      <c r="RN34" s="39">
        <v>5</v>
      </c>
      <c r="RO34" s="39"/>
      <c r="RP34" s="39">
        <v>0</v>
      </c>
      <c r="RQ34" s="39"/>
      <c r="RR34" s="39" t="s">
        <v>1979</v>
      </c>
      <c r="RS34" s="39">
        <v>0</v>
      </c>
      <c r="RT34" s="39">
        <v>0</v>
      </c>
      <c r="RU34" s="39">
        <v>0</v>
      </c>
      <c r="RV34" s="39">
        <v>0</v>
      </c>
      <c r="RW34" s="39">
        <v>0</v>
      </c>
      <c r="RX34" s="39">
        <v>0</v>
      </c>
      <c r="RY34" s="39">
        <v>0</v>
      </c>
      <c r="RZ34" s="39">
        <v>0</v>
      </c>
      <c r="SA34" s="39">
        <v>0</v>
      </c>
      <c r="SB34" s="39">
        <v>0</v>
      </c>
      <c r="SC34" s="39">
        <v>0</v>
      </c>
      <c r="SD34" s="39">
        <v>0</v>
      </c>
      <c r="SE34" s="39">
        <v>0</v>
      </c>
      <c r="SF34" s="39">
        <v>1</v>
      </c>
      <c r="SG34" s="39" t="s">
        <v>2444</v>
      </c>
      <c r="SH34" s="39" t="s">
        <v>2445</v>
      </c>
      <c r="SI34" s="39" t="s">
        <v>2435</v>
      </c>
      <c r="SJ34" s="39">
        <v>0</v>
      </c>
      <c r="SK34" s="39">
        <v>0</v>
      </c>
      <c r="SL34" s="39">
        <v>0</v>
      </c>
      <c r="SM34" s="39">
        <v>0</v>
      </c>
      <c r="SN34" s="39">
        <v>0</v>
      </c>
      <c r="SO34" s="39">
        <v>0</v>
      </c>
      <c r="SP34" s="39">
        <v>0</v>
      </c>
      <c r="SQ34" s="39">
        <v>0</v>
      </c>
      <c r="SR34" s="39">
        <v>0</v>
      </c>
      <c r="SS34" s="64">
        <v>1</v>
      </c>
      <c r="ST34" s="64" t="s">
        <v>3343</v>
      </c>
      <c r="SU34" s="39" t="s">
        <v>2447</v>
      </c>
      <c r="SV34" s="39">
        <v>1</v>
      </c>
      <c r="SW34" s="39">
        <v>0</v>
      </c>
      <c r="SX34" s="39">
        <v>0</v>
      </c>
      <c r="SY34" s="39">
        <v>0</v>
      </c>
      <c r="SZ34" s="39">
        <v>0</v>
      </c>
      <c r="TA34" s="39"/>
      <c r="TB34" s="39"/>
      <c r="TC34" s="39"/>
      <c r="TD34" s="39">
        <v>1</v>
      </c>
      <c r="TE34" s="39" t="s">
        <v>3344</v>
      </c>
      <c r="TF34" s="39">
        <v>1</v>
      </c>
      <c r="TG34" s="39"/>
      <c r="TH34" s="39" t="s">
        <v>2573</v>
      </c>
      <c r="TI34" s="39">
        <v>1</v>
      </c>
      <c r="TJ34" s="39">
        <v>0</v>
      </c>
      <c r="TK34" s="39">
        <v>0</v>
      </c>
      <c r="TL34" s="39">
        <v>0</v>
      </c>
      <c r="TM34" s="39">
        <v>0</v>
      </c>
      <c r="TN34" s="39">
        <v>0</v>
      </c>
      <c r="TO34" s="39">
        <v>0</v>
      </c>
      <c r="TP34" s="39">
        <v>0</v>
      </c>
      <c r="TQ34" s="39"/>
      <c r="TR34" s="39">
        <v>1</v>
      </c>
      <c r="TS34" s="39" t="s">
        <v>2435</v>
      </c>
      <c r="TT34" s="39">
        <v>0</v>
      </c>
      <c r="TU34" s="39">
        <v>0</v>
      </c>
      <c r="TV34" s="39">
        <v>0</v>
      </c>
      <c r="TW34" s="39">
        <v>0</v>
      </c>
      <c r="TX34" s="39">
        <v>0</v>
      </c>
      <c r="TY34" s="39">
        <v>0</v>
      </c>
      <c r="TZ34" s="39">
        <v>0</v>
      </c>
      <c r="UA34" s="39">
        <v>0</v>
      </c>
      <c r="UB34" s="39">
        <v>1</v>
      </c>
      <c r="UC34" s="39"/>
      <c r="UD34" s="39">
        <f>SUM(TT34+TV34+TW34+TX34)</f>
        <v>0</v>
      </c>
      <c r="UE34" s="39" t="s">
        <v>2435</v>
      </c>
      <c r="UF34" s="39">
        <v>0</v>
      </c>
      <c r="UG34" s="39">
        <v>0</v>
      </c>
      <c r="UH34" s="39">
        <v>0</v>
      </c>
      <c r="UI34" s="39">
        <v>0</v>
      </c>
      <c r="UJ34" s="39">
        <v>0</v>
      </c>
      <c r="UK34" s="39">
        <v>1</v>
      </c>
      <c r="UL34" s="39">
        <v>9</v>
      </c>
      <c r="UM34" s="39" t="s">
        <v>2418</v>
      </c>
      <c r="UN34" s="39">
        <v>0</v>
      </c>
      <c r="UO34" s="39" t="s">
        <v>383</v>
      </c>
      <c r="UP34" s="39" t="s">
        <v>383</v>
      </c>
      <c r="UQ34" s="39" t="s">
        <v>383</v>
      </c>
      <c r="UR34" s="39" t="s">
        <v>383</v>
      </c>
      <c r="US34" s="39" t="s">
        <v>383</v>
      </c>
      <c r="UT34" s="39" t="s">
        <v>383</v>
      </c>
      <c r="UU34" s="39" t="s">
        <v>383</v>
      </c>
      <c r="UV34" s="39">
        <v>0</v>
      </c>
      <c r="UW34" s="39" t="s">
        <v>383</v>
      </c>
      <c r="UX34" s="39" t="s">
        <v>2943</v>
      </c>
      <c r="UY34" s="39" t="s">
        <v>2435</v>
      </c>
      <c r="UZ34" s="39">
        <v>0</v>
      </c>
      <c r="VA34" s="39">
        <v>0</v>
      </c>
      <c r="VB34" s="39">
        <v>0</v>
      </c>
      <c r="VC34" s="39">
        <v>0</v>
      </c>
      <c r="VD34" s="39">
        <v>0</v>
      </c>
      <c r="VE34" s="39">
        <v>0</v>
      </c>
      <c r="VF34" s="39">
        <v>1</v>
      </c>
      <c r="VG34" s="39">
        <v>0</v>
      </c>
      <c r="VH34" s="39"/>
      <c r="VI34" s="64">
        <v>0</v>
      </c>
      <c r="VJ34" s="39">
        <v>0</v>
      </c>
      <c r="VK34" s="39">
        <v>0</v>
      </c>
      <c r="VL34" s="39"/>
      <c r="VM34" s="39">
        <v>0</v>
      </c>
      <c r="VN34" s="39">
        <v>0</v>
      </c>
      <c r="VO34" s="39"/>
      <c r="VP34" s="39">
        <v>1</v>
      </c>
      <c r="VQ34" s="39">
        <v>4</v>
      </c>
      <c r="VR34" s="39">
        <v>1</v>
      </c>
      <c r="VS34" s="39">
        <v>1</v>
      </c>
      <c r="VT34" s="39"/>
      <c r="VU34" s="39"/>
      <c r="VV34" s="39" t="s">
        <v>3345</v>
      </c>
      <c r="VW34" s="39" t="s">
        <v>1979</v>
      </c>
      <c r="VX34" s="39">
        <v>0</v>
      </c>
      <c r="VY34" s="39">
        <v>0</v>
      </c>
      <c r="VZ34" s="39">
        <v>0</v>
      </c>
      <c r="WA34" s="39">
        <v>0</v>
      </c>
      <c r="WB34" s="39">
        <v>0</v>
      </c>
      <c r="WC34" s="39">
        <v>0</v>
      </c>
      <c r="WD34" s="39">
        <v>0</v>
      </c>
      <c r="WE34" s="39">
        <v>0</v>
      </c>
      <c r="WF34" s="39">
        <v>0</v>
      </c>
      <c r="WG34" s="39">
        <v>0</v>
      </c>
      <c r="WH34" s="39">
        <v>0</v>
      </c>
      <c r="WI34" s="39">
        <v>0</v>
      </c>
      <c r="WJ34" s="39">
        <v>0</v>
      </c>
      <c r="WK34" s="39">
        <v>1</v>
      </c>
      <c r="WL34" s="39" t="s">
        <v>2540</v>
      </c>
      <c r="WM34" s="39" t="s">
        <v>2541</v>
      </c>
      <c r="WN34" s="39"/>
      <c r="WO34" s="39">
        <f t="shared" si="0"/>
        <v>0</v>
      </c>
      <c r="WP34" s="39" t="s">
        <v>2435</v>
      </c>
      <c r="WQ34" s="39" t="s">
        <v>3346</v>
      </c>
      <c r="WR34" s="39" t="s">
        <v>2446</v>
      </c>
      <c r="WS34" s="39">
        <v>1</v>
      </c>
      <c r="WT34" s="39">
        <v>0</v>
      </c>
      <c r="WU34" s="39">
        <v>0</v>
      </c>
      <c r="WV34" s="39">
        <v>0</v>
      </c>
      <c r="WW34" s="39">
        <v>0</v>
      </c>
      <c r="WX34" s="39">
        <v>0</v>
      </c>
      <c r="WY34" s="39">
        <v>0</v>
      </c>
      <c r="WZ34" s="39">
        <v>0</v>
      </c>
      <c r="XA34" s="39">
        <v>0</v>
      </c>
      <c r="XB34" s="39">
        <v>0</v>
      </c>
      <c r="XC34" s="39">
        <v>0</v>
      </c>
      <c r="XD34" s="39"/>
      <c r="XE34" s="39"/>
      <c r="XF34" s="39">
        <f t="shared" si="2"/>
        <v>1</v>
      </c>
      <c r="XG34" s="39" t="s">
        <v>2447</v>
      </c>
      <c r="XH34" s="39">
        <v>1</v>
      </c>
      <c r="XI34" s="39">
        <v>0</v>
      </c>
      <c r="XJ34" s="39">
        <v>0</v>
      </c>
      <c r="XK34" s="39">
        <v>0</v>
      </c>
      <c r="XL34" s="39">
        <v>0</v>
      </c>
      <c r="XM34" s="39"/>
      <c r="XN34" s="39"/>
      <c r="XO34" s="57" t="e">
        <f>SUM(XF34+WO34+VA34+UD34+TR34+TD34+#REF!)</f>
        <v>#REF!</v>
      </c>
      <c r="XP34" s="57">
        <v>4</v>
      </c>
      <c r="XQ34" s="56">
        <v>0</v>
      </c>
    </row>
    <row r="35" spans="1:641" ht="15" customHeight="1" x14ac:dyDescent="0.2">
      <c r="A35" s="63">
        <v>42444</v>
      </c>
      <c r="B35" s="63" t="s">
        <v>550</v>
      </c>
      <c r="C35" s="52" t="s">
        <v>834</v>
      </c>
      <c r="D35" s="39" t="s">
        <v>3347</v>
      </c>
      <c r="E35" s="52" t="s">
        <v>2888</v>
      </c>
      <c r="F35" s="52" t="s">
        <v>3348</v>
      </c>
      <c r="G35" s="52">
        <v>8.7186540000000008</v>
      </c>
      <c r="H35" s="52">
        <v>-80.058535000000006</v>
      </c>
      <c r="I35" s="52">
        <v>8.7187229940000002</v>
      </c>
      <c r="J35" s="52">
        <v>-80.058383989999996</v>
      </c>
      <c r="K35" s="52">
        <v>-80.058535000000006</v>
      </c>
      <c r="L35" s="52">
        <v>0</v>
      </c>
      <c r="M35" s="39">
        <v>0</v>
      </c>
      <c r="N35" s="39"/>
      <c r="O35" s="39">
        <v>4</v>
      </c>
      <c r="P35" s="39" t="s">
        <v>3349</v>
      </c>
      <c r="Q35" s="39">
        <v>1</v>
      </c>
      <c r="R35" s="41">
        <v>44</v>
      </c>
      <c r="S35" s="64">
        <v>2</v>
      </c>
      <c r="T35" s="39">
        <v>2</v>
      </c>
      <c r="U35" s="39" t="s">
        <v>2454</v>
      </c>
      <c r="V35" s="39" t="s">
        <v>2455</v>
      </c>
      <c r="W35" s="39" t="s">
        <v>2456</v>
      </c>
      <c r="X35" s="39" t="s">
        <v>383</v>
      </c>
      <c r="Y35" s="39" t="s">
        <v>2581</v>
      </c>
      <c r="Z35" s="39">
        <v>0</v>
      </c>
      <c r="AA35" s="39">
        <v>1</v>
      </c>
      <c r="AB35" s="39">
        <v>0</v>
      </c>
      <c r="AC35" s="39">
        <v>0</v>
      </c>
      <c r="AD35" s="39">
        <v>0</v>
      </c>
      <c r="AE35" s="39">
        <v>0</v>
      </c>
      <c r="AF35" s="39">
        <v>0</v>
      </c>
      <c r="AG35" s="39" t="s">
        <v>2456</v>
      </c>
      <c r="AH35" s="39" t="s">
        <v>383</v>
      </c>
      <c r="AI35" s="39">
        <v>0</v>
      </c>
      <c r="AJ35" s="39">
        <v>1</v>
      </c>
      <c r="AK35" s="39">
        <v>0</v>
      </c>
      <c r="AL35" s="39">
        <v>0</v>
      </c>
      <c r="AM35" s="39">
        <v>0</v>
      </c>
      <c r="AN35" s="39">
        <v>0</v>
      </c>
      <c r="AO35" s="39">
        <v>0</v>
      </c>
      <c r="AP35" s="39" t="s">
        <v>3350</v>
      </c>
      <c r="AQ35" s="39">
        <v>0</v>
      </c>
      <c r="AR35" s="39"/>
      <c r="AS35" s="39">
        <v>30</v>
      </c>
      <c r="AT35" s="39">
        <v>30</v>
      </c>
      <c r="AU35" s="39">
        <v>1</v>
      </c>
      <c r="AV35" s="39"/>
      <c r="AW35" s="39">
        <v>1</v>
      </c>
      <c r="AX35" s="39" t="s">
        <v>383</v>
      </c>
      <c r="AY35" s="39">
        <v>1</v>
      </c>
      <c r="AZ35" s="39">
        <v>0</v>
      </c>
      <c r="BA35" s="39">
        <v>0</v>
      </c>
      <c r="BB35" s="39">
        <v>0</v>
      </c>
      <c r="BC35" s="39"/>
      <c r="BD35" s="39">
        <v>2</v>
      </c>
      <c r="BE35" s="39" t="s">
        <v>383</v>
      </c>
      <c r="BF35" s="39">
        <v>0</v>
      </c>
      <c r="BG35" s="39">
        <v>1</v>
      </c>
      <c r="BH35" s="39">
        <v>0</v>
      </c>
      <c r="BI35" s="39">
        <v>0</v>
      </c>
      <c r="BJ35" s="39"/>
      <c r="BK35" s="39">
        <v>4</v>
      </c>
      <c r="BL35" s="39">
        <v>1</v>
      </c>
      <c r="BM35" s="39" t="s">
        <v>383</v>
      </c>
      <c r="BN35" s="39">
        <v>1</v>
      </c>
      <c r="BO35" s="39">
        <v>0</v>
      </c>
      <c r="BP35" s="39">
        <v>0</v>
      </c>
      <c r="BQ35" s="39">
        <v>0</v>
      </c>
      <c r="BR35" s="39">
        <v>0</v>
      </c>
      <c r="BS35" s="39">
        <v>0</v>
      </c>
      <c r="BT35" s="39">
        <v>0</v>
      </c>
      <c r="BU35" s="39"/>
      <c r="BV35" s="39">
        <v>4</v>
      </c>
      <c r="BW35" s="39">
        <v>3</v>
      </c>
      <c r="BX35" s="39"/>
      <c r="BY35" s="39">
        <v>0</v>
      </c>
      <c r="BZ35" s="39">
        <v>0</v>
      </c>
      <c r="CA35" s="39">
        <v>1</v>
      </c>
      <c r="CB35" s="39">
        <v>0</v>
      </c>
      <c r="CC35" s="39"/>
      <c r="CD35" s="39">
        <v>4</v>
      </c>
      <c r="CE35" s="39">
        <v>1</v>
      </c>
      <c r="CF35" s="39"/>
      <c r="CG35" s="39">
        <v>2</v>
      </c>
      <c r="CH35" s="39"/>
      <c r="CI35" s="39">
        <v>3</v>
      </c>
      <c r="CJ35" s="39">
        <v>3</v>
      </c>
      <c r="CK35" s="39"/>
      <c r="CL35" s="39" t="s">
        <v>2992</v>
      </c>
      <c r="CM35" s="39" t="s">
        <v>3351</v>
      </c>
      <c r="CN35" s="39">
        <v>0</v>
      </c>
      <c r="CO35" s="39">
        <v>0</v>
      </c>
      <c r="CP35" s="39">
        <v>0</v>
      </c>
      <c r="CQ35" s="39"/>
      <c r="CR35" s="39">
        <v>1</v>
      </c>
      <c r="CS35" s="39" t="s">
        <v>3352</v>
      </c>
      <c r="CT35" s="39">
        <v>0</v>
      </c>
      <c r="CU35" s="39">
        <v>1</v>
      </c>
      <c r="CV35" s="39">
        <v>0</v>
      </c>
      <c r="CW35" s="39"/>
      <c r="CX35" s="39">
        <v>0</v>
      </c>
      <c r="CY35" s="39">
        <v>0</v>
      </c>
      <c r="CZ35" s="41"/>
      <c r="DA35" s="39">
        <v>0</v>
      </c>
      <c r="DB35" s="39"/>
      <c r="DC35" s="39">
        <v>0</v>
      </c>
      <c r="DD35" s="39"/>
      <c r="DE35" s="39">
        <v>1</v>
      </c>
      <c r="DF35" s="41">
        <v>1</v>
      </c>
      <c r="DG35" s="39">
        <v>0</v>
      </c>
      <c r="DH35" s="39"/>
      <c r="DI35" s="39">
        <v>0</v>
      </c>
      <c r="DJ35" s="39"/>
      <c r="DK35" s="39"/>
      <c r="DL35" s="39">
        <v>0</v>
      </c>
      <c r="DM35" s="39"/>
      <c r="DN35" s="39">
        <v>0</v>
      </c>
      <c r="DO35" s="39"/>
      <c r="DP35" s="39">
        <v>1</v>
      </c>
      <c r="DQ35" s="39">
        <v>1</v>
      </c>
      <c r="DR35" s="39">
        <v>0</v>
      </c>
      <c r="DS35" s="39"/>
      <c r="DT35" s="39">
        <v>0</v>
      </c>
      <c r="DU35" s="39"/>
      <c r="DV35" s="39">
        <v>0</v>
      </c>
      <c r="DW35" s="39"/>
      <c r="DX35" s="39">
        <v>0</v>
      </c>
      <c r="DY35" s="39"/>
      <c r="DZ35" s="39">
        <v>1</v>
      </c>
      <c r="EA35" s="39" t="s">
        <v>2550</v>
      </c>
      <c r="EB35" s="39">
        <v>1</v>
      </c>
      <c r="EC35" s="39">
        <v>0</v>
      </c>
      <c r="ED35" s="39" t="s">
        <v>383</v>
      </c>
      <c r="EE35" s="39" t="s">
        <v>383</v>
      </c>
      <c r="EF35" s="39" t="s">
        <v>383</v>
      </c>
      <c r="EG35" s="39"/>
      <c r="EH35" s="39">
        <v>0</v>
      </c>
      <c r="EI35" s="39" t="s">
        <v>383</v>
      </c>
      <c r="EJ35" s="39" t="s">
        <v>383</v>
      </c>
      <c r="EK35" s="39" t="s">
        <v>383</v>
      </c>
      <c r="EL35" s="39" t="s">
        <v>383</v>
      </c>
      <c r="EM35" s="39" t="s">
        <v>383</v>
      </c>
      <c r="EN35" s="39" t="s">
        <v>383</v>
      </c>
      <c r="EO35" s="39">
        <v>0</v>
      </c>
      <c r="EP35" s="39" t="s">
        <v>383</v>
      </c>
      <c r="EQ35" s="39" t="s">
        <v>383</v>
      </c>
      <c r="ER35" s="39" t="s">
        <v>383</v>
      </c>
      <c r="ES35" s="39" t="s">
        <v>383</v>
      </c>
      <c r="ET35" s="39" t="s">
        <v>383</v>
      </c>
      <c r="EU35" s="39" t="s">
        <v>383</v>
      </c>
      <c r="EV35" s="39">
        <v>1</v>
      </c>
      <c r="EW35" s="39">
        <v>1</v>
      </c>
      <c r="EX35" s="39" t="s">
        <v>2409</v>
      </c>
      <c r="EY35" s="39" t="s">
        <v>2462</v>
      </c>
      <c r="EZ35" s="39" t="s">
        <v>3353</v>
      </c>
      <c r="FA35" s="39" t="s">
        <v>2464</v>
      </c>
      <c r="FB35" s="39" t="s">
        <v>383</v>
      </c>
      <c r="FC35" s="39">
        <v>0</v>
      </c>
      <c r="FD35" s="39" t="s">
        <v>383</v>
      </c>
      <c r="FE35" s="39" t="s">
        <v>383</v>
      </c>
      <c r="FF35" s="39" t="s">
        <v>383</v>
      </c>
      <c r="FG35" s="39" t="s">
        <v>383</v>
      </c>
      <c r="FH35" s="39" t="s">
        <v>383</v>
      </c>
      <c r="FI35" s="39" t="s">
        <v>383</v>
      </c>
      <c r="FJ35" s="39">
        <v>1</v>
      </c>
      <c r="FK35" s="39" t="s">
        <v>3354</v>
      </c>
      <c r="FL35" s="39" t="s">
        <v>2498</v>
      </c>
      <c r="FM35" s="39" t="s">
        <v>2410</v>
      </c>
      <c r="FN35" s="39" t="s">
        <v>3355</v>
      </c>
      <c r="FO35" s="39" t="s">
        <v>2469</v>
      </c>
      <c r="FP35" s="39" t="s">
        <v>383</v>
      </c>
      <c r="FQ35" s="39">
        <v>1</v>
      </c>
      <c r="FR35" s="39" t="s">
        <v>760</v>
      </c>
      <c r="FS35" s="39" t="s">
        <v>2409</v>
      </c>
      <c r="FT35" s="39" t="s">
        <v>2462</v>
      </c>
      <c r="FU35" s="39" t="s">
        <v>3104</v>
      </c>
      <c r="FV35" s="39" t="s">
        <v>2469</v>
      </c>
      <c r="FW35" s="39" t="s">
        <v>383</v>
      </c>
      <c r="FX35" s="39">
        <v>0</v>
      </c>
      <c r="FY35" s="39" t="s">
        <v>383</v>
      </c>
      <c r="FZ35" s="39" t="s">
        <v>383</v>
      </c>
      <c r="GA35" s="39" t="s">
        <v>383</v>
      </c>
      <c r="GB35" s="39" t="s">
        <v>383</v>
      </c>
      <c r="GC35" s="39" t="s">
        <v>383</v>
      </c>
      <c r="GD35" s="39" t="s">
        <v>383</v>
      </c>
      <c r="GE35" s="39">
        <v>1</v>
      </c>
      <c r="GF35" s="39">
        <v>2</v>
      </c>
      <c r="GG35" s="39" t="s">
        <v>2413</v>
      </c>
      <c r="GH35" s="39" t="s">
        <v>2410</v>
      </c>
      <c r="GI35" s="39" t="s">
        <v>2665</v>
      </c>
      <c r="GJ35" s="39" t="s">
        <v>2464</v>
      </c>
      <c r="GK35" s="39" t="s">
        <v>383</v>
      </c>
      <c r="GL35" s="39">
        <v>0</v>
      </c>
      <c r="GM35" s="39" t="s">
        <v>383</v>
      </c>
      <c r="GN35" s="39" t="s">
        <v>383</v>
      </c>
      <c r="GO35" s="39" t="s">
        <v>383</v>
      </c>
      <c r="GP35" s="39" t="s">
        <v>383</v>
      </c>
      <c r="GQ35" s="39" t="s">
        <v>383</v>
      </c>
      <c r="GR35" s="39" t="s">
        <v>383</v>
      </c>
      <c r="GS35" s="39" t="s">
        <v>383</v>
      </c>
      <c r="GT35" s="39">
        <v>0</v>
      </c>
      <c r="GU35" s="39" t="s">
        <v>383</v>
      </c>
      <c r="GV35" s="39"/>
      <c r="GW35" s="39">
        <v>1</v>
      </c>
      <c r="GX35" s="39">
        <v>10</v>
      </c>
      <c r="GY35" s="39" t="s">
        <v>3356</v>
      </c>
      <c r="GZ35" s="39">
        <v>0</v>
      </c>
      <c r="HA35" s="39" t="s">
        <v>383</v>
      </c>
      <c r="HB35" s="39"/>
      <c r="HC35" s="39">
        <v>0</v>
      </c>
      <c r="HD35" s="39" t="s">
        <v>383</v>
      </c>
      <c r="HE35" s="39"/>
      <c r="HF35" s="39">
        <v>1</v>
      </c>
      <c r="HG35" s="39">
        <v>100</v>
      </c>
      <c r="HH35" s="39" t="s">
        <v>3357</v>
      </c>
      <c r="HI35" s="39">
        <v>0</v>
      </c>
      <c r="HJ35" s="39" t="s">
        <v>383</v>
      </c>
      <c r="HK35" s="39"/>
      <c r="HL35" s="39">
        <v>0</v>
      </c>
      <c r="HM35" s="39" t="s">
        <v>383</v>
      </c>
      <c r="HN35" s="39"/>
      <c r="HO35" s="39">
        <v>1</v>
      </c>
      <c r="HP35" s="39" t="s">
        <v>383</v>
      </c>
      <c r="HQ35" s="39">
        <v>0</v>
      </c>
      <c r="HR35" s="39" t="s">
        <v>383</v>
      </c>
      <c r="HS35" s="39">
        <v>1</v>
      </c>
      <c r="HT35" s="39" t="s">
        <v>2928</v>
      </c>
      <c r="HU35" s="39" t="s">
        <v>383</v>
      </c>
      <c r="HV35" s="39" t="s">
        <v>383</v>
      </c>
      <c r="HW35" s="39"/>
      <c r="HX35" s="39" t="s">
        <v>383</v>
      </c>
      <c r="HY35" s="39" t="s">
        <v>2584</v>
      </c>
      <c r="HZ35" s="39"/>
      <c r="IA35" s="39" t="s">
        <v>1738</v>
      </c>
      <c r="IB35" s="39"/>
      <c r="IC35" s="39">
        <v>0</v>
      </c>
      <c r="ID35" s="39">
        <v>0</v>
      </c>
      <c r="IE35" s="39" t="s">
        <v>383</v>
      </c>
      <c r="IF35" s="39" t="s">
        <v>383</v>
      </c>
      <c r="IG35" s="39">
        <v>1</v>
      </c>
      <c r="IH35" s="39">
        <v>3</v>
      </c>
      <c r="II35" s="39">
        <v>0</v>
      </c>
      <c r="IJ35" s="39">
        <v>0</v>
      </c>
      <c r="IK35" s="39" t="s">
        <v>383</v>
      </c>
      <c r="IL35" s="39">
        <v>0</v>
      </c>
      <c r="IM35" s="39">
        <v>0</v>
      </c>
      <c r="IN35" s="39" t="s">
        <v>383</v>
      </c>
      <c r="IO35" s="39" t="s">
        <v>383</v>
      </c>
      <c r="IP35" s="39" t="s">
        <v>383</v>
      </c>
      <c r="IQ35" s="39">
        <v>0</v>
      </c>
      <c r="IR35" s="39">
        <v>0</v>
      </c>
      <c r="IS35" s="39" t="s">
        <v>383</v>
      </c>
      <c r="IT35" s="39" t="s">
        <v>383</v>
      </c>
      <c r="IU35" s="39" t="s">
        <v>383</v>
      </c>
      <c r="IV35" s="39">
        <v>0</v>
      </c>
      <c r="IW35" s="39">
        <v>0</v>
      </c>
      <c r="IX35" s="39" t="s">
        <v>383</v>
      </c>
      <c r="IY35" s="39" t="s">
        <v>383</v>
      </c>
      <c r="IZ35" s="39" t="s">
        <v>383</v>
      </c>
      <c r="JA35" s="39">
        <v>1</v>
      </c>
      <c r="JB35" s="39">
        <v>1</v>
      </c>
      <c r="JC35" s="39">
        <v>0</v>
      </c>
      <c r="JD35" s="39">
        <v>0</v>
      </c>
      <c r="JE35" s="39" t="s">
        <v>383</v>
      </c>
      <c r="JF35" s="39">
        <v>0</v>
      </c>
      <c r="JG35" s="39">
        <v>0</v>
      </c>
      <c r="JH35" s="39" t="s">
        <v>383</v>
      </c>
      <c r="JI35" s="39" t="s">
        <v>383</v>
      </c>
      <c r="JJ35" s="39">
        <v>0</v>
      </c>
      <c r="JK35" s="39">
        <v>0</v>
      </c>
      <c r="JL35" s="39" t="s">
        <v>383</v>
      </c>
      <c r="JM35" s="39" t="s">
        <v>383</v>
      </c>
      <c r="JN35" s="39" t="s">
        <v>2418</v>
      </c>
      <c r="JO35" s="39">
        <v>0</v>
      </c>
      <c r="JP35" s="39">
        <v>1</v>
      </c>
      <c r="JQ35" s="39">
        <v>1</v>
      </c>
      <c r="JR35" s="39">
        <v>1</v>
      </c>
      <c r="JS35" s="39">
        <v>1</v>
      </c>
      <c r="JT35" s="39">
        <v>1</v>
      </c>
      <c r="JU35" s="39">
        <v>1</v>
      </c>
      <c r="JV35" s="39">
        <v>1</v>
      </c>
      <c r="JW35" s="39">
        <v>1</v>
      </c>
      <c r="JX35" s="39">
        <v>0</v>
      </c>
      <c r="JY35" s="39">
        <v>0</v>
      </c>
      <c r="JZ35" s="39">
        <v>2</v>
      </c>
      <c r="KA35" s="39">
        <v>2</v>
      </c>
      <c r="KB35" s="39">
        <v>0</v>
      </c>
      <c r="KC35" s="39">
        <v>0</v>
      </c>
      <c r="KD35" s="39">
        <v>0</v>
      </c>
      <c r="KE35" s="39">
        <v>30</v>
      </c>
      <c r="KF35" s="39" t="s">
        <v>3358</v>
      </c>
      <c r="KG35" s="39"/>
      <c r="KH35" s="39">
        <v>0.16600000000000001</v>
      </c>
      <c r="KI35" s="39"/>
      <c r="KJ35" s="39"/>
      <c r="KK35" s="39">
        <v>0</v>
      </c>
      <c r="KL35" s="39"/>
      <c r="KM35" s="39"/>
      <c r="KN35" s="39">
        <v>0</v>
      </c>
      <c r="KO35" s="39"/>
      <c r="KP35" s="39"/>
      <c r="KQ35" s="39">
        <v>1</v>
      </c>
      <c r="KR35" s="39">
        <v>0.5</v>
      </c>
      <c r="KS35" s="39" t="s">
        <v>2897</v>
      </c>
      <c r="KT35" s="39" t="s">
        <v>2856</v>
      </c>
      <c r="KU35" s="39">
        <v>0</v>
      </c>
      <c r="KV35" s="39">
        <v>0</v>
      </c>
      <c r="KW35" s="39">
        <v>0</v>
      </c>
      <c r="KX35" s="39">
        <v>1</v>
      </c>
      <c r="KY35" s="39">
        <v>0</v>
      </c>
      <c r="KZ35" s="39">
        <v>0</v>
      </c>
      <c r="LA35" s="39">
        <v>0</v>
      </c>
      <c r="LB35" s="39">
        <v>0</v>
      </c>
      <c r="LC35" s="39">
        <v>1</v>
      </c>
      <c r="LD35" s="64" t="s">
        <v>3359</v>
      </c>
      <c r="LE35" s="39">
        <v>5</v>
      </c>
      <c r="LF35" s="39">
        <v>1</v>
      </c>
      <c r="LG35" s="39">
        <v>1</v>
      </c>
      <c r="LH35" s="39">
        <v>1</v>
      </c>
      <c r="LI35" s="39">
        <v>0</v>
      </c>
      <c r="LJ35" s="39"/>
      <c r="LK35" s="39" t="s">
        <v>2421</v>
      </c>
      <c r="LL35" s="39">
        <v>1</v>
      </c>
      <c r="LM35" s="39">
        <v>0</v>
      </c>
      <c r="LN35" s="39">
        <v>0</v>
      </c>
      <c r="LO35" s="39">
        <v>0</v>
      </c>
      <c r="LP35" s="39">
        <v>0</v>
      </c>
      <c r="LQ35" s="39"/>
      <c r="LR35" s="39">
        <v>1</v>
      </c>
      <c r="LS35" s="39"/>
      <c r="LT35" s="39">
        <v>0</v>
      </c>
      <c r="LU35" s="39" t="s">
        <v>3360</v>
      </c>
      <c r="LV35" s="39">
        <v>1</v>
      </c>
      <c r="LW35" s="39">
        <v>0</v>
      </c>
      <c r="LX35" s="39">
        <v>0</v>
      </c>
      <c r="LY35" s="39"/>
      <c r="LZ35" s="39">
        <v>1</v>
      </c>
      <c r="MA35" s="39">
        <v>1</v>
      </c>
      <c r="MB35" s="39">
        <v>0</v>
      </c>
      <c r="MC35" s="39">
        <v>0</v>
      </c>
      <c r="MD35" s="39">
        <v>0</v>
      </c>
      <c r="ME35" s="39">
        <v>1</v>
      </c>
      <c r="MF35" s="39" t="s">
        <v>3361</v>
      </c>
      <c r="MG35" s="39">
        <v>0</v>
      </c>
      <c r="MH35" s="39"/>
      <c r="MI35" s="39">
        <v>1</v>
      </c>
      <c r="MJ35" s="39"/>
      <c r="MK35" s="39">
        <v>1</v>
      </c>
      <c r="ML35" s="39">
        <v>1</v>
      </c>
      <c r="MM35" s="39">
        <v>1</v>
      </c>
      <c r="MN35" s="39">
        <v>1</v>
      </c>
      <c r="MO35" s="39" t="s">
        <v>3362</v>
      </c>
      <c r="MP35" s="39"/>
      <c r="MQ35" s="39">
        <v>0</v>
      </c>
      <c r="MR35" s="39">
        <v>0</v>
      </c>
      <c r="MS35" s="39"/>
      <c r="MT35" s="39"/>
      <c r="MU35" s="39"/>
      <c r="MV35" s="39">
        <v>1</v>
      </c>
      <c r="MW35" s="39" t="s">
        <v>3363</v>
      </c>
      <c r="MX35" s="39">
        <v>0</v>
      </c>
      <c r="MY35" s="39">
        <v>0</v>
      </c>
      <c r="MZ35" s="39">
        <v>0</v>
      </c>
      <c r="NA35" s="39">
        <v>0</v>
      </c>
      <c r="NB35" s="39">
        <v>0</v>
      </c>
      <c r="NC35" s="39">
        <v>0</v>
      </c>
      <c r="ND35" s="39">
        <v>1</v>
      </c>
      <c r="NE35" s="39">
        <v>0</v>
      </c>
      <c r="NF35" s="39">
        <v>0</v>
      </c>
      <c r="NG35" s="39" t="s">
        <v>3364</v>
      </c>
      <c r="NH35" s="39" t="s">
        <v>2418</v>
      </c>
      <c r="NI35" s="39"/>
      <c r="NJ35" s="39" t="s">
        <v>2428</v>
      </c>
      <c r="NK35" s="39" t="s">
        <v>3051</v>
      </c>
      <c r="NL35" s="39" t="s">
        <v>3365</v>
      </c>
      <c r="NM35" s="39">
        <v>0</v>
      </c>
      <c r="NN35" s="39"/>
      <c r="NO35" s="39"/>
      <c r="NP35" s="39"/>
      <c r="NQ35" s="39"/>
      <c r="NR35" s="39"/>
      <c r="NS35" s="39"/>
      <c r="NT35" s="39"/>
      <c r="NU35" s="39"/>
      <c r="NV35" s="39"/>
      <c r="NW35" s="39">
        <v>1</v>
      </c>
      <c r="NX35" s="39" t="s">
        <v>3366</v>
      </c>
      <c r="NY35" s="39">
        <v>1</v>
      </c>
      <c r="NZ35" s="39">
        <v>1</v>
      </c>
      <c r="OA35" s="39" t="s">
        <v>2967</v>
      </c>
      <c r="OB35" s="39">
        <v>0</v>
      </c>
      <c r="OC35" s="39">
        <v>0</v>
      </c>
      <c r="OD35" s="39">
        <v>1</v>
      </c>
      <c r="OE35" s="39">
        <v>0</v>
      </c>
      <c r="OF35" s="39">
        <v>0</v>
      </c>
      <c r="OG35" s="39">
        <v>0</v>
      </c>
      <c r="OH35" s="39">
        <v>0</v>
      </c>
      <c r="OI35" s="39">
        <v>0</v>
      </c>
      <c r="OJ35" s="39"/>
      <c r="OK35" s="39">
        <v>1</v>
      </c>
      <c r="OL35" s="39"/>
      <c r="OM35" s="39" t="s">
        <v>2435</v>
      </c>
      <c r="ON35" s="39">
        <v>0</v>
      </c>
      <c r="OO35" s="39">
        <v>0</v>
      </c>
      <c r="OP35" s="39">
        <v>0</v>
      </c>
      <c r="OQ35" s="39">
        <v>0</v>
      </c>
      <c r="OR35" s="39">
        <v>0</v>
      </c>
      <c r="OS35" s="39">
        <v>0</v>
      </c>
      <c r="OT35" s="39">
        <v>0</v>
      </c>
      <c r="OU35" s="39">
        <v>0</v>
      </c>
      <c r="OV35" s="39">
        <v>1</v>
      </c>
      <c r="OW35" s="39">
        <v>0</v>
      </c>
      <c r="OX35" s="39" t="s">
        <v>2943</v>
      </c>
      <c r="OY35" s="39"/>
      <c r="OZ35" s="39" t="s">
        <v>1241</v>
      </c>
      <c r="PA35" s="39">
        <v>0</v>
      </c>
      <c r="PB35" s="39">
        <v>0</v>
      </c>
      <c r="PC35" s="39">
        <v>0</v>
      </c>
      <c r="PD35" s="39">
        <v>0</v>
      </c>
      <c r="PE35" s="39">
        <v>1</v>
      </c>
      <c r="PF35" s="39">
        <v>0</v>
      </c>
      <c r="PG35" s="39">
        <v>0</v>
      </c>
      <c r="PH35" s="39"/>
      <c r="PI35" s="39">
        <v>1</v>
      </c>
      <c r="PJ35" s="39" t="s">
        <v>2788</v>
      </c>
      <c r="PK35" s="39">
        <v>0</v>
      </c>
      <c r="PL35" s="39">
        <v>0</v>
      </c>
      <c r="PM35" s="39">
        <v>0</v>
      </c>
      <c r="PN35" s="39">
        <v>0</v>
      </c>
      <c r="PO35" s="39">
        <v>0</v>
      </c>
      <c r="PP35" s="39">
        <v>0</v>
      </c>
      <c r="PQ35" s="39">
        <v>1</v>
      </c>
      <c r="PR35" s="39">
        <v>0</v>
      </c>
      <c r="PS35" s="39">
        <v>0</v>
      </c>
      <c r="PT35" s="39"/>
      <c r="PU35" s="39"/>
      <c r="PV35" s="39"/>
      <c r="PW35" s="39">
        <v>1</v>
      </c>
      <c r="PX35" s="39">
        <v>1</v>
      </c>
      <c r="PY35" s="39"/>
      <c r="PZ35" s="39" t="s">
        <v>383</v>
      </c>
      <c r="QA35" s="39" t="s">
        <v>2531</v>
      </c>
      <c r="QB35" s="39" t="s">
        <v>2839</v>
      </c>
      <c r="QC35" s="39" t="s">
        <v>2840</v>
      </c>
      <c r="QD35" s="39">
        <v>1</v>
      </c>
      <c r="QE35" s="39">
        <v>1</v>
      </c>
      <c r="QF35" s="39">
        <v>0</v>
      </c>
      <c r="QG35" s="39">
        <v>0</v>
      </c>
      <c r="QH35" s="39">
        <v>0</v>
      </c>
      <c r="QI35" s="39">
        <v>0</v>
      </c>
      <c r="QJ35" s="39">
        <v>0</v>
      </c>
      <c r="QK35" s="39">
        <v>0</v>
      </c>
      <c r="QL35" s="39"/>
      <c r="QM35" s="39" t="s">
        <v>2531</v>
      </c>
      <c r="QN35" s="39">
        <v>0</v>
      </c>
      <c r="QO35" s="39">
        <v>0</v>
      </c>
      <c r="QP35" s="39">
        <v>1</v>
      </c>
      <c r="QQ35" s="39">
        <v>0</v>
      </c>
      <c r="QR35" s="39">
        <v>0</v>
      </c>
      <c r="QS35" s="39"/>
      <c r="QT35" s="39" t="s">
        <v>2531</v>
      </c>
      <c r="QU35" s="39">
        <v>0</v>
      </c>
      <c r="QV35" s="39">
        <v>0</v>
      </c>
      <c r="QW35" s="39">
        <v>0</v>
      </c>
      <c r="QX35" s="39">
        <v>1</v>
      </c>
      <c r="QY35" s="39">
        <v>0</v>
      </c>
      <c r="QZ35" s="39">
        <v>0</v>
      </c>
      <c r="RA35" s="39">
        <v>0</v>
      </c>
      <c r="RB35" s="39"/>
      <c r="RC35" s="64">
        <v>1</v>
      </c>
      <c r="RD35" s="39">
        <v>0</v>
      </c>
      <c r="RE35" s="39">
        <v>0</v>
      </c>
      <c r="RF35" s="39"/>
      <c r="RG35" s="39">
        <v>0</v>
      </c>
      <c r="RH35" s="39">
        <v>0</v>
      </c>
      <c r="RI35" s="39"/>
      <c r="RJ35" s="39">
        <v>0</v>
      </c>
      <c r="RK35" s="39">
        <v>0</v>
      </c>
      <c r="RL35" s="39"/>
      <c r="RM35" s="39">
        <v>1</v>
      </c>
      <c r="RN35" s="39">
        <v>4</v>
      </c>
      <c r="RO35" s="39">
        <v>3</v>
      </c>
      <c r="RP35" s="39">
        <v>1</v>
      </c>
      <c r="RQ35" s="39" t="s">
        <v>3367</v>
      </c>
      <c r="RR35" s="39" t="s">
        <v>2435</v>
      </c>
      <c r="RS35" s="39">
        <v>0</v>
      </c>
      <c r="RT35" s="39">
        <v>0</v>
      </c>
      <c r="RU35" s="39">
        <v>0</v>
      </c>
      <c r="RV35" s="39">
        <v>0</v>
      </c>
      <c r="RW35" s="39">
        <v>0</v>
      </c>
      <c r="RX35" s="39">
        <v>0</v>
      </c>
      <c r="RY35" s="39">
        <v>0</v>
      </c>
      <c r="RZ35" s="39">
        <v>0</v>
      </c>
      <c r="SA35" s="39">
        <v>0</v>
      </c>
      <c r="SB35" s="39">
        <v>0</v>
      </c>
      <c r="SC35" s="39">
        <v>0</v>
      </c>
      <c r="SD35" s="39">
        <v>0</v>
      </c>
      <c r="SE35" s="39">
        <v>1</v>
      </c>
      <c r="SF35" s="39">
        <v>0</v>
      </c>
      <c r="SG35" s="39"/>
      <c r="SH35" s="39"/>
      <c r="SI35" s="39" t="s">
        <v>2435</v>
      </c>
      <c r="SJ35" s="39">
        <v>0</v>
      </c>
      <c r="SK35" s="39">
        <v>0</v>
      </c>
      <c r="SL35" s="39">
        <v>0</v>
      </c>
      <c r="SM35" s="39">
        <v>0</v>
      </c>
      <c r="SN35" s="39">
        <v>0</v>
      </c>
      <c r="SO35" s="39">
        <v>0</v>
      </c>
      <c r="SP35" s="39">
        <v>0</v>
      </c>
      <c r="SQ35" s="39">
        <v>0</v>
      </c>
      <c r="SR35" s="39">
        <v>0</v>
      </c>
      <c r="SS35" s="39">
        <v>1</v>
      </c>
      <c r="ST35" s="39"/>
      <c r="SU35" s="39" t="s">
        <v>2447</v>
      </c>
      <c r="SV35" s="39">
        <v>1</v>
      </c>
      <c r="SW35" s="39">
        <v>0</v>
      </c>
      <c r="SX35" s="39">
        <v>0</v>
      </c>
      <c r="SY35" s="39">
        <v>0</v>
      </c>
      <c r="SZ35" s="39">
        <v>0</v>
      </c>
      <c r="TA35" s="39"/>
      <c r="TB35" s="39"/>
      <c r="TC35" s="39"/>
      <c r="TD35" s="39">
        <v>1</v>
      </c>
      <c r="TE35" s="39" t="s">
        <v>3368</v>
      </c>
      <c r="TF35" s="39">
        <v>1</v>
      </c>
      <c r="TG35" s="39"/>
      <c r="TH35" s="39" t="s">
        <v>1979</v>
      </c>
      <c r="TI35" s="39">
        <v>0</v>
      </c>
      <c r="TJ35" s="39">
        <v>0</v>
      </c>
      <c r="TK35" s="39">
        <v>0</v>
      </c>
      <c r="TL35" s="39">
        <v>0</v>
      </c>
      <c r="TM35" s="39">
        <v>0</v>
      </c>
      <c r="TN35" s="39">
        <v>0</v>
      </c>
      <c r="TO35" s="39">
        <v>1</v>
      </c>
      <c r="TP35" s="39">
        <v>0</v>
      </c>
      <c r="TQ35" s="39" t="s">
        <v>3369</v>
      </c>
      <c r="TR35" s="39">
        <v>1</v>
      </c>
      <c r="TS35" s="39" t="s">
        <v>2435</v>
      </c>
      <c r="TT35" s="39">
        <v>0</v>
      </c>
      <c r="TU35" s="39">
        <v>0</v>
      </c>
      <c r="TV35" s="39">
        <v>0</v>
      </c>
      <c r="TW35" s="39">
        <v>0</v>
      </c>
      <c r="TX35" s="39">
        <v>0</v>
      </c>
      <c r="TY35" s="39">
        <v>0</v>
      </c>
      <c r="TZ35" s="39">
        <v>0</v>
      </c>
      <c r="UA35" s="39">
        <v>0</v>
      </c>
      <c r="UB35" s="39">
        <v>1</v>
      </c>
      <c r="UC35" s="39"/>
      <c r="UD35" s="39">
        <f>SUM(TT35+TV35+TW35+TX35)</f>
        <v>0</v>
      </c>
      <c r="UE35" s="39" t="s">
        <v>1241</v>
      </c>
      <c r="UF35" s="39">
        <v>0</v>
      </c>
      <c r="UG35" s="39">
        <v>0</v>
      </c>
      <c r="UH35" s="39">
        <v>0</v>
      </c>
      <c r="UI35" s="39">
        <v>0</v>
      </c>
      <c r="UJ35" s="39">
        <v>1</v>
      </c>
      <c r="UK35" s="39">
        <v>0</v>
      </c>
      <c r="UL35" s="39">
        <v>9</v>
      </c>
      <c r="UM35" s="39" t="s">
        <v>2418</v>
      </c>
      <c r="UN35" s="39">
        <v>0</v>
      </c>
      <c r="UO35" s="39" t="s">
        <v>383</v>
      </c>
      <c r="UP35" s="39" t="s">
        <v>383</v>
      </c>
      <c r="UQ35" s="39" t="s">
        <v>383</v>
      </c>
      <c r="UR35" s="39" t="s">
        <v>383</v>
      </c>
      <c r="US35" s="39" t="s">
        <v>383</v>
      </c>
      <c r="UT35" s="39" t="s">
        <v>383</v>
      </c>
      <c r="UU35" s="39" t="s">
        <v>383</v>
      </c>
      <c r="UV35" s="39">
        <v>0</v>
      </c>
      <c r="UW35" s="39" t="s">
        <v>383</v>
      </c>
      <c r="UX35" s="39" t="s">
        <v>3370</v>
      </c>
      <c r="UY35" s="39" t="s">
        <v>2846</v>
      </c>
      <c r="UZ35" s="39">
        <v>1</v>
      </c>
      <c r="VA35" s="39">
        <v>0</v>
      </c>
      <c r="VB35" s="39">
        <v>0</v>
      </c>
      <c r="VC35" s="39">
        <v>0</v>
      </c>
      <c r="VD35" s="39">
        <v>0</v>
      </c>
      <c r="VE35" s="39">
        <v>0</v>
      </c>
      <c r="VF35" s="39">
        <v>0</v>
      </c>
      <c r="VG35" s="39">
        <v>0</v>
      </c>
      <c r="VH35" s="39"/>
      <c r="VI35" s="39">
        <v>1</v>
      </c>
      <c r="VJ35" s="39">
        <v>0</v>
      </c>
      <c r="VK35" s="39">
        <v>0</v>
      </c>
      <c r="VL35" s="39"/>
      <c r="VM35" s="39">
        <v>0</v>
      </c>
      <c r="VN35" s="39">
        <v>0</v>
      </c>
      <c r="VO35" s="39"/>
      <c r="VP35" s="39">
        <v>0</v>
      </c>
      <c r="VQ35" s="39">
        <v>0</v>
      </c>
      <c r="VR35" s="39">
        <v>1</v>
      </c>
      <c r="VS35" s="39">
        <v>1</v>
      </c>
      <c r="VT35" s="39"/>
      <c r="VU35" s="39">
        <v>0</v>
      </c>
      <c r="VV35" s="39"/>
      <c r="VW35" s="39" t="s">
        <v>2484</v>
      </c>
      <c r="VX35" s="39">
        <v>0</v>
      </c>
      <c r="VY35" s="39">
        <v>0</v>
      </c>
      <c r="VZ35" s="39">
        <v>1</v>
      </c>
      <c r="WA35" s="39">
        <v>0</v>
      </c>
      <c r="WB35" s="39">
        <v>0</v>
      </c>
      <c r="WC35" s="39">
        <v>0</v>
      </c>
      <c r="WD35" s="39">
        <v>0</v>
      </c>
      <c r="WE35" s="39">
        <v>0</v>
      </c>
      <c r="WF35" s="39">
        <v>0</v>
      </c>
      <c r="WG35" s="39">
        <v>0</v>
      </c>
      <c r="WH35" s="39">
        <v>0</v>
      </c>
      <c r="WI35" s="39">
        <v>0</v>
      </c>
      <c r="WJ35" s="39">
        <v>0</v>
      </c>
      <c r="WK35" s="39">
        <v>0</v>
      </c>
      <c r="WL35" s="39" t="s">
        <v>3371</v>
      </c>
      <c r="WM35" s="39" t="s">
        <v>3371</v>
      </c>
      <c r="WN35" s="39"/>
      <c r="WO35" s="39">
        <f t="shared" si="0"/>
        <v>1</v>
      </c>
      <c r="WP35" s="39" t="s">
        <v>2577</v>
      </c>
      <c r="WQ35" s="39" t="s">
        <v>3372</v>
      </c>
      <c r="WR35" s="39" t="s">
        <v>1979</v>
      </c>
      <c r="WS35" s="39">
        <v>0</v>
      </c>
      <c r="WT35" s="39">
        <v>0</v>
      </c>
      <c r="WU35" s="39">
        <v>0</v>
      </c>
      <c r="WV35" s="39">
        <v>0</v>
      </c>
      <c r="WW35" s="39">
        <v>0</v>
      </c>
      <c r="WX35" s="39">
        <v>0</v>
      </c>
      <c r="WY35" s="39">
        <v>0</v>
      </c>
      <c r="WZ35" s="39">
        <v>1</v>
      </c>
      <c r="XA35" s="39">
        <v>0</v>
      </c>
      <c r="XB35" s="39">
        <v>0</v>
      </c>
      <c r="XC35" s="39">
        <v>0</v>
      </c>
      <c r="XD35" s="39" t="s">
        <v>1147</v>
      </c>
      <c r="XE35" s="39"/>
      <c r="XF35" s="39">
        <f t="shared" si="2"/>
        <v>0</v>
      </c>
      <c r="XG35" s="39" t="s">
        <v>2447</v>
      </c>
      <c r="XH35" s="39">
        <v>1</v>
      </c>
      <c r="XI35" s="39">
        <v>0</v>
      </c>
      <c r="XJ35" s="39">
        <v>0</v>
      </c>
      <c r="XK35" s="39">
        <v>0</v>
      </c>
      <c r="XL35" s="39">
        <v>0</v>
      </c>
      <c r="XM35" s="39"/>
      <c r="XN35" s="39"/>
      <c r="XO35" s="57" t="e">
        <f>SUM(XF35+WO35+VA35+UD35+TR35+TD35+#REF!)</f>
        <v>#REF!</v>
      </c>
      <c r="XP35" s="57">
        <v>4</v>
      </c>
      <c r="XQ35" s="56">
        <v>0</v>
      </c>
    </row>
    <row r="36" spans="1:641" ht="15" customHeight="1" x14ac:dyDescent="0.2">
      <c r="A36" s="63">
        <v>42446</v>
      </c>
      <c r="B36" s="63" t="s">
        <v>550</v>
      </c>
      <c r="C36" s="52" t="s">
        <v>838</v>
      </c>
      <c r="D36" s="39" t="s">
        <v>2989</v>
      </c>
      <c r="E36" s="52" t="s">
        <v>2888</v>
      </c>
      <c r="F36" s="52" t="s">
        <v>3373</v>
      </c>
      <c r="G36" s="52">
        <v>8.7191609999999997</v>
      </c>
      <c r="H36" s="52">
        <v>-80.058136000000005</v>
      </c>
      <c r="I36" s="52"/>
      <c r="J36" s="52"/>
      <c r="K36" s="52">
        <v>-80.058136000000005</v>
      </c>
      <c r="L36" s="52">
        <v>251.49897371700001</v>
      </c>
      <c r="M36" s="39">
        <v>96</v>
      </c>
      <c r="N36" s="39"/>
      <c r="O36" s="39">
        <v>4</v>
      </c>
      <c r="P36" s="39" t="s">
        <v>3374</v>
      </c>
      <c r="Q36" s="39">
        <v>0</v>
      </c>
      <c r="R36" s="41">
        <v>30</v>
      </c>
      <c r="S36" s="39">
        <v>2</v>
      </c>
      <c r="T36" s="39">
        <v>2</v>
      </c>
      <c r="U36" s="39" t="s">
        <v>2454</v>
      </c>
      <c r="V36" s="39" t="s">
        <v>2455</v>
      </c>
      <c r="W36" s="39" t="s">
        <v>2456</v>
      </c>
      <c r="X36" s="39" t="s">
        <v>383</v>
      </c>
      <c r="Y36" s="39"/>
      <c r="Z36" s="39">
        <v>0</v>
      </c>
      <c r="AA36" s="39">
        <v>1</v>
      </c>
      <c r="AB36" s="39">
        <v>0</v>
      </c>
      <c r="AC36" s="39">
        <v>0</v>
      </c>
      <c r="AD36" s="39">
        <v>0</v>
      </c>
      <c r="AE36" s="39">
        <v>0</v>
      </c>
      <c r="AF36" s="39">
        <v>0</v>
      </c>
      <c r="AG36" s="39" t="s">
        <v>2456</v>
      </c>
      <c r="AH36" s="39" t="s">
        <v>2401</v>
      </c>
      <c r="AI36" s="39">
        <v>0</v>
      </c>
      <c r="AJ36" s="39">
        <v>1</v>
      </c>
      <c r="AK36" s="39">
        <v>0</v>
      </c>
      <c r="AL36" s="39">
        <v>1</v>
      </c>
      <c r="AM36" s="39">
        <v>0</v>
      </c>
      <c r="AN36" s="39">
        <v>0</v>
      </c>
      <c r="AO36" s="39">
        <v>0</v>
      </c>
      <c r="AP36" s="39"/>
      <c r="AQ36" s="39">
        <v>1</v>
      </c>
      <c r="AR36" s="39" t="s">
        <v>3375</v>
      </c>
      <c r="AS36" s="39">
        <v>4</v>
      </c>
      <c r="AT36" s="39">
        <v>30</v>
      </c>
      <c r="AU36" s="39">
        <v>1</v>
      </c>
      <c r="AV36" s="39"/>
      <c r="AW36" s="39">
        <v>1</v>
      </c>
      <c r="AX36" s="39" t="s">
        <v>383</v>
      </c>
      <c r="AY36" s="39">
        <v>1</v>
      </c>
      <c r="AZ36" s="39">
        <v>0</v>
      </c>
      <c r="BA36" s="39">
        <v>0</v>
      </c>
      <c r="BB36" s="39">
        <v>0</v>
      </c>
      <c r="BC36" s="39"/>
      <c r="BD36" s="39">
        <v>2</v>
      </c>
      <c r="BE36" s="39" t="s">
        <v>383</v>
      </c>
      <c r="BF36" s="39">
        <v>0</v>
      </c>
      <c r="BG36" s="39">
        <v>1</v>
      </c>
      <c r="BH36" s="39">
        <v>0</v>
      </c>
      <c r="BI36" s="39">
        <v>0</v>
      </c>
      <c r="BJ36" s="39"/>
      <c r="BK36" s="39">
        <v>4</v>
      </c>
      <c r="BL36" s="39">
        <v>1</v>
      </c>
      <c r="BM36" s="39">
        <v>2</v>
      </c>
      <c r="BN36" s="39">
        <v>1</v>
      </c>
      <c r="BO36" s="39">
        <v>1</v>
      </c>
      <c r="BP36" s="39">
        <v>0</v>
      </c>
      <c r="BQ36" s="39">
        <v>0</v>
      </c>
      <c r="BR36" s="39">
        <v>0</v>
      </c>
      <c r="BS36" s="39">
        <v>0</v>
      </c>
      <c r="BT36" s="39">
        <v>0</v>
      </c>
      <c r="BU36" s="39" t="s">
        <v>3376</v>
      </c>
      <c r="BV36" s="39">
        <v>4</v>
      </c>
      <c r="BW36" s="39">
        <v>3</v>
      </c>
      <c r="BX36" s="39"/>
      <c r="BY36" s="39">
        <v>0</v>
      </c>
      <c r="BZ36" s="39">
        <v>0</v>
      </c>
      <c r="CA36" s="39">
        <v>1</v>
      </c>
      <c r="CB36" s="39">
        <v>0</v>
      </c>
      <c r="CC36" s="39"/>
      <c r="CD36" s="39">
        <v>4</v>
      </c>
      <c r="CE36" s="39">
        <v>1</v>
      </c>
      <c r="CF36" s="39"/>
      <c r="CG36" s="39">
        <v>3</v>
      </c>
      <c r="CH36" s="39"/>
      <c r="CI36" s="39">
        <v>3</v>
      </c>
      <c r="CJ36" s="39">
        <v>3</v>
      </c>
      <c r="CK36" s="39"/>
      <c r="CL36" s="39" t="s">
        <v>2688</v>
      </c>
      <c r="CM36" s="39" t="s">
        <v>3154</v>
      </c>
      <c r="CN36" s="64">
        <v>1</v>
      </c>
      <c r="CO36" s="39">
        <v>0</v>
      </c>
      <c r="CP36" s="39">
        <v>0</v>
      </c>
      <c r="CQ36" s="39"/>
      <c r="CR36" s="39">
        <v>0</v>
      </c>
      <c r="CS36" s="39"/>
      <c r="CT36" s="39">
        <v>0</v>
      </c>
      <c r="CU36" s="39">
        <v>0</v>
      </c>
      <c r="CV36" s="39">
        <v>0</v>
      </c>
      <c r="CW36" s="39"/>
      <c r="CX36" s="39">
        <v>0</v>
      </c>
      <c r="CY36" s="39">
        <v>1</v>
      </c>
      <c r="CZ36" s="39">
        <v>1</v>
      </c>
      <c r="DA36" s="39">
        <v>0</v>
      </c>
      <c r="DB36" s="39"/>
      <c r="DC36" s="39">
        <v>0</v>
      </c>
      <c r="DD36" s="39"/>
      <c r="DE36" s="39">
        <v>0</v>
      </c>
      <c r="DF36" s="41"/>
      <c r="DG36" s="39">
        <v>0</v>
      </c>
      <c r="DH36" s="39"/>
      <c r="DI36" s="39">
        <v>0</v>
      </c>
      <c r="DJ36" s="39"/>
      <c r="DK36" s="39"/>
      <c r="DL36" s="39">
        <v>0</v>
      </c>
      <c r="DM36" s="39"/>
      <c r="DN36" s="39">
        <v>0</v>
      </c>
      <c r="DO36" s="39"/>
      <c r="DP36" s="39">
        <v>0</v>
      </c>
      <c r="DQ36" s="39"/>
      <c r="DR36" s="39">
        <v>0</v>
      </c>
      <c r="DS36" s="39"/>
      <c r="DT36" s="39">
        <v>0</v>
      </c>
      <c r="DU36" s="39"/>
      <c r="DV36" s="39">
        <v>0</v>
      </c>
      <c r="DW36" s="39"/>
      <c r="DX36" s="39">
        <v>1</v>
      </c>
      <c r="DY36" s="39">
        <v>1</v>
      </c>
      <c r="DZ36" s="39">
        <v>1</v>
      </c>
      <c r="EA36" s="39" t="s">
        <v>2993</v>
      </c>
      <c r="EB36" s="39">
        <v>1</v>
      </c>
      <c r="EC36" s="39">
        <v>0</v>
      </c>
      <c r="ED36" s="39"/>
      <c r="EE36" s="39"/>
      <c r="EF36" s="39">
        <v>1</v>
      </c>
      <c r="EG36" s="39" t="s">
        <v>3377</v>
      </c>
      <c r="EH36" s="39">
        <v>0</v>
      </c>
      <c r="EI36" s="39" t="s">
        <v>383</v>
      </c>
      <c r="EJ36" s="39" t="s">
        <v>383</v>
      </c>
      <c r="EK36" s="39" t="s">
        <v>383</v>
      </c>
      <c r="EL36" s="64" t="s">
        <v>383</v>
      </c>
      <c r="EM36" s="64" t="s">
        <v>383</v>
      </c>
      <c r="EN36" s="64" t="s">
        <v>383</v>
      </c>
      <c r="EO36" s="64">
        <v>0</v>
      </c>
      <c r="EP36" s="64" t="s">
        <v>383</v>
      </c>
      <c r="EQ36" s="64" t="s">
        <v>383</v>
      </c>
      <c r="ER36" s="64" t="s">
        <v>383</v>
      </c>
      <c r="ES36" s="64" t="s">
        <v>383</v>
      </c>
      <c r="ET36" s="64" t="s">
        <v>383</v>
      </c>
      <c r="EU36" s="64" t="s">
        <v>383</v>
      </c>
      <c r="EV36" s="64">
        <v>1</v>
      </c>
      <c r="EW36" s="39">
        <v>1</v>
      </c>
      <c r="EX36" s="39" t="s">
        <v>2409</v>
      </c>
      <c r="EY36" s="39" t="s">
        <v>2410</v>
      </c>
      <c r="EZ36" s="39" t="s">
        <v>2665</v>
      </c>
      <c r="FA36" s="39" t="s">
        <v>2464</v>
      </c>
      <c r="FB36" s="39" t="s">
        <v>383</v>
      </c>
      <c r="FC36" s="39">
        <v>1</v>
      </c>
      <c r="FD36" s="39" t="s">
        <v>3072</v>
      </c>
      <c r="FE36" s="39" t="s">
        <v>2413</v>
      </c>
      <c r="FF36" s="39" t="s">
        <v>2410</v>
      </c>
      <c r="FG36" s="39" t="s">
        <v>2728</v>
      </c>
      <c r="FH36" s="39" t="s">
        <v>2415</v>
      </c>
      <c r="FI36" s="39" t="s">
        <v>383</v>
      </c>
      <c r="FJ36" s="39">
        <v>1</v>
      </c>
      <c r="FK36" s="39" t="s">
        <v>3378</v>
      </c>
      <c r="FL36" s="39" t="s">
        <v>2498</v>
      </c>
      <c r="FM36" s="39" t="s">
        <v>2466</v>
      </c>
      <c r="FN36" s="39" t="s">
        <v>3379</v>
      </c>
      <c r="FO36" s="39" t="s">
        <v>2415</v>
      </c>
      <c r="FP36" s="39" t="s">
        <v>383</v>
      </c>
      <c r="FQ36" s="39">
        <v>1</v>
      </c>
      <c r="FR36" s="39" t="s">
        <v>760</v>
      </c>
      <c r="FS36" s="39" t="s">
        <v>2409</v>
      </c>
      <c r="FT36" s="39" t="s">
        <v>2462</v>
      </c>
      <c r="FU36" s="39" t="s">
        <v>2664</v>
      </c>
      <c r="FV36" s="39" t="s">
        <v>2415</v>
      </c>
      <c r="FW36" s="39" t="s">
        <v>383</v>
      </c>
      <c r="FX36" s="39">
        <v>0</v>
      </c>
      <c r="FY36" s="39" t="s">
        <v>383</v>
      </c>
      <c r="FZ36" s="39" t="s">
        <v>383</v>
      </c>
      <c r="GA36" s="39" t="s">
        <v>383</v>
      </c>
      <c r="GB36" s="39" t="s">
        <v>383</v>
      </c>
      <c r="GC36" s="39" t="s">
        <v>383</v>
      </c>
      <c r="GD36" s="39" t="s">
        <v>383</v>
      </c>
      <c r="GE36" s="39">
        <v>1</v>
      </c>
      <c r="GF36" s="39" t="s">
        <v>383</v>
      </c>
      <c r="GG36" s="39" t="s">
        <v>383</v>
      </c>
      <c r="GH36" s="39" t="s">
        <v>2466</v>
      </c>
      <c r="GI36" s="39" t="s">
        <v>2665</v>
      </c>
      <c r="GJ36" s="39" t="s">
        <v>2464</v>
      </c>
      <c r="GK36" s="39">
        <v>1</v>
      </c>
      <c r="GL36" s="39">
        <v>0</v>
      </c>
      <c r="GM36" s="39" t="s">
        <v>383</v>
      </c>
      <c r="GN36" s="39" t="s">
        <v>383</v>
      </c>
      <c r="GO36" s="39" t="s">
        <v>383</v>
      </c>
      <c r="GP36" s="39" t="s">
        <v>383</v>
      </c>
      <c r="GQ36" s="39" t="s">
        <v>383</v>
      </c>
      <c r="GR36" s="39" t="s">
        <v>383</v>
      </c>
      <c r="GS36" s="39" t="s">
        <v>383</v>
      </c>
      <c r="GT36" s="39">
        <v>0</v>
      </c>
      <c r="GU36" s="39" t="s">
        <v>383</v>
      </c>
      <c r="GV36" s="39"/>
      <c r="GW36" s="39">
        <v>1</v>
      </c>
      <c r="GX36" s="39">
        <v>5</v>
      </c>
      <c r="GY36" s="39"/>
      <c r="GZ36" s="39">
        <v>1</v>
      </c>
      <c r="HA36" s="39">
        <v>5</v>
      </c>
      <c r="HB36" s="39"/>
      <c r="HC36" s="39">
        <v>0</v>
      </c>
      <c r="HD36" s="39" t="s">
        <v>383</v>
      </c>
      <c r="HE36" s="39"/>
      <c r="HF36" s="39">
        <v>0</v>
      </c>
      <c r="HG36" s="39" t="s">
        <v>383</v>
      </c>
      <c r="HH36" s="39"/>
      <c r="HI36" s="39">
        <v>0</v>
      </c>
      <c r="HJ36" s="39" t="s">
        <v>383</v>
      </c>
      <c r="HK36" s="39"/>
      <c r="HL36" s="39">
        <v>1</v>
      </c>
      <c r="HM36" s="39">
        <v>10</v>
      </c>
      <c r="HN36" s="39" t="s">
        <v>3380</v>
      </c>
      <c r="HO36" s="39">
        <v>0</v>
      </c>
      <c r="HP36" s="39" t="s">
        <v>383</v>
      </c>
      <c r="HQ36" s="39">
        <v>0</v>
      </c>
      <c r="HR36" s="39" t="s">
        <v>383</v>
      </c>
      <c r="HS36" s="39">
        <v>1</v>
      </c>
      <c r="HT36" s="39" t="s">
        <v>3381</v>
      </c>
      <c r="HU36" s="39">
        <v>2000</v>
      </c>
      <c r="HV36" s="39" t="s">
        <v>383</v>
      </c>
      <c r="HW36" s="39"/>
      <c r="HX36" s="39" t="s">
        <v>383</v>
      </c>
      <c r="HY36" s="39" t="s">
        <v>2417</v>
      </c>
      <c r="HZ36" s="39"/>
      <c r="IA36" s="39" t="s">
        <v>1734</v>
      </c>
      <c r="IB36" s="39"/>
      <c r="IC36" s="39">
        <v>0</v>
      </c>
      <c r="ID36" s="39">
        <v>0</v>
      </c>
      <c r="IE36" s="39" t="s">
        <v>383</v>
      </c>
      <c r="IF36" s="39" t="s">
        <v>383</v>
      </c>
      <c r="IG36" s="39">
        <v>1</v>
      </c>
      <c r="IH36" s="39">
        <v>15</v>
      </c>
      <c r="II36" s="39">
        <v>0</v>
      </c>
      <c r="IJ36" s="39">
        <v>0</v>
      </c>
      <c r="IK36" s="39" t="s">
        <v>383</v>
      </c>
      <c r="IL36" s="39">
        <v>0</v>
      </c>
      <c r="IM36" s="39">
        <v>0</v>
      </c>
      <c r="IN36" s="39" t="s">
        <v>383</v>
      </c>
      <c r="IO36" s="39" t="s">
        <v>383</v>
      </c>
      <c r="IP36" s="39" t="s">
        <v>383</v>
      </c>
      <c r="IQ36" s="39">
        <v>0</v>
      </c>
      <c r="IR36" s="39">
        <v>0</v>
      </c>
      <c r="IS36" s="39" t="s">
        <v>383</v>
      </c>
      <c r="IT36" s="39" t="s">
        <v>383</v>
      </c>
      <c r="IU36" s="39" t="s">
        <v>383</v>
      </c>
      <c r="IV36" s="39">
        <v>0</v>
      </c>
      <c r="IW36" s="39">
        <v>0</v>
      </c>
      <c r="IX36" s="39" t="s">
        <v>383</v>
      </c>
      <c r="IY36" s="39" t="s">
        <v>383</v>
      </c>
      <c r="IZ36" s="39" t="s">
        <v>383</v>
      </c>
      <c r="JA36" s="39">
        <v>0</v>
      </c>
      <c r="JB36" s="39">
        <v>0</v>
      </c>
      <c r="JC36" s="39" t="s">
        <v>383</v>
      </c>
      <c r="JD36" s="39" t="s">
        <v>383</v>
      </c>
      <c r="JE36" s="39" t="s">
        <v>383</v>
      </c>
      <c r="JF36" s="39">
        <v>0</v>
      </c>
      <c r="JG36" s="39">
        <v>0</v>
      </c>
      <c r="JH36" s="39" t="s">
        <v>383</v>
      </c>
      <c r="JI36" s="39" t="s">
        <v>383</v>
      </c>
      <c r="JJ36" s="39">
        <v>0</v>
      </c>
      <c r="JK36" s="39">
        <v>0</v>
      </c>
      <c r="JL36" s="39" t="s">
        <v>383</v>
      </c>
      <c r="JM36" s="39" t="s">
        <v>383</v>
      </c>
      <c r="JN36" s="39" t="s">
        <v>2896</v>
      </c>
      <c r="JO36" s="64">
        <v>4</v>
      </c>
      <c r="JP36" s="39">
        <v>0</v>
      </c>
      <c r="JQ36" s="39">
        <v>0</v>
      </c>
      <c r="JR36" s="39">
        <v>0</v>
      </c>
      <c r="JS36" s="39">
        <v>2</v>
      </c>
      <c r="JT36" s="39">
        <v>2</v>
      </c>
      <c r="JU36" s="39">
        <v>2</v>
      </c>
      <c r="JV36" s="39">
        <v>2</v>
      </c>
      <c r="JW36" s="39">
        <v>2</v>
      </c>
      <c r="JX36" s="39">
        <v>0</v>
      </c>
      <c r="JY36" s="39">
        <v>0</v>
      </c>
      <c r="JZ36" s="39">
        <v>2</v>
      </c>
      <c r="KA36" s="39">
        <v>2</v>
      </c>
      <c r="KB36" s="39">
        <v>1</v>
      </c>
      <c r="KC36" s="39">
        <v>1</v>
      </c>
      <c r="KD36" s="39">
        <v>1</v>
      </c>
      <c r="KE36" s="39">
        <v>56</v>
      </c>
      <c r="KF36" s="39">
        <v>2000</v>
      </c>
      <c r="KG36" s="39" t="s">
        <v>3382</v>
      </c>
      <c r="KH36" s="39">
        <v>2</v>
      </c>
      <c r="KI36" s="39">
        <v>5</v>
      </c>
      <c r="KJ36" s="39"/>
      <c r="KK36" s="39">
        <v>0</v>
      </c>
      <c r="KL36" s="39"/>
      <c r="KM36" s="39"/>
      <c r="KN36" s="39">
        <v>0</v>
      </c>
      <c r="KO36" s="39"/>
      <c r="KP36" s="39"/>
      <c r="KQ36" s="39">
        <v>4</v>
      </c>
      <c r="KR36" s="39">
        <v>30</v>
      </c>
      <c r="KS36" s="39" t="s">
        <v>2897</v>
      </c>
      <c r="KT36" s="64" t="s">
        <v>3022</v>
      </c>
      <c r="KU36" s="39">
        <v>0</v>
      </c>
      <c r="KV36" s="39">
        <v>0</v>
      </c>
      <c r="KW36" s="39">
        <v>0</v>
      </c>
      <c r="KX36" s="39">
        <v>0</v>
      </c>
      <c r="KY36" s="39">
        <v>0</v>
      </c>
      <c r="KZ36" s="39">
        <v>0</v>
      </c>
      <c r="LA36" s="39">
        <v>0</v>
      </c>
      <c r="LB36" s="39">
        <v>0</v>
      </c>
      <c r="LC36" s="39">
        <v>1</v>
      </c>
      <c r="LD36" s="39" t="s">
        <v>2930</v>
      </c>
      <c r="LE36" s="39">
        <v>1</v>
      </c>
      <c r="LF36" s="39">
        <v>1</v>
      </c>
      <c r="LG36" s="39">
        <v>0</v>
      </c>
      <c r="LH36" s="39">
        <v>0</v>
      </c>
      <c r="LI36" s="39">
        <v>0</v>
      </c>
      <c r="LJ36" s="39"/>
      <c r="LK36" s="39" t="s">
        <v>2702</v>
      </c>
      <c r="LL36" s="39">
        <v>1</v>
      </c>
      <c r="LM36" s="39">
        <v>0</v>
      </c>
      <c r="LN36" s="39">
        <v>1</v>
      </c>
      <c r="LO36" s="39">
        <v>0</v>
      </c>
      <c r="LP36" s="39">
        <v>0</v>
      </c>
      <c r="LQ36" s="39" t="s">
        <v>3383</v>
      </c>
      <c r="LR36" s="39">
        <v>1</v>
      </c>
      <c r="LS36" s="39"/>
      <c r="LT36" s="39">
        <v>18</v>
      </c>
      <c r="LU36" s="39" t="s">
        <v>3384</v>
      </c>
      <c r="LV36" s="39">
        <v>1</v>
      </c>
      <c r="LW36" s="39">
        <v>1</v>
      </c>
      <c r="LX36" s="39">
        <v>0</v>
      </c>
      <c r="LY36" s="39"/>
      <c r="LZ36" s="39">
        <v>1</v>
      </c>
      <c r="MA36" s="39">
        <v>1</v>
      </c>
      <c r="MB36" s="39">
        <v>1</v>
      </c>
      <c r="MC36" s="39">
        <v>1</v>
      </c>
      <c r="MD36" s="39">
        <v>1</v>
      </c>
      <c r="ME36" s="39">
        <v>1</v>
      </c>
      <c r="MF36" s="39"/>
      <c r="MG36" s="39">
        <v>0</v>
      </c>
      <c r="MH36" s="39" t="s">
        <v>3385</v>
      </c>
      <c r="MI36" s="39">
        <v>1</v>
      </c>
      <c r="MJ36" s="39" t="s">
        <v>3386</v>
      </c>
      <c r="MK36" s="39">
        <v>0</v>
      </c>
      <c r="ML36" s="39">
        <v>1</v>
      </c>
      <c r="MM36" s="39">
        <v>1</v>
      </c>
      <c r="MN36" s="39">
        <v>0</v>
      </c>
      <c r="MO36" s="39"/>
      <c r="MP36" s="39"/>
      <c r="MQ36" s="39">
        <v>0</v>
      </c>
      <c r="MR36" s="39">
        <v>0</v>
      </c>
      <c r="MS36" s="39"/>
      <c r="MT36" s="39"/>
      <c r="MU36" s="39"/>
      <c r="MV36" s="39">
        <v>1</v>
      </c>
      <c r="MW36" s="58" t="s">
        <v>2901</v>
      </c>
      <c r="MX36" s="39">
        <v>1</v>
      </c>
      <c r="MY36" s="39">
        <v>0</v>
      </c>
      <c r="MZ36" s="39">
        <v>1</v>
      </c>
      <c r="NA36" s="39">
        <v>0</v>
      </c>
      <c r="NB36" s="39">
        <v>0</v>
      </c>
      <c r="NC36" s="39">
        <v>0</v>
      </c>
      <c r="ND36" s="39">
        <v>0</v>
      </c>
      <c r="NE36" s="39">
        <v>0</v>
      </c>
      <c r="NF36" s="39">
        <v>0</v>
      </c>
      <c r="NG36" s="39"/>
      <c r="NH36" s="39" t="s">
        <v>3387</v>
      </c>
      <c r="NI36" s="39"/>
      <c r="NJ36" s="39" t="s">
        <v>3388</v>
      </c>
      <c r="NK36" s="39" t="s">
        <v>2478</v>
      </c>
      <c r="NL36" s="39" t="s">
        <v>3389</v>
      </c>
      <c r="NM36" s="39">
        <v>0</v>
      </c>
      <c r="NN36" s="39"/>
      <c r="NO36" s="39"/>
      <c r="NP36" s="39"/>
      <c r="NQ36" s="39"/>
      <c r="NR36" s="39"/>
      <c r="NS36" s="39"/>
      <c r="NT36" s="39"/>
      <c r="NU36" s="39"/>
      <c r="NV36" s="39"/>
      <c r="NW36" s="39">
        <v>0</v>
      </c>
      <c r="NX36" s="39"/>
      <c r="NY36" s="39">
        <v>1</v>
      </c>
      <c r="NZ36" s="39">
        <v>1</v>
      </c>
      <c r="OA36" s="39" t="s">
        <v>2967</v>
      </c>
      <c r="OB36" s="39">
        <v>0</v>
      </c>
      <c r="OC36" s="39">
        <v>0</v>
      </c>
      <c r="OD36" s="39">
        <v>1</v>
      </c>
      <c r="OE36" s="39">
        <v>0</v>
      </c>
      <c r="OF36" s="39">
        <v>0</v>
      </c>
      <c r="OG36" s="39">
        <v>0</v>
      </c>
      <c r="OH36" s="39">
        <v>0</v>
      </c>
      <c r="OI36" s="39">
        <v>0</v>
      </c>
      <c r="OJ36" s="39"/>
      <c r="OK36" s="39">
        <v>1</v>
      </c>
      <c r="OL36" s="39"/>
      <c r="OM36" s="64" t="s">
        <v>2434</v>
      </c>
      <c r="ON36" s="39">
        <v>1</v>
      </c>
      <c r="OO36" s="39">
        <v>0</v>
      </c>
      <c r="OP36" s="39">
        <v>0</v>
      </c>
      <c r="OQ36" s="39">
        <v>0</v>
      </c>
      <c r="OR36" s="39">
        <v>0</v>
      </c>
      <c r="OS36" s="39">
        <v>0</v>
      </c>
      <c r="OT36" s="39">
        <v>0</v>
      </c>
      <c r="OU36" s="39">
        <v>0</v>
      </c>
      <c r="OV36" s="39">
        <v>0</v>
      </c>
      <c r="OW36" s="39">
        <v>0</v>
      </c>
      <c r="OX36" s="39"/>
      <c r="OY36" s="39"/>
      <c r="OZ36" s="39" t="s">
        <v>2565</v>
      </c>
      <c r="PA36" s="39">
        <v>0</v>
      </c>
      <c r="PB36" s="39">
        <v>0</v>
      </c>
      <c r="PC36" s="39">
        <v>1</v>
      </c>
      <c r="PD36" s="39">
        <v>0</v>
      </c>
      <c r="PE36" s="39">
        <v>0</v>
      </c>
      <c r="PF36" s="39">
        <v>0</v>
      </c>
      <c r="PG36" s="39">
        <v>0</v>
      </c>
      <c r="PH36" s="39"/>
      <c r="PI36" s="39">
        <v>1</v>
      </c>
      <c r="PJ36" s="64" t="s">
        <v>1979</v>
      </c>
      <c r="PK36" s="39">
        <v>0</v>
      </c>
      <c r="PL36" s="39">
        <v>0</v>
      </c>
      <c r="PM36" s="39">
        <v>0</v>
      </c>
      <c r="PN36" s="39">
        <v>0</v>
      </c>
      <c r="PO36" s="39">
        <v>0</v>
      </c>
      <c r="PP36" s="39">
        <v>0</v>
      </c>
      <c r="PQ36" s="39">
        <v>0</v>
      </c>
      <c r="PR36" s="39">
        <v>1</v>
      </c>
      <c r="PS36" s="39">
        <v>0</v>
      </c>
      <c r="PT36" s="64" t="s">
        <v>2436</v>
      </c>
      <c r="PU36" s="39"/>
      <c r="PV36" s="39"/>
      <c r="PW36" s="39">
        <v>0</v>
      </c>
      <c r="PX36" s="39">
        <v>0</v>
      </c>
      <c r="PY36" s="39"/>
      <c r="PZ36" s="39" t="s">
        <v>383</v>
      </c>
      <c r="QA36" s="39" t="s">
        <v>2986</v>
      </c>
      <c r="QB36" s="39" t="s">
        <v>2439</v>
      </c>
      <c r="QC36" s="39" t="s">
        <v>2440</v>
      </c>
      <c r="QD36" s="39">
        <v>1</v>
      </c>
      <c r="QE36" s="39">
        <v>1</v>
      </c>
      <c r="QF36" s="39">
        <v>0</v>
      </c>
      <c r="QG36" s="39">
        <v>0</v>
      </c>
      <c r="QH36" s="39">
        <v>0</v>
      </c>
      <c r="QI36" s="39">
        <v>0</v>
      </c>
      <c r="QJ36" s="39">
        <v>0</v>
      </c>
      <c r="QK36" s="39">
        <v>0</v>
      </c>
      <c r="QL36" s="39"/>
      <c r="QM36" s="39" t="s">
        <v>2442</v>
      </c>
      <c r="QN36" s="39">
        <v>1</v>
      </c>
      <c r="QO36" s="39">
        <v>0</v>
      </c>
      <c r="QP36" s="39">
        <v>0</v>
      </c>
      <c r="QQ36" s="39">
        <v>0</v>
      </c>
      <c r="QR36" s="39">
        <v>0</v>
      </c>
      <c r="QS36" s="39"/>
      <c r="QT36" s="64" t="s">
        <v>3390</v>
      </c>
      <c r="QU36" s="39">
        <v>0</v>
      </c>
      <c r="QV36" s="64">
        <v>1</v>
      </c>
      <c r="QW36" s="64">
        <v>1</v>
      </c>
      <c r="QX36" s="39">
        <v>0</v>
      </c>
      <c r="QY36" s="39">
        <v>0</v>
      </c>
      <c r="QZ36" s="39">
        <v>0</v>
      </c>
      <c r="RA36" s="39">
        <v>0</v>
      </c>
      <c r="RB36" s="39"/>
      <c r="RC36" s="39">
        <v>1</v>
      </c>
      <c r="RD36" s="39">
        <v>1</v>
      </c>
      <c r="RE36" s="39">
        <v>4</v>
      </c>
      <c r="RF36" s="39"/>
      <c r="RG36" s="39">
        <v>1</v>
      </c>
      <c r="RH36" s="39">
        <v>4</v>
      </c>
      <c r="RI36" s="39"/>
      <c r="RJ36" s="39">
        <v>0</v>
      </c>
      <c r="RK36" s="39">
        <v>0</v>
      </c>
      <c r="RL36" s="39"/>
      <c r="RM36" s="39">
        <v>1</v>
      </c>
      <c r="RN36" s="39">
        <v>4</v>
      </c>
      <c r="RO36" s="39"/>
      <c r="RP36" s="39">
        <v>0</v>
      </c>
      <c r="RQ36" s="39"/>
      <c r="RR36" s="39" t="s">
        <v>3058</v>
      </c>
      <c r="RS36" s="39">
        <v>0</v>
      </c>
      <c r="RT36" s="39">
        <v>0</v>
      </c>
      <c r="RU36" s="39">
        <v>0</v>
      </c>
      <c r="RV36" s="39">
        <v>0</v>
      </c>
      <c r="RW36" s="39">
        <v>0</v>
      </c>
      <c r="RX36" s="39">
        <v>0</v>
      </c>
      <c r="RY36" s="39">
        <v>0</v>
      </c>
      <c r="RZ36" s="39">
        <v>0</v>
      </c>
      <c r="SA36" s="39">
        <v>0</v>
      </c>
      <c r="SB36" s="39">
        <v>1</v>
      </c>
      <c r="SC36" s="39">
        <v>0</v>
      </c>
      <c r="SD36" s="39">
        <v>0</v>
      </c>
      <c r="SE36" s="39">
        <v>0</v>
      </c>
      <c r="SF36" s="39">
        <v>1</v>
      </c>
      <c r="SG36" s="64" t="s">
        <v>2444</v>
      </c>
      <c r="SH36" s="39" t="s">
        <v>2445</v>
      </c>
      <c r="SI36" s="39" t="s">
        <v>2435</v>
      </c>
      <c r="SJ36" s="39">
        <v>0</v>
      </c>
      <c r="SK36" s="39">
        <v>0</v>
      </c>
      <c r="SL36" s="39">
        <v>0</v>
      </c>
      <c r="SM36" s="39">
        <v>0</v>
      </c>
      <c r="SN36" s="39">
        <v>0</v>
      </c>
      <c r="SO36" s="39">
        <v>0</v>
      </c>
      <c r="SP36" s="39">
        <v>0</v>
      </c>
      <c r="SQ36" s="39">
        <v>0</v>
      </c>
      <c r="SR36" s="39">
        <v>0</v>
      </c>
      <c r="SS36" s="39">
        <v>1</v>
      </c>
      <c r="ST36" s="39"/>
      <c r="SU36" s="39" t="s">
        <v>2447</v>
      </c>
      <c r="SV36" s="39">
        <v>1</v>
      </c>
      <c r="SW36" s="39">
        <v>0</v>
      </c>
      <c r="SX36" s="39">
        <v>0</v>
      </c>
      <c r="SY36" s="39">
        <v>0</v>
      </c>
      <c r="SZ36" s="39">
        <v>0</v>
      </c>
      <c r="TA36" s="39"/>
      <c r="TB36" s="39"/>
      <c r="TC36" s="39"/>
      <c r="TD36" s="39">
        <v>0</v>
      </c>
      <c r="TE36" s="39" t="s">
        <v>3391</v>
      </c>
      <c r="TF36" s="39">
        <v>1</v>
      </c>
      <c r="TG36" s="39"/>
      <c r="TH36" s="39" t="s">
        <v>2573</v>
      </c>
      <c r="TI36" s="39">
        <v>1</v>
      </c>
      <c r="TJ36" s="39">
        <v>0</v>
      </c>
      <c r="TK36" s="39">
        <v>0</v>
      </c>
      <c r="TL36" s="39">
        <v>0</v>
      </c>
      <c r="TM36" s="39">
        <v>0</v>
      </c>
      <c r="TN36" s="39">
        <v>0</v>
      </c>
      <c r="TO36" s="39">
        <v>0</v>
      </c>
      <c r="TP36" s="39">
        <v>0</v>
      </c>
      <c r="TQ36" s="39"/>
      <c r="TR36" s="39">
        <v>0</v>
      </c>
      <c r="TS36" s="39" t="s">
        <v>2435</v>
      </c>
      <c r="TT36" s="39">
        <v>0</v>
      </c>
      <c r="TU36" s="39">
        <v>0</v>
      </c>
      <c r="TV36" s="39">
        <v>0</v>
      </c>
      <c r="TW36" s="39">
        <v>0</v>
      </c>
      <c r="TX36" s="39">
        <v>0</v>
      </c>
      <c r="TY36" s="39">
        <v>0</v>
      </c>
      <c r="TZ36" s="39">
        <v>0</v>
      </c>
      <c r="UA36" s="39">
        <v>0</v>
      </c>
      <c r="UB36" s="39">
        <v>1</v>
      </c>
      <c r="UC36" s="39"/>
      <c r="UD36" s="39">
        <f>SUM(TT36+TV36+TW36+TX36)</f>
        <v>0</v>
      </c>
      <c r="UE36" s="39" t="s">
        <v>2435</v>
      </c>
      <c r="UF36" s="39">
        <v>0</v>
      </c>
      <c r="UG36" s="39">
        <v>0</v>
      </c>
      <c r="UH36" s="39">
        <v>0</v>
      </c>
      <c r="UI36" s="39">
        <v>0</v>
      </c>
      <c r="UJ36" s="39">
        <v>0</v>
      </c>
      <c r="UK36" s="39">
        <v>1</v>
      </c>
      <c r="UL36" s="39">
        <v>9</v>
      </c>
      <c r="UM36" s="39" t="s">
        <v>2418</v>
      </c>
      <c r="UN36" s="39">
        <v>0</v>
      </c>
      <c r="UO36" s="39" t="s">
        <v>383</v>
      </c>
      <c r="UP36" s="39" t="s">
        <v>383</v>
      </c>
      <c r="UQ36" s="39" t="s">
        <v>383</v>
      </c>
      <c r="UR36" s="39" t="s">
        <v>383</v>
      </c>
      <c r="US36" s="39" t="s">
        <v>383</v>
      </c>
      <c r="UT36" s="39" t="s">
        <v>383</v>
      </c>
      <c r="UU36" s="39" t="s">
        <v>383</v>
      </c>
      <c r="UV36" s="39">
        <v>0</v>
      </c>
      <c r="UW36" s="39" t="s">
        <v>383</v>
      </c>
      <c r="UX36" s="39" t="s">
        <v>2943</v>
      </c>
      <c r="UY36" s="39" t="s">
        <v>2435</v>
      </c>
      <c r="UZ36" s="39">
        <v>0</v>
      </c>
      <c r="VA36" s="39">
        <v>0</v>
      </c>
      <c r="VB36" s="39">
        <v>0</v>
      </c>
      <c r="VC36" s="39">
        <v>0</v>
      </c>
      <c r="VD36" s="39">
        <v>0</v>
      </c>
      <c r="VE36" s="39">
        <v>0</v>
      </c>
      <c r="VF36" s="39">
        <v>1</v>
      </c>
      <c r="VG36" s="39">
        <v>0</v>
      </c>
      <c r="VH36" s="39"/>
      <c r="VI36" s="39">
        <v>1</v>
      </c>
      <c r="VJ36" s="39" t="s">
        <v>383</v>
      </c>
      <c r="VK36" s="39" t="s">
        <v>383</v>
      </c>
      <c r="VL36" s="39" t="s">
        <v>383</v>
      </c>
      <c r="VM36" s="39">
        <v>1</v>
      </c>
      <c r="VN36" s="39">
        <v>4</v>
      </c>
      <c r="VO36" s="39"/>
      <c r="VP36" s="39" t="s">
        <v>383</v>
      </c>
      <c r="VQ36" s="39" t="s">
        <v>383</v>
      </c>
      <c r="VR36" s="39" t="s">
        <v>383</v>
      </c>
      <c r="VS36" s="39" t="s">
        <v>383</v>
      </c>
      <c r="VT36" s="39" t="s">
        <v>383</v>
      </c>
      <c r="VU36" s="39" t="s">
        <v>383</v>
      </c>
      <c r="VV36" s="39" t="s">
        <v>3392</v>
      </c>
      <c r="VW36" s="64" t="s">
        <v>3393</v>
      </c>
      <c r="VX36" s="39">
        <v>0</v>
      </c>
      <c r="VY36" s="39">
        <v>0</v>
      </c>
      <c r="VZ36" s="39">
        <v>0</v>
      </c>
      <c r="WA36" s="39">
        <v>0</v>
      </c>
      <c r="WB36" s="39">
        <v>0</v>
      </c>
      <c r="WC36" s="39">
        <v>0</v>
      </c>
      <c r="WD36" s="39">
        <v>0</v>
      </c>
      <c r="WE36" s="39">
        <v>0</v>
      </c>
      <c r="WF36" s="39">
        <v>0</v>
      </c>
      <c r="WG36" s="39">
        <v>0</v>
      </c>
      <c r="WH36" s="39">
        <v>0</v>
      </c>
      <c r="WI36" s="39">
        <v>0</v>
      </c>
      <c r="WJ36" s="39">
        <v>0</v>
      </c>
      <c r="WK36" s="39">
        <v>1</v>
      </c>
      <c r="WL36" s="39" t="s">
        <v>2540</v>
      </c>
      <c r="WM36" s="39" t="s">
        <v>2541</v>
      </c>
      <c r="WN36" s="39"/>
      <c r="WO36" s="39">
        <f t="shared" si="0"/>
        <v>0</v>
      </c>
      <c r="WP36" s="64" t="s">
        <v>2593</v>
      </c>
      <c r="WQ36" s="39"/>
      <c r="WR36" s="39" t="s">
        <v>2435</v>
      </c>
      <c r="WS36" s="39">
        <v>0</v>
      </c>
      <c r="WT36" s="39">
        <v>0</v>
      </c>
      <c r="WU36" s="39">
        <v>0</v>
      </c>
      <c r="WV36" s="39">
        <v>0</v>
      </c>
      <c r="WW36" s="39">
        <v>0</v>
      </c>
      <c r="WX36" s="39">
        <v>0</v>
      </c>
      <c r="WY36" s="39">
        <v>0</v>
      </c>
      <c r="WZ36" s="39">
        <v>0</v>
      </c>
      <c r="XA36" s="39">
        <v>0</v>
      </c>
      <c r="XB36" s="39">
        <v>1</v>
      </c>
      <c r="XC36" s="39">
        <v>0</v>
      </c>
      <c r="XD36" s="39"/>
      <c r="XE36" s="39"/>
      <c r="XF36" s="39">
        <f t="shared" si="2"/>
        <v>0</v>
      </c>
      <c r="XG36" s="39" t="s">
        <v>2447</v>
      </c>
      <c r="XH36" s="39">
        <v>1</v>
      </c>
      <c r="XI36" s="39">
        <v>0</v>
      </c>
      <c r="XJ36" s="39">
        <v>0</v>
      </c>
      <c r="XK36" s="39">
        <v>0</v>
      </c>
      <c r="XL36" s="39">
        <v>0</v>
      </c>
      <c r="XM36" s="39"/>
      <c r="XN36" s="39"/>
      <c r="XO36" s="57" t="e">
        <f>SUM(XF36+WO36+VA36+UD36+TR36+TD36+#REF!)</f>
        <v>#REF!</v>
      </c>
      <c r="XP36" s="57">
        <v>1</v>
      </c>
      <c r="XQ36" s="56">
        <v>0</v>
      </c>
    </row>
    <row r="37" spans="1:641" ht="15" customHeight="1" x14ac:dyDescent="0.2">
      <c r="A37" s="63">
        <v>42446</v>
      </c>
      <c r="B37" s="63" t="s">
        <v>550</v>
      </c>
      <c r="C37" s="52" t="s">
        <v>866</v>
      </c>
      <c r="D37" s="39" t="s">
        <v>3093</v>
      </c>
      <c r="E37" s="52" t="s">
        <v>2888</v>
      </c>
      <c r="F37" s="52" t="s">
        <v>3394</v>
      </c>
      <c r="G37" s="52">
        <v>8.723884</v>
      </c>
      <c r="H37" s="52">
        <v>-80.055239999999998</v>
      </c>
      <c r="I37" s="52"/>
      <c r="J37" s="52"/>
      <c r="K37" s="52">
        <v>-80.055239999999998</v>
      </c>
      <c r="L37" s="52">
        <v>690.91143166799998</v>
      </c>
      <c r="M37" s="39">
        <v>96</v>
      </c>
      <c r="N37" s="39"/>
      <c r="O37" s="39">
        <v>8</v>
      </c>
      <c r="P37" s="39" t="s">
        <v>3395</v>
      </c>
      <c r="Q37" s="39">
        <v>1</v>
      </c>
      <c r="R37" s="41">
        <v>41</v>
      </c>
      <c r="S37" s="39">
        <v>2</v>
      </c>
      <c r="T37" s="39">
        <v>2</v>
      </c>
      <c r="U37" s="39" t="s">
        <v>2454</v>
      </c>
      <c r="V37" s="39" t="s">
        <v>3396</v>
      </c>
      <c r="W37" s="39" t="s">
        <v>2456</v>
      </c>
      <c r="X37" s="39" t="s">
        <v>383</v>
      </c>
      <c r="Y37" s="39" t="s">
        <v>2581</v>
      </c>
      <c r="Z37" s="39">
        <v>0</v>
      </c>
      <c r="AA37" s="39">
        <v>1</v>
      </c>
      <c r="AB37" s="39">
        <v>0</v>
      </c>
      <c r="AC37" s="39">
        <v>0</v>
      </c>
      <c r="AD37" s="39">
        <v>0</v>
      </c>
      <c r="AE37" s="39">
        <v>0</v>
      </c>
      <c r="AF37" s="39">
        <v>0</v>
      </c>
      <c r="AG37" s="39" t="s">
        <v>2456</v>
      </c>
      <c r="AH37" s="39" t="s">
        <v>383</v>
      </c>
      <c r="AI37" s="39">
        <v>0</v>
      </c>
      <c r="AJ37" s="39">
        <v>1</v>
      </c>
      <c r="AK37" s="39">
        <v>0</v>
      </c>
      <c r="AL37" s="39">
        <v>0</v>
      </c>
      <c r="AM37" s="39">
        <v>0</v>
      </c>
      <c r="AN37" s="39">
        <v>0</v>
      </c>
      <c r="AO37" s="39">
        <v>0</v>
      </c>
      <c r="AP37" s="39" t="s">
        <v>2581</v>
      </c>
      <c r="AQ37" s="39">
        <v>0</v>
      </c>
      <c r="AR37" s="39"/>
      <c r="AS37" s="39">
        <v>10</v>
      </c>
      <c r="AT37" s="39">
        <v>48</v>
      </c>
      <c r="AU37" s="39">
        <v>1</v>
      </c>
      <c r="AV37" s="39"/>
      <c r="AW37" s="39">
        <v>1</v>
      </c>
      <c r="AX37" s="39" t="s">
        <v>383</v>
      </c>
      <c r="AY37" s="39">
        <v>1</v>
      </c>
      <c r="AZ37" s="39">
        <v>0</v>
      </c>
      <c r="BA37" s="39">
        <v>0</v>
      </c>
      <c r="BB37" s="39">
        <v>0</v>
      </c>
      <c r="BC37" s="39"/>
      <c r="BD37" s="39">
        <v>2</v>
      </c>
      <c r="BE37" s="39" t="s">
        <v>383</v>
      </c>
      <c r="BF37" s="64">
        <v>0</v>
      </c>
      <c r="BG37" s="39">
        <v>1</v>
      </c>
      <c r="BH37" s="39">
        <v>0</v>
      </c>
      <c r="BI37" s="39">
        <v>0</v>
      </c>
      <c r="BJ37" s="39" t="s">
        <v>3015</v>
      </c>
      <c r="BK37" s="39">
        <v>3</v>
      </c>
      <c r="BL37" s="39">
        <v>2</v>
      </c>
      <c r="BM37" s="39" t="s">
        <v>383</v>
      </c>
      <c r="BN37" s="39">
        <v>0</v>
      </c>
      <c r="BO37" s="39">
        <v>1</v>
      </c>
      <c r="BP37" s="39">
        <v>0</v>
      </c>
      <c r="BQ37" s="39">
        <v>0</v>
      </c>
      <c r="BR37" s="39">
        <v>0</v>
      </c>
      <c r="BS37" s="39">
        <v>0</v>
      </c>
      <c r="BT37" s="39">
        <v>0</v>
      </c>
      <c r="BU37" s="39"/>
      <c r="BV37" s="39">
        <v>3</v>
      </c>
      <c r="BW37" s="39">
        <v>3</v>
      </c>
      <c r="BX37" s="39"/>
      <c r="BY37" s="39">
        <v>0</v>
      </c>
      <c r="BZ37" s="39">
        <v>0</v>
      </c>
      <c r="CA37" s="39">
        <v>1</v>
      </c>
      <c r="CB37" s="39">
        <v>0</v>
      </c>
      <c r="CC37" s="39" t="s">
        <v>3397</v>
      </c>
      <c r="CD37" s="39">
        <v>3</v>
      </c>
      <c r="CE37" s="39">
        <v>1</v>
      </c>
      <c r="CF37" s="39"/>
      <c r="CG37" s="39">
        <v>2</v>
      </c>
      <c r="CH37" s="39"/>
      <c r="CI37" s="39">
        <v>3</v>
      </c>
      <c r="CJ37" s="39">
        <v>3</v>
      </c>
      <c r="CK37" s="39"/>
      <c r="CL37" s="39" t="s">
        <v>2688</v>
      </c>
      <c r="CM37" s="39" t="s">
        <v>3398</v>
      </c>
      <c r="CN37" s="64">
        <v>1</v>
      </c>
      <c r="CO37" s="39">
        <v>0</v>
      </c>
      <c r="CP37" s="39">
        <v>0</v>
      </c>
      <c r="CQ37" s="39"/>
      <c r="CR37" s="39">
        <v>0</v>
      </c>
      <c r="CS37" s="39"/>
      <c r="CT37" s="39">
        <v>0</v>
      </c>
      <c r="CU37" s="39">
        <v>0</v>
      </c>
      <c r="CV37" s="39">
        <v>0</v>
      </c>
      <c r="CW37" s="39"/>
      <c r="CX37" s="39">
        <v>0</v>
      </c>
      <c r="CY37" s="39">
        <v>1</v>
      </c>
      <c r="CZ37" s="39">
        <v>1</v>
      </c>
      <c r="DA37" s="39">
        <v>0</v>
      </c>
      <c r="DB37" s="39"/>
      <c r="DC37" s="39">
        <v>0</v>
      </c>
      <c r="DD37" s="39"/>
      <c r="DE37" s="39">
        <v>1</v>
      </c>
      <c r="DF37" s="41">
        <v>1</v>
      </c>
      <c r="DG37" s="39">
        <v>1</v>
      </c>
      <c r="DH37" s="39">
        <v>1</v>
      </c>
      <c r="DI37" s="39">
        <v>0</v>
      </c>
      <c r="DJ37" s="39"/>
      <c r="DK37" s="39"/>
      <c r="DL37" s="39">
        <v>0</v>
      </c>
      <c r="DM37" s="39"/>
      <c r="DN37" s="39">
        <v>0</v>
      </c>
      <c r="DO37" s="39"/>
      <c r="DP37" s="39">
        <v>1</v>
      </c>
      <c r="DQ37" s="39">
        <v>1</v>
      </c>
      <c r="DR37" s="39">
        <v>0</v>
      </c>
      <c r="DS37" s="39"/>
      <c r="DT37" s="39">
        <v>0</v>
      </c>
      <c r="DU37" s="39"/>
      <c r="DV37" s="39">
        <v>0</v>
      </c>
      <c r="DW37" s="39"/>
      <c r="DX37" s="39">
        <v>0</v>
      </c>
      <c r="DY37" s="39"/>
      <c r="DZ37" s="39">
        <v>1</v>
      </c>
      <c r="EA37" s="39" t="s">
        <v>2925</v>
      </c>
      <c r="EB37" s="64">
        <v>0</v>
      </c>
      <c r="EC37" s="39">
        <v>1</v>
      </c>
      <c r="ED37" s="39" t="s">
        <v>3399</v>
      </c>
      <c r="EE37" s="39" t="s">
        <v>3400</v>
      </c>
      <c r="EF37" s="39">
        <v>1</v>
      </c>
      <c r="EG37" s="39" t="s">
        <v>2692</v>
      </c>
      <c r="EH37" s="39">
        <v>0</v>
      </c>
      <c r="EI37" s="39" t="s">
        <v>383</v>
      </c>
      <c r="EJ37" s="39" t="s">
        <v>383</v>
      </c>
      <c r="EK37" s="39" t="s">
        <v>383</v>
      </c>
      <c r="EL37" s="64" t="s">
        <v>383</v>
      </c>
      <c r="EM37" s="64" t="s">
        <v>383</v>
      </c>
      <c r="EN37" s="64" t="s">
        <v>383</v>
      </c>
      <c r="EO37" s="64">
        <v>0</v>
      </c>
      <c r="EP37" s="64" t="s">
        <v>383</v>
      </c>
      <c r="EQ37" s="64" t="s">
        <v>383</v>
      </c>
      <c r="ER37" s="64" t="s">
        <v>383</v>
      </c>
      <c r="ES37" s="64" t="s">
        <v>383</v>
      </c>
      <c r="ET37" s="64" t="s">
        <v>383</v>
      </c>
      <c r="EU37" s="64" t="s">
        <v>383</v>
      </c>
      <c r="EV37" s="64">
        <v>1</v>
      </c>
      <c r="EW37" s="39">
        <v>2</v>
      </c>
      <c r="EX37" s="39" t="s">
        <v>2413</v>
      </c>
      <c r="EY37" s="39" t="s">
        <v>2462</v>
      </c>
      <c r="EZ37" s="39" t="s">
        <v>3401</v>
      </c>
      <c r="FA37" s="39" t="s">
        <v>2464</v>
      </c>
      <c r="FB37" s="39">
        <v>0</v>
      </c>
      <c r="FC37" s="39">
        <v>1</v>
      </c>
      <c r="FD37" s="39" t="s">
        <v>825</v>
      </c>
      <c r="FE37" s="39" t="s">
        <v>2413</v>
      </c>
      <c r="FF37" s="39" t="s">
        <v>2410</v>
      </c>
      <c r="FG37" s="39" t="s">
        <v>3402</v>
      </c>
      <c r="FH37" s="39" t="s">
        <v>2415</v>
      </c>
      <c r="FI37" s="39" t="s">
        <v>383</v>
      </c>
      <c r="FJ37" s="39">
        <v>1</v>
      </c>
      <c r="FK37" s="39" t="s">
        <v>3074</v>
      </c>
      <c r="FL37" s="39" t="s">
        <v>2498</v>
      </c>
      <c r="FM37" s="39" t="s">
        <v>2466</v>
      </c>
      <c r="FN37" s="39" t="s">
        <v>3403</v>
      </c>
      <c r="FO37" s="39" t="s">
        <v>2415</v>
      </c>
      <c r="FP37" s="39" t="s">
        <v>383</v>
      </c>
      <c r="FQ37" s="39">
        <v>1</v>
      </c>
      <c r="FR37" s="39" t="s">
        <v>760</v>
      </c>
      <c r="FS37" s="39" t="s">
        <v>2409</v>
      </c>
      <c r="FT37" s="39" t="s">
        <v>2462</v>
      </c>
      <c r="FU37" s="39" t="s">
        <v>3404</v>
      </c>
      <c r="FV37" s="39" t="s">
        <v>2415</v>
      </c>
      <c r="FW37" s="39" t="s">
        <v>383</v>
      </c>
      <c r="FX37" s="39">
        <v>0</v>
      </c>
      <c r="FY37" s="39" t="s">
        <v>383</v>
      </c>
      <c r="FZ37" s="39" t="s">
        <v>383</v>
      </c>
      <c r="GA37" s="39" t="s">
        <v>383</v>
      </c>
      <c r="GB37" s="39" t="s">
        <v>383</v>
      </c>
      <c r="GC37" s="39" t="s">
        <v>383</v>
      </c>
      <c r="GD37" s="39" t="s">
        <v>383</v>
      </c>
      <c r="GE37" s="39">
        <v>1</v>
      </c>
      <c r="GF37" s="39">
        <v>1</v>
      </c>
      <c r="GG37" s="39" t="s">
        <v>2409</v>
      </c>
      <c r="GH37" s="39" t="s">
        <v>2462</v>
      </c>
      <c r="GI37" s="39" t="s">
        <v>3405</v>
      </c>
      <c r="GJ37" s="39" t="s">
        <v>2464</v>
      </c>
      <c r="GK37" s="39" t="s">
        <v>383</v>
      </c>
      <c r="GL37" s="64">
        <v>0</v>
      </c>
      <c r="GM37" s="39" t="s">
        <v>383</v>
      </c>
      <c r="GN37" s="39" t="s">
        <v>383</v>
      </c>
      <c r="GO37" s="39" t="s">
        <v>383</v>
      </c>
      <c r="GP37" s="39" t="s">
        <v>383</v>
      </c>
      <c r="GQ37" s="39" t="s">
        <v>383</v>
      </c>
      <c r="GR37" s="39" t="s">
        <v>383</v>
      </c>
      <c r="GS37" s="39" t="s">
        <v>383</v>
      </c>
      <c r="GT37" s="39">
        <v>0</v>
      </c>
      <c r="GU37" s="39" t="s">
        <v>383</v>
      </c>
      <c r="GV37" s="39"/>
      <c r="GW37" s="39">
        <v>1</v>
      </c>
      <c r="GX37" s="64">
        <v>2</v>
      </c>
      <c r="GY37" s="39" t="s">
        <v>3406</v>
      </c>
      <c r="GZ37" s="64">
        <v>1</v>
      </c>
      <c r="HA37" s="64">
        <v>2</v>
      </c>
      <c r="HB37" s="39"/>
      <c r="HC37" s="39">
        <v>0</v>
      </c>
      <c r="HD37" s="39" t="s">
        <v>383</v>
      </c>
      <c r="HE37" s="39"/>
      <c r="HF37" s="39">
        <v>0</v>
      </c>
      <c r="HG37" s="39" t="s">
        <v>383</v>
      </c>
      <c r="HH37" s="39"/>
      <c r="HI37" s="39">
        <v>1</v>
      </c>
      <c r="HJ37" s="64">
        <v>3</v>
      </c>
      <c r="HK37" s="39"/>
      <c r="HL37" s="39">
        <v>1</v>
      </c>
      <c r="HM37" s="39">
        <v>2</v>
      </c>
      <c r="HN37" s="39" t="s">
        <v>3407</v>
      </c>
      <c r="HO37" s="39">
        <v>0</v>
      </c>
      <c r="HP37" s="39" t="s">
        <v>383</v>
      </c>
      <c r="HQ37" s="64">
        <v>0</v>
      </c>
      <c r="HR37" s="39" t="s">
        <v>383</v>
      </c>
      <c r="HS37" s="39">
        <v>0</v>
      </c>
      <c r="HT37" s="39"/>
      <c r="HU37" s="39" t="s">
        <v>383</v>
      </c>
      <c r="HV37" s="39" t="s">
        <v>383</v>
      </c>
      <c r="HW37" s="39"/>
      <c r="HX37" s="39" t="s">
        <v>383</v>
      </c>
      <c r="HY37" s="39" t="s">
        <v>2584</v>
      </c>
      <c r="HZ37" s="39"/>
      <c r="IA37" s="39" t="s">
        <v>1738</v>
      </c>
      <c r="IB37" s="39"/>
      <c r="IC37" s="39">
        <v>0</v>
      </c>
      <c r="ID37" s="39">
        <v>0</v>
      </c>
      <c r="IE37" s="39" t="s">
        <v>383</v>
      </c>
      <c r="IF37" s="39" t="s">
        <v>383</v>
      </c>
      <c r="IG37" s="39">
        <v>1</v>
      </c>
      <c r="IH37" s="39">
        <v>10</v>
      </c>
      <c r="II37" s="39">
        <v>0</v>
      </c>
      <c r="IJ37" s="39">
        <v>0</v>
      </c>
      <c r="IK37" s="39" t="s">
        <v>383</v>
      </c>
      <c r="IL37" s="39">
        <v>0</v>
      </c>
      <c r="IM37" s="39">
        <v>0</v>
      </c>
      <c r="IN37" s="39" t="s">
        <v>383</v>
      </c>
      <c r="IO37" s="39" t="s">
        <v>383</v>
      </c>
      <c r="IP37" s="39" t="s">
        <v>383</v>
      </c>
      <c r="IQ37" s="39">
        <v>0</v>
      </c>
      <c r="IR37" s="39">
        <v>0</v>
      </c>
      <c r="IS37" s="39" t="s">
        <v>383</v>
      </c>
      <c r="IT37" s="39" t="s">
        <v>383</v>
      </c>
      <c r="IU37" s="39" t="s">
        <v>383</v>
      </c>
      <c r="IV37" s="39">
        <v>0</v>
      </c>
      <c r="IW37" s="39">
        <v>0</v>
      </c>
      <c r="IX37" s="39" t="s">
        <v>383</v>
      </c>
      <c r="IY37" s="39" t="s">
        <v>383</v>
      </c>
      <c r="IZ37" s="39" t="s">
        <v>383</v>
      </c>
      <c r="JA37" s="39">
        <v>0</v>
      </c>
      <c r="JB37" s="39">
        <v>0</v>
      </c>
      <c r="JC37" s="39" t="s">
        <v>383</v>
      </c>
      <c r="JD37" s="39" t="s">
        <v>383</v>
      </c>
      <c r="JE37" s="39" t="s">
        <v>383</v>
      </c>
      <c r="JF37" s="39">
        <v>0</v>
      </c>
      <c r="JG37" s="39">
        <v>0</v>
      </c>
      <c r="JH37" s="39" t="s">
        <v>383</v>
      </c>
      <c r="JI37" s="39" t="s">
        <v>383</v>
      </c>
      <c r="JJ37" s="39">
        <v>0</v>
      </c>
      <c r="JK37" s="39">
        <v>0</v>
      </c>
      <c r="JL37" s="39" t="s">
        <v>383</v>
      </c>
      <c r="JM37" s="39" t="s">
        <v>383</v>
      </c>
      <c r="JN37" s="39" t="s">
        <v>3408</v>
      </c>
      <c r="JO37" s="39">
        <v>4</v>
      </c>
      <c r="JP37" s="39">
        <v>1</v>
      </c>
      <c r="JQ37" s="39">
        <v>1</v>
      </c>
      <c r="JR37" s="39">
        <v>1</v>
      </c>
      <c r="JS37" s="39">
        <v>1</v>
      </c>
      <c r="JT37" s="39">
        <v>0</v>
      </c>
      <c r="JU37" s="39">
        <v>0</v>
      </c>
      <c r="JV37" s="39">
        <v>0</v>
      </c>
      <c r="JW37" s="39">
        <v>0</v>
      </c>
      <c r="JX37" s="39">
        <v>1</v>
      </c>
      <c r="JY37" s="39">
        <v>0</v>
      </c>
      <c r="JZ37" s="39">
        <v>2</v>
      </c>
      <c r="KA37" s="39">
        <v>2</v>
      </c>
      <c r="KB37" s="39">
        <v>1</v>
      </c>
      <c r="KC37" s="39">
        <v>1</v>
      </c>
      <c r="KD37" s="64">
        <v>0</v>
      </c>
      <c r="KE37" s="39">
        <v>9</v>
      </c>
      <c r="KF37" s="64">
        <v>500</v>
      </c>
      <c r="KG37" s="39"/>
      <c r="KH37" s="39">
        <v>0.16600000000000001</v>
      </c>
      <c r="KI37" s="64">
        <v>4</v>
      </c>
      <c r="KJ37" s="39" t="s">
        <v>3409</v>
      </c>
      <c r="KK37" s="39">
        <v>0</v>
      </c>
      <c r="KL37" s="39"/>
      <c r="KM37" s="39"/>
      <c r="KN37" s="39">
        <v>0</v>
      </c>
      <c r="KO37" s="39"/>
      <c r="KP37" s="39"/>
      <c r="KQ37" s="39">
        <v>3</v>
      </c>
      <c r="KR37" s="39">
        <v>10</v>
      </c>
      <c r="KS37" s="39" t="s">
        <v>2473</v>
      </c>
      <c r="KT37" s="39" t="s">
        <v>3410</v>
      </c>
      <c r="KU37" s="39">
        <v>0</v>
      </c>
      <c r="KV37" s="39">
        <v>0</v>
      </c>
      <c r="KW37" s="39">
        <v>0</v>
      </c>
      <c r="KX37" s="39">
        <v>1</v>
      </c>
      <c r="KY37" s="39">
        <v>0</v>
      </c>
      <c r="KZ37" s="64">
        <v>1</v>
      </c>
      <c r="LA37" s="39">
        <v>0</v>
      </c>
      <c r="LB37" s="39">
        <v>0</v>
      </c>
      <c r="LC37" s="39">
        <v>0</v>
      </c>
      <c r="LD37" s="39" t="s">
        <v>3411</v>
      </c>
      <c r="LE37" s="39">
        <v>4</v>
      </c>
      <c r="LF37" s="39">
        <v>0</v>
      </c>
      <c r="LG37" s="39">
        <v>1</v>
      </c>
      <c r="LH37" s="39">
        <v>0</v>
      </c>
      <c r="LI37" s="39">
        <v>1</v>
      </c>
      <c r="LJ37" s="39" t="s">
        <v>3412</v>
      </c>
      <c r="LK37" s="39" t="s">
        <v>2421</v>
      </c>
      <c r="LL37" s="39">
        <v>1</v>
      </c>
      <c r="LM37" s="39">
        <v>0</v>
      </c>
      <c r="LN37" s="39">
        <v>0</v>
      </c>
      <c r="LO37" s="39">
        <v>0</v>
      </c>
      <c r="LP37" s="39">
        <v>0</v>
      </c>
      <c r="LQ37" s="39"/>
      <c r="LR37" s="39">
        <v>1</v>
      </c>
      <c r="LS37" s="39"/>
      <c r="LT37" s="39">
        <v>0.16600000000000001</v>
      </c>
      <c r="LU37" s="39" t="s">
        <v>3413</v>
      </c>
      <c r="LV37" s="39">
        <v>1</v>
      </c>
      <c r="LW37" s="39">
        <v>1</v>
      </c>
      <c r="LX37" s="39">
        <v>0</v>
      </c>
      <c r="LY37" s="39" t="s">
        <v>3414</v>
      </c>
      <c r="LZ37" s="39">
        <v>1</v>
      </c>
      <c r="MA37" s="64">
        <v>0</v>
      </c>
      <c r="MB37" s="39">
        <v>0</v>
      </c>
      <c r="MC37" s="39">
        <v>1</v>
      </c>
      <c r="MD37" s="39">
        <v>0</v>
      </c>
      <c r="ME37" s="39" t="s">
        <v>383</v>
      </c>
      <c r="MF37" s="39"/>
      <c r="MG37" s="64">
        <v>0</v>
      </c>
      <c r="MH37" s="39"/>
      <c r="MI37" s="39">
        <v>1</v>
      </c>
      <c r="MJ37" s="39"/>
      <c r="MK37" s="64">
        <v>0</v>
      </c>
      <c r="ML37" s="39">
        <v>1</v>
      </c>
      <c r="MM37" s="39">
        <v>1</v>
      </c>
      <c r="MN37" s="39">
        <v>0</v>
      </c>
      <c r="MO37" s="39"/>
      <c r="MP37" s="39"/>
      <c r="MQ37" s="39">
        <v>0</v>
      </c>
      <c r="MR37" s="39">
        <v>0</v>
      </c>
      <c r="MS37" s="39"/>
      <c r="MT37" s="39"/>
      <c r="MU37" s="39"/>
      <c r="MV37" s="39">
        <v>1</v>
      </c>
      <c r="MW37" s="64" t="s">
        <v>3415</v>
      </c>
      <c r="MX37" s="64">
        <v>1</v>
      </c>
      <c r="MY37" s="39">
        <v>0</v>
      </c>
      <c r="MZ37" s="64">
        <v>0</v>
      </c>
      <c r="NA37" s="39">
        <v>0</v>
      </c>
      <c r="NB37" s="39">
        <v>0</v>
      </c>
      <c r="NC37" s="39">
        <v>0</v>
      </c>
      <c r="ND37" s="39">
        <v>0</v>
      </c>
      <c r="NE37" s="39">
        <v>0</v>
      </c>
      <c r="NF37" s="39">
        <v>1</v>
      </c>
      <c r="NG37" s="39" t="s">
        <v>3416</v>
      </c>
      <c r="NH37" s="39" t="s">
        <v>3417</v>
      </c>
      <c r="NI37" s="39"/>
      <c r="NJ37" s="39" t="s">
        <v>2515</v>
      </c>
      <c r="NK37" s="39" t="s">
        <v>2478</v>
      </c>
      <c r="NL37" s="39" t="s">
        <v>3418</v>
      </c>
      <c r="NM37" s="39">
        <v>1</v>
      </c>
      <c r="NN37" s="39" t="s">
        <v>3419</v>
      </c>
      <c r="NO37" s="39" t="s">
        <v>3420</v>
      </c>
      <c r="NP37" s="39">
        <v>0</v>
      </c>
      <c r="NQ37" s="39">
        <v>0</v>
      </c>
      <c r="NR37" s="39"/>
      <c r="NS37" s="39"/>
      <c r="NT37" s="39"/>
      <c r="NU37" s="39"/>
      <c r="NV37" s="39"/>
      <c r="NW37" s="39">
        <v>1</v>
      </c>
      <c r="NX37" s="39" t="s">
        <v>3421</v>
      </c>
      <c r="NY37" s="39">
        <v>1</v>
      </c>
      <c r="NZ37" s="39">
        <v>1</v>
      </c>
      <c r="OA37" s="39" t="s">
        <v>2564</v>
      </c>
      <c r="OB37" s="39">
        <v>0</v>
      </c>
      <c r="OC37" s="39">
        <v>1</v>
      </c>
      <c r="OD37" s="39">
        <v>0</v>
      </c>
      <c r="OE37" s="39">
        <v>0</v>
      </c>
      <c r="OF37" s="39">
        <v>0</v>
      </c>
      <c r="OG37" s="39">
        <v>0</v>
      </c>
      <c r="OH37" s="39">
        <v>0</v>
      </c>
      <c r="OI37" s="39">
        <v>0</v>
      </c>
      <c r="OJ37" s="39"/>
      <c r="OK37" s="39">
        <v>1</v>
      </c>
      <c r="OL37" s="39"/>
      <c r="OM37" s="64" t="s">
        <v>2434</v>
      </c>
      <c r="ON37" s="39">
        <v>1</v>
      </c>
      <c r="OO37" s="39">
        <v>0</v>
      </c>
      <c r="OP37" s="39">
        <v>0</v>
      </c>
      <c r="OQ37" s="39">
        <v>0</v>
      </c>
      <c r="OR37" s="64">
        <v>0</v>
      </c>
      <c r="OS37" s="39">
        <v>0</v>
      </c>
      <c r="OT37" s="39">
        <v>0</v>
      </c>
      <c r="OU37" s="39">
        <v>0</v>
      </c>
      <c r="OV37" s="39">
        <v>0</v>
      </c>
      <c r="OW37" s="64">
        <v>0</v>
      </c>
      <c r="OX37" s="39"/>
      <c r="OY37" s="39"/>
      <c r="OZ37" s="39" t="s">
        <v>2565</v>
      </c>
      <c r="PA37" s="39">
        <v>0</v>
      </c>
      <c r="PB37" s="39">
        <v>0</v>
      </c>
      <c r="PC37" s="39">
        <v>1</v>
      </c>
      <c r="PD37" s="39">
        <v>0</v>
      </c>
      <c r="PE37" s="39">
        <v>1</v>
      </c>
      <c r="PF37" s="39">
        <v>0</v>
      </c>
      <c r="PG37" s="39">
        <v>0</v>
      </c>
      <c r="PH37" s="39" t="s">
        <v>3422</v>
      </c>
      <c r="PI37" s="39">
        <v>1</v>
      </c>
      <c r="PJ37" s="39" t="s">
        <v>2435</v>
      </c>
      <c r="PK37" s="39">
        <v>0</v>
      </c>
      <c r="PL37" s="39">
        <v>0</v>
      </c>
      <c r="PM37" s="39">
        <v>0</v>
      </c>
      <c r="PN37" s="39">
        <v>0</v>
      </c>
      <c r="PO37" s="39">
        <v>0</v>
      </c>
      <c r="PP37" s="39">
        <v>0</v>
      </c>
      <c r="PQ37" s="39">
        <v>0</v>
      </c>
      <c r="PR37" s="39">
        <v>0</v>
      </c>
      <c r="PS37" s="39">
        <v>1</v>
      </c>
      <c r="PT37" s="39"/>
      <c r="PU37" s="39"/>
      <c r="PV37" s="39"/>
      <c r="PW37" s="39">
        <v>1</v>
      </c>
      <c r="PX37" s="39">
        <v>8</v>
      </c>
      <c r="PY37" s="39" t="s">
        <v>3423</v>
      </c>
      <c r="PZ37" s="39" t="s">
        <v>383</v>
      </c>
      <c r="QA37" s="39" t="s">
        <v>3424</v>
      </c>
      <c r="QB37" s="39" t="s">
        <v>3425</v>
      </c>
      <c r="QC37" s="39" t="s">
        <v>3426</v>
      </c>
      <c r="QD37" s="39">
        <v>1</v>
      </c>
      <c r="QE37" s="39">
        <v>1</v>
      </c>
      <c r="QF37" s="39">
        <v>0</v>
      </c>
      <c r="QG37" s="39">
        <v>0</v>
      </c>
      <c r="QH37" s="39">
        <v>0</v>
      </c>
      <c r="QI37" s="39">
        <v>0</v>
      </c>
      <c r="QJ37" s="39">
        <v>0</v>
      </c>
      <c r="QK37" s="39">
        <v>0</v>
      </c>
      <c r="QL37" s="39"/>
      <c r="QM37" s="39" t="s">
        <v>2531</v>
      </c>
      <c r="QN37" s="39">
        <v>0</v>
      </c>
      <c r="QO37" s="39">
        <v>0</v>
      </c>
      <c r="QP37" s="39">
        <v>1</v>
      </c>
      <c r="QQ37" s="39">
        <v>0</v>
      </c>
      <c r="QR37" s="39">
        <v>0</v>
      </c>
      <c r="QS37" s="39"/>
      <c r="QT37" s="39" t="s">
        <v>2531</v>
      </c>
      <c r="QU37" s="39">
        <v>0</v>
      </c>
      <c r="QV37" s="39">
        <v>0</v>
      </c>
      <c r="QW37" s="39">
        <v>0</v>
      </c>
      <c r="QX37" s="39">
        <v>1</v>
      </c>
      <c r="QY37" s="39">
        <v>0</v>
      </c>
      <c r="QZ37" s="39">
        <v>0</v>
      </c>
      <c r="RA37" s="39">
        <v>0</v>
      </c>
      <c r="RB37" s="39"/>
      <c r="RC37" s="39">
        <v>1</v>
      </c>
      <c r="RD37" s="39">
        <v>1</v>
      </c>
      <c r="RE37" s="39">
        <v>4</v>
      </c>
      <c r="RF37" s="39"/>
      <c r="RG37" s="64">
        <v>1</v>
      </c>
      <c r="RH37" s="39">
        <v>4</v>
      </c>
      <c r="RI37" s="39"/>
      <c r="RJ37" s="39">
        <v>0</v>
      </c>
      <c r="RK37" s="39">
        <v>0</v>
      </c>
      <c r="RL37" s="39"/>
      <c r="RM37" s="39">
        <v>0</v>
      </c>
      <c r="RN37" s="39">
        <v>0</v>
      </c>
      <c r="RO37" s="39"/>
      <c r="RP37" s="39">
        <v>0</v>
      </c>
      <c r="RQ37" s="39"/>
      <c r="RR37" s="64" t="s">
        <v>1979</v>
      </c>
      <c r="RS37" s="39">
        <v>0</v>
      </c>
      <c r="RT37" s="39">
        <v>0</v>
      </c>
      <c r="RU37" s="64">
        <v>0</v>
      </c>
      <c r="RV37" s="39">
        <v>0</v>
      </c>
      <c r="RW37" s="39">
        <v>0</v>
      </c>
      <c r="RX37" s="39">
        <v>0</v>
      </c>
      <c r="RY37" s="39">
        <v>0</v>
      </c>
      <c r="RZ37" s="39">
        <v>0</v>
      </c>
      <c r="SA37" s="39">
        <v>0</v>
      </c>
      <c r="SB37" s="39">
        <v>0</v>
      </c>
      <c r="SC37" s="39">
        <v>0</v>
      </c>
      <c r="SD37" s="39">
        <v>0</v>
      </c>
      <c r="SE37" s="39">
        <v>0</v>
      </c>
      <c r="SF37" s="39">
        <v>1</v>
      </c>
      <c r="SG37" s="39"/>
      <c r="SH37" s="39"/>
      <c r="SI37" s="39" t="s">
        <v>2794</v>
      </c>
      <c r="SJ37" s="39">
        <v>0</v>
      </c>
      <c r="SK37" s="39">
        <v>0</v>
      </c>
      <c r="SL37" s="39">
        <v>0</v>
      </c>
      <c r="SM37" s="39">
        <v>0</v>
      </c>
      <c r="SN37" s="39">
        <v>0</v>
      </c>
      <c r="SO37" s="39">
        <v>0</v>
      </c>
      <c r="SP37" s="39">
        <v>1</v>
      </c>
      <c r="SQ37" s="39">
        <v>0</v>
      </c>
      <c r="SR37" s="39">
        <v>0</v>
      </c>
      <c r="SS37" s="39">
        <v>0</v>
      </c>
      <c r="ST37" s="39"/>
      <c r="SU37" s="39" t="s">
        <v>2447</v>
      </c>
      <c r="SV37" s="39">
        <v>1</v>
      </c>
      <c r="SW37" s="39">
        <v>0</v>
      </c>
      <c r="SX37" s="39">
        <v>0</v>
      </c>
      <c r="SY37" s="39">
        <v>0</v>
      </c>
      <c r="SZ37" s="39">
        <v>0</v>
      </c>
      <c r="TA37" s="39"/>
      <c r="TB37" s="39"/>
      <c r="TC37" s="39"/>
      <c r="TD37" s="39">
        <v>1</v>
      </c>
      <c r="TE37" s="39" t="s">
        <v>3427</v>
      </c>
      <c r="TF37" s="39">
        <v>1</v>
      </c>
      <c r="TG37" s="39"/>
      <c r="TH37" s="39" t="s">
        <v>3428</v>
      </c>
      <c r="TI37" s="39">
        <v>1</v>
      </c>
      <c r="TJ37" s="39">
        <v>0</v>
      </c>
      <c r="TK37" s="39">
        <v>0</v>
      </c>
      <c r="TL37" s="39">
        <v>0</v>
      </c>
      <c r="TM37" s="39">
        <v>0</v>
      </c>
      <c r="TN37" s="39">
        <v>0</v>
      </c>
      <c r="TO37" s="39">
        <v>1</v>
      </c>
      <c r="TP37" s="39">
        <v>0</v>
      </c>
      <c r="TQ37" s="39" t="s">
        <v>3429</v>
      </c>
      <c r="TR37" s="39">
        <v>1</v>
      </c>
      <c r="TS37" s="39" t="s">
        <v>2435</v>
      </c>
      <c r="TT37" s="39">
        <v>0</v>
      </c>
      <c r="TU37" s="39">
        <v>0</v>
      </c>
      <c r="TV37" s="39">
        <v>0</v>
      </c>
      <c r="TW37" s="39">
        <v>0</v>
      </c>
      <c r="TX37" s="39">
        <v>0</v>
      </c>
      <c r="TY37" s="39">
        <v>0</v>
      </c>
      <c r="TZ37" s="39">
        <v>0</v>
      </c>
      <c r="UA37" s="39">
        <v>0</v>
      </c>
      <c r="UB37" s="39">
        <v>1</v>
      </c>
      <c r="UC37" s="39"/>
      <c r="UD37" s="39">
        <f>SUM(TT37+TV37+TW37+TX37)</f>
        <v>0</v>
      </c>
      <c r="UE37" s="39" t="s">
        <v>1241</v>
      </c>
      <c r="UF37" s="39">
        <v>0</v>
      </c>
      <c r="UG37" s="39">
        <v>0</v>
      </c>
      <c r="UH37" s="39">
        <v>0</v>
      </c>
      <c r="UI37" s="39">
        <v>0</v>
      </c>
      <c r="UJ37" s="39">
        <v>1</v>
      </c>
      <c r="UK37" s="39">
        <v>0</v>
      </c>
      <c r="UL37" s="39">
        <v>1</v>
      </c>
      <c r="UM37" s="39" t="s">
        <v>2418</v>
      </c>
      <c r="UN37" s="39">
        <v>0</v>
      </c>
      <c r="UO37" s="39" t="s">
        <v>383</v>
      </c>
      <c r="UP37" s="39" t="s">
        <v>383</v>
      </c>
      <c r="UQ37" s="39" t="s">
        <v>383</v>
      </c>
      <c r="UR37" s="39" t="s">
        <v>383</v>
      </c>
      <c r="US37" s="39" t="s">
        <v>383</v>
      </c>
      <c r="UT37" s="39" t="s">
        <v>383</v>
      </c>
      <c r="UU37" s="39" t="s">
        <v>383</v>
      </c>
      <c r="UV37" s="39">
        <v>0</v>
      </c>
      <c r="UW37" s="39" t="s">
        <v>383</v>
      </c>
      <c r="UX37" s="39" t="s">
        <v>2943</v>
      </c>
      <c r="UY37" s="39" t="s">
        <v>2435</v>
      </c>
      <c r="UZ37" s="39">
        <v>0</v>
      </c>
      <c r="VA37" s="39">
        <v>0</v>
      </c>
      <c r="VB37" s="39">
        <v>0</v>
      </c>
      <c r="VC37" s="39">
        <v>0</v>
      </c>
      <c r="VD37" s="39">
        <v>0</v>
      </c>
      <c r="VE37" s="39">
        <v>0</v>
      </c>
      <c r="VF37" s="39">
        <v>1</v>
      </c>
      <c r="VG37" s="39">
        <v>0</v>
      </c>
      <c r="VH37" s="39"/>
      <c r="VI37" s="39">
        <v>1</v>
      </c>
      <c r="VJ37" s="39">
        <v>1</v>
      </c>
      <c r="VK37" s="39">
        <v>5</v>
      </c>
      <c r="VL37" s="39"/>
      <c r="VM37" s="39">
        <v>1</v>
      </c>
      <c r="VN37" s="39">
        <v>5</v>
      </c>
      <c r="VO37" s="39"/>
      <c r="VP37" s="39">
        <v>0</v>
      </c>
      <c r="VQ37" s="39">
        <v>0</v>
      </c>
      <c r="VR37" s="39">
        <v>0</v>
      </c>
      <c r="VS37" s="39">
        <v>0</v>
      </c>
      <c r="VT37" s="39"/>
      <c r="VU37" s="39">
        <v>0</v>
      </c>
      <c r="VV37" s="39" t="s">
        <v>3430</v>
      </c>
      <c r="VW37" s="39" t="s">
        <v>1979</v>
      </c>
      <c r="VX37" s="39">
        <v>0</v>
      </c>
      <c r="VY37" s="39">
        <v>0</v>
      </c>
      <c r="VZ37" s="39">
        <v>0</v>
      </c>
      <c r="WA37" s="39">
        <v>0</v>
      </c>
      <c r="WB37" s="39">
        <v>0</v>
      </c>
      <c r="WC37" s="39">
        <v>0</v>
      </c>
      <c r="WD37" s="39">
        <v>0</v>
      </c>
      <c r="WE37" s="39">
        <v>0</v>
      </c>
      <c r="WF37" s="39">
        <v>0</v>
      </c>
      <c r="WG37" s="39">
        <v>0</v>
      </c>
      <c r="WH37" s="39">
        <v>0</v>
      </c>
      <c r="WI37" s="39">
        <v>0</v>
      </c>
      <c r="WJ37" s="39">
        <v>0</v>
      </c>
      <c r="WK37" s="39">
        <v>1</v>
      </c>
      <c r="WL37" s="39" t="s">
        <v>2540</v>
      </c>
      <c r="WM37" s="39" t="s">
        <v>2541</v>
      </c>
      <c r="WN37" s="39"/>
      <c r="WO37" s="39">
        <f t="shared" si="0"/>
        <v>0</v>
      </c>
      <c r="WP37" s="64" t="s">
        <v>2681</v>
      </c>
      <c r="WQ37" s="39" t="s">
        <v>3431</v>
      </c>
      <c r="WR37" s="39" t="s">
        <v>2435</v>
      </c>
      <c r="WS37" s="39">
        <v>0</v>
      </c>
      <c r="WT37" s="39">
        <v>0</v>
      </c>
      <c r="WU37" s="39">
        <v>0</v>
      </c>
      <c r="WV37" s="39">
        <v>0</v>
      </c>
      <c r="WW37" s="39">
        <v>0</v>
      </c>
      <c r="WX37" s="39">
        <v>0</v>
      </c>
      <c r="WY37" s="39">
        <v>0</v>
      </c>
      <c r="WZ37" s="39">
        <v>0</v>
      </c>
      <c r="XA37" s="39">
        <v>0</v>
      </c>
      <c r="XB37" s="39">
        <v>1</v>
      </c>
      <c r="XC37" s="39">
        <v>0</v>
      </c>
      <c r="XD37" s="39"/>
      <c r="XE37" s="39"/>
      <c r="XF37" s="39">
        <f t="shared" si="2"/>
        <v>0</v>
      </c>
      <c r="XG37" s="39" t="s">
        <v>2447</v>
      </c>
      <c r="XH37" s="39">
        <v>1</v>
      </c>
      <c r="XI37" s="39">
        <v>0</v>
      </c>
      <c r="XJ37" s="39">
        <v>0</v>
      </c>
      <c r="XK37" s="39">
        <v>0</v>
      </c>
      <c r="XL37" s="39">
        <v>0</v>
      </c>
      <c r="XM37" s="39"/>
      <c r="XN37" s="39"/>
      <c r="XO37" s="57" t="e">
        <f>SUM(XF37+WO37+VA37+UD37+TR37+TD37+#REF!)</f>
        <v>#REF!</v>
      </c>
      <c r="XP37" s="57">
        <v>3</v>
      </c>
      <c r="XQ37" s="56">
        <v>0</v>
      </c>
    </row>
    <row r="38" spans="1:641" ht="15" customHeight="1" x14ac:dyDescent="0.2">
      <c r="A38" s="63">
        <v>42446</v>
      </c>
      <c r="B38" s="63" t="s">
        <v>550</v>
      </c>
      <c r="C38" s="52" t="s">
        <v>878</v>
      </c>
      <c r="D38" s="39" t="s">
        <v>3093</v>
      </c>
      <c r="E38" s="52" t="s">
        <v>2888</v>
      </c>
      <c r="F38" s="52" t="s">
        <v>3432</v>
      </c>
      <c r="G38" s="52">
        <v>8.7247819999999994</v>
      </c>
      <c r="H38" s="52">
        <v>-80.054220000000001</v>
      </c>
      <c r="I38" s="52"/>
      <c r="J38" s="52"/>
      <c r="K38" s="52">
        <v>-80.054220000000001</v>
      </c>
      <c r="L38" s="52">
        <v>557.55494191800005</v>
      </c>
      <c r="M38" s="39">
        <v>16</v>
      </c>
      <c r="N38" s="39"/>
      <c r="O38" s="39">
        <v>1</v>
      </c>
      <c r="P38" s="39" t="s">
        <v>3433</v>
      </c>
      <c r="Q38" s="64">
        <v>0</v>
      </c>
      <c r="R38" s="41">
        <v>78</v>
      </c>
      <c r="S38" s="39">
        <v>1</v>
      </c>
      <c r="T38" s="64">
        <v>1</v>
      </c>
      <c r="U38" s="39" t="s">
        <v>3434</v>
      </c>
      <c r="V38" s="39" t="s">
        <v>3435</v>
      </c>
      <c r="W38" s="39" t="s">
        <v>2456</v>
      </c>
      <c r="X38" s="39" t="s">
        <v>383</v>
      </c>
      <c r="Y38" s="39" t="s">
        <v>2581</v>
      </c>
      <c r="Z38" s="39">
        <v>0</v>
      </c>
      <c r="AA38" s="39">
        <v>1</v>
      </c>
      <c r="AB38" s="39">
        <v>0</v>
      </c>
      <c r="AC38" s="39">
        <v>0</v>
      </c>
      <c r="AD38" s="39">
        <v>0</v>
      </c>
      <c r="AE38" s="39">
        <v>0</v>
      </c>
      <c r="AF38" s="39">
        <v>0</v>
      </c>
      <c r="AG38" s="39" t="s">
        <v>383</v>
      </c>
      <c r="AH38" s="39" t="s">
        <v>383</v>
      </c>
      <c r="AI38" s="39" t="s">
        <v>383</v>
      </c>
      <c r="AJ38" s="39" t="s">
        <v>383</v>
      </c>
      <c r="AK38" s="39" t="s">
        <v>383</v>
      </c>
      <c r="AL38" s="39" t="s">
        <v>383</v>
      </c>
      <c r="AM38" s="39" t="s">
        <v>383</v>
      </c>
      <c r="AN38" s="39" t="s">
        <v>383</v>
      </c>
      <c r="AO38" s="39" t="s">
        <v>383</v>
      </c>
      <c r="AP38" s="39" t="s">
        <v>3436</v>
      </c>
      <c r="AQ38" s="39">
        <v>0</v>
      </c>
      <c r="AR38" s="39"/>
      <c r="AS38" s="39">
        <v>3</v>
      </c>
      <c r="AT38" s="39">
        <v>56</v>
      </c>
      <c r="AU38" s="39">
        <v>1</v>
      </c>
      <c r="AV38" s="39"/>
      <c r="AW38" s="39">
        <v>1</v>
      </c>
      <c r="AX38" s="39" t="s">
        <v>383</v>
      </c>
      <c r="AY38" s="39">
        <v>1</v>
      </c>
      <c r="AZ38" s="39">
        <v>0</v>
      </c>
      <c r="BA38" s="39">
        <v>0</v>
      </c>
      <c r="BB38" s="39">
        <v>0</v>
      </c>
      <c r="BC38" s="39"/>
      <c r="BD38" s="39">
        <v>2</v>
      </c>
      <c r="BE38" s="39">
        <v>1</v>
      </c>
      <c r="BF38" s="39">
        <v>1</v>
      </c>
      <c r="BG38" s="39">
        <v>1</v>
      </c>
      <c r="BH38" s="39">
        <v>0</v>
      </c>
      <c r="BI38" s="39">
        <v>0</v>
      </c>
      <c r="BJ38" s="39"/>
      <c r="BK38" s="64">
        <v>3</v>
      </c>
      <c r="BL38" s="39">
        <v>2</v>
      </c>
      <c r="BM38" s="39" t="s">
        <v>383</v>
      </c>
      <c r="BN38" s="39">
        <v>0</v>
      </c>
      <c r="BO38" s="39">
        <v>1</v>
      </c>
      <c r="BP38" s="39">
        <v>0</v>
      </c>
      <c r="BQ38" s="39">
        <v>0</v>
      </c>
      <c r="BR38" s="39">
        <v>0</v>
      </c>
      <c r="BS38" s="39">
        <v>0</v>
      </c>
      <c r="BT38" s="39">
        <v>0</v>
      </c>
      <c r="BU38" s="39"/>
      <c r="BV38" s="64">
        <v>3</v>
      </c>
      <c r="BW38" s="39">
        <v>3</v>
      </c>
      <c r="BX38" s="39"/>
      <c r="BY38" s="39">
        <v>0</v>
      </c>
      <c r="BZ38" s="39">
        <v>0</v>
      </c>
      <c r="CA38" s="39">
        <v>1</v>
      </c>
      <c r="CB38" s="39">
        <v>0</v>
      </c>
      <c r="CC38" s="39"/>
      <c r="CD38" s="64">
        <v>3</v>
      </c>
      <c r="CE38" s="39">
        <v>1</v>
      </c>
      <c r="CF38" s="39"/>
      <c r="CG38" s="39">
        <v>2</v>
      </c>
      <c r="CH38" s="39"/>
      <c r="CI38" s="39">
        <v>3</v>
      </c>
      <c r="CJ38" s="39">
        <v>3</v>
      </c>
      <c r="CK38" s="39"/>
      <c r="CL38" s="39" t="s">
        <v>2688</v>
      </c>
      <c r="CM38" s="39" t="s">
        <v>1844</v>
      </c>
      <c r="CN38" s="64">
        <v>1</v>
      </c>
      <c r="CO38" s="39">
        <v>0</v>
      </c>
      <c r="CP38" s="39">
        <v>0</v>
      </c>
      <c r="CQ38" s="39"/>
      <c r="CR38" s="39">
        <v>0</v>
      </c>
      <c r="CS38" s="39"/>
      <c r="CT38" s="39">
        <v>0</v>
      </c>
      <c r="CU38" s="39">
        <v>1</v>
      </c>
      <c r="CV38" s="39">
        <v>0</v>
      </c>
      <c r="CW38" s="64"/>
      <c r="CX38" s="64">
        <v>1</v>
      </c>
      <c r="CY38" s="39">
        <v>0</v>
      </c>
      <c r="CZ38" s="41"/>
      <c r="DA38" s="39">
        <v>0</v>
      </c>
      <c r="DB38" s="39"/>
      <c r="DC38" s="39">
        <v>0</v>
      </c>
      <c r="DD38" s="39"/>
      <c r="DE38" s="39">
        <v>1</v>
      </c>
      <c r="DF38" s="41">
        <v>1</v>
      </c>
      <c r="DG38" s="39">
        <v>0</v>
      </c>
      <c r="DH38" s="39"/>
      <c r="DI38" s="39">
        <v>0</v>
      </c>
      <c r="DJ38" s="39"/>
      <c r="DK38" s="39"/>
      <c r="DL38" s="39">
        <v>0</v>
      </c>
      <c r="DM38" s="39"/>
      <c r="DN38" s="39">
        <v>0</v>
      </c>
      <c r="DO38" s="39"/>
      <c r="DP38" s="39">
        <v>0</v>
      </c>
      <c r="DQ38" s="39"/>
      <c r="DR38" s="39">
        <v>0</v>
      </c>
      <c r="DS38" s="39"/>
      <c r="DT38" s="39">
        <v>0</v>
      </c>
      <c r="DU38" s="39"/>
      <c r="DV38" s="39">
        <v>0</v>
      </c>
      <c r="DW38" s="39"/>
      <c r="DX38" s="39">
        <v>0</v>
      </c>
      <c r="DY38" s="39"/>
      <c r="DZ38" s="39">
        <v>0</v>
      </c>
      <c r="EA38" s="39"/>
      <c r="EB38" s="64">
        <v>0</v>
      </c>
      <c r="EC38" s="39">
        <v>0</v>
      </c>
      <c r="ED38" s="39" t="s">
        <v>383</v>
      </c>
      <c r="EE38" s="39" t="s">
        <v>383</v>
      </c>
      <c r="EF38" s="39" t="s">
        <v>383</v>
      </c>
      <c r="EG38" s="39"/>
      <c r="EH38" s="39">
        <v>0</v>
      </c>
      <c r="EI38" s="39" t="s">
        <v>383</v>
      </c>
      <c r="EJ38" s="39" t="s">
        <v>383</v>
      </c>
      <c r="EK38" s="39" t="s">
        <v>383</v>
      </c>
      <c r="EL38" s="64" t="s">
        <v>383</v>
      </c>
      <c r="EM38" s="64" t="s">
        <v>383</v>
      </c>
      <c r="EN38" s="64" t="s">
        <v>383</v>
      </c>
      <c r="EO38" s="64">
        <v>1</v>
      </c>
      <c r="EP38" s="64">
        <v>3</v>
      </c>
      <c r="EQ38" s="39" t="s">
        <v>2413</v>
      </c>
      <c r="ER38" s="64" t="s">
        <v>2410</v>
      </c>
      <c r="ES38" s="64" t="s">
        <v>3437</v>
      </c>
      <c r="ET38" s="64" t="s">
        <v>2415</v>
      </c>
      <c r="EU38" s="71" t="s">
        <v>383</v>
      </c>
      <c r="EV38" s="64">
        <v>1</v>
      </c>
      <c r="EW38" s="39">
        <v>2</v>
      </c>
      <c r="EX38" s="39" t="s">
        <v>2413</v>
      </c>
      <c r="EY38" s="39" t="s">
        <v>2466</v>
      </c>
      <c r="EZ38" s="39" t="s">
        <v>3438</v>
      </c>
      <c r="FA38" s="39" t="s">
        <v>2464</v>
      </c>
      <c r="FB38" s="66" t="s">
        <v>383</v>
      </c>
      <c r="FC38" s="39">
        <v>1</v>
      </c>
      <c r="FD38" s="39" t="s">
        <v>825</v>
      </c>
      <c r="FE38" s="39" t="s">
        <v>2413</v>
      </c>
      <c r="FF38" s="39" t="s">
        <v>2410</v>
      </c>
      <c r="FG38" s="64" t="s">
        <v>2411</v>
      </c>
      <c r="FH38" s="39" t="s">
        <v>2415</v>
      </c>
      <c r="FI38" s="66" t="s">
        <v>383</v>
      </c>
      <c r="FJ38" s="39">
        <v>1</v>
      </c>
      <c r="FK38" s="64" t="s">
        <v>3074</v>
      </c>
      <c r="FL38" s="39" t="s">
        <v>2498</v>
      </c>
      <c r="FM38" s="39" t="s">
        <v>2466</v>
      </c>
      <c r="FN38" s="39" t="s">
        <v>3439</v>
      </c>
      <c r="FO38" s="39" t="s">
        <v>2415</v>
      </c>
      <c r="FP38" s="66" t="s">
        <v>383</v>
      </c>
      <c r="FQ38" s="39">
        <v>1</v>
      </c>
      <c r="FR38" s="39" t="s">
        <v>760</v>
      </c>
      <c r="FS38" s="39" t="s">
        <v>2409</v>
      </c>
      <c r="FT38" s="64" t="s">
        <v>2462</v>
      </c>
      <c r="FU38" s="39" t="s">
        <v>2977</v>
      </c>
      <c r="FV38" s="39" t="s">
        <v>2415</v>
      </c>
      <c r="FW38" s="66" t="s">
        <v>383</v>
      </c>
      <c r="FX38" s="39">
        <v>0</v>
      </c>
      <c r="FY38" s="39" t="s">
        <v>383</v>
      </c>
      <c r="FZ38" s="39" t="s">
        <v>383</v>
      </c>
      <c r="GA38" s="39" t="s">
        <v>383</v>
      </c>
      <c r="GB38" s="39" t="s">
        <v>383</v>
      </c>
      <c r="GC38" s="39" t="s">
        <v>383</v>
      </c>
      <c r="GD38" s="39" t="s">
        <v>383</v>
      </c>
      <c r="GE38" s="39">
        <v>1</v>
      </c>
      <c r="GF38" s="39">
        <v>4</v>
      </c>
      <c r="GG38" s="39" t="s">
        <v>2413</v>
      </c>
      <c r="GH38" s="39" t="s">
        <v>2466</v>
      </c>
      <c r="GI38" s="39" t="s">
        <v>3440</v>
      </c>
      <c r="GJ38" s="39" t="s">
        <v>2464</v>
      </c>
      <c r="GK38" s="39" t="s">
        <v>383</v>
      </c>
      <c r="GL38" s="39">
        <v>1</v>
      </c>
      <c r="GM38" s="39" t="s">
        <v>3441</v>
      </c>
      <c r="GN38" s="39">
        <v>1</v>
      </c>
      <c r="GO38" s="39" t="s">
        <v>2409</v>
      </c>
      <c r="GP38" s="39" t="s">
        <v>2410</v>
      </c>
      <c r="GQ38" s="39" t="s">
        <v>3104</v>
      </c>
      <c r="GR38" s="39" t="s">
        <v>2469</v>
      </c>
      <c r="GS38" s="39" t="s">
        <v>383</v>
      </c>
      <c r="GT38" s="39">
        <v>0</v>
      </c>
      <c r="GU38" s="39" t="s">
        <v>383</v>
      </c>
      <c r="GV38" s="39"/>
      <c r="GW38" s="39">
        <v>1</v>
      </c>
      <c r="GX38" s="64">
        <v>2</v>
      </c>
      <c r="GY38" s="39" t="s">
        <v>3442</v>
      </c>
      <c r="GZ38" s="64">
        <v>1</v>
      </c>
      <c r="HA38" s="64">
        <v>2</v>
      </c>
      <c r="HB38" s="39"/>
      <c r="HC38" s="39">
        <v>0</v>
      </c>
      <c r="HD38" s="39" t="s">
        <v>383</v>
      </c>
      <c r="HE38" s="39"/>
      <c r="HF38" s="39">
        <v>0</v>
      </c>
      <c r="HG38" s="39" t="s">
        <v>383</v>
      </c>
      <c r="HH38" s="39"/>
      <c r="HI38" s="39">
        <v>1</v>
      </c>
      <c r="HJ38" s="64">
        <v>3</v>
      </c>
      <c r="HK38" s="39"/>
      <c r="HL38" s="39">
        <v>1</v>
      </c>
      <c r="HM38" s="39" t="s">
        <v>383</v>
      </c>
      <c r="HN38" s="39" t="s">
        <v>3443</v>
      </c>
      <c r="HO38" s="39">
        <v>0</v>
      </c>
      <c r="HP38" s="39" t="s">
        <v>383</v>
      </c>
      <c r="HQ38" s="39">
        <v>0</v>
      </c>
      <c r="HR38" s="39" t="s">
        <v>383</v>
      </c>
      <c r="HS38" s="39">
        <v>0</v>
      </c>
      <c r="HT38" s="39"/>
      <c r="HU38" s="39" t="s">
        <v>383</v>
      </c>
      <c r="HV38" s="39" t="s">
        <v>383</v>
      </c>
      <c r="HW38" s="39"/>
      <c r="HX38" s="39" t="s">
        <v>383</v>
      </c>
      <c r="HY38" s="39" t="s">
        <v>2417</v>
      </c>
      <c r="HZ38" s="39"/>
      <c r="IA38" s="39" t="s">
        <v>1738</v>
      </c>
      <c r="IB38" s="39"/>
      <c r="IC38" s="39">
        <v>0</v>
      </c>
      <c r="ID38" s="39">
        <v>0</v>
      </c>
      <c r="IE38" s="39" t="s">
        <v>383</v>
      </c>
      <c r="IF38" s="39" t="s">
        <v>383</v>
      </c>
      <c r="IG38" s="39">
        <v>1</v>
      </c>
      <c r="IH38" s="39">
        <v>20</v>
      </c>
      <c r="II38" s="64">
        <v>1</v>
      </c>
      <c r="IJ38" s="39">
        <v>0</v>
      </c>
      <c r="IK38" s="39" t="s">
        <v>383</v>
      </c>
      <c r="IL38" s="39">
        <v>0</v>
      </c>
      <c r="IM38" s="39">
        <v>0</v>
      </c>
      <c r="IN38" s="39" t="s">
        <v>383</v>
      </c>
      <c r="IO38" s="39" t="s">
        <v>383</v>
      </c>
      <c r="IP38" s="39" t="s">
        <v>383</v>
      </c>
      <c r="IQ38" s="39">
        <v>0</v>
      </c>
      <c r="IR38" s="39">
        <v>0</v>
      </c>
      <c r="IS38" s="39" t="s">
        <v>383</v>
      </c>
      <c r="IT38" s="39" t="s">
        <v>383</v>
      </c>
      <c r="IU38" s="39" t="s">
        <v>383</v>
      </c>
      <c r="IV38" s="39">
        <v>0</v>
      </c>
      <c r="IW38" s="39">
        <v>0</v>
      </c>
      <c r="IX38" s="39" t="s">
        <v>383</v>
      </c>
      <c r="IY38" s="39" t="s">
        <v>383</v>
      </c>
      <c r="IZ38" s="39" t="s">
        <v>383</v>
      </c>
      <c r="JA38" s="39">
        <v>0</v>
      </c>
      <c r="JB38" s="39">
        <v>0</v>
      </c>
      <c r="JC38" s="39" t="s">
        <v>383</v>
      </c>
      <c r="JD38" s="39" t="s">
        <v>383</v>
      </c>
      <c r="JE38" s="39" t="s">
        <v>383</v>
      </c>
      <c r="JF38" s="39">
        <v>0</v>
      </c>
      <c r="JG38" s="39">
        <v>0</v>
      </c>
      <c r="JH38" s="39" t="s">
        <v>383</v>
      </c>
      <c r="JI38" s="39" t="s">
        <v>383</v>
      </c>
      <c r="JJ38" s="39">
        <v>0</v>
      </c>
      <c r="JK38" s="39">
        <v>0</v>
      </c>
      <c r="JL38" s="39" t="s">
        <v>383</v>
      </c>
      <c r="JM38" s="39" t="s">
        <v>383</v>
      </c>
      <c r="JN38" s="39" t="s">
        <v>2896</v>
      </c>
      <c r="JO38" s="39">
        <v>1</v>
      </c>
      <c r="JP38" s="64">
        <v>2</v>
      </c>
      <c r="JQ38" s="64">
        <v>2</v>
      </c>
      <c r="JR38" s="39">
        <v>0</v>
      </c>
      <c r="JS38" s="39">
        <v>0</v>
      </c>
      <c r="JT38" s="39">
        <v>0</v>
      </c>
      <c r="JU38" s="39">
        <v>0</v>
      </c>
      <c r="JV38" s="39">
        <v>0</v>
      </c>
      <c r="JW38" s="39">
        <v>0</v>
      </c>
      <c r="JX38" s="64">
        <v>0</v>
      </c>
      <c r="JY38" s="39">
        <v>0</v>
      </c>
      <c r="JZ38" s="39">
        <v>2</v>
      </c>
      <c r="KA38" s="39">
        <v>2</v>
      </c>
      <c r="KB38" s="39">
        <v>1</v>
      </c>
      <c r="KC38" s="39">
        <v>1</v>
      </c>
      <c r="KD38" s="64">
        <v>0</v>
      </c>
      <c r="KE38" s="39">
        <v>21</v>
      </c>
      <c r="KF38" s="39">
        <v>10</v>
      </c>
      <c r="KG38" s="39"/>
      <c r="KH38" s="39">
        <v>7</v>
      </c>
      <c r="KI38" s="39">
        <v>2</v>
      </c>
      <c r="KJ38" s="39"/>
      <c r="KK38" s="39">
        <v>0</v>
      </c>
      <c r="KL38" s="39"/>
      <c r="KM38" s="39"/>
      <c r="KN38" s="39">
        <v>0</v>
      </c>
      <c r="KO38" s="39"/>
      <c r="KP38" s="39"/>
      <c r="KQ38" s="39">
        <v>4</v>
      </c>
      <c r="KR38" s="39">
        <v>5</v>
      </c>
      <c r="KS38" s="39" t="s">
        <v>2473</v>
      </c>
      <c r="KT38" s="64" t="s">
        <v>3109</v>
      </c>
      <c r="KU38" s="39">
        <v>0</v>
      </c>
      <c r="KV38" s="39">
        <v>0</v>
      </c>
      <c r="KW38" s="39">
        <v>0</v>
      </c>
      <c r="KX38" s="39">
        <v>1</v>
      </c>
      <c r="KY38" s="39">
        <v>0</v>
      </c>
      <c r="KZ38" s="39">
        <v>0</v>
      </c>
      <c r="LA38" s="39">
        <v>1</v>
      </c>
      <c r="LB38" s="39">
        <v>0</v>
      </c>
      <c r="LC38" s="39">
        <v>0</v>
      </c>
      <c r="LD38" s="39"/>
      <c r="LE38" s="39">
        <v>1</v>
      </c>
      <c r="LF38" s="39">
        <v>1</v>
      </c>
      <c r="LG38" s="39">
        <v>0</v>
      </c>
      <c r="LH38" s="39">
        <v>0</v>
      </c>
      <c r="LI38" s="39">
        <v>0</v>
      </c>
      <c r="LJ38" s="39"/>
      <c r="LK38" s="39" t="s">
        <v>2421</v>
      </c>
      <c r="LL38" s="39">
        <v>1</v>
      </c>
      <c r="LM38" s="39">
        <v>0</v>
      </c>
      <c r="LN38" s="39">
        <v>0</v>
      </c>
      <c r="LO38" s="39">
        <v>0</v>
      </c>
      <c r="LP38" s="39">
        <v>0</v>
      </c>
      <c r="LQ38" s="39"/>
      <c r="LR38" s="39">
        <v>3</v>
      </c>
      <c r="LS38" s="39"/>
      <c r="LT38" s="39">
        <v>0.16600000000000001</v>
      </c>
      <c r="LU38" s="39" t="s">
        <v>3444</v>
      </c>
      <c r="LV38" s="39">
        <v>1</v>
      </c>
      <c r="LW38" s="39">
        <v>0</v>
      </c>
      <c r="LX38" s="39">
        <v>0</v>
      </c>
      <c r="LY38" s="39"/>
      <c r="LZ38" s="39">
        <v>1</v>
      </c>
      <c r="MA38" s="39">
        <v>1</v>
      </c>
      <c r="MB38" s="39">
        <v>0</v>
      </c>
      <c r="MC38" s="39">
        <v>1</v>
      </c>
      <c r="MD38" s="39">
        <v>1</v>
      </c>
      <c r="ME38" s="39">
        <v>1</v>
      </c>
      <c r="MF38" s="39" t="s">
        <v>3445</v>
      </c>
      <c r="MG38" s="39">
        <v>1</v>
      </c>
      <c r="MH38" s="39"/>
      <c r="MI38" s="39">
        <v>0</v>
      </c>
      <c r="MJ38" s="39"/>
      <c r="MK38" s="39">
        <v>0</v>
      </c>
      <c r="ML38" s="39">
        <v>1</v>
      </c>
      <c r="MM38" s="39">
        <v>1</v>
      </c>
      <c r="MN38" s="39">
        <v>0</v>
      </c>
      <c r="MO38" s="39"/>
      <c r="MP38" s="39"/>
      <c r="MQ38" s="39">
        <v>0</v>
      </c>
      <c r="MR38" s="39">
        <v>0</v>
      </c>
      <c r="MS38" s="39"/>
      <c r="MT38" s="39"/>
      <c r="MU38" s="39"/>
      <c r="MV38" s="39">
        <v>1</v>
      </c>
      <c r="MW38" s="39" t="s">
        <v>3169</v>
      </c>
      <c r="MX38" s="39">
        <v>1</v>
      </c>
      <c r="MY38" s="39">
        <v>0</v>
      </c>
      <c r="MZ38" s="39">
        <v>0</v>
      </c>
      <c r="NA38" s="39">
        <v>0</v>
      </c>
      <c r="NB38" s="39">
        <v>0</v>
      </c>
      <c r="NC38" s="39">
        <v>0</v>
      </c>
      <c r="ND38" s="39">
        <v>0</v>
      </c>
      <c r="NE38" s="39">
        <v>0</v>
      </c>
      <c r="NF38" s="39">
        <v>0</v>
      </c>
      <c r="NG38" s="39"/>
      <c r="NH38" s="39" t="s">
        <v>3446</v>
      </c>
      <c r="NI38" s="39"/>
      <c r="NJ38" s="64" t="s">
        <v>3447</v>
      </c>
      <c r="NK38" s="39" t="s">
        <v>3448</v>
      </c>
      <c r="NL38" s="39" t="s">
        <v>3449</v>
      </c>
      <c r="NM38" s="39">
        <v>0</v>
      </c>
      <c r="NN38" s="39"/>
      <c r="NO38" s="39"/>
      <c r="NP38" s="39"/>
      <c r="NQ38" s="39"/>
      <c r="NR38" s="39"/>
      <c r="NS38" s="39"/>
      <c r="NT38" s="39"/>
      <c r="NU38" s="39"/>
      <c r="NV38" s="39"/>
      <c r="NW38" s="64">
        <v>0</v>
      </c>
      <c r="NX38" s="64"/>
      <c r="NY38" s="39">
        <v>1</v>
      </c>
      <c r="NZ38" s="39">
        <v>1</v>
      </c>
      <c r="OA38" s="39" t="s">
        <v>3008</v>
      </c>
      <c r="OB38" s="39">
        <v>0</v>
      </c>
      <c r="OC38" s="39">
        <v>1</v>
      </c>
      <c r="OD38" s="39">
        <v>1</v>
      </c>
      <c r="OE38" s="39">
        <v>0</v>
      </c>
      <c r="OF38" s="39">
        <v>0</v>
      </c>
      <c r="OG38" s="39">
        <v>0</v>
      </c>
      <c r="OH38" s="39">
        <v>0</v>
      </c>
      <c r="OI38" s="39">
        <v>0</v>
      </c>
      <c r="OJ38" s="39"/>
      <c r="OK38" s="39">
        <v>1</v>
      </c>
      <c r="OL38" s="39"/>
      <c r="OM38" s="39" t="s">
        <v>2434</v>
      </c>
      <c r="ON38" s="39">
        <v>1</v>
      </c>
      <c r="OO38" s="39">
        <v>0</v>
      </c>
      <c r="OP38" s="39">
        <v>0</v>
      </c>
      <c r="OQ38" s="39">
        <v>0</v>
      </c>
      <c r="OR38" s="39">
        <v>0</v>
      </c>
      <c r="OS38" s="39">
        <v>0</v>
      </c>
      <c r="OT38" s="39">
        <v>0</v>
      </c>
      <c r="OU38" s="39">
        <v>0</v>
      </c>
      <c r="OV38" s="39">
        <v>0</v>
      </c>
      <c r="OW38" s="39">
        <v>0</v>
      </c>
      <c r="OX38" s="39"/>
      <c r="OY38" s="39"/>
      <c r="OZ38" s="39" t="s">
        <v>1241</v>
      </c>
      <c r="PA38" s="39">
        <v>0</v>
      </c>
      <c r="PB38" s="39">
        <v>0</v>
      </c>
      <c r="PC38" s="39">
        <v>0</v>
      </c>
      <c r="PD38" s="39">
        <v>0</v>
      </c>
      <c r="PE38" s="39">
        <v>1</v>
      </c>
      <c r="PF38" s="39">
        <v>0</v>
      </c>
      <c r="PG38" s="39">
        <v>0</v>
      </c>
      <c r="PH38" s="39"/>
      <c r="PI38" s="39">
        <v>1</v>
      </c>
      <c r="PJ38" s="39" t="s">
        <v>2788</v>
      </c>
      <c r="PK38" s="39">
        <v>0</v>
      </c>
      <c r="PL38" s="39">
        <v>0</v>
      </c>
      <c r="PM38" s="39">
        <v>0</v>
      </c>
      <c r="PN38" s="39">
        <v>0</v>
      </c>
      <c r="PO38" s="39">
        <v>0</v>
      </c>
      <c r="PP38" s="39">
        <v>0</v>
      </c>
      <c r="PQ38" s="39">
        <v>1</v>
      </c>
      <c r="PR38" s="39">
        <v>0</v>
      </c>
      <c r="PS38" s="39">
        <v>0</v>
      </c>
      <c r="PT38" s="39"/>
      <c r="PU38" s="39" t="s">
        <v>3450</v>
      </c>
      <c r="PV38" s="39" t="s">
        <v>3451</v>
      </c>
      <c r="PW38" s="39">
        <v>0</v>
      </c>
      <c r="PX38" s="39"/>
      <c r="PY38" s="39"/>
      <c r="PZ38" s="39" t="s">
        <v>383</v>
      </c>
      <c r="QA38" s="39" t="s">
        <v>3452</v>
      </c>
      <c r="QB38" s="39" t="s">
        <v>3453</v>
      </c>
      <c r="QC38" s="39" t="s">
        <v>3453</v>
      </c>
      <c r="QD38" s="39">
        <v>3</v>
      </c>
      <c r="QE38" s="39">
        <v>0</v>
      </c>
      <c r="QF38" s="39">
        <v>0</v>
      </c>
      <c r="QG38" s="39">
        <v>1</v>
      </c>
      <c r="QH38" s="39">
        <v>0</v>
      </c>
      <c r="QI38" s="39">
        <v>0</v>
      </c>
      <c r="QJ38" s="39">
        <v>0</v>
      </c>
      <c r="QK38" s="39">
        <v>0</v>
      </c>
      <c r="QL38" s="39"/>
      <c r="QM38" s="39" t="s">
        <v>1979</v>
      </c>
      <c r="QN38" s="39">
        <v>0</v>
      </c>
      <c r="QO38" s="39">
        <v>0</v>
      </c>
      <c r="QP38" s="39">
        <v>0</v>
      </c>
      <c r="QQ38" s="39">
        <v>0</v>
      </c>
      <c r="QR38" s="39">
        <v>1</v>
      </c>
      <c r="QS38" s="39" t="s">
        <v>2792</v>
      </c>
      <c r="QT38" s="39" t="s">
        <v>2531</v>
      </c>
      <c r="QU38" s="39">
        <v>0</v>
      </c>
      <c r="QV38" s="39">
        <v>0</v>
      </c>
      <c r="QW38" s="39">
        <v>0</v>
      </c>
      <c r="QX38" s="39">
        <v>1</v>
      </c>
      <c r="QY38" s="39">
        <v>0</v>
      </c>
      <c r="QZ38" s="39">
        <v>0</v>
      </c>
      <c r="RA38" s="39">
        <v>0</v>
      </c>
      <c r="RB38" s="39" t="s">
        <v>3454</v>
      </c>
      <c r="RC38" s="39">
        <v>1</v>
      </c>
      <c r="RD38" s="39">
        <v>1</v>
      </c>
      <c r="RE38" s="39">
        <v>4</v>
      </c>
      <c r="RF38" s="39"/>
      <c r="RG38" s="39">
        <v>0</v>
      </c>
      <c r="RH38" s="39">
        <v>0</v>
      </c>
      <c r="RI38" s="39"/>
      <c r="RJ38" s="39">
        <v>0</v>
      </c>
      <c r="RK38" s="39">
        <v>0</v>
      </c>
      <c r="RL38" s="39"/>
      <c r="RM38" s="64">
        <v>0</v>
      </c>
      <c r="RN38" s="39">
        <v>0</v>
      </c>
      <c r="RO38" s="39"/>
      <c r="RP38" s="39">
        <v>0</v>
      </c>
      <c r="RQ38" s="39"/>
      <c r="RR38" s="39" t="s">
        <v>3058</v>
      </c>
      <c r="RS38" s="39">
        <v>0</v>
      </c>
      <c r="RT38" s="39">
        <v>0</v>
      </c>
      <c r="RU38" s="39">
        <v>0</v>
      </c>
      <c r="RV38" s="39">
        <v>0</v>
      </c>
      <c r="RW38" s="39">
        <v>0</v>
      </c>
      <c r="RX38" s="39">
        <v>0</v>
      </c>
      <c r="RY38" s="39">
        <v>0</v>
      </c>
      <c r="RZ38" s="39">
        <v>0</v>
      </c>
      <c r="SA38" s="39">
        <v>0</v>
      </c>
      <c r="SB38" s="39">
        <v>1</v>
      </c>
      <c r="SC38" s="39">
        <v>0</v>
      </c>
      <c r="SD38" s="39">
        <v>0</v>
      </c>
      <c r="SE38" s="39">
        <v>0</v>
      </c>
      <c r="SF38" s="39">
        <v>1</v>
      </c>
      <c r="SG38" s="39" t="s">
        <v>3455</v>
      </c>
      <c r="SH38" s="39" t="s">
        <v>3456</v>
      </c>
      <c r="SI38" s="39" t="s">
        <v>2435</v>
      </c>
      <c r="SJ38" s="39">
        <v>0</v>
      </c>
      <c r="SK38" s="39">
        <v>0</v>
      </c>
      <c r="SL38" s="39">
        <v>0</v>
      </c>
      <c r="SM38" s="39">
        <v>0</v>
      </c>
      <c r="SN38" s="39">
        <v>0</v>
      </c>
      <c r="SO38" s="39">
        <v>0</v>
      </c>
      <c r="SP38" s="39">
        <v>0</v>
      </c>
      <c r="SQ38" s="39">
        <v>0</v>
      </c>
      <c r="SR38" s="39">
        <v>0</v>
      </c>
      <c r="SS38" s="39">
        <v>1</v>
      </c>
      <c r="ST38" s="39"/>
      <c r="SU38" s="39" t="s">
        <v>2447</v>
      </c>
      <c r="SV38" s="39">
        <v>1</v>
      </c>
      <c r="SW38" s="39">
        <v>0</v>
      </c>
      <c r="SX38" s="39">
        <v>0</v>
      </c>
      <c r="SY38" s="39">
        <v>0</v>
      </c>
      <c r="SZ38" s="39">
        <v>0</v>
      </c>
      <c r="TA38" s="39"/>
      <c r="TB38" s="39"/>
      <c r="TC38" s="39"/>
      <c r="TD38" s="39">
        <v>0</v>
      </c>
      <c r="TE38" s="29" t="s">
        <v>3457</v>
      </c>
      <c r="TF38" s="39">
        <v>1</v>
      </c>
      <c r="TG38" s="39"/>
      <c r="TH38" s="39" t="s">
        <v>3458</v>
      </c>
      <c r="TI38" s="39">
        <v>1</v>
      </c>
      <c r="TJ38" s="39">
        <v>0</v>
      </c>
      <c r="TK38" s="39">
        <v>0</v>
      </c>
      <c r="TL38" s="39">
        <v>0</v>
      </c>
      <c r="TM38" s="64">
        <v>1</v>
      </c>
      <c r="TN38" s="39">
        <v>0</v>
      </c>
      <c r="TO38" s="39">
        <v>0</v>
      </c>
      <c r="TP38" s="39">
        <v>0</v>
      </c>
      <c r="TQ38" s="39" t="s">
        <v>2538</v>
      </c>
      <c r="TR38" s="39">
        <v>0</v>
      </c>
      <c r="TS38" s="39" t="s">
        <v>383</v>
      </c>
      <c r="TT38" s="39" t="s">
        <v>383</v>
      </c>
      <c r="TU38" s="39" t="s">
        <v>383</v>
      </c>
      <c r="TV38" s="39" t="s">
        <v>383</v>
      </c>
      <c r="TW38" s="39" t="s">
        <v>383</v>
      </c>
      <c r="TX38" s="39" t="s">
        <v>383</v>
      </c>
      <c r="TY38" s="39" t="s">
        <v>383</v>
      </c>
      <c r="TZ38" s="39" t="s">
        <v>383</v>
      </c>
      <c r="UA38" s="39" t="s">
        <v>383</v>
      </c>
      <c r="UB38" s="39" t="s">
        <v>383</v>
      </c>
      <c r="UC38" s="39"/>
      <c r="UD38" s="39">
        <v>0</v>
      </c>
      <c r="UE38" s="39" t="s">
        <v>1241</v>
      </c>
      <c r="UF38" s="39">
        <v>0</v>
      </c>
      <c r="UG38" s="39">
        <v>0</v>
      </c>
      <c r="UH38" s="39">
        <v>0</v>
      </c>
      <c r="UI38" s="39">
        <v>0</v>
      </c>
      <c r="UJ38" s="39">
        <v>1</v>
      </c>
      <c r="UK38" s="39">
        <v>0</v>
      </c>
      <c r="UL38" s="39">
        <v>1</v>
      </c>
      <c r="UM38" s="39" t="s">
        <v>2418</v>
      </c>
      <c r="UN38" s="39">
        <v>0</v>
      </c>
      <c r="UO38" s="39" t="s">
        <v>383</v>
      </c>
      <c r="UP38" s="39" t="s">
        <v>383</v>
      </c>
      <c r="UQ38" s="39" t="s">
        <v>383</v>
      </c>
      <c r="UR38" s="39" t="s">
        <v>383</v>
      </c>
      <c r="US38" s="39" t="s">
        <v>383</v>
      </c>
      <c r="UT38" s="39" t="s">
        <v>383</v>
      </c>
      <c r="UU38" s="39" t="s">
        <v>383</v>
      </c>
      <c r="UV38" s="39">
        <v>0</v>
      </c>
      <c r="UW38" s="39" t="s">
        <v>383</v>
      </c>
      <c r="UX38" s="39" t="s">
        <v>3091</v>
      </c>
      <c r="UY38" s="39" t="s">
        <v>383</v>
      </c>
      <c r="UZ38" s="39" t="s">
        <v>383</v>
      </c>
      <c r="VA38" s="39">
        <v>0</v>
      </c>
      <c r="VB38" s="39" t="s">
        <v>383</v>
      </c>
      <c r="VC38" s="39" t="s">
        <v>383</v>
      </c>
      <c r="VD38" s="39" t="s">
        <v>383</v>
      </c>
      <c r="VE38" s="39" t="s">
        <v>383</v>
      </c>
      <c r="VF38" s="39" t="s">
        <v>383</v>
      </c>
      <c r="VG38" s="39" t="s">
        <v>383</v>
      </c>
      <c r="VH38" s="39"/>
      <c r="VI38" s="64">
        <v>0</v>
      </c>
      <c r="VJ38" s="39">
        <v>0</v>
      </c>
      <c r="VK38" s="39" t="s">
        <v>383</v>
      </c>
      <c r="VL38" s="39" t="s">
        <v>383</v>
      </c>
      <c r="VM38" s="39">
        <v>1</v>
      </c>
      <c r="VN38" s="39">
        <v>5</v>
      </c>
      <c r="VO38" s="39"/>
      <c r="VP38" s="39">
        <v>1</v>
      </c>
      <c r="VQ38" s="39">
        <v>0</v>
      </c>
      <c r="VR38" s="39">
        <v>0</v>
      </c>
      <c r="VS38" s="39">
        <v>0</v>
      </c>
      <c r="VT38" s="39"/>
      <c r="VU38" s="39">
        <v>0</v>
      </c>
      <c r="VV38" s="39" t="s">
        <v>3459</v>
      </c>
      <c r="VW38" s="39" t="s">
        <v>1979</v>
      </c>
      <c r="VX38" s="39">
        <v>0</v>
      </c>
      <c r="VY38" s="39">
        <v>0</v>
      </c>
      <c r="VZ38" s="39">
        <v>0</v>
      </c>
      <c r="WA38" s="39">
        <v>0</v>
      </c>
      <c r="WB38" s="39">
        <v>0</v>
      </c>
      <c r="WC38" s="39">
        <v>0</v>
      </c>
      <c r="WD38" s="39">
        <v>0</v>
      </c>
      <c r="WE38" s="39">
        <v>0</v>
      </c>
      <c r="WF38" s="39">
        <v>0</v>
      </c>
      <c r="WG38" s="39">
        <v>0</v>
      </c>
      <c r="WH38" s="39">
        <v>0</v>
      </c>
      <c r="WI38" s="39">
        <v>0</v>
      </c>
      <c r="WJ38" s="39">
        <v>0</v>
      </c>
      <c r="WK38" s="39">
        <v>1</v>
      </c>
      <c r="WL38" s="39" t="s">
        <v>2540</v>
      </c>
      <c r="WM38" s="39" t="s">
        <v>2541</v>
      </c>
      <c r="WN38" s="39"/>
      <c r="WO38" s="39">
        <f t="shared" si="0"/>
        <v>0</v>
      </c>
      <c r="WP38" s="39" t="s">
        <v>2681</v>
      </c>
      <c r="WQ38" s="39" t="s">
        <v>3460</v>
      </c>
      <c r="WR38" s="39" t="s">
        <v>2435</v>
      </c>
      <c r="WS38" s="39">
        <v>0</v>
      </c>
      <c r="WT38" s="39">
        <v>0</v>
      </c>
      <c r="WU38" s="39">
        <v>0</v>
      </c>
      <c r="WV38" s="39">
        <v>0</v>
      </c>
      <c r="WW38" s="39">
        <v>0</v>
      </c>
      <c r="WX38" s="39">
        <v>0</v>
      </c>
      <c r="WY38" s="39">
        <v>0</v>
      </c>
      <c r="WZ38" s="39">
        <v>0</v>
      </c>
      <c r="XA38" s="39">
        <v>0</v>
      </c>
      <c r="XB38" s="39">
        <v>1</v>
      </c>
      <c r="XC38" s="39">
        <v>0</v>
      </c>
      <c r="XD38" s="39" t="s">
        <v>1147</v>
      </c>
      <c r="XE38" s="39"/>
      <c r="XF38" s="39">
        <f t="shared" si="2"/>
        <v>0</v>
      </c>
      <c r="XG38" s="39" t="s">
        <v>2447</v>
      </c>
      <c r="XH38" s="39">
        <v>1</v>
      </c>
      <c r="XI38" s="39">
        <v>0</v>
      </c>
      <c r="XJ38" s="39">
        <v>0</v>
      </c>
      <c r="XK38" s="39">
        <v>0</v>
      </c>
      <c r="XL38" s="39">
        <v>0</v>
      </c>
      <c r="XM38" s="39"/>
      <c r="XN38" s="39"/>
      <c r="XO38" s="57" t="e">
        <f>SUM(XF38+WO38+VA38+UD38+TR38+TD38+#REF!)</f>
        <v>#REF!</v>
      </c>
      <c r="XP38" s="57">
        <v>1</v>
      </c>
      <c r="XQ38" s="56">
        <v>0</v>
      </c>
    </row>
    <row r="39" spans="1:641" ht="15" customHeight="1" x14ac:dyDescent="0.2">
      <c r="A39" s="63">
        <v>42446</v>
      </c>
      <c r="B39" s="63" t="s">
        <v>550</v>
      </c>
      <c r="C39" s="52" t="s">
        <v>884</v>
      </c>
      <c r="D39" s="39" t="s">
        <v>2989</v>
      </c>
      <c r="E39" s="52" t="s">
        <v>2888</v>
      </c>
      <c r="F39" s="52" t="s">
        <v>3461</v>
      </c>
      <c r="G39" s="52">
        <v>8.7271059999999991</v>
      </c>
      <c r="H39" s="52">
        <v>-80.054028000000002</v>
      </c>
      <c r="I39" s="52"/>
      <c r="J39" s="52"/>
      <c r="K39" s="52">
        <v>-80.054028000000002</v>
      </c>
      <c r="L39" s="52">
        <v>661.22589443899994</v>
      </c>
      <c r="M39" s="39">
        <v>48</v>
      </c>
      <c r="N39" s="39"/>
      <c r="O39" s="39">
        <v>5</v>
      </c>
      <c r="P39" s="39" t="s">
        <v>3462</v>
      </c>
      <c r="Q39" s="39">
        <v>1</v>
      </c>
      <c r="R39" s="41">
        <v>54</v>
      </c>
      <c r="S39" s="39">
        <v>1</v>
      </c>
      <c r="T39" s="64">
        <v>1</v>
      </c>
      <c r="U39" s="39" t="s">
        <v>2454</v>
      </c>
      <c r="V39" s="39" t="s">
        <v>2455</v>
      </c>
      <c r="W39" s="39" t="s">
        <v>2456</v>
      </c>
      <c r="X39" s="39" t="s">
        <v>383</v>
      </c>
      <c r="Y39" s="39"/>
      <c r="Z39" s="39">
        <v>0</v>
      </c>
      <c r="AA39" s="39">
        <v>1</v>
      </c>
      <c r="AB39" s="39">
        <v>0</v>
      </c>
      <c r="AC39" s="39">
        <v>0</v>
      </c>
      <c r="AD39" s="39">
        <v>0</v>
      </c>
      <c r="AE39" s="39">
        <v>0</v>
      </c>
      <c r="AF39" s="39">
        <v>0</v>
      </c>
      <c r="AG39" s="39" t="s">
        <v>2401</v>
      </c>
      <c r="AH39" s="39" t="s">
        <v>383</v>
      </c>
      <c r="AI39" s="39">
        <v>0</v>
      </c>
      <c r="AJ39" s="39">
        <v>0</v>
      </c>
      <c r="AK39" s="39">
        <v>0</v>
      </c>
      <c r="AL39" s="39">
        <v>1</v>
      </c>
      <c r="AM39" s="39">
        <v>0</v>
      </c>
      <c r="AN39" s="39">
        <v>0</v>
      </c>
      <c r="AO39" s="39">
        <v>0</v>
      </c>
      <c r="AP39" s="39"/>
      <c r="AQ39" s="39">
        <v>0</v>
      </c>
      <c r="AR39" s="39"/>
      <c r="AS39" s="39">
        <v>9</v>
      </c>
      <c r="AT39" s="39">
        <v>9</v>
      </c>
      <c r="AU39" s="39">
        <v>1</v>
      </c>
      <c r="AV39" s="39"/>
      <c r="AW39" s="39">
        <v>1</v>
      </c>
      <c r="AX39" s="39" t="s">
        <v>383</v>
      </c>
      <c r="AY39" s="39">
        <v>1</v>
      </c>
      <c r="AZ39" s="39">
        <v>0</v>
      </c>
      <c r="BA39" s="39">
        <v>0</v>
      </c>
      <c r="BB39" s="39">
        <v>0</v>
      </c>
      <c r="BC39" s="39"/>
      <c r="BD39" s="41">
        <v>2</v>
      </c>
      <c r="BE39" s="41">
        <v>1</v>
      </c>
      <c r="BF39" s="39">
        <v>1</v>
      </c>
      <c r="BG39" s="39">
        <v>1</v>
      </c>
      <c r="BH39" s="39">
        <v>0</v>
      </c>
      <c r="BI39" s="39">
        <v>0</v>
      </c>
      <c r="BJ39" s="39" t="s">
        <v>3015</v>
      </c>
      <c r="BK39" s="39">
        <v>2</v>
      </c>
      <c r="BL39" s="64">
        <v>7</v>
      </c>
      <c r="BM39" s="64" t="s">
        <v>383</v>
      </c>
      <c r="BN39" s="39">
        <v>0</v>
      </c>
      <c r="BO39" s="39">
        <v>1</v>
      </c>
      <c r="BP39" s="39">
        <v>0</v>
      </c>
      <c r="BQ39" s="39">
        <v>0</v>
      </c>
      <c r="BR39" s="39">
        <v>0</v>
      </c>
      <c r="BS39" s="39">
        <v>0</v>
      </c>
      <c r="BT39" s="64">
        <v>1</v>
      </c>
      <c r="BU39" s="39" t="s">
        <v>3463</v>
      </c>
      <c r="BV39" s="39">
        <v>3</v>
      </c>
      <c r="BW39" s="39">
        <v>5</v>
      </c>
      <c r="BX39" s="39"/>
      <c r="BY39" s="39">
        <v>1</v>
      </c>
      <c r="BZ39" s="39">
        <v>0</v>
      </c>
      <c r="CA39" s="39">
        <v>1</v>
      </c>
      <c r="CB39" s="39">
        <v>0</v>
      </c>
      <c r="CC39" s="39" t="s">
        <v>3464</v>
      </c>
      <c r="CD39" s="39">
        <v>4</v>
      </c>
      <c r="CE39" s="39">
        <v>1</v>
      </c>
      <c r="CF39" s="39"/>
      <c r="CG39" s="39">
        <v>2</v>
      </c>
      <c r="CH39" s="39"/>
      <c r="CI39" s="39">
        <v>3</v>
      </c>
      <c r="CJ39" s="39">
        <v>3</v>
      </c>
      <c r="CK39" s="39"/>
      <c r="CL39" s="39" t="s">
        <v>2688</v>
      </c>
      <c r="CM39" s="39" t="s">
        <v>3154</v>
      </c>
      <c r="CN39" s="39">
        <v>1</v>
      </c>
      <c r="CO39" s="39">
        <v>0</v>
      </c>
      <c r="CP39" s="39">
        <v>0</v>
      </c>
      <c r="CQ39" s="39"/>
      <c r="CR39" s="39">
        <v>1</v>
      </c>
      <c r="CS39" s="39"/>
      <c r="CT39" s="39">
        <v>0</v>
      </c>
      <c r="CU39" s="39">
        <v>1</v>
      </c>
      <c r="CV39" s="39">
        <v>0</v>
      </c>
      <c r="CW39" s="39"/>
      <c r="CX39" s="39">
        <v>0</v>
      </c>
      <c r="CY39" s="39">
        <v>0</v>
      </c>
      <c r="CZ39" s="41"/>
      <c r="DA39" s="39">
        <v>0</v>
      </c>
      <c r="DB39" s="39"/>
      <c r="DC39" s="39">
        <v>0</v>
      </c>
      <c r="DD39" s="39"/>
      <c r="DE39" s="39">
        <v>1</v>
      </c>
      <c r="DF39" s="41">
        <v>1</v>
      </c>
      <c r="DG39" s="39">
        <v>0</v>
      </c>
      <c r="DH39" s="39"/>
      <c r="DI39" s="39">
        <v>0</v>
      </c>
      <c r="DJ39" s="39"/>
      <c r="DK39" s="39"/>
      <c r="DL39" s="39">
        <v>0</v>
      </c>
      <c r="DM39" s="39"/>
      <c r="DN39" s="39">
        <v>0</v>
      </c>
      <c r="DO39" s="39"/>
      <c r="DP39" s="39">
        <v>1</v>
      </c>
      <c r="DQ39" s="39">
        <v>1</v>
      </c>
      <c r="DR39" s="39">
        <v>0</v>
      </c>
      <c r="DS39" s="39"/>
      <c r="DT39" s="39">
        <v>0</v>
      </c>
      <c r="DU39" s="39"/>
      <c r="DV39" s="39">
        <v>0</v>
      </c>
      <c r="DW39" s="39"/>
      <c r="DX39" s="39">
        <v>0</v>
      </c>
      <c r="DY39" s="39"/>
      <c r="DZ39" s="39">
        <v>1</v>
      </c>
      <c r="EA39" s="39" t="s">
        <v>3465</v>
      </c>
      <c r="EB39" s="64">
        <v>1</v>
      </c>
      <c r="EC39" s="39">
        <v>0</v>
      </c>
      <c r="ED39" s="39"/>
      <c r="EE39" s="39" t="s">
        <v>383</v>
      </c>
      <c r="EF39" s="39">
        <v>1</v>
      </c>
      <c r="EG39" s="39" t="s">
        <v>2692</v>
      </c>
      <c r="EH39" s="39">
        <v>1</v>
      </c>
      <c r="EI39" s="39">
        <v>3</v>
      </c>
      <c r="EJ39" s="39" t="s">
        <v>2413</v>
      </c>
      <c r="EK39" s="39" t="s">
        <v>2462</v>
      </c>
      <c r="EL39" s="39" t="s">
        <v>2871</v>
      </c>
      <c r="EM39" s="64" t="s">
        <v>2464</v>
      </c>
      <c r="EN39" s="39" t="s">
        <v>383</v>
      </c>
      <c r="EO39" s="39">
        <v>1</v>
      </c>
      <c r="EP39" s="39">
        <v>4</v>
      </c>
      <c r="EQ39" s="39" t="s">
        <v>2413</v>
      </c>
      <c r="ER39" s="39" t="s">
        <v>2410</v>
      </c>
      <c r="ES39" s="39" t="s">
        <v>3466</v>
      </c>
      <c r="ET39" s="64" t="s">
        <v>2415</v>
      </c>
      <c r="EU39" s="39">
        <v>0</v>
      </c>
      <c r="EV39" s="39">
        <v>0</v>
      </c>
      <c r="EW39" s="39" t="s">
        <v>383</v>
      </c>
      <c r="EX39" s="39" t="s">
        <v>383</v>
      </c>
      <c r="EY39" s="39" t="s">
        <v>383</v>
      </c>
      <c r="EZ39" s="39" t="s">
        <v>383</v>
      </c>
      <c r="FA39" s="39" t="s">
        <v>383</v>
      </c>
      <c r="FB39" s="39" t="s">
        <v>383</v>
      </c>
      <c r="FC39" s="39">
        <v>0</v>
      </c>
      <c r="FD39" s="39" t="s">
        <v>383</v>
      </c>
      <c r="FE39" s="39" t="s">
        <v>383</v>
      </c>
      <c r="FF39" s="39" t="s">
        <v>383</v>
      </c>
      <c r="FG39" s="39" t="s">
        <v>383</v>
      </c>
      <c r="FH39" s="39" t="s">
        <v>383</v>
      </c>
      <c r="FI39" s="39" t="s">
        <v>383</v>
      </c>
      <c r="FJ39" s="39">
        <v>0</v>
      </c>
      <c r="FK39" s="39" t="s">
        <v>383</v>
      </c>
      <c r="FL39" s="39" t="s">
        <v>383</v>
      </c>
      <c r="FM39" s="39" t="s">
        <v>383</v>
      </c>
      <c r="FN39" s="39" t="s">
        <v>383</v>
      </c>
      <c r="FO39" s="39" t="s">
        <v>383</v>
      </c>
      <c r="FP39" s="39" t="s">
        <v>383</v>
      </c>
      <c r="FQ39" s="39">
        <v>0</v>
      </c>
      <c r="FR39" s="39" t="s">
        <v>383</v>
      </c>
      <c r="FS39" s="39" t="s">
        <v>383</v>
      </c>
      <c r="FT39" s="39" t="s">
        <v>383</v>
      </c>
      <c r="FU39" s="39" t="s">
        <v>383</v>
      </c>
      <c r="FV39" s="39" t="s">
        <v>383</v>
      </c>
      <c r="FW39" s="39" t="s">
        <v>383</v>
      </c>
      <c r="FX39" s="39">
        <v>0</v>
      </c>
      <c r="FY39" s="39" t="s">
        <v>383</v>
      </c>
      <c r="FZ39" s="39" t="s">
        <v>383</v>
      </c>
      <c r="GA39" s="39" t="s">
        <v>383</v>
      </c>
      <c r="GB39" s="39" t="s">
        <v>383</v>
      </c>
      <c r="GC39" s="39" t="s">
        <v>383</v>
      </c>
      <c r="GD39" s="39" t="s">
        <v>383</v>
      </c>
      <c r="GE39" s="39">
        <v>1</v>
      </c>
      <c r="GF39" s="39">
        <v>4</v>
      </c>
      <c r="GG39" s="39" t="s">
        <v>2413</v>
      </c>
      <c r="GH39" s="39" t="s">
        <v>2466</v>
      </c>
      <c r="GI39" s="39" t="s">
        <v>2871</v>
      </c>
      <c r="GJ39" s="39" t="s">
        <v>2464</v>
      </c>
      <c r="GK39" s="39" t="s">
        <v>383</v>
      </c>
      <c r="GL39" s="39">
        <v>0</v>
      </c>
      <c r="GM39" s="39" t="s">
        <v>383</v>
      </c>
      <c r="GN39" s="39" t="s">
        <v>383</v>
      </c>
      <c r="GO39" s="39" t="s">
        <v>383</v>
      </c>
      <c r="GP39" s="39" t="s">
        <v>383</v>
      </c>
      <c r="GQ39" s="39" t="s">
        <v>383</v>
      </c>
      <c r="GR39" s="39" t="s">
        <v>383</v>
      </c>
      <c r="GS39" s="39" t="s">
        <v>383</v>
      </c>
      <c r="GT39" s="39">
        <v>0</v>
      </c>
      <c r="GU39" s="39" t="s">
        <v>383</v>
      </c>
      <c r="GV39" s="39"/>
      <c r="GW39" s="39">
        <v>1</v>
      </c>
      <c r="GX39" s="39">
        <v>5</v>
      </c>
      <c r="GY39" s="39"/>
      <c r="GZ39" s="39">
        <v>1</v>
      </c>
      <c r="HA39" s="39">
        <v>5</v>
      </c>
      <c r="HB39" s="39"/>
      <c r="HC39" s="39">
        <v>0</v>
      </c>
      <c r="HD39" s="39" t="s">
        <v>383</v>
      </c>
      <c r="HE39" s="39"/>
      <c r="HF39" s="39">
        <v>0</v>
      </c>
      <c r="HG39" s="39" t="s">
        <v>383</v>
      </c>
      <c r="HH39" s="39"/>
      <c r="HI39" s="39">
        <v>1</v>
      </c>
      <c r="HJ39" s="39">
        <v>5</v>
      </c>
      <c r="HK39" s="39"/>
      <c r="HL39" s="39">
        <v>0</v>
      </c>
      <c r="HM39" s="39" t="s">
        <v>383</v>
      </c>
      <c r="HN39" s="39"/>
      <c r="HO39" s="39">
        <v>1</v>
      </c>
      <c r="HP39" s="39">
        <v>5000</v>
      </c>
      <c r="HQ39" s="39">
        <v>1</v>
      </c>
      <c r="HR39" s="39">
        <v>5000</v>
      </c>
      <c r="HS39" s="39">
        <v>1</v>
      </c>
      <c r="HT39" s="58"/>
      <c r="HU39" s="39">
        <v>5000</v>
      </c>
      <c r="HV39" s="39" t="s">
        <v>383</v>
      </c>
      <c r="HW39" s="39"/>
      <c r="HX39" s="39" t="s">
        <v>383</v>
      </c>
      <c r="HY39" s="39" t="s">
        <v>2417</v>
      </c>
      <c r="HZ39" s="39"/>
      <c r="IA39" s="39" t="s">
        <v>1738</v>
      </c>
      <c r="IB39" s="39"/>
      <c r="IC39" s="39">
        <v>1</v>
      </c>
      <c r="ID39" s="39">
        <v>3</v>
      </c>
      <c r="IE39" s="39">
        <v>1</v>
      </c>
      <c r="IF39" s="39">
        <v>0</v>
      </c>
      <c r="IG39" s="39">
        <v>1</v>
      </c>
      <c r="IH39" s="39">
        <v>12</v>
      </c>
      <c r="II39" s="39">
        <v>0</v>
      </c>
      <c r="IJ39" s="39">
        <v>0</v>
      </c>
      <c r="IK39" s="39" t="s">
        <v>383</v>
      </c>
      <c r="IL39" s="39">
        <v>0</v>
      </c>
      <c r="IM39" s="39">
        <v>0</v>
      </c>
      <c r="IN39" s="39" t="s">
        <v>383</v>
      </c>
      <c r="IO39" s="39" t="s">
        <v>383</v>
      </c>
      <c r="IP39" s="39" t="s">
        <v>383</v>
      </c>
      <c r="IQ39" s="39">
        <v>0</v>
      </c>
      <c r="IR39" s="39">
        <v>0</v>
      </c>
      <c r="IS39" s="39" t="s">
        <v>383</v>
      </c>
      <c r="IT39" s="39" t="s">
        <v>383</v>
      </c>
      <c r="IU39" s="39" t="s">
        <v>383</v>
      </c>
      <c r="IV39" s="39">
        <v>0</v>
      </c>
      <c r="IW39" s="39">
        <v>0</v>
      </c>
      <c r="IX39" s="39" t="s">
        <v>383</v>
      </c>
      <c r="IY39" s="39" t="s">
        <v>383</v>
      </c>
      <c r="IZ39" s="39" t="s">
        <v>383</v>
      </c>
      <c r="JA39" s="39">
        <v>1</v>
      </c>
      <c r="JB39" s="39">
        <v>2</v>
      </c>
      <c r="JC39" s="39">
        <v>0</v>
      </c>
      <c r="JD39" s="39">
        <v>1</v>
      </c>
      <c r="JE39" s="39">
        <v>0</v>
      </c>
      <c r="JF39" s="39">
        <v>0</v>
      </c>
      <c r="JG39" s="39">
        <v>0</v>
      </c>
      <c r="JH39" s="39" t="s">
        <v>383</v>
      </c>
      <c r="JI39" s="39" t="s">
        <v>383</v>
      </c>
      <c r="JJ39" s="39">
        <v>0</v>
      </c>
      <c r="JK39" s="39">
        <v>0</v>
      </c>
      <c r="JL39" s="39" t="s">
        <v>383</v>
      </c>
      <c r="JM39" s="39" t="s">
        <v>383</v>
      </c>
      <c r="JN39" s="39" t="s">
        <v>383</v>
      </c>
      <c r="JO39" s="39">
        <v>4</v>
      </c>
      <c r="JP39" s="39">
        <v>1</v>
      </c>
      <c r="JQ39" s="39">
        <v>1</v>
      </c>
      <c r="JR39" s="39">
        <v>2</v>
      </c>
      <c r="JS39" s="39">
        <v>1</v>
      </c>
      <c r="JT39" s="39">
        <v>0</v>
      </c>
      <c r="JU39" s="39">
        <v>0</v>
      </c>
      <c r="JV39" s="39">
        <v>0</v>
      </c>
      <c r="JW39" s="39">
        <v>0</v>
      </c>
      <c r="JX39" s="39">
        <v>1</v>
      </c>
      <c r="JY39" s="39">
        <v>1</v>
      </c>
      <c r="JZ39" s="39">
        <v>2</v>
      </c>
      <c r="KA39" s="39">
        <v>2</v>
      </c>
      <c r="KB39" s="39">
        <v>1</v>
      </c>
      <c r="KC39" s="39">
        <v>1</v>
      </c>
      <c r="KD39" s="39">
        <v>2</v>
      </c>
      <c r="KE39" s="39">
        <v>24</v>
      </c>
      <c r="KF39" s="64">
        <v>5</v>
      </c>
      <c r="KG39" s="39"/>
      <c r="KH39" s="39">
        <v>2</v>
      </c>
      <c r="KI39" s="39">
        <v>5</v>
      </c>
      <c r="KJ39" s="39"/>
      <c r="KK39" s="39">
        <v>0</v>
      </c>
      <c r="KL39" s="39"/>
      <c r="KM39" s="39"/>
      <c r="KN39" s="39">
        <v>0</v>
      </c>
      <c r="KO39" s="39"/>
      <c r="KP39" s="39"/>
      <c r="KQ39" s="39">
        <v>3</v>
      </c>
      <c r="KR39" s="39">
        <v>60</v>
      </c>
      <c r="KS39" s="39" t="s">
        <v>2897</v>
      </c>
      <c r="KT39" s="64" t="s">
        <v>3022</v>
      </c>
      <c r="KU39" s="39">
        <v>0</v>
      </c>
      <c r="KV39" s="39">
        <v>0</v>
      </c>
      <c r="KW39" s="39">
        <v>0</v>
      </c>
      <c r="KX39" s="39">
        <v>0</v>
      </c>
      <c r="KY39" s="39">
        <v>0</v>
      </c>
      <c r="KZ39" s="39">
        <v>0</v>
      </c>
      <c r="LA39" s="39">
        <v>0</v>
      </c>
      <c r="LB39" s="39">
        <v>0</v>
      </c>
      <c r="LC39" s="39">
        <v>1</v>
      </c>
      <c r="LD39" s="39" t="s">
        <v>2930</v>
      </c>
      <c r="LE39" s="39">
        <v>2</v>
      </c>
      <c r="LF39" s="39">
        <v>0</v>
      </c>
      <c r="LG39" s="39">
        <v>1</v>
      </c>
      <c r="LH39" s="39">
        <v>0</v>
      </c>
      <c r="LI39" s="39">
        <v>0</v>
      </c>
      <c r="LJ39" s="39"/>
      <c r="LK39" s="64" t="s">
        <v>2421</v>
      </c>
      <c r="LL39" s="39">
        <v>1</v>
      </c>
      <c r="LM39" s="39">
        <v>0</v>
      </c>
      <c r="LN39" s="39">
        <v>0</v>
      </c>
      <c r="LO39" s="39">
        <v>0</v>
      </c>
      <c r="LP39" s="39">
        <v>0</v>
      </c>
      <c r="LQ39" s="39" t="s">
        <v>3467</v>
      </c>
      <c r="LR39" s="39">
        <v>1</v>
      </c>
      <c r="LS39" s="39"/>
      <c r="LT39" s="39">
        <v>18</v>
      </c>
      <c r="LU39" s="39" t="s">
        <v>2806</v>
      </c>
      <c r="LV39" s="39">
        <v>1</v>
      </c>
      <c r="LW39" s="39">
        <v>0</v>
      </c>
      <c r="LX39" s="39">
        <v>0</v>
      </c>
      <c r="LY39" s="39"/>
      <c r="LZ39" s="39">
        <v>1</v>
      </c>
      <c r="MA39" s="39">
        <v>1</v>
      </c>
      <c r="MB39" s="39">
        <v>1</v>
      </c>
      <c r="MC39" s="58" t="s">
        <v>383</v>
      </c>
      <c r="MD39" s="39">
        <v>0</v>
      </c>
      <c r="ME39" s="39" t="s">
        <v>383</v>
      </c>
      <c r="MF39" s="39"/>
      <c r="MG39" s="39">
        <v>0</v>
      </c>
      <c r="MH39" s="39"/>
      <c r="MI39" s="39">
        <v>0</v>
      </c>
      <c r="MJ39" s="64" t="s">
        <v>3468</v>
      </c>
      <c r="MK39" s="64">
        <v>1</v>
      </c>
      <c r="ML39" s="39">
        <v>1</v>
      </c>
      <c r="MM39" s="39">
        <v>1</v>
      </c>
      <c r="MN39" s="39">
        <v>0</v>
      </c>
      <c r="MO39" s="39"/>
      <c r="MP39" s="39"/>
      <c r="MQ39" s="39">
        <v>0</v>
      </c>
      <c r="MR39" s="39">
        <v>0</v>
      </c>
      <c r="MS39" s="39"/>
      <c r="MT39" s="39"/>
      <c r="MU39" s="39"/>
      <c r="MV39" s="39">
        <v>1</v>
      </c>
      <c r="MW39" s="39" t="s">
        <v>2901</v>
      </c>
      <c r="MX39" s="39">
        <v>1</v>
      </c>
      <c r="MY39" s="39">
        <v>0</v>
      </c>
      <c r="MZ39" s="39">
        <v>1</v>
      </c>
      <c r="NA39" s="39">
        <v>0</v>
      </c>
      <c r="NB39" s="39">
        <v>0</v>
      </c>
      <c r="NC39" s="39">
        <v>0</v>
      </c>
      <c r="ND39" s="39">
        <v>0</v>
      </c>
      <c r="NE39" s="39">
        <v>0</v>
      </c>
      <c r="NF39" s="39">
        <v>0</v>
      </c>
      <c r="NG39" s="58"/>
      <c r="NH39" s="39" t="s">
        <v>1969</v>
      </c>
      <c r="NI39" s="39"/>
      <c r="NJ39" s="39" t="s">
        <v>3469</v>
      </c>
      <c r="NK39" s="39" t="s">
        <v>3470</v>
      </c>
      <c r="NL39" s="39" t="s">
        <v>3471</v>
      </c>
      <c r="NM39" s="39">
        <v>0</v>
      </c>
      <c r="NN39" s="39"/>
      <c r="NO39" s="39"/>
      <c r="NP39" s="39"/>
      <c r="NQ39" s="39"/>
      <c r="NR39" s="39"/>
      <c r="NS39" s="39"/>
      <c r="NT39" s="39"/>
      <c r="NU39" s="39"/>
      <c r="NV39" s="39"/>
      <c r="NW39" s="39">
        <v>1</v>
      </c>
      <c r="NX39" s="39"/>
      <c r="NY39" s="39">
        <v>1</v>
      </c>
      <c r="NZ39" s="39">
        <v>1</v>
      </c>
      <c r="OA39" s="39" t="s">
        <v>3472</v>
      </c>
      <c r="OB39" s="39">
        <v>0</v>
      </c>
      <c r="OC39" s="39">
        <v>1</v>
      </c>
      <c r="OD39" s="39">
        <v>1</v>
      </c>
      <c r="OE39" s="39">
        <v>0</v>
      </c>
      <c r="OF39" s="39">
        <v>0</v>
      </c>
      <c r="OG39" s="39">
        <v>0</v>
      </c>
      <c r="OH39" s="39">
        <v>0</v>
      </c>
      <c r="OI39" s="39">
        <v>1</v>
      </c>
      <c r="OJ39" s="39" t="s">
        <v>3473</v>
      </c>
      <c r="OK39" s="39">
        <v>1</v>
      </c>
      <c r="OL39" s="39"/>
      <c r="OM39" s="39" t="s">
        <v>2434</v>
      </c>
      <c r="ON39" s="39">
        <v>1</v>
      </c>
      <c r="OO39" s="39">
        <v>0</v>
      </c>
      <c r="OP39" s="64">
        <v>1</v>
      </c>
      <c r="OQ39" s="39">
        <v>0</v>
      </c>
      <c r="OR39" s="39">
        <v>0</v>
      </c>
      <c r="OS39" s="39">
        <v>0</v>
      </c>
      <c r="OT39" s="39">
        <v>0</v>
      </c>
      <c r="OU39" s="39">
        <v>0</v>
      </c>
      <c r="OV39" s="39">
        <v>0</v>
      </c>
      <c r="OW39" s="39">
        <v>0</v>
      </c>
      <c r="OX39" s="39"/>
      <c r="OY39" s="39"/>
      <c r="OZ39" s="39" t="s">
        <v>1241</v>
      </c>
      <c r="PA39" s="39">
        <v>0</v>
      </c>
      <c r="PB39" s="39">
        <v>0</v>
      </c>
      <c r="PC39" s="39">
        <v>0</v>
      </c>
      <c r="PD39" s="39">
        <v>0</v>
      </c>
      <c r="PE39" s="39">
        <v>1</v>
      </c>
      <c r="PF39" s="39">
        <v>0</v>
      </c>
      <c r="PG39" s="39">
        <v>0</v>
      </c>
      <c r="PH39" s="39"/>
      <c r="PI39" s="39">
        <v>1</v>
      </c>
      <c r="PJ39" s="39" t="s">
        <v>2788</v>
      </c>
      <c r="PK39" s="39">
        <v>0</v>
      </c>
      <c r="PL39" s="39">
        <v>0</v>
      </c>
      <c r="PM39" s="39">
        <v>0</v>
      </c>
      <c r="PN39" s="39">
        <v>0</v>
      </c>
      <c r="PO39" s="39">
        <v>0</v>
      </c>
      <c r="PP39" s="39">
        <v>0</v>
      </c>
      <c r="PQ39" s="39">
        <v>1</v>
      </c>
      <c r="PR39" s="39">
        <v>0</v>
      </c>
      <c r="PS39" s="39">
        <v>0</v>
      </c>
      <c r="PT39" s="39"/>
      <c r="PU39" s="58" t="s">
        <v>3474</v>
      </c>
      <c r="PV39" s="39"/>
      <c r="PW39" s="39">
        <v>0</v>
      </c>
      <c r="PX39" s="39"/>
      <c r="PY39" s="39"/>
      <c r="PZ39" s="39" t="s">
        <v>383</v>
      </c>
      <c r="QA39" s="64" t="s">
        <v>3475</v>
      </c>
      <c r="QB39" s="64" t="s">
        <v>3476</v>
      </c>
      <c r="QC39" s="64" t="s">
        <v>3477</v>
      </c>
      <c r="QD39" s="39">
        <v>1</v>
      </c>
      <c r="QE39" s="39">
        <v>1</v>
      </c>
      <c r="QF39" s="39">
        <v>0</v>
      </c>
      <c r="QG39" s="39">
        <v>0</v>
      </c>
      <c r="QH39" s="39">
        <v>0</v>
      </c>
      <c r="QI39" s="39">
        <v>0</v>
      </c>
      <c r="QJ39" s="39">
        <v>0</v>
      </c>
      <c r="QK39" s="39">
        <v>0</v>
      </c>
      <c r="QL39" s="39"/>
      <c r="QM39" s="39" t="s">
        <v>2627</v>
      </c>
      <c r="QN39" s="39">
        <v>0</v>
      </c>
      <c r="QO39" s="39">
        <v>1</v>
      </c>
      <c r="QP39" s="39">
        <v>0</v>
      </c>
      <c r="QQ39" s="39">
        <v>0</v>
      </c>
      <c r="QR39" s="39">
        <v>0</v>
      </c>
      <c r="QS39" s="39"/>
      <c r="QT39" s="64" t="s">
        <v>1979</v>
      </c>
      <c r="QU39" s="39">
        <v>0</v>
      </c>
      <c r="QV39" s="39">
        <v>0</v>
      </c>
      <c r="QW39" s="39">
        <v>0</v>
      </c>
      <c r="QX39" s="39">
        <v>0</v>
      </c>
      <c r="QY39" s="39">
        <v>0</v>
      </c>
      <c r="QZ39" s="39">
        <v>0</v>
      </c>
      <c r="RA39" s="39">
        <v>1</v>
      </c>
      <c r="RB39" s="39" t="s">
        <v>2651</v>
      </c>
      <c r="RC39" s="39">
        <v>1</v>
      </c>
      <c r="RD39" s="39">
        <v>1</v>
      </c>
      <c r="RE39" s="39">
        <v>4</v>
      </c>
      <c r="RF39" s="39"/>
      <c r="RG39" s="39">
        <v>1</v>
      </c>
      <c r="RH39" s="39">
        <v>4</v>
      </c>
      <c r="RI39" s="39"/>
      <c r="RJ39" s="39">
        <v>0</v>
      </c>
      <c r="RK39" s="39">
        <v>0</v>
      </c>
      <c r="RL39" s="39"/>
      <c r="RM39" s="39">
        <v>0</v>
      </c>
      <c r="RN39" s="64">
        <v>0</v>
      </c>
      <c r="RO39" s="64"/>
      <c r="RP39" s="39">
        <v>0</v>
      </c>
      <c r="RQ39" s="39"/>
      <c r="RR39" s="39" t="s">
        <v>3058</v>
      </c>
      <c r="RS39" s="39">
        <v>0</v>
      </c>
      <c r="RT39" s="39">
        <v>0</v>
      </c>
      <c r="RU39" s="39">
        <v>0</v>
      </c>
      <c r="RV39" s="39">
        <v>0</v>
      </c>
      <c r="RW39" s="39">
        <v>0</v>
      </c>
      <c r="RX39" s="39">
        <v>0</v>
      </c>
      <c r="RY39" s="39">
        <v>0</v>
      </c>
      <c r="RZ39" s="39">
        <v>0</v>
      </c>
      <c r="SA39" s="39">
        <v>0</v>
      </c>
      <c r="SB39" s="39">
        <v>1</v>
      </c>
      <c r="SC39" s="39">
        <v>0</v>
      </c>
      <c r="SD39" s="39">
        <v>0</v>
      </c>
      <c r="SE39" s="39">
        <v>0</v>
      </c>
      <c r="SF39" s="39">
        <v>1</v>
      </c>
      <c r="SG39" s="64" t="s">
        <v>2444</v>
      </c>
      <c r="SH39" s="39" t="s">
        <v>2445</v>
      </c>
      <c r="SI39" s="39" t="s">
        <v>2435</v>
      </c>
      <c r="SJ39" s="39">
        <v>0</v>
      </c>
      <c r="SK39" s="39">
        <v>0</v>
      </c>
      <c r="SL39" s="39">
        <v>0</v>
      </c>
      <c r="SM39" s="39">
        <v>0</v>
      </c>
      <c r="SN39" s="39">
        <v>0</v>
      </c>
      <c r="SO39" s="39">
        <v>0</v>
      </c>
      <c r="SP39" s="39">
        <v>0</v>
      </c>
      <c r="SQ39" s="39">
        <v>0</v>
      </c>
      <c r="SR39" s="39">
        <v>0</v>
      </c>
      <c r="SS39" s="39">
        <v>1</v>
      </c>
      <c r="ST39" s="39"/>
      <c r="SU39" s="39" t="s">
        <v>2447</v>
      </c>
      <c r="SV39" s="39">
        <v>1</v>
      </c>
      <c r="SW39" s="39">
        <v>0</v>
      </c>
      <c r="SX39" s="39">
        <v>0</v>
      </c>
      <c r="SY39" s="39">
        <v>0</v>
      </c>
      <c r="SZ39" s="39">
        <v>0</v>
      </c>
      <c r="TA39" s="39"/>
      <c r="TB39" s="39"/>
      <c r="TC39" s="39"/>
      <c r="TD39" s="39">
        <v>1</v>
      </c>
      <c r="TE39" s="39"/>
      <c r="TF39" s="39">
        <v>1</v>
      </c>
      <c r="TG39" s="39"/>
      <c r="TH39" s="39" t="s">
        <v>2619</v>
      </c>
      <c r="TI39" s="39">
        <v>0</v>
      </c>
      <c r="TJ39" s="39">
        <v>0</v>
      </c>
      <c r="TK39" s="39">
        <v>1</v>
      </c>
      <c r="TL39" s="39">
        <v>0</v>
      </c>
      <c r="TM39" s="39">
        <v>0</v>
      </c>
      <c r="TN39" s="39">
        <v>0</v>
      </c>
      <c r="TO39" s="39">
        <v>0</v>
      </c>
      <c r="TP39" s="39">
        <v>0</v>
      </c>
      <c r="TQ39" s="39"/>
      <c r="TR39" s="39">
        <v>1</v>
      </c>
      <c r="TS39" s="39" t="s">
        <v>3478</v>
      </c>
      <c r="TT39" s="39">
        <v>1</v>
      </c>
      <c r="TU39" s="39">
        <v>0</v>
      </c>
      <c r="TV39" s="39">
        <v>0</v>
      </c>
      <c r="TW39" s="39">
        <v>0</v>
      </c>
      <c r="TX39" s="39">
        <v>0</v>
      </c>
      <c r="TY39" s="39">
        <v>1</v>
      </c>
      <c r="TZ39" s="39">
        <v>0</v>
      </c>
      <c r="UA39" s="39">
        <v>0</v>
      </c>
      <c r="UB39" s="39">
        <v>0</v>
      </c>
      <c r="UC39" s="39"/>
      <c r="UD39" s="39">
        <f>SUM(TT39+TV39+TW39+TX39)</f>
        <v>1</v>
      </c>
      <c r="UE39" s="39" t="s">
        <v>3479</v>
      </c>
      <c r="UF39" s="39">
        <v>0</v>
      </c>
      <c r="UG39" s="39">
        <v>1</v>
      </c>
      <c r="UH39" s="39">
        <v>1</v>
      </c>
      <c r="UI39" s="39">
        <v>0</v>
      </c>
      <c r="UJ39" s="39">
        <v>0</v>
      </c>
      <c r="UK39" s="39">
        <v>0</v>
      </c>
      <c r="UL39" s="39">
        <v>1</v>
      </c>
      <c r="UM39" s="39" t="s">
        <v>2418</v>
      </c>
      <c r="UN39" s="39">
        <v>0</v>
      </c>
      <c r="UO39" s="39" t="s">
        <v>383</v>
      </c>
      <c r="UP39" s="39" t="s">
        <v>383</v>
      </c>
      <c r="UQ39" s="39" t="s">
        <v>383</v>
      </c>
      <c r="UR39" s="39" t="s">
        <v>383</v>
      </c>
      <c r="US39" s="39" t="s">
        <v>383</v>
      </c>
      <c r="UT39" s="39" t="s">
        <v>383</v>
      </c>
      <c r="UU39" s="39" t="s">
        <v>383</v>
      </c>
      <c r="UV39" s="39">
        <v>0</v>
      </c>
      <c r="UW39" s="39" t="s">
        <v>383</v>
      </c>
      <c r="UX39" s="64" t="s">
        <v>3480</v>
      </c>
      <c r="UY39" s="39" t="s">
        <v>2435</v>
      </c>
      <c r="UZ39" s="39">
        <v>0</v>
      </c>
      <c r="VA39" s="39">
        <v>0</v>
      </c>
      <c r="VB39" s="39">
        <v>0</v>
      </c>
      <c r="VC39" s="39">
        <v>0</v>
      </c>
      <c r="VD39" s="39">
        <v>0</v>
      </c>
      <c r="VE39" s="39">
        <v>0</v>
      </c>
      <c r="VF39" s="39">
        <v>1</v>
      </c>
      <c r="VG39" s="39">
        <v>0</v>
      </c>
      <c r="VH39" s="58"/>
      <c r="VI39" s="39">
        <v>1</v>
      </c>
      <c r="VJ39" s="39" t="s">
        <v>383</v>
      </c>
      <c r="VK39" s="39" t="s">
        <v>383</v>
      </c>
      <c r="VL39" s="39" t="s">
        <v>383</v>
      </c>
      <c r="VM39" s="39" t="s">
        <v>383</v>
      </c>
      <c r="VN39" s="39" t="s">
        <v>383</v>
      </c>
      <c r="VO39" s="39" t="s">
        <v>383</v>
      </c>
      <c r="VP39" s="39" t="s">
        <v>383</v>
      </c>
      <c r="VQ39" s="39" t="s">
        <v>383</v>
      </c>
      <c r="VR39" s="39" t="s">
        <v>383</v>
      </c>
      <c r="VS39" s="39" t="s">
        <v>383</v>
      </c>
      <c r="VT39" s="39" t="s">
        <v>383</v>
      </c>
      <c r="VU39" s="39">
        <v>1</v>
      </c>
      <c r="VV39" s="39"/>
      <c r="VW39" s="39" t="s">
        <v>2741</v>
      </c>
      <c r="VX39" s="39">
        <v>0</v>
      </c>
      <c r="VY39" s="39">
        <v>1</v>
      </c>
      <c r="VZ39" s="39">
        <v>1</v>
      </c>
      <c r="WA39" s="39">
        <v>0</v>
      </c>
      <c r="WB39" s="39">
        <v>0</v>
      </c>
      <c r="WC39" s="39">
        <v>0</v>
      </c>
      <c r="WD39" s="39">
        <v>0</v>
      </c>
      <c r="WE39" s="39">
        <v>0</v>
      </c>
      <c r="WF39" s="39">
        <v>0</v>
      </c>
      <c r="WG39" s="64">
        <v>1</v>
      </c>
      <c r="WH39" s="39">
        <v>0</v>
      </c>
      <c r="WI39" s="39">
        <v>0</v>
      </c>
      <c r="WJ39" s="39">
        <v>0</v>
      </c>
      <c r="WK39" s="39">
        <v>1</v>
      </c>
      <c r="WL39" s="39" t="s">
        <v>2540</v>
      </c>
      <c r="WM39" s="39" t="s">
        <v>2541</v>
      </c>
      <c r="WN39" s="39"/>
      <c r="WO39" s="39">
        <v>1</v>
      </c>
      <c r="WP39" s="39" t="s">
        <v>2681</v>
      </c>
      <c r="WQ39" s="39"/>
      <c r="WR39" s="39" t="s">
        <v>2435</v>
      </c>
      <c r="WS39" s="39">
        <v>0</v>
      </c>
      <c r="WT39" s="39">
        <v>0</v>
      </c>
      <c r="WU39" s="39">
        <v>0</v>
      </c>
      <c r="WV39" s="39">
        <v>0</v>
      </c>
      <c r="WW39" s="39">
        <v>0</v>
      </c>
      <c r="WX39" s="39">
        <v>0</v>
      </c>
      <c r="WY39" s="39">
        <v>0</v>
      </c>
      <c r="WZ39" s="39">
        <v>0</v>
      </c>
      <c r="XA39" s="39">
        <v>0</v>
      </c>
      <c r="XB39" s="39">
        <v>0</v>
      </c>
      <c r="XC39" s="39">
        <v>0</v>
      </c>
      <c r="XD39" s="39"/>
      <c r="XE39" s="39"/>
      <c r="XF39" s="39">
        <f t="shared" si="2"/>
        <v>0</v>
      </c>
      <c r="XG39" s="39" t="s">
        <v>2447</v>
      </c>
      <c r="XH39" s="39">
        <v>1</v>
      </c>
      <c r="XI39" s="39">
        <v>0</v>
      </c>
      <c r="XJ39" s="39">
        <v>0</v>
      </c>
      <c r="XK39" s="39">
        <v>0</v>
      </c>
      <c r="XL39" s="39">
        <v>0</v>
      </c>
      <c r="XM39" s="39"/>
      <c r="XN39" s="39"/>
      <c r="XO39" s="57" t="e">
        <f>SUM(XF39+WO39+VA39+UD39+TR39+TD39+#REF!)</f>
        <v>#REF!</v>
      </c>
      <c r="XP39" s="57">
        <v>5</v>
      </c>
      <c r="XQ39" s="56">
        <v>0</v>
      </c>
    </row>
    <row r="40" spans="1:641" ht="15" customHeight="1" x14ac:dyDescent="0.2">
      <c r="A40" s="63">
        <v>42439</v>
      </c>
      <c r="B40" s="63" t="s">
        <v>899</v>
      </c>
      <c r="C40" s="52" t="s">
        <v>900</v>
      </c>
      <c r="D40" s="39" t="s">
        <v>2989</v>
      </c>
      <c r="E40" s="52" t="s">
        <v>3481</v>
      </c>
      <c r="F40" s="52" t="s">
        <v>3482</v>
      </c>
      <c r="G40" s="52">
        <v>8.8396779999999993</v>
      </c>
      <c r="H40" s="52">
        <v>-79.964523</v>
      </c>
      <c r="I40" s="52">
        <v>8.8398740159999996</v>
      </c>
      <c r="J40" s="52">
        <v>-79.962588980000007</v>
      </c>
      <c r="K40" s="52">
        <v>-79.964523</v>
      </c>
      <c r="L40" s="52">
        <v>262.07581398600001</v>
      </c>
      <c r="M40" s="39">
        <v>24</v>
      </c>
      <c r="N40" s="39"/>
      <c r="O40" s="39">
        <v>5</v>
      </c>
      <c r="P40" s="39" t="s">
        <v>3483</v>
      </c>
      <c r="Q40" s="39">
        <v>0</v>
      </c>
      <c r="R40" s="41">
        <v>43</v>
      </c>
      <c r="S40" s="39">
        <v>2</v>
      </c>
      <c r="T40" s="39">
        <v>2</v>
      </c>
      <c r="U40" s="39" t="s">
        <v>2454</v>
      </c>
      <c r="V40" s="39" t="s">
        <v>2455</v>
      </c>
      <c r="W40" s="39" t="s">
        <v>2456</v>
      </c>
      <c r="X40" s="39" t="s">
        <v>383</v>
      </c>
      <c r="Y40" s="39"/>
      <c r="Z40" s="39">
        <v>0</v>
      </c>
      <c r="AA40" s="39">
        <v>1</v>
      </c>
      <c r="AB40" s="39">
        <v>0</v>
      </c>
      <c r="AC40" s="39">
        <v>0</v>
      </c>
      <c r="AD40" s="39">
        <v>0</v>
      </c>
      <c r="AE40" s="39">
        <v>0</v>
      </c>
      <c r="AF40" s="39">
        <v>0</v>
      </c>
      <c r="AG40" s="39" t="s">
        <v>2401</v>
      </c>
      <c r="AH40" s="39" t="s">
        <v>383</v>
      </c>
      <c r="AI40" s="39">
        <v>0</v>
      </c>
      <c r="AJ40" s="39">
        <v>0</v>
      </c>
      <c r="AK40" s="39">
        <v>0</v>
      </c>
      <c r="AL40" s="39">
        <v>1</v>
      </c>
      <c r="AM40" s="39">
        <v>0</v>
      </c>
      <c r="AN40" s="39">
        <v>0</v>
      </c>
      <c r="AO40" s="39">
        <v>0</v>
      </c>
      <c r="AP40" s="39"/>
      <c r="AQ40" s="39">
        <v>0</v>
      </c>
      <c r="AR40" s="39"/>
      <c r="AS40" s="39">
        <v>22</v>
      </c>
      <c r="AT40" s="39">
        <v>43</v>
      </c>
      <c r="AU40" s="39">
        <v>1</v>
      </c>
      <c r="AV40" s="39"/>
      <c r="AW40" s="39">
        <v>1</v>
      </c>
      <c r="AX40" s="39" t="s">
        <v>383</v>
      </c>
      <c r="AY40" s="39">
        <v>1</v>
      </c>
      <c r="AZ40" s="39">
        <v>0</v>
      </c>
      <c r="BA40" s="39">
        <v>0</v>
      </c>
      <c r="BB40" s="39">
        <v>0</v>
      </c>
      <c r="BC40" s="39"/>
      <c r="BD40" s="39">
        <v>2</v>
      </c>
      <c r="BE40" s="39" t="s">
        <v>383</v>
      </c>
      <c r="BF40" s="39">
        <v>0</v>
      </c>
      <c r="BG40" s="39">
        <v>1</v>
      </c>
      <c r="BH40" s="39">
        <v>0</v>
      </c>
      <c r="BI40" s="39">
        <v>0</v>
      </c>
      <c r="BJ40" s="39"/>
      <c r="BK40" s="39">
        <v>3</v>
      </c>
      <c r="BL40" s="39">
        <v>1</v>
      </c>
      <c r="BM40" s="39" t="s">
        <v>383</v>
      </c>
      <c r="BN40" s="39">
        <v>1</v>
      </c>
      <c r="BO40" s="39">
        <v>0</v>
      </c>
      <c r="BP40" s="39">
        <v>0</v>
      </c>
      <c r="BQ40" s="39">
        <v>0</v>
      </c>
      <c r="BR40" s="39">
        <v>0</v>
      </c>
      <c r="BS40" s="39">
        <v>0</v>
      </c>
      <c r="BT40" s="39">
        <v>0</v>
      </c>
      <c r="BU40" s="39"/>
      <c r="BV40" s="39">
        <v>4</v>
      </c>
      <c r="BW40" s="39">
        <v>3</v>
      </c>
      <c r="BX40" s="39"/>
      <c r="BY40" s="39">
        <v>0</v>
      </c>
      <c r="BZ40" s="39">
        <v>0</v>
      </c>
      <c r="CA40" s="39">
        <v>1</v>
      </c>
      <c r="CB40" s="39">
        <v>0</v>
      </c>
      <c r="CC40" s="39"/>
      <c r="CD40" s="39">
        <v>4</v>
      </c>
      <c r="CE40" s="39">
        <v>0</v>
      </c>
      <c r="CF40" s="39"/>
      <c r="CG40" s="39">
        <v>2</v>
      </c>
      <c r="CH40" s="39"/>
      <c r="CI40" s="39">
        <v>3</v>
      </c>
      <c r="CJ40" s="39">
        <v>1</v>
      </c>
      <c r="CK40" s="39"/>
      <c r="CL40" s="39" t="s">
        <v>2404</v>
      </c>
      <c r="CM40" s="39"/>
      <c r="CN40" s="39">
        <v>1</v>
      </c>
      <c r="CO40" s="39">
        <v>1</v>
      </c>
      <c r="CP40" s="39">
        <v>0</v>
      </c>
      <c r="CQ40" s="39"/>
      <c r="CR40" s="39">
        <v>0</v>
      </c>
      <c r="CS40" s="39"/>
      <c r="CT40" s="39">
        <v>1</v>
      </c>
      <c r="CU40" s="39">
        <v>0</v>
      </c>
      <c r="CV40" s="39">
        <v>1</v>
      </c>
      <c r="CW40" s="39"/>
      <c r="CX40" s="39">
        <v>0</v>
      </c>
      <c r="CY40" s="39">
        <v>0</v>
      </c>
      <c r="CZ40" s="41"/>
      <c r="DA40" s="39">
        <v>0</v>
      </c>
      <c r="DB40" s="39"/>
      <c r="DC40" s="39">
        <v>0</v>
      </c>
      <c r="DD40" s="39"/>
      <c r="DE40" s="39">
        <v>1</v>
      </c>
      <c r="DF40" s="72">
        <v>1</v>
      </c>
      <c r="DG40" s="39">
        <v>1</v>
      </c>
      <c r="DH40" s="39">
        <v>1</v>
      </c>
      <c r="DI40" s="39">
        <v>1</v>
      </c>
      <c r="DJ40" s="39"/>
      <c r="DK40" s="39"/>
      <c r="DL40" s="39">
        <v>0</v>
      </c>
      <c r="DM40" s="39"/>
      <c r="DN40" s="39">
        <v>0</v>
      </c>
      <c r="DO40" s="39"/>
      <c r="DP40" s="39">
        <v>1</v>
      </c>
      <c r="DQ40" s="39">
        <v>3</v>
      </c>
      <c r="DR40" s="39">
        <v>1</v>
      </c>
      <c r="DS40" s="39">
        <v>1</v>
      </c>
      <c r="DT40" s="39">
        <v>1</v>
      </c>
      <c r="DU40" s="39">
        <v>1</v>
      </c>
      <c r="DV40" s="39">
        <v>0</v>
      </c>
      <c r="DW40" s="39"/>
      <c r="DX40" s="39">
        <v>0</v>
      </c>
      <c r="DY40" s="39"/>
      <c r="DZ40" s="39">
        <v>1</v>
      </c>
      <c r="EA40" s="39" t="s">
        <v>3484</v>
      </c>
      <c r="EB40" s="39">
        <v>0</v>
      </c>
      <c r="EC40" s="39">
        <v>0</v>
      </c>
      <c r="ED40" s="39" t="s">
        <v>383</v>
      </c>
      <c r="EE40" s="39" t="s">
        <v>383</v>
      </c>
      <c r="EF40" s="39" t="s">
        <v>383</v>
      </c>
      <c r="EG40" s="39"/>
      <c r="EH40" s="39">
        <v>1</v>
      </c>
      <c r="EI40" s="39">
        <v>2</v>
      </c>
      <c r="EJ40" s="39" t="s">
        <v>2413</v>
      </c>
      <c r="EK40" s="39" t="s">
        <v>2462</v>
      </c>
      <c r="EL40" s="39" t="s">
        <v>2583</v>
      </c>
      <c r="EM40" s="64" t="s">
        <v>2464</v>
      </c>
      <c r="EN40" s="39">
        <v>0</v>
      </c>
      <c r="EO40" s="39">
        <v>1</v>
      </c>
      <c r="EP40" s="39">
        <v>5</v>
      </c>
      <c r="EQ40" s="39" t="s">
        <v>2413</v>
      </c>
      <c r="ER40" s="39" t="s">
        <v>2410</v>
      </c>
      <c r="ES40" s="39" t="s">
        <v>3043</v>
      </c>
      <c r="ET40" s="64" t="s">
        <v>2415</v>
      </c>
      <c r="EU40" s="39">
        <v>0</v>
      </c>
      <c r="EV40" s="39">
        <v>0</v>
      </c>
      <c r="EW40" s="39" t="s">
        <v>383</v>
      </c>
      <c r="EX40" s="39" t="s">
        <v>383</v>
      </c>
      <c r="EY40" s="39" t="s">
        <v>383</v>
      </c>
      <c r="EZ40" s="39" t="s">
        <v>383</v>
      </c>
      <c r="FA40" s="39" t="s">
        <v>383</v>
      </c>
      <c r="FB40" s="39" t="s">
        <v>383</v>
      </c>
      <c r="FC40" s="39">
        <v>1</v>
      </c>
      <c r="FD40" s="39" t="s">
        <v>1130</v>
      </c>
      <c r="FE40" s="39" t="s">
        <v>2413</v>
      </c>
      <c r="FF40" s="39" t="s">
        <v>2410</v>
      </c>
      <c r="FG40" s="39" t="s">
        <v>3485</v>
      </c>
      <c r="FH40" s="39" t="s">
        <v>2415</v>
      </c>
      <c r="FI40" s="39">
        <v>0</v>
      </c>
      <c r="FJ40" s="39">
        <v>1</v>
      </c>
      <c r="FK40" s="39" t="s">
        <v>2996</v>
      </c>
      <c r="FL40" s="39" t="s">
        <v>2498</v>
      </c>
      <c r="FM40" s="39" t="s">
        <v>2466</v>
      </c>
      <c r="FN40" s="39" t="s">
        <v>3486</v>
      </c>
      <c r="FO40" s="39" t="s">
        <v>2415</v>
      </c>
      <c r="FP40" s="39">
        <v>0</v>
      </c>
      <c r="FQ40" s="39">
        <v>1</v>
      </c>
      <c r="FR40" s="39" t="s">
        <v>760</v>
      </c>
      <c r="FS40" s="39" t="s">
        <v>2409</v>
      </c>
      <c r="FT40" s="39" t="s">
        <v>2462</v>
      </c>
      <c r="FU40" s="39" t="s">
        <v>383</v>
      </c>
      <c r="FV40" s="39" t="s">
        <v>383</v>
      </c>
      <c r="FW40" s="39">
        <v>0</v>
      </c>
      <c r="FX40" s="39">
        <v>0</v>
      </c>
      <c r="FY40" s="39" t="s">
        <v>383</v>
      </c>
      <c r="FZ40" s="39" t="s">
        <v>383</v>
      </c>
      <c r="GA40" s="39" t="s">
        <v>383</v>
      </c>
      <c r="GB40" s="39" t="s">
        <v>383</v>
      </c>
      <c r="GC40" s="39" t="s">
        <v>383</v>
      </c>
      <c r="GD40" s="39" t="s">
        <v>383</v>
      </c>
      <c r="GE40" s="39">
        <v>1</v>
      </c>
      <c r="GF40" s="39" t="s">
        <v>3487</v>
      </c>
      <c r="GG40" s="39" t="s">
        <v>2498</v>
      </c>
      <c r="GH40" s="39" t="s">
        <v>2466</v>
      </c>
      <c r="GI40" s="39" t="s">
        <v>383</v>
      </c>
      <c r="GJ40" s="39" t="s">
        <v>383</v>
      </c>
      <c r="GK40" s="39">
        <v>0</v>
      </c>
      <c r="GL40" s="39">
        <v>0</v>
      </c>
      <c r="GM40" s="39" t="s">
        <v>383</v>
      </c>
      <c r="GN40" s="39" t="s">
        <v>383</v>
      </c>
      <c r="GO40" s="39" t="s">
        <v>383</v>
      </c>
      <c r="GP40" s="39" t="s">
        <v>383</v>
      </c>
      <c r="GQ40" s="39" t="s">
        <v>383</v>
      </c>
      <c r="GR40" s="39" t="s">
        <v>383</v>
      </c>
      <c r="GS40" s="39" t="s">
        <v>383</v>
      </c>
      <c r="GT40" s="39">
        <v>0</v>
      </c>
      <c r="GU40" s="39" t="s">
        <v>383</v>
      </c>
      <c r="GV40" s="39"/>
      <c r="GW40" s="39">
        <v>1</v>
      </c>
      <c r="GX40" s="39">
        <v>5</v>
      </c>
      <c r="GY40" s="39"/>
      <c r="GZ40" s="39">
        <v>1</v>
      </c>
      <c r="HA40" s="39">
        <v>5</v>
      </c>
      <c r="HB40" s="39"/>
      <c r="HC40" s="39">
        <v>0</v>
      </c>
      <c r="HD40" s="39" t="s">
        <v>383</v>
      </c>
      <c r="HE40" s="39"/>
      <c r="HF40" s="39">
        <v>0</v>
      </c>
      <c r="HG40" s="39" t="s">
        <v>383</v>
      </c>
      <c r="HH40" s="39"/>
      <c r="HI40" s="39">
        <v>1</v>
      </c>
      <c r="HJ40" s="39">
        <v>5</v>
      </c>
      <c r="HK40" s="39"/>
      <c r="HL40" s="39">
        <v>0</v>
      </c>
      <c r="HM40" s="39" t="s">
        <v>383</v>
      </c>
      <c r="HN40" s="39"/>
      <c r="HO40" s="39">
        <v>0</v>
      </c>
      <c r="HP40" s="39" t="s">
        <v>383</v>
      </c>
      <c r="HQ40" s="39">
        <v>0</v>
      </c>
      <c r="HR40" s="39" t="s">
        <v>383</v>
      </c>
      <c r="HS40" s="39">
        <v>0</v>
      </c>
      <c r="HT40" s="39"/>
      <c r="HU40" s="39" t="s">
        <v>383</v>
      </c>
      <c r="HV40" s="39" t="s">
        <v>383</v>
      </c>
      <c r="HW40" s="39"/>
      <c r="HX40" s="39" t="s">
        <v>383</v>
      </c>
      <c r="HY40" s="39" t="s">
        <v>2417</v>
      </c>
      <c r="HZ40" s="39"/>
      <c r="IA40" s="39" t="s">
        <v>383</v>
      </c>
      <c r="IB40" s="39"/>
      <c r="IC40" s="39">
        <v>0</v>
      </c>
      <c r="ID40" s="39">
        <v>0</v>
      </c>
      <c r="IE40" s="39" t="s">
        <v>383</v>
      </c>
      <c r="IF40" s="39" t="s">
        <v>383</v>
      </c>
      <c r="IG40" s="39">
        <v>0</v>
      </c>
      <c r="IH40" s="39">
        <v>0</v>
      </c>
      <c r="II40" s="39" t="s">
        <v>383</v>
      </c>
      <c r="IJ40" s="39" t="s">
        <v>383</v>
      </c>
      <c r="IK40" s="39" t="s">
        <v>383</v>
      </c>
      <c r="IL40" s="39">
        <v>0</v>
      </c>
      <c r="IM40" s="39">
        <v>0</v>
      </c>
      <c r="IN40" s="39" t="s">
        <v>383</v>
      </c>
      <c r="IO40" s="39" t="s">
        <v>383</v>
      </c>
      <c r="IP40" s="39" t="s">
        <v>383</v>
      </c>
      <c r="IQ40" s="39">
        <v>0</v>
      </c>
      <c r="IR40" s="39">
        <v>0</v>
      </c>
      <c r="IS40" s="39" t="s">
        <v>383</v>
      </c>
      <c r="IT40" s="39" t="s">
        <v>383</v>
      </c>
      <c r="IU40" s="39" t="s">
        <v>383</v>
      </c>
      <c r="IV40" s="39">
        <v>0</v>
      </c>
      <c r="IW40" s="39">
        <v>0</v>
      </c>
      <c r="IX40" s="39" t="s">
        <v>383</v>
      </c>
      <c r="IY40" s="39" t="s">
        <v>383</v>
      </c>
      <c r="IZ40" s="39" t="s">
        <v>383</v>
      </c>
      <c r="JA40" s="39">
        <v>0</v>
      </c>
      <c r="JB40" s="39">
        <v>0</v>
      </c>
      <c r="JC40" s="39" t="s">
        <v>383</v>
      </c>
      <c r="JD40" s="39" t="s">
        <v>383</v>
      </c>
      <c r="JE40" s="39" t="s">
        <v>383</v>
      </c>
      <c r="JF40" s="39">
        <v>0</v>
      </c>
      <c r="JG40" s="39">
        <v>0</v>
      </c>
      <c r="JH40" s="39" t="s">
        <v>383</v>
      </c>
      <c r="JI40" s="39" t="s">
        <v>383</v>
      </c>
      <c r="JJ40" s="39">
        <v>0</v>
      </c>
      <c r="JK40" s="39">
        <v>0</v>
      </c>
      <c r="JL40" s="39" t="s">
        <v>383</v>
      </c>
      <c r="JM40" s="39" t="s">
        <v>383</v>
      </c>
      <c r="JN40" s="39" t="s">
        <v>383</v>
      </c>
      <c r="JO40" s="39">
        <v>2</v>
      </c>
      <c r="JP40" s="39">
        <v>1</v>
      </c>
      <c r="JQ40" s="39">
        <v>1</v>
      </c>
      <c r="JR40" s="39">
        <v>0</v>
      </c>
      <c r="JS40" s="39">
        <v>0</v>
      </c>
      <c r="JT40" s="39">
        <v>0</v>
      </c>
      <c r="JU40" s="39">
        <v>0</v>
      </c>
      <c r="JV40" s="39">
        <v>0</v>
      </c>
      <c r="JW40" s="39">
        <v>0</v>
      </c>
      <c r="JX40" s="39">
        <v>0</v>
      </c>
      <c r="JY40" s="39">
        <v>0</v>
      </c>
      <c r="JZ40" s="39">
        <v>2</v>
      </c>
      <c r="KA40" s="39">
        <v>2</v>
      </c>
      <c r="KB40" s="39">
        <v>0</v>
      </c>
      <c r="KC40" s="39">
        <v>0</v>
      </c>
      <c r="KD40" s="39">
        <v>1</v>
      </c>
      <c r="KE40" s="39">
        <v>8</v>
      </c>
      <c r="KF40" s="39">
        <v>1000</v>
      </c>
      <c r="KG40" s="39"/>
      <c r="KH40" s="39"/>
      <c r="KI40" s="39"/>
      <c r="KJ40" s="39"/>
      <c r="KK40" s="39" t="s">
        <v>383</v>
      </c>
      <c r="KL40" s="39"/>
      <c r="KM40" s="39"/>
      <c r="KN40" s="39" t="s">
        <v>383</v>
      </c>
      <c r="KO40" s="39"/>
      <c r="KP40" s="39"/>
      <c r="KQ40" s="39">
        <v>3</v>
      </c>
      <c r="KR40" s="39">
        <v>10</v>
      </c>
      <c r="KS40" s="39" t="s">
        <v>2473</v>
      </c>
      <c r="KT40" s="39" t="s">
        <v>3164</v>
      </c>
      <c r="KU40" s="39">
        <v>0</v>
      </c>
      <c r="KV40" s="39">
        <v>0</v>
      </c>
      <c r="KW40" s="39">
        <v>0</v>
      </c>
      <c r="KX40" s="39">
        <v>0</v>
      </c>
      <c r="KY40" s="39">
        <v>0</v>
      </c>
      <c r="KZ40" s="39">
        <v>0</v>
      </c>
      <c r="LA40" s="39">
        <v>1</v>
      </c>
      <c r="LB40" s="39">
        <v>0</v>
      </c>
      <c r="LC40" s="39">
        <v>0</v>
      </c>
      <c r="LD40" s="39"/>
      <c r="LE40" s="39">
        <v>2</v>
      </c>
      <c r="LF40" s="39">
        <v>0</v>
      </c>
      <c r="LG40" s="39">
        <v>1</v>
      </c>
      <c r="LH40" s="39">
        <v>0</v>
      </c>
      <c r="LI40" s="39">
        <v>0</v>
      </c>
      <c r="LJ40" s="39"/>
      <c r="LK40" s="39" t="s">
        <v>2560</v>
      </c>
      <c r="LL40" s="39">
        <v>1</v>
      </c>
      <c r="LM40" s="39">
        <v>1</v>
      </c>
      <c r="LN40" s="39">
        <v>0</v>
      </c>
      <c r="LO40" s="39">
        <v>0</v>
      </c>
      <c r="LP40" s="39">
        <v>0</v>
      </c>
      <c r="LQ40" s="39"/>
      <c r="LR40" s="39">
        <v>1</v>
      </c>
      <c r="LS40" s="39"/>
      <c r="LT40" s="39">
        <v>12</v>
      </c>
      <c r="LU40" s="39" t="s">
        <v>3488</v>
      </c>
      <c r="LV40" s="39">
        <v>1</v>
      </c>
      <c r="LW40" s="39">
        <v>0</v>
      </c>
      <c r="LX40" s="39"/>
      <c r="LY40" s="39"/>
      <c r="LZ40" s="39">
        <v>1</v>
      </c>
      <c r="MA40" s="39">
        <v>0</v>
      </c>
      <c r="MB40" s="39" t="s">
        <v>383</v>
      </c>
      <c r="MC40" s="39">
        <v>0</v>
      </c>
      <c r="MD40" s="39">
        <v>0</v>
      </c>
      <c r="ME40" s="39" t="s">
        <v>383</v>
      </c>
      <c r="MF40" s="39"/>
      <c r="MG40" s="39">
        <v>0</v>
      </c>
      <c r="MH40" s="39"/>
      <c r="MI40" s="39">
        <v>1</v>
      </c>
      <c r="MJ40" s="39"/>
      <c r="MK40" s="39">
        <v>0</v>
      </c>
      <c r="ML40" s="39">
        <v>1</v>
      </c>
      <c r="MM40" s="39">
        <v>1</v>
      </c>
      <c r="MN40" s="39">
        <v>0</v>
      </c>
      <c r="MO40" s="39"/>
      <c r="MP40" s="39"/>
      <c r="MQ40" s="39">
        <v>1</v>
      </c>
      <c r="MR40" s="39">
        <v>0</v>
      </c>
      <c r="MS40" s="39"/>
      <c r="MT40" s="39"/>
      <c r="MU40" s="39"/>
      <c r="MV40" s="39">
        <v>0</v>
      </c>
      <c r="MW40" s="39" t="s">
        <v>383</v>
      </c>
      <c r="MX40" s="39" t="s">
        <v>383</v>
      </c>
      <c r="MY40" s="39" t="s">
        <v>383</v>
      </c>
      <c r="MZ40" s="39" t="s">
        <v>383</v>
      </c>
      <c r="NA40" s="39" t="s">
        <v>383</v>
      </c>
      <c r="NB40" s="39" t="s">
        <v>383</v>
      </c>
      <c r="NC40" s="39" t="s">
        <v>383</v>
      </c>
      <c r="ND40" s="39" t="s">
        <v>383</v>
      </c>
      <c r="NE40" s="39" t="s">
        <v>383</v>
      </c>
      <c r="NF40" s="39" t="s">
        <v>383</v>
      </c>
      <c r="NG40" s="39"/>
      <c r="NH40" s="39" t="s">
        <v>2514</v>
      </c>
      <c r="NI40" s="39"/>
      <c r="NJ40" s="39" t="s">
        <v>2428</v>
      </c>
      <c r="NK40" s="39"/>
      <c r="NL40" s="39" t="s">
        <v>3489</v>
      </c>
      <c r="NM40" s="39">
        <v>0</v>
      </c>
      <c r="NN40" s="39"/>
      <c r="NO40" s="39"/>
      <c r="NP40" s="39"/>
      <c r="NQ40" s="39"/>
      <c r="NR40" s="39"/>
      <c r="NS40" s="39"/>
      <c r="NT40" s="39"/>
      <c r="NU40" s="39"/>
      <c r="NV40" s="39"/>
      <c r="NW40" s="39" t="s">
        <v>383</v>
      </c>
      <c r="NX40" s="39"/>
      <c r="NY40" s="39">
        <v>1</v>
      </c>
      <c r="NZ40" s="39">
        <v>1</v>
      </c>
      <c r="OA40" s="39" t="s">
        <v>2564</v>
      </c>
      <c r="OB40" s="39">
        <v>0</v>
      </c>
      <c r="OC40" s="39">
        <v>1</v>
      </c>
      <c r="OD40" s="39">
        <v>0</v>
      </c>
      <c r="OE40" s="39">
        <v>0</v>
      </c>
      <c r="OF40" s="39">
        <v>0</v>
      </c>
      <c r="OG40" s="39">
        <v>0</v>
      </c>
      <c r="OH40" s="39">
        <v>0</v>
      </c>
      <c r="OI40" s="39">
        <v>0</v>
      </c>
      <c r="OJ40" s="39"/>
      <c r="OK40" s="39">
        <v>1</v>
      </c>
      <c r="OL40" s="39"/>
      <c r="OM40" s="39" t="s">
        <v>2648</v>
      </c>
      <c r="ON40" s="39">
        <v>0</v>
      </c>
      <c r="OO40" s="39">
        <v>0</v>
      </c>
      <c r="OP40" s="39">
        <v>1</v>
      </c>
      <c r="OQ40" s="39">
        <v>0</v>
      </c>
      <c r="OR40" s="39">
        <v>0</v>
      </c>
      <c r="OS40" s="39">
        <v>0</v>
      </c>
      <c r="OT40" s="39">
        <v>0</v>
      </c>
      <c r="OU40" s="39">
        <v>0</v>
      </c>
      <c r="OV40" s="39">
        <v>0</v>
      </c>
      <c r="OW40" s="39">
        <v>0</v>
      </c>
      <c r="OX40" s="39"/>
      <c r="OY40" s="39"/>
      <c r="OZ40" s="39" t="s">
        <v>2565</v>
      </c>
      <c r="PA40" s="39">
        <v>0</v>
      </c>
      <c r="PB40" s="39">
        <v>0</v>
      </c>
      <c r="PC40" s="39">
        <v>1</v>
      </c>
      <c r="PD40" s="39">
        <v>0</v>
      </c>
      <c r="PE40" s="39">
        <v>0</v>
      </c>
      <c r="PF40" s="39">
        <v>0</v>
      </c>
      <c r="PG40" s="39">
        <v>0</v>
      </c>
      <c r="PH40" s="39"/>
      <c r="PI40" s="39">
        <v>9</v>
      </c>
      <c r="PJ40" s="39" t="s">
        <v>2435</v>
      </c>
      <c r="PK40" s="39">
        <v>0</v>
      </c>
      <c r="PL40" s="39">
        <v>0</v>
      </c>
      <c r="PM40" s="39">
        <v>0</v>
      </c>
      <c r="PN40" s="39">
        <v>0</v>
      </c>
      <c r="PO40" s="39">
        <v>0</v>
      </c>
      <c r="PP40" s="39">
        <v>0</v>
      </c>
      <c r="PQ40" s="39">
        <v>0</v>
      </c>
      <c r="PR40" s="39">
        <v>0</v>
      </c>
      <c r="PS40" s="39">
        <v>1</v>
      </c>
      <c r="PT40" s="39"/>
      <c r="PU40" s="39"/>
      <c r="PV40" s="39"/>
      <c r="PW40" s="39">
        <v>0</v>
      </c>
      <c r="PX40" s="39"/>
      <c r="PY40" s="39"/>
      <c r="PZ40" s="39" t="s">
        <v>383</v>
      </c>
      <c r="QA40" s="39" t="s">
        <v>3490</v>
      </c>
      <c r="QB40" s="39" t="s">
        <v>3491</v>
      </c>
      <c r="QC40" s="39" t="s">
        <v>3492</v>
      </c>
      <c r="QD40" s="39">
        <v>1</v>
      </c>
      <c r="QE40" s="39">
        <v>1</v>
      </c>
      <c r="QF40" s="39">
        <v>0</v>
      </c>
      <c r="QG40" s="39">
        <v>0</v>
      </c>
      <c r="QH40" s="39">
        <v>0</v>
      </c>
      <c r="QI40" s="39">
        <v>0</v>
      </c>
      <c r="QJ40" s="39">
        <v>0</v>
      </c>
      <c r="QK40" s="39">
        <v>0</v>
      </c>
      <c r="QL40" s="39"/>
      <c r="QM40" s="39" t="s">
        <v>383</v>
      </c>
      <c r="QN40" s="39" t="s">
        <v>383</v>
      </c>
      <c r="QO40" s="39" t="s">
        <v>383</v>
      </c>
      <c r="QP40" s="39" t="s">
        <v>383</v>
      </c>
      <c r="QQ40" s="39" t="s">
        <v>383</v>
      </c>
      <c r="QR40" s="39" t="s">
        <v>383</v>
      </c>
      <c r="QS40" s="39"/>
      <c r="QT40" s="39" t="s">
        <v>2433</v>
      </c>
      <c r="QU40" s="39">
        <v>1</v>
      </c>
      <c r="QV40" s="39">
        <v>0</v>
      </c>
      <c r="QW40" s="39">
        <v>0</v>
      </c>
      <c r="QX40" s="39">
        <v>0</v>
      </c>
      <c r="QY40" s="39">
        <v>0</v>
      </c>
      <c r="QZ40" s="39">
        <v>0</v>
      </c>
      <c r="RA40" s="39">
        <v>0</v>
      </c>
      <c r="RB40" s="39"/>
      <c r="RC40" s="39">
        <v>1</v>
      </c>
      <c r="RD40" s="39">
        <v>0</v>
      </c>
      <c r="RE40" s="39">
        <v>0</v>
      </c>
      <c r="RF40" s="39"/>
      <c r="RG40" s="39">
        <v>0</v>
      </c>
      <c r="RH40" s="39">
        <v>0</v>
      </c>
      <c r="RI40" s="39"/>
      <c r="RJ40" s="39">
        <v>0</v>
      </c>
      <c r="RK40" s="39">
        <v>0</v>
      </c>
      <c r="RL40" s="39"/>
      <c r="RM40" s="39">
        <v>0</v>
      </c>
      <c r="RN40" s="39">
        <v>0</v>
      </c>
      <c r="RO40" s="39"/>
      <c r="RP40" s="39">
        <v>1</v>
      </c>
      <c r="RQ40" s="39" t="s">
        <v>3493</v>
      </c>
      <c r="RR40" s="39" t="s">
        <v>3494</v>
      </c>
      <c r="RS40" s="39">
        <v>0</v>
      </c>
      <c r="RT40" s="39">
        <v>0</v>
      </c>
      <c r="RU40" s="39">
        <v>0</v>
      </c>
      <c r="RV40" s="39">
        <v>0</v>
      </c>
      <c r="RW40" s="39">
        <v>0</v>
      </c>
      <c r="RX40" s="39">
        <v>1</v>
      </c>
      <c r="RY40" s="39">
        <v>0</v>
      </c>
      <c r="RZ40" s="39">
        <v>0</v>
      </c>
      <c r="SA40" s="39">
        <v>0</v>
      </c>
      <c r="SB40" s="39">
        <v>1</v>
      </c>
      <c r="SC40" s="39">
        <v>0</v>
      </c>
      <c r="SD40" s="39">
        <v>0</v>
      </c>
      <c r="SE40" s="39">
        <v>0</v>
      </c>
      <c r="SF40" s="39">
        <v>0</v>
      </c>
      <c r="SG40" s="39"/>
      <c r="SH40" s="39"/>
      <c r="SI40" s="39" t="s">
        <v>2435</v>
      </c>
      <c r="SJ40" s="39">
        <v>0</v>
      </c>
      <c r="SK40" s="39">
        <v>0</v>
      </c>
      <c r="SL40" s="39">
        <v>0</v>
      </c>
      <c r="SM40" s="39">
        <v>0</v>
      </c>
      <c r="SN40" s="39">
        <v>0</v>
      </c>
      <c r="SO40" s="39">
        <v>0</v>
      </c>
      <c r="SP40" s="39">
        <v>0</v>
      </c>
      <c r="SQ40" s="39">
        <v>0</v>
      </c>
      <c r="SR40" s="39">
        <v>0</v>
      </c>
      <c r="SS40" s="39">
        <v>1</v>
      </c>
      <c r="ST40" s="39"/>
      <c r="SU40" s="39" t="s">
        <v>2447</v>
      </c>
      <c r="SV40" s="39">
        <v>1</v>
      </c>
      <c r="SW40" s="39">
        <v>0</v>
      </c>
      <c r="SX40" s="39">
        <v>0</v>
      </c>
      <c r="SY40" s="39">
        <v>0</v>
      </c>
      <c r="SZ40" s="39">
        <v>0</v>
      </c>
      <c r="TA40" s="39"/>
      <c r="TB40" s="39"/>
      <c r="TC40" s="39"/>
      <c r="TD40" s="39">
        <v>1</v>
      </c>
      <c r="TE40" s="39"/>
      <c r="TF40" s="39" t="s">
        <v>383</v>
      </c>
      <c r="TG40" s="39"/>
      <c r="TH40" s="39" t="s">
        <v>3036</v>
      </c>
      <c r="TI40" s="39">
        <v>0</v>
      </c>
      <c r="TJ40" s="39">
        <v>0</v>
      </c>
      <c r="TK40" s="39">
        <v>0</v>
      </c>
      <c r="TL40" s="39">
        <v>0</v>
      </c>
      <c r="TM40" s="39">
        <v>1</v>
      </c>
      <c r="TN40" s="39">
        <v>0</v>
      </c>
      <c r="TO40" s="39">
        <v>0</v>
      </c>
      <c r="TP40" s="39">
        <v>0</v>
      </c>
      <c r="TQ40" s="39"/>
      <c r="TR40" s="39">
        <v>1</v>
      </c>
      <c r="TS40" s="39" t="s">
        <v>2435</v>
      </c>
      <c r="TT40" s="39">
        <v>0</v>
      </c>
      <c r="TU40" s="39">
        <v>0</v>
      </c>
      <c r="TV40" s="39">
        <v>0</v>
      </c>
      <c r="TW40" s="39">
        <v>0</v>
      </c>
      <c r="TX40" s="39">
        <v>0</v>
      </c>
      <c r="TY40" s="39">
        <v>0</v>
      </c>
      <c r="TZ40" s="39">
        <v>0</v>
      </c>
      <c r="UA40" s="39">
        <v>0</v>
      </c>
      <c r="UB40" s="39">
        <v>1</v>
      </c>
      <c r="UC40" s="39"/>
      <c r="UD40" s="39">
        <f>SUM(TT40+TV40+TW40+TX40)</f>
        <v>0</v>
      </c>
      <c r="UE40" s="39" t="s">
        <v>2435</v>
      </c>
      <c r="UF40" s="39">
        <v>0</v>
      </c>
      <c r="UG40" s="39">
        <v>0</v>
      </c>
      <c r="UH40" s="39">
        <v>0</v>
      </c>
      <c r="UI40" s="39">
        <v>0</v>
      </c>
      <c r="UJ40" s="39">
        <v>0</v>
      </c>
      <c r="UK40" s="39">
        <v>1</v>
      </c>
      <c r="UL40" s="39">
        <v>9</v>
      </c>
      <c r="UM40" s="39" t="s">
        <v>2418</v>
      </c>
      <c r="UN40" s="39">
        <v>1</v>
      </c>
      <c r="UO40" s="39" t="s">
        <v>383</v>
      </c>
      <c r="UP40" s="39">
        <v>9</v>
      </c>
      <c r="UQ40" s="39" t="s">
        <v>383</v>
      </c>
      <c r="UR40" s="39" t="s">
        <v>383</v>
      </c>
      <c r="US40" s="39" t="s">
        <v>383</v>
      </c>
      <c r="UT40" s="39" t="s">
        <v>383</v>
      </c>
      <c r="UU40" s="39" t="s">
        <v>383</v>
      </c>
      <c r="UV40" s="39">
        <v>1</v>
      </c>
      <c r="UW40" s="39" t="s">
        <v>3495</v>
      </c>
      <c r="UX40" s="39" t="s">
        <v>3496</v>
      </c>
      <c r="UY40" s="39" t="s">
        <v>2846</v>
      </c>
      <c r="UZ40" s="39">
        <v>1</v>
      </c>
      <c r="VA40" s="39">
        <v>0</v>
      </c>
      <c r="VB40" s="39">
        <v>0</v>
      </c>
      <c r="VC40" s="39">
        <v>0</v>
      </c>
      <c r="VD40" s="39">
        <v>0</v>
      </c>
      <c r="VE40" s="39">
        <v>0</v>
      </c>
      <c r="VF40" s="39">
        <v>0</v>
      </c>
      <c r="VG40" s="39">
        <v>0</v>
      </c>
      <c r="VH40" s="39"/>
      <c r="VI40" s="39">
        <v>1</v>
      </c>
      <c r="VJ40" s="39" t="s">
        <v>383</v>
      </c>
      <c r="VK40" s="39" t="s">
        <v>383</v>
      </c>
      <c r="VL40" s="39" t="s">
        <v>383</v>
      </c>
      <c r="VM40" s="39" t="s">
        <v>383</v>
      </c>
      <c r="VN40" s="39" t="s">
        <v>383</v>
      </c>
      <c r="VO40" s="39" t="s">
        <v>383</v>
      </c>
      <c r="VP40" s="39" t="s">
        <v>383</v>
      </c>
      <c r="VQ40" s="39" t="s">
        <v>383</v>
      </c>
      <c r="VR40" s="39" t="s">
        <v>383</v>
      </c>
      <c r="VS40" s="39" t="s">
        <v>383</v>
      </c>
      <c r="VT40" s="39" t="s">
        <v>383</v>
      </c>
      <c r="VU40" s="39"/>
      <c r="VV40" s="39" t="s">
        <v>2569</v>
      </c>
      <c r="VW40" s="39" t="s">
        <v>2720</v>
      </c>
      <c r="VX40" s="39">
        <v>0</v>
      </c>
      <c r="VY40" s="39">
        <v>1</v>
      </c>
      <c r="VZ40" s="39">
        <v>0</v>
      </c>
      <c r="WA40" s="39">
        <v>0</v>
      </c>
      <c r="WB40" s="39">
        <v>0</v>
      </c>
      <c r="WC40" s="39">
        <v>0</v>
      </c>
      <c r="WD40" s="39">
        <v>0</v>
      </c>
      <c r="WE40" s="39">
        <v>0</v>
      </c>
      <c r="WF40" s="39">
        <v>0</v>
      </c>
      <c r="WG40" s="39">
        <v>0</v>
      </c>
      <c r="WH40" s="39">
        <v>0</v>
      </c>
      <c r="WI40" s="39">
        <v>0</v>
      </c>
      <c r="WJ40" s="39">
        <v>0</v>
      </c>
      <c r="WK40" s="39">
        <v>0</v>
      </c>
      <c r="WL40" s="39"/>
      <c r="WM40" s="39"/>
      <c r="WN40" s="39"/>
      <c r="WO40" s="39">
        <f t="shared" ref="WO40:WO48" si="3">SUM(VX40+VY40+VZ40+WC40)</f>
        <v>1</v>
      </c>
      <c r="WP40" s="39" t="s">
        <v>2577</v>
      </c>
      <c r="WQ40" s="39"/>
      <c r="WR40" s="39" t="s">
        <v>2435</v>
      </c>
      <c r="WS40" s="39">
        <v>0</v>
      </c>
      <c r="WT40" s="39">
        <v>0</v>
      </c>
      <c r="WU40" s="39">
        <v>0</v>
      </c>
      <c r="WV40" s="39">
        <v>0</v>
      </c>
      <c r="WW40" s="39">
        <v>0</v>
      </c>
      <c r="WX40" s="39">
        <v>0</v>
      </c>
      <c r="WY40" s="39">
        <v>0</v>
      </c>
      <c r="WZ40" s="39">
        <v>0</v>
      </c>
      <c r="XA40" s="39">
        <v>0</v>
      </c>
      <c r="XB40" s="39">
        <v>1</v>
      </c>
      <c r="XC40" s="39">
        <v>0</v>
      </c>
      <c r="XD40" s="39"/>
      <c r="XE40" s="39"/>
      <c r="XF40" s="39">
        <f t="shared" si="2"/>
        <v>0</v>
      </c>
      <c r="XG40" s="39" t="s">
        <v>2447</v>
      </c>
      <c r="XH40" s="39">
        <v>1</v>
      </c>
      <c r="XI40" s="39">
        <v>0</v>
      </c>
      <c r="XJ40" s="39">
        <v>0</v>
      </c>
      <c r="XK40" s="39">
        <v>0</v>
      </c>
      <c r="XL40" s="39">
        <v>0</v>
      </c>
      <c r="XM40" s="39"/>
      <c r="XN40" s="39"/>
      <c r="XO40" s="57" t="e">
        <f>SUM(XF40+WO40+VA40+UD40+TR40+TD40+#REF!)</f>
        <v>#REF!</v>
      </c>
      <c r="XP40" s="57">
        <v>4</v>
      </c>
      <c r="XQ40" s="56">
        <v>1</v>
      </c>
    </row>
    <row r="41" spans="1:641" ht="15" customHeight="1" x14ac:dyDescent="0.2">
      <c r="A41" s="63">
        <v>42439</v>
      </c>
      <c r="B41" s="63" t="s">
        <v>899</v>
      </c>
      <c r="C41" s="52" t="s">
        <v>907</v>
      </c>
      <c r="D41" s="39" t="s">
        <v>2887</v>
      </c>
      <c r="E41" s="52" t="s">
        <v>3481</v>
      </c>
      <c r="F41" s="52" t="s">
        <v>3497</v>
      </c>
      <c r="G41" s="52">
        <v>8.8395430000000008</v>
      </c>
      <c r="H41" s="52">
        <v>-79.963716000000005</v>
      </c>
      <c r="I41" s="52">
        <v>8.8393970020000001</v>
      </c>
      <c r="J41" s="52">
        <v>-79.963547030000001</v>
      </c>
      <c r="K41" s="52">
        <v>-79.963716000000005</v>
      </c>
      <c r="L41" s="52">
        <v>214.083560965</v>
      </c>
      <c r="M41" s="39">
        <v>48</v>
      </c>
      <c r="N41" s="39"/>
      <c r="O41" s="39">
        <v>5</v>
      </c>
      <c r="P41" s="39" t="s">
        <v>3498</v>
      </c>
      <c r="Q41" s="39">
        <v>0</v>
      </c>
      <c r="R41" s="41">
        <v>73</v>
      </c>
      <c r="S41" s="39">
        <v>2</v>
      </c>
      <c r="T41" s="39">
        <v>1</v>
      </c>
      <c r="U41" s="39" t="s">
        <v>3499</v>
      </c>
      <c r="V41" s="39" t="s">
        <v>3500</v>
      </c>
      <c r="W41" s="39" t="s">
        <v>2456</v>
      </c>
      <c r="X41" s="39" t="s">
        <v>383</v>
      </c>
      <c r="Y41" s="39" t="s">
        <v>2581</v>
      </c>
      <c r="Z41" s="39">
        <v>0</v>
      </c>
      <c r="AA41" s="39">
        <v>0</v>
      </c>
      <c r="AB41" s="39">
        <v>0</v>
      </c>
      <c r="AC41" s="39">
        <v>1</v>
      </c>
      <c r="AD41" s="39">
        <v>0</v>
      </c>
      <c r="AE41" s="39">
        <v>0</v>
      </c>
      <c r="AF41" s="39">
        <v>0</v>
      </c>
      <c r="AG41" s="39" t="s">
        <v>2456</v>
      </c>
      <c r="AH41" s="39" t="s">
        <v>383</v>
      </c>
      <c r="AI41" s="39">
        <v>0</v>
      </c>
      <c r="AJ41" s="39">
        <v>1</v>
      </c>
      <c r="AK41" s="39">
        <v>0</v>
      </c>
      <c r="AL41" s="39">
        <v>0</v>
      </c>
      <c r="AM41" s="39">
        <v>0</v>
      </c>
      <c r="AN41" s="39">
        <v>0</v>
      </c>
      <c r="AO41" s="39">
        <v>0</v>
      </c>
      <c r="AP41" s="39" t="s">
        <v>2600</v>
      </c>
      <c r="AQ41" s="39">
        <v>0</v>
      </c>
      <c r="AR41" s="39"/>
      <c r="AS41" s="39">
        <v>33</v>
      </c>
      <c r="AT41" s="39">
        <v>33</v>
      </c>
      <c r="AU41" s="39">
        <v>1</v>
      </c>
      <c r="AV41" s="39"/>
      <c r="AW41" s="39">
        <v>1</v>
      </c>
      <c r="AX41" s="39" t="s">
        <v>383</v>
      </c>
      <c r="AY41" s="39">
        <v>1</v>
      </c>
      <c r="AZ41" s="39">
        <v>0</v>
      </c>
      <c r="BA41" s="39">
        <v>0</v>
      </c>
      <c r="BB41" s="39">
        <v>0</v>
      </c>
      <c r="BC41" s="39"/>
      <c r="BD41" s="39">
        <v>2</v>
      </c>
      <c r="BE41" s="39" t="s">
        <v>383</v>
      </c>
      <c r="BF41" s="39">
        <v>0</v>
      </c>
      <c r="BG41" s="39">
        <v>1</v>
      </c>
      <c r="BH41" s="39">
        <v>0</v>
      </c>
      <c r="BI41" s="39">
        <v>0</v>
      </c>
      <c r="BJ41" s="39"/>
      <c r="BK41" s="39">
        <v>5</v>
      </c>
      <c r="BL41" s="39">
        <v>1</v>
      </c>
      <c r="BM41" s="39" t="s">
        <v>383</v>
      </c>
      <c r="BN41" s="39">
        <v>1</v>
      </c>
      <c r="BO41" s="39">
        <v>0</v>
      </c>
      <c r="BP41" s="39">
        <v>0</v>
      </c>
      <c r="BQ41" s="39">
        <v>0</v>
      </c>
      <c r="BR41" s="39">
        <v>0</v>
      </c>
      <c r="BS41" s="39">
        <v>0</v>
      </c>
      <c r="BT41" s="39">
        <v>0</v>
      </c>
      <c r="BU41" s="39"/>
      <c r="BV41" s="39">
        <v>4</v>
      </c>
      <c r="BW41" s="39">
        <v>3</v>
      </c>
      <c r="BX41" s="39"/>
      <c r="BY41" s="39">
        <v>0</v>
      </c>
      <c r="BZ41" s="39">
        <v>0</v>
      </c>
      <c r="CA41" s="39">
        <v>1</v>
      </c>
      <c r="CB41" s="39">
        <v>0</v>
      </c>
      <c r="CC41" s="39"/>
      <c r="CD41" s="39">
        <v>4</v>
      </c>
      <c r="CE41" s="39">
        <v>1</v>
      </c>
      <c r="CF41" s="39"/>
      <c r="CG41" s="39">
        <v>2</v>
      </c>
      <c r="CH41" s="39"/>
      <c r="CI41" s="39">
        <v>3</v>
      </c>
      <c r="CJ41" s="39">
        <v>3</v>
      </c>
      <c r="CK41" s="39"/>
      <c r="CL41" s="39" t="s">
        <v>2404</v>
      </c>
      <c r="CM41" s="39"/>
      <c r="CN41" s="39">
        <v>1</v>
      </c>
      <c r="CO41" s="39">
        <v>1</v>
      </c>
      <c r="CP41" s="39">
        <v>0</v>
      </c>
      <c r="CQ41" s="39"/>
      <c r="CR41" s="39">
        <v>0</v>
      </c>
      <c r="CS41" s="39"/>
      <c r="CT41" s="39">
        <v>0</v>
      </c>
      <c r="CU41" s="39">
        <v>0</v>
      </c>
      <c r="CV41" s="39">
        <v>0</v>
      </c>
      <c r="CW41" s="39"/>
      <c r="CX41" s="39">
        <v>0</v>
      </c>
      <c r="CY41" s="39">
        <v>1</v>
      </c>
      <c r="CZ41" s="41">
        <v>1</v>
      </c>
      <c r="DA41" s="39">
        <v>0</v>
      </c>
      <c r="DB41" s="39"/>
      <c r="DC41" s="39">
        <v>0</v>
      </c>
      <c r="DD41" s="39"/>
      <c r="DE41" s="39">
        <v>0</v>
      </c>
      <c r="DF41" s="41"/>
      <c r="DG41" s="39">
        <v>1</v>
      </c>
      <c r="DH41" s="39">
        <v>1</v>
      </c>
      <c r="DI41" s="39">
        <v>0</v>
      </c>
      <c r="DJ41" s="39"/>
      <c r="DK41" s="39"/>
      <c r="DL41" s="39">
        <v>0</v>
      </c>
      <c r="DM41" s="39"/>
      <c r="DN41" s="39">
        <v>0</v>
      </c>
      <c r="DO41" s="39"/>
      <c r="DP41" s="39">
        <v>1</v>
      </c>
      <c r="DQ41" s="39">
        <v>3</v>
      </c>
      <c r="DR41" s="39">
        <v>1</v>
      </c>
      <c r="DS41" s="39">
        <v>2</v>
      </c>
      <c r="DT41" s="39">
        <v>1</v>
      </c>
      <c r="DU41" s="39">
        <v>1</v>
      </c>
      <c r="DV41" s="39">
        <v>0</v>
      </c>
      <c r="DW41" s="39"/>
      <c r="DX41" s="39">
        <v>1</v>
      </c>
      <c r="DY41" s="39" t="s">
        <v>383</v>
      </c>
      <c r="DZ41" s="39">
        <v>1</v>
      </c>
      <c r="EA41" s="39" t="s">
        <v>2925</v>
      </c>
      <c r="EB41" s="39">
        <v>1</v>
      </c>
      <c r="EC41" s="39">
        <v>0</v>
      </c>
      <c r="ED41" s="39" t="s">
        <v>383</v>
      </c>
      <c r="EE41" s="39" t="s">
        <v>383</v>
      </c>
      <c r="EF41" s="39" t="s">
        <v>383</v>
      </c>
      <c r="EG41" s="39"/>
      <c r="EH41" s="39">
        <v>1</v>
      </c>
      <c r="EI41" s="39">
        <v>1</v>
      </c>
      <c r="EJ41" s="39" t="s">
        <v>2409</v>
      </c>
      <c r="EK41" s="39" t="s">
        <v>2462</v>
      </c>
      <c r="EL41" s="39" t="s">
        <v>3104</v>
      </c>
      <c r="EM41" s="64" t="s">
        <v>2415</v>
      </c>
      <c r="EN41" s="39">
        <v>0</v>
      </c>
      <c r="EO41" s="39">
        <v>1</v>
      </c>
      <c r="EP41" s="39" t="s">
        <v>3501</v>
      </c>
      <c r="EQ41" s="39" t="s">
        <v>2413</v>
      </c>
      <c r="ER41" s="39" t="s">
        <v>2462</v>
      </c>
      <c r="ES41" s="39" t="s">
        <v>3104</v>
      </c>
      <c r="ET41" s="64" t="s">
        <v>2469</v>
      </c>
      <c r="EU41" s="39">
        <v>0</v>
      </c>
      <c r="EV41" s="39">
        <v>0</v>
      </c>
      <c r="EW41" s="39" t="s">
        <v>383</v>
      </c>
      <c r="EX41" s="39" t="s">
        <v>383</v>
      </c>
      <c r="EY41" s="39" t="s">
        <v>383</v>
      </c>
      <c r="EZ41" s="39" t="s">
        <v>3502</v>
      </c>
      <c r="FA41" s="39" t="s">
        <v>2464</v>
      </c>
      <c r="FB41" s="39" t="s">
        <v>383</v>
      </c>
      <c r="FC41" s="39">
        <v>1</v>
      </c>
      <c r="FD41" s="39" t="s">
        <v>3072</v>
      </c>
      <c r="FE41" s="39" t="s">
        <v>2413</v>
      </c>
      <c r="FF41" s="39" t="s">
        <v>2410</v>
      </c>
      <c r="FG41" s="39" t="s">
        <v>3503</v>
      </c>
      <c r="FH41" s="39" t="s">
        <v>2469</v>
      </c>
      <c r="FI41" s="39">
        <v>0</v>
      </c>
      <c r="FJ41" s="39">
        <v>1</v>
      </c>
      <c r="FK41" s="39" t="s">
        <v>3501</v>
      </c>
      <c r="FL41" s="39" t="s">
        <v>2413</v>
      </c>
      <c r="FM41" s="39" t="s">
        <v>2466</v>
      </c>
      <c r="FN41" s="39" t="s">
        <v>3504</v>
      </c>
      <c r="FO41" s="39" t="s">
        <v>2415</v>
      </c>
      <c r="FP41" s="39">
        <v>0</v>
      </c>
      <c r="FQ41" s="39">
        <v>1</v>
      </c>
      <c r="FR41" s="39" t="s">
        <v>2413</v>
      </c>
      <c r="FS41" s="39" t="s">
        <v>2413</v>
      </c>
      <c r="FT41" s="39" t="s">
        <v>2462</v>
      </c>
      <c r="FU41" s="39" t="s">
        <v>3505</v>
      </c>
      <c r="FV41" s="39" t="s">
        <v>2464</v>
      </c>
      <c r="FW41" s="39">
        <v>0</v>
      </c>
      <c r="FX41" s="39">
        <v>1</v>
      </c>
      <c r="FY41" s="39">
        <v>1</v>
      </c>
      <c r="FZ41" s="39" t="s">
        <v>2409</v>
      </c>
      <c r="GA41" s="39" t="s">
        <v>2462</v>
      </c>
      <c r="GB41" s="39" t="s">
        <v>3506</v>
      </c>
      <c r="GC41" s="39" t="s">
        <v>2464</v>
      </c>
      <c r="GD41" s="39" t="s">
        <v>383</v>
      </c>
      <c r="GE41" s="39">
        <v>1</v>
      </c>
      <c r="GF41" s="39">
        <v>4</v>
      </c>
      <c r="GG41" s="39" t="s">
        <v>2413</v>
      </c>
      <c r="GH41" s="39" t="s">
        <v>2466</v>
      </c>
      <c r="GI41" s="39" t="s">
        <v>3506</v>
      </c>
      <c r="GJ41" s="39" t="s">
        <v>2464</v>
      </c>
      <c r="GK41" s="39">
        <v>0</v>
      </c>
      <c r="GL41" s="39">
        <v>0</v>
      </c>
      <c r="GM41" s="39" t="s">
        <v>383</v>
      </c>
      <c r="GN41" s="39" t="s">
        <v>383</v>
      </c>
      <c r="GO41" s="39" t="s">
        <v>383</v>
      </c>
      <c r="GP41" s="39" t="s">
        <v>383</v>
      </c>
      <c r="GQ41" s="39" t="s">
        <v>383</v>
      </c>
      <c r="GR41" s="39" t="s">
        <v>383</v>
      </c>
      <c r="GS41" s="39" t="s">
        <v>383</v>
      </c>
      <c r="GT41" s="39">
        <v>1</v>
      </c>
      <c r="GU41" s="39">
        <v>20</v>
      </c>
      <c r="GV41" s="39" t="s">
        <v>3507</v>
      </c>
      <c r="GW41" s="39">
        <v>1</v>
      </c>
      <c r="GX41" s="39">
        <v>100</v>
      </c>
      <c r="GY41" s="39" t="s">
        <v>3508</v>
      </c>
      <c r="GZ41" s="39">
        <v>1</v>
      </c>
      <c r="HA41" s="39">
        <v>10</v>
      </c>
      <c r="HB41" s="39"/>
      <c r="HC41" s="39">
        <v>0</v>
      </c>
      <c r="HD41" s="39" t="s">
        <v>383</v>
      </c>
      <c r="HE41" s="39"/>
      <c r="HF41" s="39">
        <v>0</v>
      </c>
      <c r="HG41" s="39" t="s">
        <v>383</v>
      </c>
      <c r="HH41" s="39"/>
      <c r="HI41" s="39">
        <v>1</v>
      </c>
      <c r="HJ41" s="39" t="s">
        <v>383</v>
      </c>
      <c r="HK41" s="39"/>
      <c r="HL41" s="39">
        <v>0</v>
      </c>
      <c r="HM41" s="39" t="s">
        <v>383</v>
      </c>
      <c r="HN41" s="39"/>
      <c r="HO41" s="39">
        <v>0</v>
      </c>
      <c r="HP41" s="39" t="s">
        <v>383</v>
      </c>
      <c r="HQ41" s="39">
        <v>0</v>
      </c>
      <c r="HR41" s="39" t="s">
        <v>383</v>
      </c>
      <c r="HS41" s="39">
        <v>0</v>
      </c>
      <c r="HT41" s="39"/>
      <c r="HU41" s="39" t="s">
        <v>383</v>
      </c>
      <c r="HV41" s="39" t="s">
        <v>383</v>
      </c>
      <c r="HW41" s="39"/>
      <c r="HX41" s="39" t="s">
        <v>383</v>
      </c>
      <c r="HY41" s="39" t="s">
        <v>2472</v>
      </c>
      <c r="HZ41" s="39"/>
      <c r="IA41" s="39" t="s">
        <v>1743</v>
      </c>
      <c r="IB41" s="39"/>
      <c r="IC41" s="39">
        <v>1</v>
      </c>
      <c r="ID41" s="39">
        <v>1</v>
      </c>
      <c r="IE41" s="39">
        <v>1</v>
      </c>
      <c r="IF41" s="39">
        <v>0</v>
      </c>
      <c r="IG41" s="39">
        <v>1</v>
      </c>
      <c r="IH41" s="39">
        <v>10</v>
      </c>
      <c r="II41" s="39">
        <v>0</v>
      </c>
      <c r="IJ41" s="39">
        <v>1</v>
      </c>
      <c r="IK41" s="39">
        <v>0</v>
      </c>
      <c r="IL41" s="39">
        <v>1</v>
      </c>
      <c r="IM41" s="39">
        <v>1</v>
      </c>
      <c r="IN41" s="39">
        <v>0</v>
      </c>
      <c r="IO41" s="39">
        <v>1</v>
      </c>
      <c r="IP41" s="39">
        <v>1</v>
      </c>
      <c r="IQ41" s="39">
        <v>0</v>
      </c>
      <c r="IR41" s="39">
        <v>0</v>
      </c>
      <c r="IS41" s="39" t="s">
        <v>383</v>
      </c>
      <c r="IT41" s="39" t="s">
        <v>383</v>
      </c>
      <c r="IU41" s="39" t="s">
        <v>383</v>
      </c>
      <c r="IV41" s="39">
        <v>0</v>
      </c>
      <c r="IW41" s="39">
        <v>0</v>
      </c>
      <c r="IX41" s="39" t="s">
        <v>383</v>
      </c>
      <c r="IY41" s="39" t="s">
        <v>383</v>
      </c>
      <c r="IZ41" s="39" t="s">
        <v>383</v>
      </c>
      <c r="JA41" s="39">
        <v>0</v>
      </c>
      <c r="JB41" s="39">
        <v>0</v>
      </c>
      <c r="JC41" s="39" t="s">
        <v>383</v>
      </c>
      <c r="JD41" s="39" t="s">
        <v>383</v>
      </c>
      <c r="JE41" s="39" t="s">
        <v>383</v>
      </c>
      <c r="JF41" s="39">
        <v>0</v>
      </c>
      <c r="JG41" s="39">
        <v>0</v>
      </c>
      <c r="JH41" s="39" t="s">
        <v>383</v>
      </c>
      <c r="JI41" s="39" t="s">
        <v>383</v>
      </c>
      <c r="JJ41" s="39">
        <v>1</v>
      </c>
      <c r="JK41" s="39">
        <v>5</v>
      </c>
      <c r="JL41" s="39">
        <v>1</v>
      </c>
      <c r="JM41" s="39">
        <v>1</v>
      </c>
      <c r="JN41" s="39" t="s">
        <v>383</v>
      </c>
      <c r="JO41" s="39">
        <v>1</v>
      </c>
      <c r="JP41" s="39">
        <v>2</v>
      </c>
      <c r="JQ41" s="39">
        <v>2</v>
      </c>
      <c r="JR41" s="39">
        <v>0</v>
      </c>
      <c r="JS41" s="39">
        <v>0</v>
      </c>
      <c r="JT41" s="39">
        <v>0</v>
      </c>
      <c r="JU41" s="39">
        <v>0</v>
      </c>
      <c r="JV41" s="39">
        <v>0</v>
      </c>
      <c r="JW41" s="39">
        <v>0</v>
      </c>
      <c r="JX41" s="39">
        <v>0</v>
      </c>
      <c r="JY41" s="39">
        <v>0</v>
      </c>
      <c r="JZ41" s="39">
        <v>2</v>
      </c>
      <c r="KA41" s="39">
        <v>2</v>
      </c>
      <c r="KB41" s="39">
        <v>0</v>
      </c>
      <c r="KC41" s="39">
        <v>0</v>
      </c>
      <c r="KD41" s="39">
        <v>0</v>
      </c>
      <c r="KE41" s="39">
        <v>0</v>
      </c>
      <c r="KF41" s="39">
        <v>0</v>
      </c>
      <c r="KG41" s="39"/>
      <c r="KH41" s="39">
        <v>1</v>
      </c>
      <c r="KI41" s="39">
        <v>10</v>
      </c>
      <c r="KJ41" s="39"/>
      <c r="KK41" s="39">
        <v>0</v>
      </c>
      <c r="KL41" s="39">
        <v>0</v>
      </c>
      <c r="KM41" s="39"/>
      <c r="KN41" s="39">
        <v>0</v>
      </c>
      <c r="KO41" s="39"/>
      <c r="KP41" s="39"/>
      <c r="KQ41" s="39">
        <v>1</v>
      </c>
      <c r="KR41" s="39">
        <v>60</v>
      </c>
      <c r="KS41" s="39" t="s">
        <v>3509</v>
      </c>
      <c r="KT41" s="39" t="s">
        <v>2068</v>
      </c>
      <c r="KU41" s="39">
        <v>0</v>
      </c>
      <c r="KV41" s="39">
        <v>0</v>
      </c>
      <c r="KW41" s="39">
        <v>0</v>
      </c>
      <c r="KX41" s="39">
        <v>0</v>
      </c>
      <c r="KY41" s="39">
        <v>0</v>
      </c>
      <c r="KZ41" s="39">
        <v>0</v>
      </c>
      <c r="LA41" s="39">
        <v>0</v>
      </c>
      <c r="LB41" s="39">
        <v>0</v>
      </c>
      <c r="LC41" s="39">
        <v>1</v>
      </c>
      <c r="LD41" s="39"/>
      <c r="LE41" s="39">
        <v>5</v>
      </c>
      <c r="LF41" s="39">
        <v>1</v>
      </c>
      <c r="LG41" s="39">
        <v>1</v>
      </c>
      <c r="LH41" s="39">
        <v>1</v>
      </c>
      <c r="LI41" s="39">
        <v>0</v>
      </c>
      <c r="LJ41" s="39"/>
      <c r="LK41" s="39" t="s">
        <v>2421</v>
      </c>
      <c r="LL41" s="39">
        <v>1</v>
      </c>
      <c r="LM41" s="39">
        <v>0</v>
      </c>
      <c r="LN41" s="39">
        <v>0</v>
      </c>
      <c r="LO41" s="39">
        <v>0</v>
      </c>
      <c r="LP41" s="39">
        <v>0</v>
      </c>
      <c r="LQ41" s="39"/>
      <c r="LR41" s="39">
        <v>1</v>
      </c>
      <c r="LS41" s="39"/>
      <c r="LT41" s="39">
        <v>1</v>
      </c>
      <c r="LU41" s="39" t="s">
        <v>2806</v>
      </c>
      <c r="LV41" s="39">
        <v>1</v>
      </c>
      <c r="LW41" s="39">
        <v>0</v>
      </c>
      <c r="LX41" s="39">
        <v>0</v>
      </c>
      <c r="LY41" s="39"/>
      <c r="LZ41" s="39">
        <v>1</v>
      </c>
      <c r="MA41" s="39">
        <v>0</v>
      </c>
      <c r="MB41" s="39">
        <v>0</v>
      </c>
      <c r="MC41" s="39">
        <v>0</v>
      </c>
      <c r="MD41" s="39">
        <v>0</v>
      </c>
      <c r="ME41" s="39" t="s">
        <v>383</v>
      </c>
      <c r="MF41" s="39"/>
      <c r="MG41" s="39">
        <v>1</v>
      </c>
      <c r="MH41" s="39"/>
      <c r="MI41" s="39">
        <v>1</v>
      </c>
      <c r="MJ41" s="39"/>
      <c r="MK41" s="39">
        <v>0</v>
      </c>
      <c r="ML41" s="39">
        <v>1</v>
      </c>
      <c r="MM41" s="39">
        <v>1</v>
      </c>
      <c r="MN41" s="39">
        <v>1</v>
      </c>
      <c r="MO41" s="39" t="s">
        <v>3510</v>
      </c>
      <c r="MP41" s="39"/>
      <c r="MQ41" s="39">
        <v>1</v>
      </c>
      <c r="MR41" s="39">
        <v>0</v>
      </c>
      <c r="MS41" s="39"/>
      <c r="MT41" s="39"/>
      <c r="MU41" s="39"/>
      <c r="MV41" s="39">
        <v>0</v>
      </c>
      <c r="MW41" s="39" t="s">
        <v>2123</v>
      </c>
      <c r="MX41" s="39">
        <v>0</v>
      </c>
      <c r="MY41" s="39">
        <v>0</v>
      </c>
      <c r="MZ41" s="39">
        <v>0</v>
      </c>
      <c r="NA41" s="39">
        <v>0</v>
      </c>
      <c r="NB41" s="39">
        <v>0</v>
      </c>
      <c r="NC41" s="39">
        <v>0</v>
      </c>
      <c r="ND41" s="39">
        <v>0</v>
      </c>
      <c r="NE41" s="39">
        <v>0</v>
      </c>
      <c r="NF41" s="39">
        <v>1</v>
      </c>
      <c r="NG41" s="39"/>
      <c r="NH41" s="39" t="s">
        <v>3511</v>
      </c>
      <c r="NI41" s="39"/>
      <c r="NJ41" s="39"/>
      <c r="NK41" s="39"/>
      <c r="NL41" s="39" t="s">
        <v>3512</v>
      </c>
      <c r="NM41" s="39">
        <v>0</v>
      </c>
      <c r="NN41" s="39"/>
      <c r="NO41" s="39"/>
      <c r="NP41" s="39"/>
      <c r="NQ41" s="39"/>
      <c r="NR41" s="39"/>
      <c r="NS41" s="39"/>
      <c r="NT41" s="39"/>
      <c r="NU41" s="39"/>
      <c r="NV41" s="39"/>
      <c r="NW41" s="64">
        <v>0</v>
      </c>
      <c r="NX41" s="39"/>
      <c r="NY41" s="39">
        <v>1</v>
      </c>
      <c r="NZ41" s="39">
        <v>0</v>
      </c>
      <c r="OA41" s="39" t="s">
        <v>2564</v>
      </c>
      <c r="OB41" s="39">
        <v>0</v>
      </c>
      <c r="OC41" s="39">
        <v>1</v>
      </c>
      <c r="OD41" s="39">
        <v>0</v>
      </c>
      <c r="OE41" s="39">
        <v>0</v>
      </c>
      <c r="OF41" s="39">
        <v>0</v>
      </c>
      <c r="OG41" s="39">
        <v>0</v>
      </c>
      <c r="OH41" s="39">
        <v>0</v>
      </c>
      <c r="OI41" s="39">
        <v>0</v>
      </c>
      <c r="OJ41" s="39"/>
      <c r="OK41" s="39">
        <v>1</v>
      </c>
      <c r="OL41" s="39"/>
      <c r="OM41" s="39" t="s">
        <v>2434</v>
      </c>
      <c r="ON41" s="39">
        <v>1</v>
      </c>
      <c r="OO41" s="39">
        <v>0</v>
      </c>
      <c r="OP41" s="39">
        <v>0</v>
      </c>
      <c r="OQ41" s="39">
        <v>0</v>
      </c>
      <c r="OR41" s="39">
        <v>0</v>
      </c>
      <c r="OS41" s="39">
        <v>0</v>
      </c>
      <c r="OT41" s="39">
        <v>0</v>
      </c>
      <c r="OU41" s="39">
        <v>0</v>
      </c>
      <c r="OV41" s="39">
        <v>0</v>
      </c>
      <c r="OW41" s="39">
        <v>0</v>
      </c>
      <c r="OX41" s="39"/>
      <c r="OY41" s="39"/>
      <c r="OZ41" s="39" t="s">
        <v>1241</v>
      </c>
      <c r="PA41" s="39">
        <v>0</v>
      </c>
      <c r="PB41" s="39">
        <v>0</v>
      </c>
      <c r="PC41" s="39">
        <v>0</v>
      </c>
      <c r="PD41" s="39">
        <v>0</v>
      </c>
      <c r="PE41" s="39">
        <v>1</v>
      </c>
      <c r="PF41" s="39">
        <v>0</v>
      </c>
      <c r="PG41" s="39">
        <v>0</v>
      </c>
      <c r="PH41" s="39"/>
      <c r="PI41" s="39">
        <v>1</v>
      </c>
      <c r="PJ41" s="39" t="s">
        <v>3030</v>
      </c>
      <c r="PK41" s="39">
        <v>0</v>
      </c>
      <c r="PL41" s="39">
        <v>0</v>
      </c>
      <c r="PM41" s="39">
        <v>0</v>
      </c>
      <c r="PN41" s="39">
        <v>0</v>
      </c>
      <c r="PO41" s="39">
        <v>0</v>
      </c>
      <c r="PP41" s="39">
        <v>0</v>
      </c>
      <c r="PQ41" s="39">
        <v>1</v>
      </c>
      <c r="PR41" s="39">
        <v>1</v>
      </c>
      <c r="PS41" s="39">
        <v>0</v>
      </c>
      <c r="PT41" s="39"/>
      <c r="PU41" s="39"/>
      <c r="PV41" s="39"/>
      <c r="PW41" s="39">
        <v>1</v>
      </c>
      <c r="PX41" s="39">
        <v>1</v>
      </c>
      <c r="PY41" s="39"/>
      <c r="PZ41" s="39" t="s">
        <v>383</v>
      </c>
      <c r="QA41" s="39" t="s">
        <v>3513</v>
      </c>
      <c r="QB41" s="39" t="s">
        <v>3514</v>
      </c>
      <c r="QC41" s="39" t="s">
        <v>3515</v>
      </c>
      <c r="QD41" s="39">
        <v>3</v>
      </c>
      <c r="QE41" s="39">
        <v>0</v>
      </c>
      <c r="QF41" s="39">
        <v>0</v>
      </c>
      <c r="QG41" s="39">
        <v>1</v>
      </c>
      <c r="QH41" s="39">
        <v>0</v>
      </c>
      <c r="QI41" s="39">
        <v>0</v>
      </c>
      <c r="QJ41" s="39">
        <v>0</v>
      </c>
      <c r="QK41" s="39">
        <v>0</v>
      </c>
      <c r="QL41" s="39"/>
      <c r="QM41" s="39" t="s">
        <v>2442</v>
      </c>
      <c r="QN41" s="64">
        <v>1</v>
      </c>
      <c r="QO41" s="39">
        <v>0</v>
      </c>
      <c r="QP41" s="39">
        <v>0</v>
      </c>
      <c r="QQ41" s="39">
        <v>0</v>
      </c>
      <c r="QR41" s="39">
        <v>0</v>
      </c>
      <c r="QS41" s="39"/>
      <c r="QT41" s="39" t="s">
        <v>2442</v>
      </c>
      <c r="QU41" s="39">
        <v>0</v>
      </c>
      <c r="QV41" s="39">
        <v>1</v>
      </c>
      <c r="QW41" s="39">
        <v>0</v>
      </c>
      <c r="QX41" s="39">
        <v>0</v>
      </c>
      <c r="QY41" s="39">
        <v>0</v>
      </c>
      <c r="QZ41" s="39">
        <v>0</v>
      </c>
      <c r="RA41" s="39">
        <v>0</v>
      </c>
      <c r="RB41" s="39"/>
      <c r="RC41" s="39">
        <v>1</v>
      </c>
      <c r="RD41" s="39">
        <v>0</v>
      </c>
      <c r="RE41" s="39">
        <v>0</v>
      </c>
      <c r="RF41" s="39"/>
      <c r="RG41" s="39">
        <v>0</v>
      </c>
      <c r="RH41" s="39">
        <v>0</v>
      </c>
      <c r="RI41" s="39"/>
      <c r="RJ41" s="39">
        <v>0</v>
      </c>
      <c r="RK41" s="39">
        <v>0</v>
      </c>
      <c r="RL41" s="39"/>
      <c r="RM41" s="39">
        <v>1</v>
      </c>
      <c r="RN41" s="39">
        <v>4</v>
      </c>
      <c r="RO41" s="39"/>
      <c r="RP41" s="39">
        <v>0</v>
      </c>
      <c r="RQ41" s="39"/>
      <c r="RR41" s="39" t="s">
        <v>3516</v>
      </c>
      <c r="RS41" s="39">
        <v>0</v>
      </c>
      <c r="RT41" s="39">
        <v>0</v>
      </c>
      <c r="RU41" s="39">
        <v>0</v>
      </c>
      <c r="RV41" s="39">
        <v>0</v>
      </c>
      <c r="RW41" s="39">
        <v>0</v>
      </c>
      <c r="RX41" s="39">
        <v>0</v>
      </c>
      <c r="RY41" s="39">
        <v>0</v>
      </c>
      <c r="RZ41" s="39">
        <v>0</v>
      </c>
      <c r="SA41" s="39">
        <v>0</v>
      </c>
      <c r="SB41" s="39">
        <v>0</v>
      </c>
      <c r="SC41" s="39">
        <v>0</v>
      </c>
      <c r="SD41" s="39">
        <v>1</v>
      </c>
      <c r="SE41" s="39">
        <v>0</v>
      </c>
      <c r="SF41" s="39">
        <v>1</v>
      </c>
      <c r="SG41" s="59" t="s">
        <v>3517</v>
      </c>
      <c r="SH41" s="59"/>
      <c r="SI41" s="39" t="s">
        <v>2435</v>
      </c>
      <c r="SJ41" s="39">
        <v>0</v>
      </c>
      <c r="SK41" s="39">
        <v>0</v>
      </c>
      <c r="SL41" s="39">
        <v>0</v>
      </c>
      <c r="SM41" s="39">
        <v>0</v>
      </c>
      <c r="SN41" s="39">
        <v>0</v>
      </c>
      <c r="SO41" s="39">
        <v>0</v>
      </c>
      <c r="SP41" s="39">
        <v>0</v>
      </c>
      <c r="SQ41" s="39">
        <v>0</v>
      </c>
      <c r="SR41" s="39">
        <v>0</v>
      </c>
      <c r="SS41" s="39">
        <v>1</v>
      </c>
      <c r="ST41" s="39"/>
      <c r="SU41" s="39" t="s">
        <v>2447</v>
      </c>
      <c r="SV41" s="39">
        <v>1</v>
      </c>
      <c r="SW41" s="39">
        <v>0</v>
      </c>
      <c r="SX41" s="39">
        <v>0</v>
      </c>
      <c r="SY41" s="39">
        <v>0</v>
      </c>
      <c r="SZ41" s="39">
        <v>0</v>
      </c>
      <c r="TA41" s="39" t="s">
        <v>2451</v>
      </c>
      <c r="TB41" s="39"/>
      <c r="TC41" s="39"/>
      <c r="TD41" s="39">
        <v>1</v>
      </c>
      <c r="TE41" s="39" t="s">
        <v>2418</v>
      </c>
      <c r="TF41" s="39">
        <v>1</v>
      </c>
      <c r="TG41" s="39"/>
      <c r="TH41" s="39" t="s">
        <v>2619</v>
      </c>
      <c r="TI41" s="39">
        <v>0</v>
      </c>
      <c r="TJ41" s="39">
        <v>0</v>
      </c>
      <c r="TK41" s="39">
        <v>1</v>
      </c>
      <c r="TL41" s="39">
        <v>0</v>
      </c>
      <c r="TM41" s="39">
        <v>0</v>
      </c>
      <c r="TN41" s="39">
        <v>0</v>
      </c>
      <c r="TO41" s="39">
        <v>0</v>
      </c>
      <c r="TP41" s="39">
        <v>0</v>
      </c>
      <c r="TQ41" s="39"/>
      <c r="TR41" s="39">
        <v>1</v>
      </c>
      <c r="TS41" s="39" t="s">
        <v>2435</v>
      </c>
      <c r="TT41" s="39">
        <v>0</v>
      </c>
      <c r="TU41" s="39">
        <v>0</v>
      </c>
      <c r="TV41" s="39">
        <v>0</v>
      </c>
      <c r="TW41" s="39">
        <v>0</v>
      </c>
      <c r="TX41" s="39">
        <v>0</v>
      </c>
      <c r="TY41" s="39">
        <v>0</v>
      </c>
      <c r="TZ41" s="39">
        <v>0</v>
      </c>
      <c r="UA41" s="39">
        <v>0</v>
      </c>
      <c r="UB41" s="39">
        <v>1</v>
      </c>
      <c r="UC41" s="39"/>
      <c r="UD41" s="39">
        <f>SUM(TT41+TV41+TW41+TX41)</f>
        <v>0</v>
      </c>
      <c r="UE41" s="39" t="s">
        <v>1241</v>
      </c>
      <c r="UF41" s="39">
        <v>0</v>
      </c>
      <c r="UG41" s="39">
        <v>0</v>
      </c>
      <c r="UH41" s="39">
        <v>0</v>
      </c>
      <c r="UI41" s="39">
        <v>0</v>
      </c>
      <c r="UJ41" s="39">
        <v>1</v>
      </c>
      <c r="UK41" s="39">
        <v>0</v>
      </c>
      <c r="UL41" s="39">
        <v>1</v>
      </c>
      <c r="UM41" s="39" t="s">
        <v>2418</v>
      </c>
      <c r="UN41" s="39">
        <v>1</v>
      </c>
      <c r="UO41" s="39" t="s">
        <v>383</v>
      </c>
      <c r="UP41" s="39">
        <v>9</v>
      </c>
      <c r="UQ41" s="39" t="s">
        <v>383</v>
      </c>
      <c r="UR41" s="39" t="s">
        <v>383</v>
      </c>
      <c r="US41" s="39" t="s">
        <v>383</v>
      </c>
      <c r="UT41" s="39" t="s">
        <v>383</v>
      </c>
      <c r="UU41" s="39" t="s">
        <v>3518</v>
      </c>
      <c r="UV41" s="39">
        <v>1</v>
      </c>
      <c r="UW41" s="39" t="s">
        <v>3495</v>
      </c>
      <c r="UX41" s="39" t="s">
        <v>3519</v>
      </c>
      <c r="UY41" s="39" t="s">
        <v>2846</v>
      </c>
      <c r="UZ41" s="39">
        <v>1</v>
      </c>
      <c r="VA41" s="39">
        <v>0</v>
      </c>
      <c r="VB41" s="39">
        <v>0</v>
      </c>
      <c r="VC41" s="39">
        <v>0</v>
      </c>
      <c r="VD41" s="39">
        <v>0</v>
      </c>
      <c r="VE41" s="39">
        <v>0</v>
      </c>
      <c r="VF41" s="39">
        <v>0</v>
      </c>
      <c r="VG41" s="39">
        <v>0</v>
      </c>
      <c r="VH41" s="39"/>
      <c r="VI41" s="39">
        <v>1</v>
      </c>
      <c r="VJ41" s="39" t="s">
        <v>383</v>
      </c>
      <c r="VK41" s="39" t="s">
        <v>383</v>
      </c>
      <c r="VL41" s="39" t="s">
        <v>383</v>
      </c>
      <c r="VM41" s="39" t="s">
        <v>383</v>
      </c>
      <c r="VN41" s="39" t="s">
        <v>383</v>
      </c>
      <c r="VO41" s="39" t="s">
        <v>383</v>
      </c>
      <c r="VP41" s="39" t="s">
        <v>383</v>
      </c>
      <c r="VQ41" s="39" t="s">
        <v>383</v>
      </c>
      <c r="VR41" s="39">
        <v>1</v>
      </c>
      <c r="VS41" s="39">
        <v>0</v>
      </c>
      <c r="VT41" s="39"/>
      <c r="VU41" s="39" t="s">
        <v>383</v>
      </c>
      <c r="VV41" s="39" t="s">
        <v>3520</v>
      </c>
      <c r="VW41" s="39" t="s">
        <v>1979</v>
      </c>
      <c r="VX41" s="39">
        <v>0</v>
      </c>
      <c r="VY41" s="39">
        <v>0</v>
      </c>
      <c r="VZ41" s="39">
        <v>0</v>
      </c>
      <c r="WA41" s="39">
        <v>0</v>
      </c>
      <c r="WB41" s="39">
        <v>0</v>
      </c>
      <c r="WC41" s="39">
        <v>0</v>
      </c>
      <c r="WD41" s="39">
        <v>0</v>
      </c>
      <c r="WE41" s="39">
        <v>0</v>
      </c>
      <c r="WF41" s="39">
        <v>0</v>
      </c>
      <c r="WG41" s="39">
        <v>0</v>
      </c>
      <c r="WH41" s="39">
        <v>0</v>
      </c>
      <c r="WI41" s="39">
        <v>0</v>
      </c>
      <c r="WJ41" s="39">
        <v>0</v>
      </c>
      <c r="WK41" s="39">
        <v>1</v>
      </c>
      <c r="WL41" s="39" t="s">
        <v>2540</v>
      </c>
      <c r="WM41" s="39" t="s">
        <v>2541</v>
      </c>
      <c r="WN41" s="39"/>
      <c r="WO41" s="39">
        <f t="shared" si="3"/>
        <v>0</v>
      </c>
      <c r="WP41" s="39" t="s">
        <v>2577</v>
      </c>
      <c r="WQ41" s="39"/>
      <c r="WR41" s="39" t="s">
        <v>3521</v>
      </c>
      <c r="WS41" s="39">
        <v>1</v>
      </c>
      <c r="WT41" s="39">
        <v>1</v>
      </c>
      <c r="WU41" s="39">
        <v>1</v>
      </c>
      <c r="WV41" s="39">
        <v>1</v>
      </c>
      <c r="WW41" s="39">
        <v>1</v>
      </c>
      <c r="WX41" s="39">
        <v>1</v>
      </c>
      <c r="WY41" s="39">
        <v>0</v>
      </c>
      <c r="WZ41" s="39">
        <v>0</v>
      </c>
      <c r="XA41" s="39">
        <v>0</v>
      </c>
      <c r="XB41" s="39">
        <v>0</v>
      </c>
      <c r="XC41" s="39">
        <v>0</v>
      </c>
      <c r="XD41" s="39"/>
      <c r="XE41" s="39"/>
      <c r="XF41" s="39">
        <v>1</v>
      </c>
      <c r="XG41" s="39" t="s">
        <v>2447</v>
      </c>
      <c r="XH41" s="39">
        <v>1</v>
      </c>
      <c r="XI41" s="39">
        <v>0</v>
      </c>
      <c r="XJ41" s="39">
        <v>0</v>
      </c>
      <c r="XK41" s="39">
        <v>0</v>
      </c>
      <c r="XL41" s="39">
        <v>0</v>
      </c>
      <c r="XM41" s="39"/>
      <c r="XN41" s="39"/>
      <c r="XO41" s="57" t="e">
        <f>SUM(XF41+WO41+VA41+UD41+TR41+TD41+#REF!)</f>
        <v>#REF!</v>
      </c>
      <c r="XP41" s="57">
        <v>4</v>
      </c>
      <c r="XQ41" s="56">
        <v>1</v>
      </c>
    </row>
    <row r="42" spans="1:641" ht="15" customHeight="1" x14ac:dyDescent="0.2">
      <c r="A42" s="63">
        <v>42439</v>
      </c>
      <c r="B42" s="63" t="s">
        <v>899</v>
      </c>
      <c r="C42" s="52" t="s">
        <v>914</v>
      </c>
      <c r="D42" s="39" t="s">
        <v>2887</v>
      </c>
      <c r="E42" s="52" t="s">
        <v>3481</v>
      </c>
      <c r="F42" s="52" t="s">
        <v>3522</v>
      </c>
      <c r="G42" s="52">
        <v>8.8416099999999993</v>
      </c>
      <c r="H42" s="52">
        <v>-79.962213000000006</v>
      </c>
      <c r="I42" s="52">
        <v>8.841618961</v>
      </c>
      <c r="J42" s="52">
        <v>-79.962179019999994</v>
      </c>
      <c r="K42" s="52">
        <v>-79.962213000000006</v>
      </c>
      <c r="L42" s="52">
        <v>217.30749217100001</v>
      </c>
      <c r="M42" s="39">
        <v>48</v>
      </c>
      <c r="N42" s="39"/>
      <c r="O42" s="39">
        <v>2</v>
      </c>
      <c r="P42" s="39" t="s">
        <v>3523</v>
      </c>
      <c r="Q42" s="39">
        <v>0</v>
      </c>
      <c r="R42" s="41">
        <v>62</v>
      </c>
      <c r="S42" s="39">
        <v>1</v>
      </c>
      <c r="T42" s="39">
        <v>2</v>
      </c>
      <c r="U42" s="39" t="s">
        <v>2454</v>
      </c>
      <c r="V42" s="39" t="s">
        <v>3524</v>
      </c>
      <c r="W42" s="39" t="s">
        <v>2456</v>
      </c>
      <c r="X42" s="39" t="s">
        <v>383</v>
      </c>
      <c r="Y42" s="39" t="s">
        <v>2581</v>
      </c>
      <c r="Z42" s="39">
        <v>0</v>
      </c>
      <c r="AA42" s="39">
        <v>1</v>
      </c>
      <c r="AB42" s="39">
        <v>0</v>
      </c>
      <c r="AC42" s="39">
        <v>0</v>
      </c>
      <c r="AD42" s="39">
        <v>0</v>
      </c>
      <c r="AE42" s="39">
        <v>0</v>
      </c>
      <c r="AF42" s="39">
        <v>0</v>
      </c>
      <c r="AG42" s="39" t="s">
        <v>2456</v>
      </c>
      <c r="AH42" s="39" t="s">
        <v>383</v>
      </c>
      <c r="AI42" s="39">
        <v>0</v>
      </c>
      <c r="AJ42" s="39">
        <v>0</v>
      </c>
      <c r="AK42" s="39">
        <v>0</v>
      </c>
      <c r="AL42" s="39">
        <v>1</v>
      </c>
      <c r="AM42" s="39">
        <v>0</v>
      </c>
      <c r="AN42" s="39">
        <v>0</v>
      </c>
      <c r="AO42" s="39">
        <v>0</v>
      </c>
      <c r="AP42" s="39" t="s">
        <v>2600</v>
      </c>
      <c r="AQ42" s="39">
        <v>0</v>
      </c>
      <c r="AR42" s="39"/>
      <c r="AS42" s="39">
        <v>21</v>
      </c>
      <c r="AT42" s="39">
        <v>21</v>
      </c>
      <c r="AU42" s="39">
        <v>1</v>
      </c>
      <c r="AV42" s="39"/>
      <c r="AW42" s="39">
        <v>2</v>
      </c>
      <c r="AX42" s="39" t="s">
        <v>383</v>
      </c>
      <c r="AY42" s="39">
        <v>0</v>
      </c>
      <c r="AZ42" s="39">
        <v>1</v>
      </c>
      <c r="BA42" s="39">
        <v>0</v>
      </c>
      <c r="BB42" s="39">
        <v>0</v>
      </c>
      <c r="BC42" s="39"/>
      <c r="BD42" s="39">
        <v>2</v>
      </c>
      <c r="BE42" s="39" t="s">
        <v>383</v>
      </c>
      <c r="BF42" s="39">
        <v>0</v>
      </c>
      <c r="BG42" s="39">
        <v>1</v>
      </c>
      <c r="BH42" s="39">
        <v>0</v>
      </c>
      <c r="BI42" s="39">
        <v>0</v>
      </c>
      <c r="BJ42" s="39"/>
      <c r="BK42" s="39">
        <v>3</v>
      </c>
      <c r="BL42" s="39">
        <v>2</v>
      </c>
      <c r="BM42" s="39" t="s">
        <v>383</v>
      </c>
      <c r="BN42" s="39">
        <v>0</v>
      </c>
      <c r="BO42" s="39">
        <v>1</v>
      </c>
      <c r="BP42" s="39">
        <v>0</v>
      </c>
      <c r="BQ42" s="39">
        <v>0</v>
      </c>
      <c r="BR42" s="39">
        <v>0</v>
      </c>
      <c r="BS42" s="39">
        <v>0</v>
      </c>
      <c r="BT42" s="39">
        <v>0</v>
      </c>
      <c r="BU42" s="39"/>
      <c r="BV42" s="39">
        <v>3</v>
      </c>
      <c r="BW42" s="39">
        <v>3</v>
      </c>
      <c r="BX42" s="39"/>
      <c r="BY42" s="39">
        <v>0</v>
      </c>
      <c r="BZ42" s="39">
        <v>0</v>
      </c>
      <c r="CA42" s="39">
        <v>1</v>
      </c>
      <c r="CB42" s="39">
        <v>0</v>
      </c>
      <c r="CC42" s="39"/>
      <c r="CD42" s="39">
        <v>4</v>
      </c>
      <c r="CE42" s="39">
        <v>0</v>
      </c>
      <c r="CF42" s="39"/>
      <c r="CG42" s="39">
        <v>3</v>
      </c>
      <c r="CH42" s="39"/>
      <c r="CI42" s="39">
        <v>3</v>
      </c>
      <c r="CJ42" s="39">
        <v>3</v>
      </c>
      <c r="CK42" s="39"/>
      <c r="CL42" s="39" t="s">
        <v>2404</v>
      </c>
      <c r="CM42" s="39"/>
      <c r="CN42" s="39">
        <v>1</v>
      </c>
      <c r="CO42" s="39">
        <v>1</v>
      </c>
      <c r="CP42" s="39">
        <v>0</v>
      </c>
      <c r="CQ42" s="39"/>
      <c r="CR42" s="39">
        <v>0</v>
      </c>
      <c r="CS42" s="39"/>
      <c r="CT42" s="39">
        <v>0</v>
      </c>
      <c r="CU42" s="39">
        <v>1</v>
      </c>
      <c r="CV42" s="39">
        <v>0</v>
      </c>
      <c r="CW42" s="39"/>
      <c r="CX42" s="39">
        <v>1</v>
      </c>
      <c r="CY42" s="64">
        <v>0</v>
      </c>
      <c r="CZ42" s="41"/>
      <c r="DA42" s="39">
        <v>0</v>
      </c>
      <c r="DB42" s="39"/>
      <c r="DC42" s="39">
        <v>0</v>
      </c>
      <c r="DD42" s="39"/>
      <c r="DE42" s="39">
        <v>0</v>
      </c>
      <c r="DF42" s="41"/>
      <c r="DG42" s="39">
        <v>1</v>
      </c>
      <c r="DH42" s="39">
        <v>1</v>
      </c>
      <c r="DI42" s="39">
        <v>0</v>
      </c>
      <c r="DJ42" s="39"/>
      <c r="DK42" s="39"/>
      <c r="DL42" s="39">
        <v>0</v>
      </c>
      <c r="DM42" s="39"/>
      <c r="DN42" s="39">
        <v>0</v>
      </c>
      <c r="DO42" s="39"/>
      <c r="DP42" s="39">
        <v>0</v>
      </c>
      <c r="DQ42" s="39"/>
      <c r="DR42" s="39">
        <v>1</v>
      </c>
      <c r="DS42" s="39">
        <v>1</v>
      </c>
      <c r="DT42" s="39">
        <v>1</v>
      </c>
      <c r="DU42" s="39">
        <v>1</v>
      </c>
      <c r="DV42" s="39">
        <v>0</v>
      </c>
      <c r="DW42" s="39"/>
      <c r="DX42" s="39">
        <v>0</v>
      </c>
      <c r="DY42" s="39"/>
      <c r="DZ42" s="39">
        <v>1</v>
      </c>
      <c r="EA42" s="39" t="s">
        <v>2550</v>
      </c>
      <c r="EB42" s="39">
        <v>0</v>
      </c>
      <c r="EC42" s="39">
        <v>0</v>
      </c>
      <c r="ED42" s="39" t="s">
        <v>383</v>
      </c>
      <c r="EE42" s="39" t="s">
        <v>383</v>
      </c>
      <c r="EF42" s="39" t="s">
        <v>383</v>
      </c>
      <c r="EG42" s="39"/>
      <c r="EH42" s="39">
        <v>0</v>
      </c>
      <c r="EI42" s="39" t="s">
        <v>383</v>
      </c>
      <c r="EJ42" s="39" t="s">
        <v>383</v>
      </c>
      <c r="EK42" s="39" t="s">
        <v>383</v>
      </c>
      <c r="EL42" s="39" t="s">
        <v>383</v>
      </c>
      <c r="EM42" s="39" t="s">
        <v>383</v>
      </c>
      <c r="EN42" s="39" t="s">
        <v>383</v>
      </c>
      <c r="EO42" s="39">
        <v>1</v>
      </c>
      <c r="EP42" s="69" t="s">
        <v>3525</v>
      </c>
      <c r="EQ42" s="39" t="s">
        <v>2413</v>
      </c>
      <c r="ER42" s="39" t="s">
        <v>2410</v>
      </c>
      <c r="ES42" s="39" t="s">
        <v>2977</v>
      </c>
      <c r="ET42" s="64" t="s">
        <v>2415</v>
      </c>
      <c r="EU42" s="39">
        <v>0</v>
      </c>
      <c r="EV42" s="39">
        <v>1</v>
      </c>
      <c r="EW42" s="39">
        <v>1</v>
      </c>
      <c r="EX42" s="39" t="s">
        <v>2409</v>
      </c>
      <c r="EY42" s="39" t="s">
        <v>383</v>
      </c>
      <c r="EZ42" s="39" t="s">
        <v>3526</v>
      </c>
      <c r="FA42" s="39" t="s">
        <v>2464</v>
      </c>
      <c r="FB42" s="39" t="s">
        <v>383</v>
      </c>
      <c r="FC42" s="39">
        <v>1</v>
      </c>
      <c r="FD42" s="39">
        <v>9</v>
      </c>
      <c r="FE42" s="39" t="s">
        <v>2498</v>
      </c>
      <c r="FF42" s="39" t="s">
        <v>2466</v>
      </c>
      <c r="FG42" s="39" t="s">
        <v>3527</v>
      </c>
      <c r="FH42" s="39" t="s">
        <v>2415</v>
      </c>
      <c r="FI42" s="39">
        <v>0</v>
      </c>
      <c r="FJ42" s="39">
        <v>1</v>
      </c>
      <c r="FK42" s="69" t="s">
        <v>3528</v>
      </c>
      <c r="FL42" s="39" t="s">
        <v>2413</v>
      </c>
      <c r="FM42" s="39" t="s">
        <v>2466</v>
      </c>
      <c r="FN42" s="39" t="s">
        <v>3529</v>
      </c>
      <c r="FO42" s="39" t="s">
        <v>2415</v>
      </c>
      <c r="FP42" s="39">
        <v>0</v>
      </c>
      <c r="FQ42" s="39">
        <v>1</v>
      </c>
      <c r="FR42" s="39" t="s">
        <v>760</v>
      </c>
      <c r="FS42" s="39" t="s">
        <v>2409</v>
      </c>
      <c r="FT42" s="39" t="s">
        <v>2462</v>
      </c>
      <c r="FU42" s="39" t="s">
        <v>3530</v>
      </c>
      <c r="FV42" s="39" t="s">
        <v>2464</v>
      </c>
      <c r="FW42" s="39">
        <v>0</v>
      </c>
      <c r="FX42" s="39">
        <v>1</v>
      </c>
      <c r="FY42" s="39">
        <v>1</v>
      </c>
      <c r="FZ42" s="39" t="s">
        <v>2409</v>
      </c>
      <c r="GA42" s="39" t="s">
        <v>2462</v>
      </c>
      <c r="GB42" s="39" t="s">
        <v>2665</v>
      </c>
      <c r="GC42" s="39" t="s">
        <v>2464</v>
      </c>
      <c r="GD42" s="39">
        <v>0</v>
      </c>
      <c r="GE42" s="39">
        <v>1</v>
      </c>
      <c r="GF42" s="39" t="s">
        <v>3531</v>
      </c>
      <c r="GG42" s="39" t="s">
        <v>2498</v>
      </c>
      <c r="GH42" s="39" t="s">
        <v>3532</v>
      </c>
      <c r="GI42" s="39" t="s">
        <v>3533</v>
      </c>
      <c r="GJ42" s="39" t="s">
        <v>2464</v>
      </c>
      <c r="GK42" s="39">
        <v>0</v>
      </c>
      <c r="GL42" s="39">
        <v>0</v>
      </c>
      <c r="GM42" s="39" t="s">
        <v>383</v>
      </c>
      <c r="GN42" s="39" t="s">
        <v>383</v>
      </c>
      <c r="GO42" s="39" t="s">
        <v>383</v>
      </c>
      <c r="GP42" s="39" t="s">
        <v>383</v>
      </c>
      <c r="GQ42" s="39" t="s">
        <v>383</v>
      </c>
      <c r="GR42" s="39" t="s">
        <v>383</v>
      </c>
      <c r="GS42" s="39" t="s">
        <v>383</v>
      </c>
      <c r="GT42" s="39">
        <v>1</v>
      </c>
      <c r="GU42" s="39">
        <v>7</v>
      </c>
      <c r="GV42" s="39"/>
      <c r="GW42" s="39">
        <v>1</v>
      </c>
      <c r="GX42" s="39">
        <v>10</v>
      </c>
      <c r="GY42" s="39" t="s">
        <v>3534</v>
      </c>
      <c r="GZ42" s="39">
        <v>0</v>
      </c>
      <c r="HA42" s="39" t="s">
        <v>383</v>
      </c>
      <c r="HB42" s="39"/>
      <c r="HC42" s="39">
        <v>0</v>
      </c>
      <c r="HD42" s="39" t="s">
        <v>383</v>
      </c>
      <c r="HE42" s="39"/>
      <c r="HF42" s="39">
        <v>0</v>
      </c>
      <c r="HG42" s="39" t="s">
        <v>383</v>
      </c>
      <c r="HH42" s="39"/>
      <c r="HI42" s="39">
        <v>1</v>
      </c>
      <c r="HJ42" s="39">
        <v>5</v>
      </c>
      <c r="HK42" s="39"/>
      <c r="HL42" s="39">
        <v>0</v>
      </c>
      <c r="HM42" s="39" t="s">
        <v>383</v>
      </c>
      <c r="HN42" s="39"/>
      <c r="HO42" s="39">
        <v>0</v>
      </c>
      <c r="HP42" s="39" t="s">
        <v>383</v>
      </c>
      <c r="HQ42" s="39">
        <v>0</v>
      </c>
      <c r="HR42" s="39" t="s">
        <v>383</v>
      </c>
      <c r="HS42" s="39">
        <v>0</v>
      </c>
      <c r="HT42" s="39"/>
      <c r="HU42" s="39" t="s">
        <v>383</v>
      </c>
      <c r="HV42" s="39" t="s">
        <v>383</v>
      </c>
      <c r="HW42" s="39"/>
      <c r="HX42" s="39" t="s">
        <v>383</v>
      </c>
      <c r="HY42" s="39" t="s">
        <v>2417</v>
      </c>
      <c r="HZ42" s="39"/>
      <c r="IA42" s="39" t="s">
        <v>3535</v>
      </c>
      <c r="IB42" s="64" t="s">
        <v>3536</v>
      </c>
      <c r="IC42" s="39">
        <v>0</v>
      </c>
      <c r="ID42" s="39">
        <v>0</v>
      </c>
      <c r="IE42" s="39" t="s">
        <v>383</v>
      </c>
      <c r="IF42" s="39" t="s">
        <v>383</v>
      </c>
      <c r="IG42" s="39">
        <v>1</v>
      </c>
      <c r="IH42" s="39">
        <v>50</v>
      </c>
      <c r="II42" s="39">
        <v>1</v>
      </c>
      <c r="IJ42" s="39">
        <v>1</v>
      </c>
      <c r="IK42" s="39">
        <v>1</v>
      </c>
      <c r="IL42" s="39">
        <v>1</v>
      </c>
      <c r="IM42" s="64">
        <v>20</v>
      </c>
      <c r="IN42" s="39">
        <v>1</v>
      </c>
      <c r="IO42" s="39">
        <v>1</v>
      </c>
      <c r="IP42" s="39">
        <v>1</v>
      </c>
      <c r="IQ42" s="39">
        <v>0</v>
      </c>
      <c r="IR42" s="39">
        <v>0</v>
      </c>
      <c r="IS42" s="39" t="s">
        <v>383</v>
      </c>
      <c r="IT42" s="39" t="s">
        <v>383</v>
      </c>
      <c r="IU42" s="39" t="s">
        <v>383</v>
      </c>
      <c r="IV42" s="39">
        <v>0</v>
      </c>
      <c r="IW42" s="39">
        <v>0</v>
      </c>
      <c r="IX42" s="39" t="s">
        <v>383</v>
      </c>
      <c r="IY42" s="39" t="s">
        <v>383</v>
      </c>
      <c r="IZ42" s="39" t="s">
        <v>383</v>
      </c>
      <c r="JA42" s="39">
        <v>0</v>
      </c>
      <c r="JB42" s="39">
        <v>0</v>
      </c>
      <c r="JC42" s="39" t="s">
        <v>383</v>
      </c>
      <c r="JD42" s="39" t="s">
        <v>383</v>
      </c>
      <c r="JE42" s="39" t="s">
        <v>383</v>
      </c>
      <c r="JF42" s="39">
        <v>1</v>
      </c>
      <c r="JG42" s="39">
        <v>1</v>
      </c>
      <c r="JH42" s="39">
        <v>1</v>
      </c>
      <c r="JI42" s="39">
        <v>1</v>
      </c>
      <c r="JJ42" s="39">
        <v>0</v>
      </c>
      <c r="JK42" s="39">
        <v>0</v>
      </c>
      <c r="JL42" s="39" t="s">
        <v>383</v>
      </c>
      <c r="JM42" s="39" t="s">
        <v>383</v>
      </c>
      <c r="JN42" s="39" t="s">
        <v>383</v>
      </c>
      <c r="JO42" s="39">
        <v>2</v>
      </c>
      <c r="JP42" s="39">
        <v>0</v>
      </c>
      <c r="JQ42" s="39">
        <v>0</v>
      </c>
      <c r="JR42" s="39">
        <v>0</v>
      </c>
      <c r="JS42" s="39">
        <v>2</v>
      </c>
      <c r="JT42" s="39">
        <v>0</v>
      </c>
      <c r="JU42" s="39">
        <v>0</v>
      </c>
      <c r="JV42" s="39">
        <v>1</v>
      </c>
      <c r="JW42" s="39">
        <v>1</v>
      </c>
      <c r="JX42" s="39">
        <v>0</v>
      </c>
      <c r="JY42" s="39">
        <v>0</v>
      </c>
      <c r="JZ42" s="39">
        <v>2</v>
      </c>
      <c r="KA42" s="39">
        <v>2</v>
      </c>
      <c r="KB42" s="39">
        <v>0</v>
      </c>
      <c r="KC42" s="39">
        <v>0</v>
      </c>
      <c r="KD42" s="39">
        <v>1</v>
      </c>
      <c r="KE42" s="39">
        <v>40</v>
      </c>
      <c r="KF42" s="39">
        <v>100</v>
      </c>
      <c r="KG42" s="39"/>
      <c r="KH42" s="39">
        <v>7</v>
      </c>
      <c r="KI42" s="39">
        <v>100</v>
      </c>
      <c r="KJ42" s="39"/>
      <c r="KK42" s="39">
        <v>2</v>
      </c>
      <c r="KL42" s="39"/>
      <c r="KM42" s="39" t="s">
        <v>3537</v>
      </c>
      <c r="KN42" s="39">
        <v>0</v>
      </c>
      <c r="KO42" s="39"/>
      <c r="KP42" s="39"/>
      <c r="KQ42" s="39">
        <v>4</v>
      </c>
      <c r="KR42" s="39">
        <v>5</v>
      </c>
      <c r="KS42" s="39" t="s">
        <v>3538</v>
      </c>
      <c r="KT42" s="39" t="s">
        <v>3539</v>
      </c>
      <c r="KU42" s="39">
        <v>0</v>
      </c>
      <c r="KV42" s="39">
        <v>0</v>
      </c>
      <c r="KW42" s="39">
        <v>1</v>
      </c>
      <c r="KX42" s="39">
        <v>0</v>
      </c>
      <c r="KY42" s="39">
        <v>0</v>
      </c>
      <c r="KZ42" s="39">
        <v>1</v>
      </c>
      <c r="LA42" s="39">
        <v>1</v>
      </c>
      <c r="LB42" s="39">
        <v>0</v>
      </c>
      <c r="LC42" s="39">
        <v>0</v>
      </c>
      <c r="LD42" s="39"/>
      <c r="LE42" s="39">
        <v>1</v>
      </c>
      <c r="LF42" s="39">
        <v>1</v>
      </c>
      <c r="LG42" s="39">
        <v>0</v>
      </c>
      <c r="LH42" s="39">
        <v>0</v>
      </c>
      <c r="LI42" s="39">
        <v>0</v>
      </c>
      <c r="LJ42" s="39"/>
      <c r="LK42" s="39" t="s">
        <v>2421</v>
      </c>
      <c r="LL42" s="39">
        <v>1</v>
      </c>
      <c r="LM42" s="39">
        <v>0</v>
      </c>
      <c r="LN42" s="39">
        <v>0</v>
      </c>
      <c r="LO42" s="39">
        <v>0</v>
      </c>
      <c r="LP42" s="39">
        <v>0</v>
      </c>
      <c r="LQ42" s="39"/>
      <c r="LR42" s="39">
        <v>1</v>
      </c>
      <c r="LS42" s="39" t="s">
        <v>3540</v>
      </c>
      <c r="LT42" s="39">
        <v>2</v>
      </c>
      <c r="LU42" s="39" t="s">
        <v>2806</v>
      </c>
      <c r="LV42" s="39">
        <v>1</v>
      </c>
      <c r="LW42" s="39">
        <v>0</v>
      </c>
      <c r="LX42" s="39">
        <v>0</v>
      </c>
      <c r="LY42" s="39"/>
      <c r="LZ42" s="39">
        <v>1</v>
      </c>
      <c r="MA42" s="39">
        <v>1</v>
      </c>
      <c r="MB42" s="39">
        <v>0</v>
      </c>
      <c r="MC42" s="39">
        <v>0</v>
      </c>
      <c r="MD42" s="39">
        <v>1</v>
      </c>
      <c r="ME42" s="39">
        <v>1</v>
      </c>
      <c r="MF42" s="39" t="s">
        <v>3541</v>
      </c>
      <c r="MG42" s="39">
        <v>0</v>
      </c>
      <c r="MH42" s="39"/>
      <c r="MI42" s="39">
        <v>1</v>
      </c>
      <c r="MJ42" s="39"/>
      <c r="MK42" s="39">
        <v>1</v>
      </c>
      <c r="ML42" s="39">
        <v>1</v>
      </c>
      <c r="MM42" s="39">
        <v>1</v>
      </c>
      <c r="MN42" s="39">
        <v>0</v>
      </c>
      <c r="MO42" s="39"/>
      <c r="MP42" s="39"/>
      <c r="MQ42" s="39">
        <v>1</v>
      </c>
      <c r="MR42" s="39">
        <v>0</v>
      </c>
      <c r="MS42" s="39"/>
      <c r="MT42" s="39"/>
      <c r="MU42" s="39"/>
      <c r="MV42" s="39">
        <v>1</v>
      </c>
      <c r="MW42" s="39" t="s">
        <v>3542</v>
      </c>
      <c r="MX42" s="39">
        <v>0</v>
      </c>
      <c r="MY42" s="39">
        <v>0</v>
      </c>
      <c r="MZ42" s="39">
        <v>0</v>
      </c>
      <c r="NA42" s="39">
        <v>0</v>
      </c>
      <c r="NB42" s="39">
        <v>0</v>
      </c>
      <c r="NC42" s="39">
        <v>0</v>
      </c>
      <c r="ND42" s="39">
        <v>0</v>
      </c>
      <c r="NE42" s="39">
        <v>1</v>
      </c>
      <c r="NF42" s="39">
        <v>0</v>
      </c>
      <c r="NG42" s="39"/>
      <c r="NH42" s="39" t="s">
        <v>3543</v>
      </c>
      <c r="NI42" s="39"/>
      <c r="NJ42" s="39"/>
      <c r="NK42" s="39" t="s">
        <v>3544</v>
      </c>
      <c r="NL42" s="39" t="s">
        <v>3545</v>
      </c>
      <c r="NM42" s="39">
        <v>0</v>
      </c>
      <c r="NN42" s="39"/>
      <c r="NO42" s="39"/>
      <c r="NP42" s="39"/>
      <c r="NQ42" s="39"/>
      <c r="NR42" s="39"/>
      <c r="NS42" s="39"/>
      <c r="NT42" s="39"/>
      <c r="NU42" s="39"/>
      <c r="NV42" s="39"/>
      <c r="NW42" s="64">
        <v>0</v>
      </c>
      <c r="NX42" s="39"/>
      <c r="NY42" s="39">
        <v>1</v>
      </c>
      <c r="NZ42" s="39">
        <v>1</v>
      </c>
      <c r="OA42" s="39" t="s">
        <v>2564</v>
      </c>
      <c r="OB42" s="39">
        <v>0</v>
      </c>
      <c r="OC42" s="39">
        <v>1</v>
      </c>
      <c r="OD42" s="39">
        <v>0</v>
      </c>
      <c r="OE42" s="39">
        <v>0</v>
      </c>
      <c r="OF42" s="39">
        <v>0</v>
      </c>
      <c r="OG42" s="39">
        <v>0</v>
      </c>
      <c r="OH42" s="39">
        <v>0</v>
      </c>
      <c r="OI42" s="39">
        <v>0</v>
      </c>
      <c r="OJ42" s="39"/>
      <c r="OK42" s="39">
        <v>1</v>
      </c>
      <c r="OL42" s="39"/>
      <c r="OM42" s="39" t="s">
        <v>2434</v>
      </c>
      <c r="ON42" s="39">
        <v>1</v>
      </c>
      <c r="OO42" s="39">
        <v>0</v>
      </c>
      <c r="OP42" s="39">
        <v>0</v>
      </c>
      <c r="OQ42" s="39">
        <v>0</v>
      </c>
      <c r="OR42" s="39">
        <v>0</v>
      </c>
      <c r="OS42" s="39">
        <v>0</v>
      </c>
      <c r="OT42" s="39">
        <v>0</v>
      </c>
      <c r="OU42" s="39">
        <v>0</v>
      </c>
      <c r="OV42" s="39">
        <v>0</v>
      </c>
      <c r="OW42" s="39">
        <v>0</v>
      </c>
      <c r="OX42" s="39"/>
      <c r="OY42" s="39"/>
      <c r="OZ42" s="39" t="s">
        <v>2565</v>
      </c>
      <c r="PA42" s="39">
        <v>0</v>
      </c>
      <c r="PB42" s="39">
        <v>0</v>
      </c>
      <c r="PC42" s="39">
        <v>1</v>
      </c>
      <c r="PD42" s="39">
        <v>0</v>
      </c>
      <c r="PE42" s="39">
        <v>0</v>
      </c>
      <c r="PF42" s="39">
        <v>0</v>
      </c>
      <c r="PG42" s="39">
        <v>0</v>
      </c>
      <c r="PH42" s="39"/>
      <c r="PI42" s="39">
        <v>1</v>
      </c>
      <c r="PJ42" s="39" t="s">
        <v>1979</v>
      </c>
      <c r="PK42" s="39">
        <v>0</v>
      </c>
      <c r="PL42" s="39">
        <v>0</v>
      </c>
      <c r="PM42" s="39">
        <v>0</v>
      </c>
      <c r="PN42" s="39">
        <v>0</v>
      </c>
      <c r="PO42" s="39">
        <v>0</v>
      </c>
      <c r="PP42" s="39">
        <v>0</v>
      </c>
      <c r="PQ42" s="39">
        <v>0</v>
      </c>
      <c r="PR42" s="39">
        <v>1</v>
      </c>
      <c r="PS42" s="39">
        <v>0</v>
      </c>
      <c r="PT42" s="39" t="s">
        <v>3546</v>
      </c>
      <c r="PU42" s="39"/>
      <c r="PV42" s="39"/>
      <c r="PW42" s="39">
        <v>1</v>
      </c>
      <c r="PX42" s="39">
        <v>1</v>
      </c>
      <c r="PY42" s="39"/>
      <c r="PZ42" s="39" t="s">
        <v>383</v>
      </c>
      <c r="QA42" s="39" t="s">
        <v>3547</v>
      </c>
      <c r="QB42" s="39" t="s">
        <v>3287</v>
      </c>
      <c r="QC42" s="39" t="s">
        <v>3288</v>
      </c>
      <c r="QD42" s="39">
        <v>1</v>
      </c>
      <c r="QE42" s="39">
        <v>1</v>
      </c>
      <c r="QF42" s="39">
        <v>0</v>
      </c>
      <c r="QG42" s="39">
        <v>0</v>
      </c>
      <c r="QH42" s="39">
        <v>0</v>
      </c>
      <c r="QI42" s="39">
        <v>0</v>
      </c>
      <c r="QJ42" s="39">
        <v>0</v>
      </c>
      <c r="QK42" s="39">
        <v>0</v>
      </c>
      <c r="QL42" s="39"/>
      <c r="QM42" s="39" t="s">
        <v>2627</v>
      </c>
      <c r="QN42" s="39">
        <v>0</v>
      </c>
      <c r="QO42" s="39">
        <v>1</v>
      </c>
      <c r="QP42" s="39">
        <v>0</v>
      </c>
      <c r="QQ42" s="39">
        <v>0</v>
      </c>
      <c r="QR42" s="39">
        <v>0</v>
      </c>
      <c r="QS42" s="39"/>
      <c r="QT42" s="39" t="s">
        <v>3319</v>
      </c>
      <c r="QU42" s="39">
        <v>0</v>
      </c>
      <c r="QV42" s="39">
        <v>1</v>
      </c>
      <c r="QW42" s="39">
        <v>0</v>
      </c>
      <c r="QX42" s="39">
        <v>0</v>
      </c>
      <c r="QY42" s="39">
        <v>0</v>
      </c>
      <c r="QZ42" s="39">
        <v>0</v>
      </c>
      <c r="RA42" s="39">
        <v>1</v>
      </c>
      <c r="RB42" s="39" t="s">
        <v>2651</v>
      </c>
      <c r="RC42" s="39">
        <v>0</v>
      </c>
      <c r="RD42" s="39">
        <v>0</v>
      </c>
      <c r="RE42" s="39">
        <v>0</v>
      </c>
      <c r="RF42" s="39"/>
      <c r="RG42" s="39">
        <v>0</v>
      </c>
      <c r="RH42" s="39">
        <v>0</v>
      </c>
      <c r="RI42" s="39"/>
      <c r="RJ42" s="39">
        <v>0</v>
      </c>
      <c r="RK42" s="39">
        <v>0</v>
      </c>
      <c r="RL42" s="39"/>
      <c r="RM42" s="39">
        <v>0</v>
      </c>
      <c r="RN42" s="39">
        <v>0</v>
      </c>
      <c r="RO42" s="39"/>
      <c r="RP42" s="39">
        <v>0</v>
      </c>
      <c r="RQ42" s="39"/>
      <c r="RR42" s="39" t="s">
        <v>2435</v>
      </c>
      <c r="RS42" s="39">
        <v>0</v>
      </c>
      <c r="RT42" s="39">
        <v>0</v>
      </c>
      <c r="RU42" s="39">
        <v>0</v>
      </c>
      <c r="RV42" s="39">
        <v>0</v>
      </c>
      <c r="RW42" s="39">
        <v>0</v>
      </c>
      <c r="RX42" s="39">
        <v>0</v>
      </c>
      <c r="RY42" s="39">
        <v>0</v>
      </c>
      <c r="RZ42" s="39">
        <v>0</v>
      </c>
      <c r="SA42" s="39">
        <v>0</v>
      </c>
      <c r="SB42" s="39">
        <v>0</v>
      </c>
      <c r="SC42" s="39">
        <v>0</v>
      </c>
      <c r="SD42" s="39">
        <v>0</v>
      </c>
      <c r="SE42" s="39">
        <v>1</v>
      </c>
      <c r="SF42" s="39">
        <v>0</v>
      </c>
      <c r="SG42" s="39"/>
      <c r="SH42" s="39"/>
      <c r="SI42" s="39" t="s">
        <v>3548</v>
      </c>
      <c r="SJ42" s="39">
        <v>1</v>
      </c>
      <c r="SK42" s="39">
        <v>0</v>
      </c>
      <c r="SL42" s="39">
        <v>0</v>
      </c>
      <c r="SM42" s="39">
        <v>0</v>
      </c>
      <c r="SN42" s="39">
        <v>0</v>
      </c>
      <c r="SO42" s="39">
        <v>0</v>
      </c>
      <c r="SP42" s="39">
        <v>0</v>
      </c>
      <c r="SQ42" s="39">
        <v>0</v>
      </c>
      <c r="SR42" s="39">
        <v>0</v>
      </c>
      <c r="SS42" s="39">
        <v>0</v>
      </c>
      <c r="ST42" s="39"/>
      <c r="SU42" s="39" t="s">
        <v>2447</v>
      </c>
      <c r="SV42" s="39">
        <v>1</v>
      </c>
      <c r="SW42" s="39">
        <v>0</v>
      </c>
      <c r="SX42" s="39">
        <v>0</v>
      </c>
      <c r="SY42" s="39">
        <v>0</v>
      </c>
      <c r="SZ42" s="39">
        <v>0</v>
      </c>
      <c r="TA42" s="39"/>
      <c r="TB42" s="39"/>
      <c r="TC42" s="39"/>
      <c r="TD42" s="39">
        <v>0</v>
      </c>
      <c r="TE42" s="39"/>
      <c r="TF42" s="39">
        <v>1</v>
      </c>
      <c r="TG42" s="39"/>
      <c r="TH42" s="39" t="s">
        <v>1979</v>
      </c>
      <c r="TI42" s="39">
        <v>0</v>
      </c>
      <c r="TJ42" s="39">
        <v>0</v>
      </c>
      <c r="TK42" s="39">
        <v>0</v>
      </c>
      <c r="TL42" s="39">
        <v>0</v>
      </c>
      <c r="TM42" s="39">
        <v>0</v>
      </c>
      <c r="TN42" s="39">
        <v>0</v>
      </c>
      <c r="TO42" s="39">
        <v>1</v>
      </c>
      <c r="TP42" s="39">
        <v>0</v>
      </c>
      <c r="TQ42" s="39" t="s">
        <v>3549</v>
      </c>
      <c r="TR42" s="60">
        <v>1</v>
      </c>
      <c r="TS42" s="39" t="s">
        <v>383</v>
      </c>
      <c r="TT42" s="39" t="s">
        <v>383</v>
      </c>
      <c r="TU42" s="39" t="s">
        <v>383</v>
      </c>
      <c r="TV42" s="39" t="s">
        <v>383</v>
      </c>
      <c r="TW42" s="39" t="s">
        <v>383</v>
      </c>
      <c r="TX42" s="39" t="s">
        <v>383</v>
      </c>
      <c r="TY42" s="39" t="s">
        <v>383</v>
      </c>
      <c r="TZ42" s="39" t="s">
        <v>383</v>
      </c>
      <c r="UA42" s="39" t="s">
        <v>383</v>
      </c>
      <c r="UB42" s="39" t="s">
        <v>383</v>
      </c>
      <c r="UC42" s="39"/>
      <c r="UD42" s="39">
        <v>0</v>
      </c>
      <c r="UE42" s="39" t="s">
        <v>383</v>
      </c>
      <c r="UF42" s="39" t="s">
        <v>383</v>
      </c>
      <c r="UG42" s="39" t="s">
        <v>383</v>
      </c>
      <c r="UH42" s="39" t="s">
        <v>383</v>
      </c>
      <c r="UI42" s="39" t="s">
        <v>383</v>
      </c>
      <c r="UJ42" s="39" t="s">
        <v>383</v>
      </c>
      <c r="UK42" s="39" t="s">
        <v>383</v>
      </c>
      <c r="UL42" s="39" t="s">
        <v>383</v>
      </c>
      <c r="UM42" s="39" t="s">
        <v>383</v>
      </c>
      <c r="UN42" s="39">
        <v>0</v>
      </c>
      <c r="UO42" s="39" t="s">
        <v>383</v>
      </c>
      <c r="UP42" s="39" t="s">
        <v>383</v>
      </c>
      <c r="UQ42" s="39" t="s">
        <v>383</v>
      </c>
      <c r="UR42" s="39" t="s">
        <v>383</v>
      </c>
      <c r="US42" s="39" t="s">
        <v>383</v>
      </c>
      <c r="UT42" s="39" t="s">
        <v>383</v>
      </c>
      <c r="UU42" s="39" t="s">
        <v>383</v>
      </c>
      <c r="UV42" s="39">
        <v>0</v>
      </c>
      <c r="UW42" s="39" t="s">
        <v>383</v>
      </c>
      <c r="UX42" s="39" t="s">
        <v>383</v>
      </c>
      <c r="UY42" s="39" t="s">
        <v>383</v>
      </c>
      <c r="UZ42" s="39" t="s">
        <v>383</v>
      </c>
      <c r="VA42" s="39">
        <v>0</v>
      </c>
      <c r="VB42" s="39" t="s">
        <v>383</v>
      </c>
      <c r="VC42" s="39" t="s">
        <v>383</v>
      </c>
      <c r="VD42" s="39" t="s">
        <v>383</v>
      </c>
      <c r="VE42" s="39" t="s">
        <v>383</v>
      </c>
      <c r="VF42" s="39" t="s">
        <v>383</v>
      </c>
      <c r="VG42" s="39" t="s">
        <v>383</v>
      </c>
      <c r="VH42" s="39"/>
      <c r="VI42" s="39">
        <v>1</v>
      </c>
      <c r="VJ42" s="39">
        <v>0</v>
      </c>
      <c r="VK42" s="39">
        <v>0</v>
      </c>
      <c r="VL42" s="39"/>
      <c r="VM42" s="39">
        <v>0</v>
      </c>
      <c r="VN42" s="39">
        <v>0</v>
      </c>
      <c r="VO42" s="39"/>
      <c r="VP42" s="39">
        <v>0</v>
      </c>
      <c r="VQ42" s="39">
        <v>0</v>
      </c>
      <c r="VR42" s="39">
        <v>1</v>
      </c>
      <c r="VS42" s="39" t="s">
        <v>383</v>
      </c>
      <c r="VT42" s="39" t="s">
        <v>383</v>
      </c>
      <c r="VU42" s="39">
        <v>0</v>
      </c>
      <c r="VV42" s="39" t="s">
        <v>3550</v>
      </c>
      <c r="VW42" s="39" t="s">
        <v>3551</v>
      </c>
      <c r="VX42" s="39">
        <v>0</v>
      </c>
      <c r="VY42" s="39">
        <v>0</v>
      </c>
      <c r="VZ42" s="39">
        <v>0</v>
      </c>
      <c r="WA42" s="39">
        <v>0</v>
      </c>
      <c r="WB42" s="39">
        <v>0</v>
      </c>
      <c r="WC42" s="39">
        <v>0</v>
      </c>
      <c r="WD42" s="39">
        <v>0</v>
      </c>
      <c r="WE42" s="39">
        <v>0</v>
      </c>
      <c r="WF42" s="39">
        <v>0</v>
      </c>
      <c r="WG42" s="39">
        <v>0</v>
      </c>
      <c r="WH42" s="39">
        <v>0</v>
      </c>
      <c r="WI42" s="39">
        <v>0</v>
      </c>
      <c r="WJ42" s="39">
        <v>1</v>
      </c>
      <c r="WK42" s="39">
        <v>1</v>
      </c>
      <c r="WL42" s="39" t="s">
        <v>3552</v>
      </c>
      <c r="WM42" s="39" t="s">
        <v>3553</v>
      </c>
      <c r="WN42" s="39"/>
      <c r="WO42" s="39">
        <f t="shared" si="3"/>
        <v>0</v>
      </c>
      <c r="WP42" s="39" t="s">
        <v>2577</v>
      </c>
      <c r="WQ42" s="39" t="s">
        <v>3554</v>
      </c>
      <c r="WR42" s="39" t="s">
        <v>2446</v>
      </c>
      <c r="WS42" s="39">
        <v>1</v>
      </c>
      <c r="WT42" s="39">
        <v>0</v>
      </c>
      <c r="WU42" s="39">
        <v>0</v>
      </c>
      <c r="WV42" s="39">
        <v>0</v>
      </c>
      <c r="WW42" s="39">
        <v>0</v>
      </c>
      <c r="WX42" s="39">
        <v>0</v>
      </c>
      <c r="WY42" s="39">
        <v>0</v>
      </c>
      <c r="WZ42" s="39">
        <v>0</v>
      </c>
      <c r="XA42" s="39">
        <v>0</v>
      </c>
      <c r="XB42" s="39">
        <v>0</v>
      </c>
      <c r="XC42" s="39">
        <v>0</v>
      </c>
      <c r="XD42" s="39"/>
      <c r="XE42" s="39"/>
      <c r="XF42" s="39">
        <f>SUM(WS42+WT42)</f>
        <v>1</v>
      </c>
      <c r="XG42" s="39" t="s">
        <v>2447</v>
      </c>
      <c r="XH42" s="39">
        <v>1</v>
      </c>
      <c r="XI42" s="39">
        <v>0</v>
      </c>
      <c r="XJ42" s="39">
        <v>0</v>
      </c>
      <c r="XK42" s="39">
        <v>0</v>
      </c>
      <c r="XL42" s="39">
        <v>0</v>
      </c>
      <c r="XM42" s="39"/>
      <c r="XN42" s="39"/>
      <c r="XO42" s="57" t="e">
        <f>SUM(XF42+WO42+VA42+UD42+TR42+TD42+#REF!)</f>
        <v>#REF!</v>
      </c>
      <c r="XP42" s="57">
        <v>3</v>
      </c>
      <c r="XQ42" s="56">
        <v>1</v>
      </c>
    </row>
    <row r="43" spans="1:641" ht="15" customHeight="1" x14ac:dyDescent="0.2">
      <c r="A43" s="63">
        <v>42441</v>
      </c>
      <c r="B43" s="63" t="s">
        <v>899</v>
      </c>
      <c r="C43" s="52" t="s">
        <v>920</v>
      </c>
      <c r="D43" s="39" t="s">
        <v>2989</v>
      </c>
      <c r="E43" s="52" t="s">
        <v>3481</v>
      </c>
      <c r="F43" s="52" t="s">
        <v>3555</v>
      </c>
      <c r="G43" s="52">
        <v>8.8399629999999991</v>
      </c>
      <c r="H43" s="52">
        <v>-79.964161000000004</v>
      </c>
      <c r="I43" s="52">
        <v>8.8398720040000001</v>
      </c>
      <c r="J43" s="52">
        <v>-79.964426959999997</v>
      </c>
      <c r="K43" s="52">
        <v>-79.964161000000004</v>
      </c>
      <c r="L43" s="52">
        <v>224.877272799</v>
      </c>
      <c r="M43" s="39">
        <v>24</v>
      </c>
      <c r="N43" s="39"/>
      <c r="O43" s="39">
        <v>1</v>
      </c>
      <c r="P43" s="39" t="s">
        <v>3556</v>
      </c>
      <c r="Q43" s="39">
        <v>0</v>
      </c>
      <c r="R43" s="41">
        <v>63</v>
      </c>
      <c r="S43" s="39">
        <v>2</v>
      </c>
      <c r="T43" s="39">
        <v>2</v>
      </c>
      <c r="U43" s="39" t="s">
        <v>2454</v>
      </c>
      <c r="V43" s="39" t="s">
        <v>3557</v>
      </c>
      <c r="W43" s="39" t="s">
        <v>2456</v>
      </c>
      <c r="X43" s="39" t="s">
        <v>383</v>
      </c>
      <c r="Y43" s="39"/>
      <c r="Z43" s="39">
        <v>0</v>
      </c>
      <c r="AA43" s="39">
        <v>1</v>
      </c>
      <c r="AB43" s="39">
        <v>0</v>
      </c>
      <c r="AC43" s="39">
        <v>0</v>
      </c>
      <c r="AD43" s="39">
        <v>0</v>
      </c>
      <c r="AE43" s="39">
        <v>0</v>
      </c>
      <c r="AF43" s="39">
        <v>0</v>
      </c>
      <c r="AG43" s="39" t="s">
        <v>383</v>
      </c>
      <c r="AH43" s="39" t="s">
        <v>383</v>
      </c>
      <c r="AI43" s="39" t="s">
        <v>383</v>
      </c>
      <c r="AJ43" s="39" t="s">
        <v>383</v>
      </c>
      <c r="AK43" s="39" t="s">
        <v>383</v>
      </c>
      <c r="AL43" s="39" t="s">
        <v>383</v>
      </c>
      <c r="AM43" s="39" t="s">
        <v>383</v>
      </c>
      <c r="AN43" s="39" t="s">
        <v>383</v>
      </c>
      <c r="AO43" s="39" t="s">
        <v>383</v>
      </c>
      <c r="AP43" s="39" t="s">
        <v>3436</v>
      </c>
      <c r="AQ43" s="39">
        <v>0</v>
      </c>
      <c r="AR43" s="39"/>
      <c r="AS43" s="39">
        <v>30</v>
      </c>
      <c r="AT43" s="39">
        <v>30</v>
      </c>
      <c r="AU43" s="39">
        <v>1</v>
      </c>
      <c r="AV43" s="39" t="s">
        <v>3152</v>
      </c>
      <c r="AW43" s="39">
        <v>1</v>
      </c>
      <c r="AX43" s="39" t="s">
        <v>383</v>
      </c>
      <c r="AY43" s="39">
        <v>1</v>
      </c>
      <c r="AZ43" s="39">
        <v>0</v>
      </c>
      <c r="BA43" s="39">
        <v>0</v>
      </c>
      <c r="BB43" s="39">
        <v>0</v>
      </c>
      <c r="BC43" s="39"/>
      <c r="BD43" s="39">
        <v>2</v>
      </c>
      <c r="BE43" s="39" t="s">
        <v>383</v>
      </c>
      <c r="BF43" s="39">
        <v>0</v>
      </c>
      <c r="BG43" s="39">
        <v>1</v>
      </c>
      <c r="BH43" s="39">
        <v>0</v>
      </c>
      <c r="BI43" s="39">
        <v>0</v>
      </c>
      <c r="BJ43" s="39"/>
      <c r="BK43" s="39">
        <v>4</v>
      </c>
      <c r="BL43" s="39">
        <v>7</v>
      </c>
      <c r="BM43" s="64" t="s">
        <v>383</v>
      </c>
      <c r="BN43" s="39">
        <v>0</v>
      </c>
      <c r="BO43" s="39">
        <v>0</v>
      </c>
      <c r="BP43" s="39">
        <v>0</v>
      </c>
      <c r="BQ43" s="39">
        <v>0</v>
      </c>
      <c r="BR43" s="39">
        <v>0</v>
      </c>
      <c r="BS43" s="39">
        <v>0</v>
      </c>
      <c r="BT43" s="39">
        <v>1</v>
      </c>
      <c r="BU43" s="39" t="s">
        <v>3463</v>
      </c>
      <c r="BV43" s="39">
        <v>4</v>
      </c>
      <c r="BW43" s="39">
        <v>3</v>
      </c>
      <c r="BX43" s="39"/>
      <c r="BY43" s="39">
        <v>0</v>
      </c>
      <c r="BZ43" s="39">
        <v>0</v>
      </c>
      <c r="CA43" s="39">
        <v>1</v>
      </c>
      <c r="CB43" s="39">
        <v>0</v>
      </c>
      <c r="CC43" s="39"/>
      <c r="CD43" s="39">
        <v>4</v>
      </c>
      <c r="CE43" s="39">
        <v>0</v>
      </c>
      <c r="CF43" s="39"/>
      <c r="CG43" s="39">
        <v>2</v>
      </c>
      <c r="CH43" s="39"/>
      <c r="CI43" s="39">
        <v>3</v>
      </c>
      <c r="CJ43" s="39" t="s">
        <v>383</v>
      </c>
      <c r="CK43" s="39"/>
      <c r="CL43" s="39" t="s">
        <v>2404</v>
      </c>
      <c r="CM43" s="39"/>
      <c r="CN43" s="39">
        <v>1</v>
      </c>
      <c r="CO43" s="39">
        <v>1</v>
      </c>
      <c r="CP43" s="39">
        <v>0</v>
      </c>
      <c r="CQ43" s="39"/>
      <c r="CR43" s="39">
        <v>0</v>
      </c>
      <c r="CS43" s="39"/>
      <c r="CT43" s="39">
        <v>0</v>
      </c>
      <c r="CU43" s="39">
        <v>1</v>
      </c>
      <c r="CV43" s="39">
        <v>1</v>
      </c>
      <c r="CW43" s="39"/>
      <c r="CX43" s="39">
        <v>0</v>
      </c>
      <c r="CY43" s="39">
        <v>0</v>
      </c>
      <c r="CZ43" s="41"/>
      <c r="DA43" s="39">
        <v>0</v>
      </c>
      <c r="DB43" s="39"/>
      <c r="DC43" s="39">
        <v>0</v>
      </c>
      <c r="DD43" s="39"/>
      <c r="DE43" s="39">
        <v>1</v>
      </c>
      <c r="DF43" s="41">
        <v>1</v>
      </c>
      <c r="DG43" s="39">
        <v>1</v>
      </c>
      <c r="DH43" s="39">
        <v>1</v>
      </c>
      <c r="DI43" s="39">
        <v>0</v>
      </c>
      <c r="DJ43" s="39"/>
      <c r="DK43" s="39"/>
      <c r="DL43" s="39">
        <v>0</v>
      </c>
      <c r="DM43" s="39"/>
      <c r="DN43" s="39">
        <v>0</v>
      </c>
      <c r="DO43" s="39"/>
      <c r="DP43" s="39">
        <v>0</v>
      </c>
      <c r="DQ43" s="39"/>
      <c r="DR43" s="39">
        <v>1</v>
      </c>
      <c r="DS43" s="39">
        <v>1</v>
      </c>
      <c r="DT43" s="39">
        <v>1</v>
      </c>
      <c r="DU43" s="39">
        <v>1</v>
      </c>
      <c r="DV43" s="39">
        <v>0</v>
      </c>
      <c r="DW43" s="39"/>
      <c r="DX43" s="39">
        <v>0</v>
      </c>
      <c r="DY43" s="39"/>
      <c r="DZ43" s="39">
        <v>1</v>
      </c>
      <c r="EA43" s="39" t="s">
        <v>2626</v>
      </c>
      <c r="EB43" s="39">
        <v>1</v>
      </c>
      <c r="EC43" s="39">
        <v>0</v>
      </c>
      <c r="ED43" s="39" t="s">
        <v>383</v>
      </c>
      <c r="EE43" s="39" t="s">
        <v>383</v>
      </c>
      <c r="EF43" s="39" t="s">
        <v>383</v>
      </c>
      <c r="EG43" s="39"/>
      <c r="EH43" s="39">
        <v>0</v>
      </c>
      <c r="EI43" s="39" t="s">
        <v>383</v>
      </c>
      <c r="EJ43" s="39" t="s">
        <v>383</v>
      </c>
      <c r="EK43" s="39" t="s">
        <v>383</v>
      </c>
      <c r="EL43" s="39" t="s">
        <v>383</v>
      </c>
      <c r="EM43" s="39" t="s">
        <v>383</v>
      </c>
      <c r="EN43" s="39" t="s">
        <v>383</v>
      </c>
      <c r="EO43" s="39">
        <v>1</v>
      </c>
      <c r="EP43" s="39" t="s">
        <v>3558</v>
      </c>
      <c r="EQ43" s="39" t="s">
        <v>2413</v>
      </c>
      <c r="ER43" s="39" t="s">
        <v>2410</v>
      </c>
      <c r="ES43" s="39" t="s">
        <v>3559</v>
      </c>
      <c r="ET43" s="64" t="s">
        <v>2469</v>
      </c>
      <c r="EU43" s="39">
        <v>0</v>
      </c>
      <c r="EV43" s="39">
        <v>1</v>
      </c>
      <c r="EW43" s="39">
        <v>2</v>
      </c>
      <c r="EX43" s="39" t="s">
        <v>2413</v>
      </c>
      <c r="EY43" s="39" t="s">
        <v>2466</v>
      </c>
      <c r="EZ43" s="39" t="s">
        <v>2665</v>
      </c>
      <c r="FA43" s="39" t="s">
        <v>2464</v>
      </c>
      <c r="FB43" s="39" t="s">
        <v>383</v>
      </c>
      <c r="FC43" s="39">
        <v>1</v>
      </c>
      <c r="FD43" s="39" t="s">
        <v>3072</v>
      </c>
      <c r="FE43" s="39" t="s">
        <v>2413</v>
      </c>
      <c r="FF43" s="39" t="s">
        <v>2466</v>
      </c>
      <c r="FG43" s="39" t="s">
        <v>2824</v>
      </c>
      <c r="FH43" s="39" t="s">
        <v>2415</v>
      </c>
      <c r="FI43" s="39">
        <v>0</v>
      </c>
      <c r="FJ43" s="39">
        <v>1</v>
      </c>
      <c r="FK43" s="39" t="s">
        <v>3560</v>
      </c>
      <c r="FL43" s="39" t="s">
        <v>2413</v>
      </c>
      <c r="FM43" s="39" t="s">
        <v>2466</v>
      </c>
      <c r="FN43" s="39" t="s">
        <v>3561</v>
      </c>
      <c r="FO43" s="39" t="s">
        <v>2469</v>
      </c>
      <c r="FP43" s="39" t="s">
        <v>383</v>
      </c>
      <c r="FQ43" s="39">
        <v>1</v>
      </c>
      <c r="FR43" s="39" t="s">
        <v>3560</v>
      </c>
      <c r="FS43" s="39" t="s">
        <v>2413</v>
      </c>
      <c r="FT43" s="39" t="s">
        <v>2410</v>
      </c>
      <c r="FU43" s="39" t="s">
        <v>383</v>
      </c>
      <c r="FV43" s="39" t="s">
        <v>383</v>
      </c>
      <c r="FW43" s="39">
        <v>0</v>
      </c>
      <c r="FX43" s="39">
        <v>0</v>
      </c>
      <c r="FY43" s="39" t="s">
        <v>383</v>
      </c>
      <c r="FZ43" s="39" t="s">
        <v>383</v>
      </c>
      <c r="GA43" s="39" t="s">
        <v>383</v>
      </c>
      <c r="GB43" s="39" t="s">
        <v>383</v>
      </c>
      <c r="GC43" s="39" t="s">
        <v>383</v>
      </c>
      <c r="GD43" s="39" t="s">
        <v>383</v>
      </c>
      <c r="GE43" s="39">
        <v>1</v>
      </c>
      <c r="GF43" s="39">
        <v>6</v>
      </c>
      <c r="GG43" s="39" t="s">
        <v>2413</v>
      </c>
      <c r="GH43" s="39" t="s">
        <v>2466</v>
      </c>
      <c r="GI43" s="39" t="s">
        <v>2665</v>
      </c>
      <c r="GJ43" s="39" t="s">
        <v>2464</v>
      </c>
      <c r="GK43" s="39">
        <v>0</v>
      </c>
      <c r="GL43" s="39">
        <v>0</v>
      </c>
      <c r="GM43" s="39" t="s">
        <v>383</v>
      </c>
      <c r="GN43" s="39" t="s">
        <v>383</v>
      </c>
      <c r="GO43" s="39" t="s">
        <v>383</v>
      </c>
      <c r="GP43" s="39" t="s">
        <v>383</v>
      </c>
      <c r="GQ43" s="39" t="s">
        <v>383</v>
      </c>
      <c r="GR43" s="39" t="s">
        <v>383</v>
      </c>
      <c r="GS43" s="39" t="s">
        <v>383</v>
      </c>
      <c r="GT43" s="39">
        <v>0</v>
      </c>
      <c r="GU43" s="39" t="s">
        <v>383</v>
      </c>
      <c r="GV43" s="39"/>
      <c r="GW43" s="39">
        <v>1</v>
      </c>
      <c r="GX43" s="39">
        <v>5</v>
      </c>
      <c r="GY43" s="39"/>
      <c r="GZ43" s="39">
        <v>1</v>
      </c>
      <c r="HA43" s="39">
        <v>5</v>
      </c>
      <c r="HB43" s="39"/>
      <c r="HC43" s="39">
        <v>0</v>
      </c>
      <c r="HD43" s="39" t="s">
        <v>383</v>
      </c>
      <c r="HE43" s="39"/>
      <c r="HF43" s="39">
        <v>0</v>
      </c>
      <c r="HG43" s="39" t="s">
        <v>383</v>
      </c>
      <c r="HH43" s="39"/>
      <c r="HI43" s="39">
        <v>1</v>
      </c>
      <c r="HJ43" s="39">
        <v>5</v>
      </c>
      <c r="HK43" s="58"/>
      <c r="HL43" s="39">
        <v>0</v>
      </c>
      <c r="HM43" s="39" t="s">
        <v>383</v>
      </c>
      <c r="HN43" s="39"/>
      <c r="HO43" s="39">
        <v>0</v>
      </c>
      <c r="HP43" s="39" t="s">
        <v>383</v>
      </c>
      <c r="HQ43" s="39">
        <v>0</v>
      </c>
      <c r="HR43" s="39" t="s">
        <v>383</v>
      </c>
      <c r="HS43" s="39">
        <v>0</v>
      </c>
      <c r="HT43" s="39"/>
      <c r="HU43" s="39" t="s">
        <v>383</v>
      </c>
      <c r="HV43" s="39" t="s">
        <v>383</v>
      </c>
      <c r="HW43" s="39"/>
      <c r="HX43" s="39" t="s">
        <v>383</v>
      </c>
      <c r="HY43" s="39" t="s">
        <v>2472</v>
      </c>
      <c r="HZ43" s="39"/>
      <c r="IA43" s="39" t="s">
        <v>1734</v>
      </c>
      <c r="IB43" s="39"/>
      <c r="IC43" s="39">
        <v>0</v>
      </c>
      <c r="ID43" s="39">
        <v>0</v>
      </c>
      <c r="IE43" s="39" t="s">
        <v>383</v>
      </c>
      <c r="IF43" s="39" t="s">
        <v>383</v>
      </c>
      <c r="IG43" s="39">
        <v>0</v>
      </c>
      <c r="IH43" s="39">
        <v>0</v>
      </c>
      <c r="II43" s="39" t="s">
        <v>383</v>
      </c>
      <c r="IJ43" s="39" t="s">
        <v>383</v>
      </c>
      <c r="IK43" s="39" t="s">
        <v>383</v>
      </c>
      <c r="IL43" s="39">
        <v>0</v>
      </c>
      <c r="IM43" s="39">
        <v>0</v>
      </c>
      <c r="IN43" s="39" t="s">
        <v>383</v>
      </c>
      <c r="IO43" s="39" t="s">
        <v>383</v>
      </c>
      <c r="IP43" s="39" t="s">
        <v>383</v>
      </c>
      <c r="IQ43" s="39">
        <v>0</v>
      </c>
      <c r="IR43" s="39">
        <v>0</v>
      </c>
      <c r="IS43" s="39" t="s">
        <v>383</v>
      </c>
      <c r="IT43" s="39" t="s">
        <v>383</v>
      </c>
      <c r="IU43" s="39" t="s">
        <v>383</v>
      </c>
      <c r="IV43" s="39">
        <v>0</v>
      </c>
      <c r="IW43" s="39">
        <v>0</v>
      </c>
      <c r="IX43" s="39" t="s">
        <v>383</v>
      </c>
      <c r="IY43" s="39" t="s">
        <v>383</v>
      </c>
      <c r="IZ43" s="39" t="s">
        <v>383</v>
      </c>
      <c r="JA43" s="39">
        <v>0</v>
      </c>
      <c r="JB43" s="39">
        <v>0</v>
      </c>
      <c r="JC43" s="39" t="s">
        <v>383</v>
      </c>
      <c r="JD43" s="39" t="s">
        <v>383</v>
      </c>
      <c r="JE43" s="39" t="s">
        <v>383</v>
      </c>
      <c r="JF43" s="39">
        <v>0</v>
      </c>
      <c r="JG43" s="39">
        <v>0</v>
      </c>
      <c r="JH43" s="39" t="s">
        <v>383</v>
      </c>
      <c r="JI43" s="39" t="s">
        <v>383</v>
      </c>
      <c r="JJ43" s="39">
        <v>0</v>
      </c>
      <c r="JK43" s="39">
        <v>0</v>
      </c>
      <c r="JL43" s="39" t="s">
        <v>383</v>
      </c>
      <c r="JM43" s="39" t="s">
        <v>383</v>
      </c>
      <c r="JN43" s="39" t="s">
        <v>2896</v>
      </c>
      <c r="JO43" s="39">
        <v>1</v>
      </c>
      <c r="JP43" s="39">
        <v>1</v>
      </c>
      <c r="JQ43" s="39">
        <v>1</v>
      </c>
      <c r="JR43" s="39">
        <v>1</v>
      </c>
      <c r="JS43" s="39">
        <v>2</v>
      </c>
      <c r="JT43" s="39">
        <v>0</v>
      </c>
      <c r="JU43" s="39">
        <v>0</v>
      </c>
      <c r="JV43" s="39">
        <v>0</v>
      </c>
      <c r="JW43" s="39">
        <v>0</v>
      </c>
      <c r="JX43" s="39">
        <v>1</v>
      </c>
      <c r="JY43" s="39">
        <v>1</v>
      </c>
      <c r="JZ43" s="39">
        <v>2</v>
      </c>
      <c r="KA43" s="39">
        <v>2</v>
      </c>
      <c r="KB43" s="39">
        <v>0</v>
      </c>
      <c r="KC43" s="39">
        <v>0</v>
      </c>
      <c r="KD43" s="39">
        <v>0</v>
      </c>
      <c r="KE43" s="39">
        <v>40</v>
      </c>
      <c r="KF43" s="39"/>
      <c r="KG43" s="39" t="s">
        <v>3562</v>
      </c>
      <c r="KH43" s="39">
        <v>0</v>
      </c>
      <c r="KI43" s="39"/>
      <c r="KJ43" s="39"/>
      <c r="KK43" s="39">
        <v>0</v>
      </c>
      <c r="KL43" s="39"/>
      <c r="KM43" s="39"/>
      <c r="KN43" s="39">
        <v>0</v>
      </c>
      <c r="KO43" s="39"/>
      <c r="KP43" s="39"/>
      <c r="KQ43" s="39">
        <v>4</v>
      </c>
      <c r="KR43" s="39">
        <v>15</v>
      </c>
      <c r="KS43" s="39" t="s">
        <v>2473</v>
      </c>
      <c r="KT43" s="39" t="s">
        <v>3563</v>
      </c>
      <c r="KU43" s="39">
        <v>1</v>
      </c>
      <c r="KV43" s="39">
        <v>0</v>
      </c>
      <c r="KW43" s="39">
        <v>0</v>
      </c>
      <c r="KX43" s="39">
        <v>1</v>
      </c>
      <c r="KY43" s="39">
        <v>0</v>
      </c>
      <c r="KZ43" s="39">
        <v>0</v>
      </c>
      <c r="LA43" s="39">
        <v>1</v>
      </c>
      <c r="LB43" s="39">
        <v>0</v>
      </c>
      <c r="LC43" s="39">
        <v>1</v>
      </c>
      <c r="LD43" s="39" t="s">
        <v>3564</v>
      </c>
      <c r="LE43" s="39">
        <v>1</v>
      </c>
      <c r="LF43" s="39">
        <v>1</v>
      </c>
      <c r="LG43" s="39">
        <v>0</v>
      </c>
      <c r="LH43" s="39">
        <v>0</v>
      </c>
      <c r="LI43" s="39">
        <v>0</v>
      </c>
      <c r="LJ43" s="39"/>
      <c r="LK43" s="39" t="s">
        <v>2421</v>
      </c>
      <c r="LL43" s="39">
        <v>1</v>
      </c>
      <c r="LM43" s="39">
        <v>0</v>
      </c>
      <c r="LN43" s="39">
        <v>0</v>
      </c>
      <c r="LO43" s="39">
        <v>0</v>
      </c>
      <c r="LP43" s="39">
        <v>0</v>
      </c>
      <c r="LQ43" s="39"/>
      <c r="LR43" s="39">
        <v>1</v>
      </c>
      <c r="LS43" s="39"/>
      <c r="LT43" s="39">
        <v>18</v>
      </c>
      <c r="LU43" s="39" t="s">
        <v>2806</v>
      </c>
      <c r="LV43" s="39">
        <v>1</v>
      </c>
      <c r="LW43" s="39">
        <v>0</v>
      </c>
      <c r="LX43" s="39">
        <v>0</v>
      </c>
      <c r="LY43" s="39"/>
      <c r="LZ43" s="39">
        <v>1</v>
      </c>
      <c r="MA43" s="39">
        <v>1</v>
      </c>
      <c r="MB43" s="39">
        <v>0</v>
      </c>
      <c r="MC43" s="39" t="s">
        <v>383</v>
      </c>
      <c r="MD43" s="39">
        <v>0</v>
      </c>
      <c r="ME43" s="39" t="s">
        <v>383</v>
      </c>
      <c r="MF43" s="39"/>
      <c r="MG43" s="39">
        <v>0</v>
      </c>
      <c r="MH43" s="39"/>
      <c r="MI43" s="39">
        <v>1</v>
      </c>
      <c r="MJ43" s="39"/>
      <c r="MK43" s="39">
        <v>0</v>
      </c>
      <c r="ML43" s="39">
        <v>1</v>
      </c>
      <c r="MM43" s="39">
        <v>1</v>
      </c>
      <c r="MN43" s="39">
        <v>0</v>
      </c>
      <c r="MO43" s="39"/>
      <c r="MP43" s="39"/>
      <c r="MQ43" s="39">
        <v>0</v>
      </c>
      <c r="MR43" s="39">
        <v>0</v>
      </c>
      <c r="MS43" s="39"/>
      <c r="MT43" s="39"/>
      <c r="MU43" s="39"/>
      <c r="MV43" s="39">
        <v>0</v>
      </c>
      <c r="MW43" s="39" t="s">
        <v>3565</v>
      </c>
      <c r="MX43" s="39">
        <v>0</v>
      </c>
      <c r="MY43" s="39">
        <v>1</v>
      </c>
      <c r="MZ43" s="39">
        <v>0</v>
      </c>
      <c r="NA43" s="39">
        <v>0</v>
      </c>
      <c r="NB43" s="39">
        <v>0</v>
      </c>
      <c r="NC43" s="39">
        <v>0</v>
      </c>
      <c r="ND43" s="39">
        <v>0</v>
      </c>
      <c r="NE43" s="39">
        <v>0</v>
      </c>
      <c r="NF43" s="39">
        <v>0</v>
      </c>
      <c r="NG43" s="39"/>
      <c r="NH43" s="39" t="s">
        <v>3566</v>
      </c>
      <c r="NI43" s="39"/>
      <c r="NJ43" s="39" t="s">
        <v>2515</v>
      </c>
      <c r="NK43" s="39" t="s">
        <v>2515</v>
      </c>
      <c r="NL43" s="39" t="s">
        <v>2517</v>
      </c>
      <c r="NM43" s="39">
        <v>0</v>
      </c>
      <c r="NN43" s="39"/>
      <c r="NO43" s="39"/>
      <c r="NP43" s="39"/>
      <c r="NQ43" s="39"/>
      <c r="NR43" s="39"/>
      <c r="NS43" s="39"/>
      <c r="NT43" s="39"/>
      <c r="NU43" s="39"/>
      <c r="NV43" s="39"/>
      <c r="NW43" s="64">
        <v>0</v>
      </c>
      <c r="NX43" s="39"/>
      <c r="NY43" s="39">
        <v>1</v>
      </c>
      <c r="NZ43" s="39">
        <v>1</v>
      </c>
      <c r="OA43" s="39" t="s">
        <v>2564</v>
      </c>
      <c r="OB43" s="39">
        <v>0</v>
      </c>
      <c r="OC43" s="39">
        <v>1</v>
      </c>
      <c r="OD43" s="39">
        <v>0</v>
      </c>
      <c r="OE43" s="39">
        <v>0</v>
      </c>
      <c r="OF43" s="39">
        <v>0</v>
      </c>
      <c r="OG43" s="39">
        <v>0</v>
      </c>
      <c r="OH43" s="39">
        <v>0</v>
      </c>
      <c r="OI43" s="39">
        <v>0</v>
      </c>
      <c r="OJ43" s="39"/>
      <c r="OK43" s="39">
        <v>1</v>
      </c>
      <c r="OL43" s="39"/>
      <c r="OM43" s="39" t="s">
        <v>2434</v>
      </c>
      <c r="ON43" s="39">
        <v>1</v>
      </c>
      <c r="OO43" s="39">
        <v>0</v>
      </c>
      <c r="OP43" s="39">
        <v>0</v>
      </c>
      <c r="OQ43" s="39">
        <v>0</v>
      </c>
      <c r="OR43" s="39">
        <v>0</v>
      </c>
      <c r="OS43" s="39">
        <v>0</v>
      </c>
      <c r="OT43" s="39">
        <v>0</v>
      </c>
      <c r="OU43" s="39">
        <v>0</v>
      </c>
      <c r="OV43" s="39">
        <v>0</v>
      </c>
      <c r="OW43" s="39">
        <v>0</v>
      </c>
      <c r="OX43" s="39"/>
      <c r="OY43" s="39"/>
      <c r="OZ43" s="39" t="s">
        <v>1241</v>
      </c>
      <c r="PA43" s="39">
        <v>0</v>
      </c>
      <c r="PB43" s="39">
        <v>0</v>
      </c>
      <c r="PC43" s="39">
        <v>0</v>
      </c>
      <c r="PD43" s="39">
        <v>0</v>
      </c>
      <c r="PE43" s="39">
        <v>1</v>
      </c>
      <c r="PF43" s="39">
        <v>0</v>
      </c>
      <c r="PG43" s="39">
        <v>0</v>
      </c>
      <c r="PH43" s="39"/>
      <c r="PI43" s="39">
        <v>1</v>
      </c>
      <c r="PJ43" s="39" t="s">
        <v>1979</v>
      </c>
      <c r="PK43" s="39">
        <v>0</v>
      </c>
      <c r="PL43" s="39">
        <v>0</v>
      </c>
      <c r="PM43" s="39">
        <v>0</v>
      </c>
      <c r="PN43" s="39">
        <v>0</v>
      </c>
      <c r="PO43" s="39">
        <v>0</v>
      </c>
      <c r="PP43" s="39">
        <v>0</v>
      </c>
      <c r="PQ43" s="39">
        <v>0</v>
      </c>
      <c r="PR43" s="39">
        <v>1</v>
      </c>
      <c r="PS43" s="39">
        <v>0</v>
      </c>
      <c r="PT43" s="39" t="s">
        <v>3567</v>
      </c>
      <c r="PU43" s="39"/>
      <c r="PV43" s="39"/>
      <c r="PW43" s="39">
        <v>0</v>
      </c>
      <c r="PX43" s="39" t="s">
        <v>1416</v>
      </c>
      <c r="PY43" s="39"/>
      <c r="PZ43" s="39" t="s">
        <v>383</v>
      </c>
      <c r="QA43" s="39" t="s">
        <v>2441</v>
      </c>
      <c r="QB43" s="39" t="s">
        <v>2439</v>
      </c>
      <c r="QC43" s="39" t="s">
        <v>2440</v>
      </c>
      <c r="QD43" s="39">
        <v>1</v>
      </c>
      <c r="QE43" s="39">
        <v>1</v>
      </c>
      <c r="QF43" s="39">
        <v>0</v>
      </c>
      <c r="QG43" s="39">
        <v>0</v>
      </c>
      <c r="QH43" s="39">
        <v>0</v>
      </c>
      <c r="QI43" s="39">
        <v>0</v>
      </c>
      <c r="QJ43" s="39">
        <v>0</v>
      </c>
      <c r="QK43" s="39">
        <v>0</v>
      </c>
      <c r="QL43" s="39"/>
      <c r="QM43" s="39" t="s">
        <v>2442</v>
      </c>
      <c r="QN43" s="64">
        <v>1</v>
      </c>
      <c r="QO43" s="39">
        <v>0</v>
      </c>
      <c r="QP43" s="39">
        <v>0</v>
      </c>
      <c r="QQ43" s="39">
        <v>0</v>
      </c>
      <c r="QR43" s="39">
        <v>0</v>
      </c>
      <c r="QS43" s="39"/>
      <c r="QT43" s="39" t="s">
        <v>2442</v>
      </c>
      <c r="QU43" s="39">
        <v>0</v>
      </c>
      <c r="QV43" s="39">
        <v>1</v>
      </c>
      <c r="QW43" s="39">
        <v>0</v>
      </c>
      <c r="QX43" s="39">
        <v>0</v>
      </c>
      <c r="QY43" s="39">
        <v>0</v>
      </c>
      <c r="QZ43" s="39">
        <v>0</v>
      </c>
      <c r="RA43" s="39">
        <v>0</v>
      </c>
      <c r="RB43" s="39"/>
      <c r="RC43" s="39">
        <v>1</v>
      </c>
      <c r="RD43" s="39">
        <v>0</v>
      </c>
      <c r="RE43" s="39">
        <v>0</v>
      </c>
      <c r="RF43" s="39"/>
      <c r="RG43" s="39">
        <v>1</v>
      </c>
      <c r="RH43" s="39">
        <v>1</v>
      </c>
      <c r="RI43" s="39"/>
      <c r="RJ43" s="39">
        <v>0</v>
      </c>
      <c r="RK43" s="39">
        <v>0</v>
      </c>
      <c r="RL43" s="39"/>
      <c r="RM43" s="39">
        <v>1</v>
      </c>
      <c r="RN43" s="39">
        <v>1</v>
      </c>
      <c r="RO43" s="39">
        <v>4</v>
      </c>
      <c r="RP43" s="39">
        <v>0</v>
      </c>
      <c r="RQ43" s="39"/>
      <c r="RR43" s="39" t="s">
        <v>2435</v>
      </c>
      <c r="RS43" s="39">
        <v>0</v>
      </c>
      <c r="RT43" s="39">
        <v>0</v>
      </c>
      <c r="RU43" s="39">
        <v>0</v>
      </c>
      <c r="RV43" s="39">
        <v>0</v>
      </c>
      <c r="RW43" s="39">
        <v>0</v>
      </c>
      <c r="RX43" s="39">
        <v>0</v>
      </c>
      <c r="RY43" s="39">
        <v>0</v>
      </c>
      <c r="RZ43" s="39">
        <v>0</v>
      </c>
      <c r="SA43" s="39">
        <v>0</v>
      </c>
      <c r="SB43" s="39">
        <v>0</v>
      </c>
      <c r="SC43" s="39">
        <v>0</v>
      </c>
      <c r="SD43" s="39">
        <v>0</v>
      </c>
      <c r="SE43" s="39">
        <v>1</v>
      </c>
      <c r="SF43" s="39">
        <v>0</v>
      </c>
      <c r="SG43" s="39"/>
      <c r="SH43" s="39"/>
      <c r="SI43" s="39" t="s">
        <v>2435</v>
      </c>
      <c r="SJ43" s="39">
        <v>0</v>
      </c>
      <c r="SK43" s="39">
        <v>0</v>
      </c>
      <c r="SL43" s="39">
        <v>0</v>
      </c>
      <c r="SM43" s="39">
        <v>0</v>
      </c>
      <c r="SN43" s="39">
        <v>0</v>
      </c>
      <c r="SO43" s="39">
        <v>0</v>
      </c>
      <c r="SP43" s="39">
        <v>0</v>
      </c>
      <c r="SQ43" s="39">
        <v>0</v>
      </c>
      <c r="SR43" s="39">
        <v>0</v>
      </c>
      <c r="SS43" s="39">
        <v>1</v>
      </c>
      <c r="ST43" s="39"/>
      <c r="SU43" s="39" t="s">
        <v>2447</v>
      </c>
      <c r="SV43" s="39">
        <v>1</v>
      </c>
      <c r="SW43" s="39">
        <v>0</v>
      </c>
      <c r="SX43" s="39">
        <v>0</v>
      </c>
      <c r="SY43" s="39">
        <v>0</v>
      </c>
      <c r="SZ43" s="39">
        <v>0</v>
      </c>
      <c r="TA43" s="39"/>
      <c r="TB43" s="39"/>
      <c r="TC43" s="39"/>
      <c r="TD43" s="39">
        <v>0</v>
      </c>
      <c r="TE43" s="39" t="s">
        <v>2859</v>
      </c>
      <c r="TF43" s="39">
        <v>1</v>
      </c>
      <c r="TG43" s="39"/>
      <c r="TH43" s="39" t="s">
        <v>1979</v>
      </c>
      <c r="TI43" s="39">
        <v>0</v>
      </c>
      <c r="TJ43" s="39">
        <v>0</v>
      </c>
      <c r="TK43" s="39">
        <v>0</v>
      </c>
      <c r="TL43" s="39">
        <v>0</v>
      </c>
      <c r="TM43" s="39">
        <v>0</v>
      </c>
      <c r="TN43" s="39">
        <v>0</v>
      </c>
      <c r="TO43" s="39">
        <v>1</v>
      </c>
      <c r="TP43" s="39">
        <v>0</v>
      </c>
      <c r="TQ43" s="39" t="s">
        <v>3568</v>
      </c>
      <c r="TR43" s="39">
        <v>1</v>
      </c>
      <c r="TS43" s="39" t="s">
        <v>2435</v>
      </c>
      <c r="TT43" s="39">
        <v>0</v>
      </c>
      <c r="TU43" s="39">
        <v>0</v>
      </c>
      <c r="TV43" s="39">
        <v>0</v>
      </c>
      <c r="TW43" s="39">
        <v>0</v>
      </c>
      <c r="TX43" s="39">
        <v>0</v>
      </c>
      <c r="TY43" s="39">
        <v>0</v>
      </c>
      <c r="TZ43" s="39">
        <v>0</v>
      </c>
      <c r="UA43" s="39">
        <v>0</v>
      </c>
      <c r="UB43" s="39">
        <v>1</v>
      </c>
      <c r="UC43" s="39"/>
      <c r="UD43" s="39">
        <f t="shared" ref="UD43:UD55" si="4">SUM(TT43+TV43+TW43+TX43)</f>
        <v>0</v>
      </c>
      <c r="UE43" s="39" t="s">
        <v>383</v>
      </c>
      <c r="UF43" s="39" t="s">
        <v>383</v>
      </c>
      <c r="UG43" s="39" t="s">
        <v>383</v>
      </c>
      <c r="UH43" s="39" t="s">
        <v>383</v>
      </c>
      <c r="UI43" s="39" t="s">
        <v>383</v>
      </c>
      <c r="UJ43" s="39" t="s">
        <v>383</v>
      </c>
      <c r="UK43" s="39" t="s">
        <v>383</v>
      </c>
      <c r="UL43" s="39" t="s">
        <v>383</v>
      </c>
      <c r="UM43" s="39" t="s">
        <v>383</v>
      </c>
      <c r="UN43" s="39" t="s">
        <v>383</v>
      </c>
      <c r="UO43" s="39" t="s">
        <v>383</v>
      </c>
      <c r="UP43" s="39" t="s">
        <v>383</v>
      </c>
      <c r="UQ43" s="39" t="s">
        <v>383</v>
      </c>
      <c r="UR43" s="39" t="s">
        <v>383</v>
      </c>
      <c r="US43" s="39" t="s">
        <v>383</v>
      </c>
      <c r="UT43" s="39" t="s">
        <v>383</v>
      </c>
      <c r="UU43" s="39" t="s">
        <v>383</v>
      </c>
      <c r="UV43" s="39" t="s">
        <v>383</v>
      </c>
      <c r="UW43" s="39" t="s">
        <v>383</v>
      </c>
      <c r="UX43" s="39" t="s">
        <v>2943</v>
      </c>
      <c r="UY43" s="39" t="s">
        <v>2435</v>
      </c>
      <c r="UZ43" s="39">
        <v>0</v>
      </c>
      <c r="VA43" s="39">
        <v>0</v>
      </c>
      <c r="VB43" s="39">
        <v>0</v>
      </c>
      <c r="VC43" s="39">
        <v>0</v>
      </c>
      <c r="VD43" s="39">
        <v>0</v>
      </c>
      <c r="VE43" s="39">
        <v>0</v>
      </c>
      <c r="VF43" s="39">
        <v>1</v>
      </c>
      <c r="VG43" s="39">
        <v>0</v>
      </c>
      <c r="VH43" s="39"/>
      <c r="VI43" s="39">
        <v>1</v>
      </c>
      <c r="VJ43" s="58" t="s">
        <v>383</v>
      </c>
      <c r="VK43" s="39" t="s">
        <v>383</v>
      </c>
      <c r="VL43" s="39" t="s">
        <v>383</v>
      </c>
      <c r="VM43" s="39" t="s">
        <v>383</v>
      </c>
      <c r="VN43" s="39" t="s">
        <v>383</v>
      </c>
      <c r="VO43" s="39" t="s">
        <v>383</v>
      </c>
      <c r="VP43" s="39" t="s">
        <v>383</v>
      </c>
      <c r="VQ43" s="39" t="s">
        <v>383</v>
      </c>
      <c r="VR43" s="39" t="s">
        <v>383</v>
      </c>
      <c r="VS43" s="39" t="s">
        <v>383</v>
      </c>
      <c r="VT43" s="39" t="s">
        <v>383</v>
      </c>
      <c r="VU43" s="39" t="s">
        <v>383</v>
      </c>
      <c r="VV43" s="39" t="s">
        <v>383</v>
      </c>
      <c r="VW43" s="39" t="s">
        <v>1979</v>
      </c>
      <c r="VX43" s="39">
        <v>0</v>
      </c>
      <c r="VY43" s="39">
        <v>0</v>
      </c>
      <c r="VZ43" s="39">
        <v>0</v>
      </c>
      <c r="WA43" s="39">
        <v>0</v>
      </c>
      <c r="WB43" s="39">
        <v>0</v>
      </c>
      <c r="WC43" s="39">
        <v>0</v>
      </c>
      <c r="WD43" s="39">
        <v>0</v>
      </c>
      <c r="WE43" s="39">
        <v>0</v>
      </c>
      <c r="WF43" s="39">
        <v>0</v>
      </c>
      <c r="WG43" s="39">
        <v>0</v>
      </c>
      <c r="WH43" s="39">
        <v>0</v>
      </c>
      <c r="WI43" s="39">
        <v>0</v>
      </c>
      <c r="WJ43" s="39">
        <v>0</v>
      </c>
      <c r="WK43" s="39">
        <v>1</v>
      </c>
      <c r="WL43" s="39" t="s">
        <v>2742</v>
      </c>
      <c r="WM43" s="39" t="s">
        <v>2743</v>
      </c>
      <c r="WN43" s="39"/>
      <c r="WO43" s="39">
        <f t="shared" si="3"/>
        <v>0</v>
      </c>
      <c r="WP43" s="39" t="s">
        <v>2435</v>
      </c>
      <c r="WQ43" s="39" t="s">
        <v>3569</v>
      </c>
      <c r="WR43" s="39" t="s">
        <v>2435</v>
      </c>
      <c r="WS43" s="39">
        <v>0</v>
      </c>
      <c r="WT43" s="39">
        <v>0</v>
      </c>
      <c r="WU43" s="39">
        <v>0</v>
      </c>
      <c r="WV43" s="39">
        <v>0</v>
      </c>
      <c r="WW43" s="39">
        <v>0</v>
      </c>
      <c r="WX43" s="39">
        <v>0</v>
      </c>
      <c r="WY43" s="39">
        <v>0</v>
      </c>
      <c r="WZ43" s="39">
        <v>0</v>
      </c>
      <c r="XA43" s="39">
        <v>0</v>
      </c>
      <c r="XB43" s="39">
        <v>1</v>
      </c>
      <c r="XC43" s="39">
        <v>0</v>
      </c>
      <c r="XD43" s="39"/>
      <c r="XE43" s="39"/>
      <c r="XF43" s="39">
        <f>SUM(WS43+WT43)</f>
        <v>0</v>
      </c>
      <c r="XG43" s="39" t="s">
        <v>2447</v>
      </c>
      <c r="XH43" s="39">
        <v>1</v>
      </c>
      <c r="XI43" s="39">
        <v>0</v>
      </c>
      <c r="XJ43" s="39">
        <v>0</v>
      </c>
      <c r="XK43" s="39">
        <v>0</v>
      </c>
      <c r="XL43" s="39">
        <v>0</v>
      </c>
      <c r="XM43" s="39"/>
      <c r="XN43" s="39"/>
      <c r="XO43" s="57" t="e">
        <f>SUM(XF43+WO43+VA43+UD43+TR43+TD43+#REF!)</f>
        <v>#REF!</v>
      </c>
      <c r="XP43" s="57">
        <v>2</v>
      </c>
      <c r="XQ43" s="56">
        <v>1</v>
      </c>
    </row>
    <row r="44" spans="1:641" ht="15" customHeight="1" x14ac:dyDescent="0.2">
      <c r="A44" s="63">
        <v>42439</v>
      </c>
      <c r="B44" s="63" t="s">
        <v>899</v>
      </c>
      <c r="C44" s="52" t="s">
        <v>932</v>
      </c>
      <c r="D44" s="39" t="s">
        <v>3347</v>
      </c>
      <c r="E44" s="52" t="s">
        <v>3481</v>
      </c>
      <c r="F44" s="52" t="s">
        <v>3570</v>
      </c>
      <c r="G44" s="52">
        <v>8.84</v>
      </c>
      <c r="H44" s="52">
        <v>-79.964748</v>
      </c>
      <c r="I44" s="52">
        <v>8.8398300110000001</v>
      </c>
      <c r="J44" s="52">
        <v>-79.964729969999993</v>
      </c>
      <c r="K44" s="52">
        <v>-79.964748</v>
      </c>
      <c r="L44" s="52">
        <v>242.337696128</v>
      </c>
      <c r="M44" s="39">
        <v>6</v>
      </c>
      <c r="N44" s="39"/>
      <c r="O44" s="39">
        <v>3</v>
      </c>
      <c r="P44" s="39" t="s">
        <v>3571</v>
      </c>
      <c r="Q44" s="39">
        <v>1</v>
      </c>
      <c r="R44" s="41">
        <v>66</v>
      </c>
      <c r="S44" s="39">
        <v>1</v>
      </c>
      <c r="T44" s="39">
        <v>2</v>
      </c>
      <c r="U44" s="39" t="s">
        <v>2454</v>
      </c>
      <c r="V44" s="39" t="s">
        <v>2455</v>
      </c>
      <c r="W44" s="39" t="s">
        <v>2456</v>
      </c>
      <c r="X44" s="39" t="s">
        <v>383</v>
      </c>
      <c r="Y44" s="39" t="s">
        <v>2581</v>
      </c>
      <c r="Z44" s="39">
        <v>0</v>
      </c>
      <c r="AA44" s="39">
        <v>1</v>
      </c>
      <c r="AB44" s="39">
        <v>0</v>
      </c>
      <c r="AC44" s="39">
        <v>0</v>
      </c>
      <c r="AD44" s="39">
        <v>0</v>
      </c>
      <c r="AE44" s="39">
        <v>0</v>
      </c>
      <c r="AF44" s="39">
        <v>0</v>
      </c>
      <c r="AG44" s="39" t="s">
        <v>2401</v>
      </c>
      <c r="AH44" s="39" t="s">
        <v>383</v>
      </c>
      <c r="AI44" s="39">
        <v>0</v>
      </c>
      <c r="AJ44" s="39">
        <v>0</v>
      </c>
      <c r="AK44" s="39">
        <v>0</v>
      </c>
      <c r="AL44" s="39">
        <v>1</v>
      </c>
      <c r="AM44" s="39">
        <v>0</v>
      </c>
      <c r="AN44" s="39">
        <v>0</v>
      </c>
      <c r="AO44" s="39">
        <v>0</v>
      </c>
      <c r="AP44" s="39" t="s">
        <v>2600</v>
      </c>
      <c r="AQ44" s="39">
        <v>0</v>
      </c>
      <c r="AR44" s="39"/>
      <c r="AS44" s="39">
        <v>42</v>
      </c>
      <c r="AT44" s="39">
        <v>67</v>
      </c>
      <c r="AU44" s="39">
        <v>1</v>
      </c>
      <c r="AV44" s="39"/>
      <c r="AW44" s="39">
        <v>1</v>
      </c>
      <c r="AX44" s="39" t="s">
        <v>383</v>
      </c>
      <c r="AY44" s="39">
        <v>1</v>
      </c>
      <c r="AZ44" s="39">
        <v>0</v>
      </c>
      <c r="BA44" s="39">
        <v>0</v>
      </c>
      <c r="BB44" s="39">
        <v>0</v>
      </c>
      <c r="BC44" s="39"/>
      <c r="BD44" s="39">
        <v>2</v>
      </c>
      <c r="BE44" s="39" t="s">
        <v>383</v>
      </c>
      <c r="BF44" s="39">
        <v>0</v>
      </c>
      <c r="BG44" s="39">
        <v>1</v>
      </c>
      <c r="BH44" s="39">
        <v>0</v>
      </c>
      <c r="BI44" s="39">
        <v>0</v>
      </c>
      <c r="BJ44" s="39"/>
      <c r="BK44" s="39">
        <v>5</v>
      </c>
      <c r="BL44" s="39">
        <v>1</v>
      </c>
      <c r="BM44" s="64" t="s">
        <v>383</v>
      </c>
      <c r="BN44" s="39">
        <v>1</v>
      </c>
      <c r="BO44" s="39">
        <v>0</v>
      </c>
      <c r="BP44" s="39">
        <v>0</v>
      </c>
      <c r="BQ44" s="39">
        <v>0</v>
      </c>
      <c r="BR44" s="39">
        <v>0</v>
      </c>
      <c r="BS44" s="39">
        <v>0</v>
      </c>
      <c r="BT44" s="39">
        <v>0</v>
      </c>
      <c r="BU44" s="39"/>
      <c r="BV44" s="39">
        <v>5</v>
      </c>
      <c r="BW44" s="39">
        <v>3</v>
      </c>
      <c r="BX44" s="39"/>
      <c r="BY44" s="39">
        <v>0</v>
      </c>
      <c r="BZ44" s="39">
        <v>0</v>
      </c>
      <c r="CA44" s="39">
        <v>1</v>
      </c>
      <c r="CB44" s="39">
        <v>0</v>
      </c>
      <c r="CC44" s="39"/>
      <c r="CD44" s="39">
        <v>5</v>
      </c>
      <c r="CE44" s="39">
        <v>1</v>
      </c>
      <c r="CF44" s="39"/>
      <c r="CG44" s="39">
        <v>2</v>
      </c>
      <c r="CH44" s="39"/>
      <c r="CI44" s="39">
        <v>3</v>
      </c>
      <c r="CJ44" s="39">
        <v>3</v>
      </c>
      <c r="CK44" s="39"/>
      <c r="CL44" s="39" t="s">
        <v>2404</v>
      </c>
      <c r="CM44" s="39"/>
      <c r="CN44" s="39">
        <v>1</v>
      </c>
      <c r="CO44" s="39">
        <v>1</v>
      </c>
      <c r="CP44" s="39">
        <v>0</v>
      </c>
      <c r="CQ44" s="39"/>
      <c r="CR44" s="39">
        <v>0</v>
      </c>
      <c r="CS44" s="39"/>
      <c r="CT44" s="39">
        <v>0</v>
      </c>
      <c r="CU44" s="64">
        <v>0</v>
      </c>
      <c r="CV44" s="39">
        <v>0</v>
      </c>
      <c r="CW44" s="39"/>
      <c r="CX44" s="39">
        <v>1</v>
      </c>
      <c r="CY44" s="39">
        <v>0</v>
      </c>
      <c r="CZ44" s="41"/>
      <c r="DA44" s="39">
        <v>0</v>
      </c>
      <c r="DB44" s="39"/>
      <c r="DC44" s="39">
        <v>0</v>
      </c>
      <c r="DD44" s="39"/>
      <c r="DE44" s="39">
        <v>1</v>
      </c>
      <c r="DF44" s="41">
        <v>1</v>
      </c>
      <c r="DG44" s="39">
        <v>1</v>
      </c>
      <c r="DH44" s="39">
        <v>1</v>
      </c>
      <c r="DI44" s="39">
        <v>0</v>
      </c>
      <c r="DJ44" s="39"/>
      <c r="DK44" s="39"/>
      <c r="DL44" s="39">
        <v>0</v>
      </c>
      <c r="DM44" s="39"/>
      <c r="DN44" s="39">
        <v>0</v>
      </c>
      <c r="DO44" s="39"/>
      <c r="DP44" s="39">
        <v>1</v>
      </c>
      <c r="DQ44" s="39">
        <v>2</v>
      </c>
      <c r="DR44" s="39">
        <v>1</v>
      </c>
      <c r="DS44" s="39">
        <v>1</v>
      </c>
      <c r="DT44" s="39">
        <v>1</v>
      </c>
      <c r="DU44" s="39">
        <v>1</v>
      </c>
      <c r="DV44" s="39">
        <v>0</v>
      </c>
      <c r="DW44" s="39"/>
      <c r="DX44" s="39">
        <v>0</v>
      </c>
      <c r="DY44" s="39"/>
      <c r="DZ44" s="39">
        <v>1</v>
      </c>
      <c r="EA44" s="39" t="s">
        <v>3572</v>
      </c>
      <c r="EB44" s="39">
        <v>0</v>
      </c>
      <c r="EC44" s="39">
        <v>0</v>
      </c>
      <c r="ED44" s="39" t="s">
        <v>383</v>
      </c>
      <c r="EE44" s="39" t="s">
        <v>383</v>
      </c>
      <c r="EF44" s="39">
        <v>0</v>
      </c>
      <c r="EG44" s="39"/>
      <c r="EH44" s="39">
        <v>0</v>
      </c>
      <c r="EI44" s="39" t="s">
        <v>383</v>
      </c>
      <c r="EJ44" s="39" t="s">
        <v>383</v>
      </c>
      <c r="EK44" s="39" t="s">
        <v>383</v>
      </c>
      <c r="EL44" s="39" t="s">
        <v>383</v>
      </c>
      <c r="EM44" s="39" t="s">
        <v>383</v>
      </c>
      <c r="EN44" s="39" t="s">
        <v>383</v>
      </c>
      <c r="EO44" s="39">
        <v>1</v>
      </c>
      <c r="EP44" s="39">
        <v>1</v>
      </c>
      <c r="EQ44" s="39" t="s">
        <v>2409</v>
      </c>
      <c r="ER44" s="39" t="s">
        <v>2410</v>
      </c>
      <c r="ES44" s="39" t="s">
        <v>3573</v>
      </c>
      <c r="ET44" s="64" t="s">
        <v>2469</v>
      </c>
      <c r="EU44" s="39">
        <v>0</v>
      </c>
      <c r="EV44" s="39">
        <v>0</v>
      </c>
      <c r="EW44" s="39" t="s">
        <v>383</v>
      </c>
      <c r="EX44" s="39" t="s">
        <v>383</v>
      </c>
      <c r="EY44" s="39" t="s">
        <v>383</v>
      </c>
      <c r="EZ44" s="39" t="s">
        <v>383</v>
      </c>
      <c r="FA44" s="39" t="s">
        <v>383</v>
      </c>
      <c r="FB44" s="39" t="s">
        <v>383</v>
      </c>
      <c r="FC44" s="39">
        <v>0</v>
      </c>
      <c r="FD44" s="39" t="s">
        <v>383</v>
      </c>
      <c r="FE44" s="39" t="s">
        <v>383</v>
      </c>
      <c r="FF44" s="39" t="s">
        <v>383</v>
      </c>
      <c r="FG44" s="39" t="s">
        <v>383</v>
      </c>
      <c r="FH44" s="39" t="s">
        <v>383</v>
      </c>
      <c r="FI44" s="39" t="s">
        <v>383</v>
      </c>
      <c r="FJ44" s="39">
        <v>1</v>
      </c>
      <c r="FK44" s="39" t="s">
        <v>825</v>
      </c>
      <c r="FL44" s="39" t="s">
        <v>2413</v>
      </c>
      <c r="FM44" s="39" t="s">
        <v>2410</v>
      </c>
      <c r="FN44" s="39" t="s">
        <v>2977</v>
      </c>
      <c r="FO44" s="39" t="s">
        <v>2415</v>
      </c>
      <c r="FP44" s="39">
        <v>0</v>
      </c>
      <c r="FQ44" s="39">
        <v>0</v>
      </c>
      <c r="FR44" s="39" t="s">
        <v>383</v>
      </c>
      <c r="FS44" s="39" t="s">
        <v>383</v>
      </c>
      <c r="FT44" s="39" t="s">
        <v>383</v>
      </c>
      <c r="FU44" s="39" t="s">
        <v>383</v>
      </c>
      <c r="FV44" s="39" t="s">
        <v>383</v>
      </c>
      <c r="FW44" s="39" t="s">
        <v>383</v>
      </c>
      <c r="FX44" s="39">
        <v>0</v>
      </c>
      <c r="FY44" s="39" t="s">
        <v>383</v>
      </c>
      <c r="FZ44" s="39" t="s">
        <v>383</v>
      </c>
      <c r="GA44" s="39" t="s">
        <v>383</v>
      </c>
      <c r="GB44" s="39" t="s">
        <v>383</v>
      </c>
      <c r="GC44" s="39" t="s">
        <v>383</v>
      </c>
      <c r="GD44" s="39" t="s">
        <v>383</v>
      </c>
      <c r="GE44" s="39">
        <v>1</v>
      </c>
      <c r="GF44" s="39" t="s">
        <v>3574</v>
      </c>
      <c r="GG44" s="39" t="s">
        <v>2413</v>
      </c>
      <c r="GH44" s="39" t="s">
        <v>3532</v>
      </c>
      <c r="GI44" s="39" t="s">
        <v>3575</v>
      </c>
      <c r="GJ44" s="39" t="s">
        <v>2464</v>
      </c>
      <c r="GK44" s="39">
        <v>0</v>
      </c>
      <c r="GL44" s="39">
        <v>0</v>
      </c>
      <c r="GM44" s="39" t="s">
        <v>383</v>
      </c>
      <c r="GN44" s="39" t="s">
        <v>383</v>
      </c>
      <c r="GO44" s="39" t="s">
        <v>383</v>
      </c>
      <c r="GP44" s="39" t="s">
        <v>383</v>
      </c>
      <c r="GQ44" s="39" t="s">
        <v>383</v>
      </c>
      <c r="GR44" s="39" t="s">
        <v>383</v>
      </c>
      <c r="GS44" s="39" t="s">
        <v>383</v>
      </c>
      <c r="GT44" s="39">
        <v>1</v>
      </c>
      <c r="GU44" s="39">
        <v>10</v>
      </c>
      <c r="GV44" s="39" t="s">
        <v>3576</v>
      </c>
      <c r="GW44" s="39">
        <v>1</v>
      </c>
      <c r="GX44" s="39">
        <v>5</v>
      </c>
      <c r="GY44" s="39" t="s">
        <v>3577</v>
      </c>
      <c r="GZ44" s="39">
        <v>1</v>
      </c>
      <c r="HA44" s="39">
        <v>2</v>
      </c>
      <c r="HB44" s="39"/>
      <c r="HC44" s="39">
        <v>0</v>
      </c>
      <c r="HD44" s="39" t="s">
        <v>383</v>
      </c>
      <c r="HE44" s="39"/>
      <c r="HF44" s="39">
        <v>0</v>
      </c>
      <c r="HG44" s="39" t="s">
        <v>383</v>
      </c>
      <c r="HH44" s="39"/>
      <c r="HI44" s="39">
        <v>1</v>
      </c>
      <c r="HJ44" s="39">
        <v>4</v>
      </c>
      <c r="HK44" s="39"/>
      <c r="HL44" s="39">
        <v>1</v>
      </c>
      <c r="HM44" s="39" t="s">
        <v>383</v>
      </c>
      <c r="HN44" s="39" t="s">
        <v>3578</v>
      </c>
      <c r="HO44" s="39">
        <v>0</v>
      </c>
      <c r="HP44" s="39" t="s">
        <v>383</v>
      </c>
      <c r="HQ44" s="39">
        <v>0</v>
      </c>
      <c r="HR44" s="39" t="s">
        <v>383</v>
      </c>
      <c r="HS44" s="39">
        <v>0</v>
      </c>
      <c r="HT44" s="39"/>
      <c r="HU44" s="39" t="s">
        <v>383</v>
      </c>
      <c r="HV44" s="39" t="s">
        <v>383</v>
      </c>
      <c r="HW44" s="39"/>
      <c r="HX44" s="39" t="s">
        <v>383</v>
      </c>
      <c r="HY44" s="39" t="s">
        <v>2472</v>
      </c>
      <c r="HZ44" s="39"/>
      <c r="IA44" s="39" t="s">
        <v>3535</v>
      </c>
      <c r="IB44" s="64" t="s">
        <v>3536</v>
      </c>
      <c r="IC44" s="39">
        <v>0</v>
      </c>
      <c r="ID44" s="39">
        <v>0</v>
      </c>
      <c r="IE44" s="39" t="s">
        <v>383</v>
      </c>
      <c r="IF44" s="39" t="s">
        <v>383</v>
      </c>
      <c r="IG44" s="39">
        <v>1</v>
      </c>
      <c r="IH44" s="39">
        <v>10</v>
      </c>
      <c r="II44" s="39">
        <v>0</v>
      </c>
      <c r="IJ44" s="39">
        <v>0</v>
      </c>
      <c r="IK44" s="39" t="s">
        <v>383</v>
      </c>
      <c r="IL44" s="39">
        <v>0</v>
      </c>
      <c r="IM44" s="39">
        <v>0</v>
      </c>
      <c r="IN44" s="39" t="s">
        <v>383</v>
      </c>
      <c r="IO44" s="39" t="s">
        <v>383</v>
      </c>
      <c r="IP44" s="39" t="s">
        <v>383</v>
      </c>
      <c r="IQ44" s="39">
        <v>0</v>
      </c>
      <c r="IR44" s="39">
        <v>0</v>
      </c>
      <c r="IS44" s="39" t="s">
        <v>383</v>
      </c>
      <c r="IT44" s="39" t="s">
        <v>383</v>
      </c>
      <c r="IU44" s="39" t="s">
        <v>383</v>
      </c>
      <c r="IV44" s="39">
        <v>0</v>
      </c>
      <c r="IW44" s="39">
        <v>0</v>
      </c>
      <c r="IX44" s="39" t="s">
        <v>383</v>
      </c>
      <c r="IY44" s="39" t="s">
        <v>383</v>
      </c>
      <c r="IZ44" s="39" t="s">
        <v>383</v>
      </c>
      <c r="JA44" s="39">
        <v>0</v>
      </c>
      <c r="JB44" s="39">
        <v>0</v>
      </c>
      <c r="JC44" s="39" t="s">
        <v>383</v>
      </c>
      <c r="JD44" s="39" t="s">
        <v>383</v>
      </c>
      <c r="JE44" s="39" t="s">
        <v>383</v>
      </c>
      <c r="JF44" s="39">
        <v>0</v>
      </c>
      <c r="JG44" s="39">
        <v>0</v>
      </c>
      <c r="JH44" s="39" t="s">
        <v>383</v>
      </c>
      <c r="JI44" s="39" t="s">
        <v>383</v>
      </c>
      <c r="JJ44" s="39">
        <v>0</v>
      </c>
      <c r="JK44" s="39">
        <v>0</v>
      </c>
      <c r="JL44" s="39" t="s">
        <v>383</v>
      </c>
      <c r="JM44" s="39" t="s">
        <v>383</v>
      </c>
      <c r="JN44" s="39" t="s">
        <v>383</v>
      </c>
      <c r="JO44" s="39">
        <v>1</v>
      </c>
      <c r="JP44" s="39">
        <v>2</v>
      </c>
      <c r="JQ44" s="39">
        <v>2</v>
      </c>
      <c r="JR44" s="39">
        <v>0</v>
      </c>
      <c r="JS44" s="39">
        <v>0</v>
      </c>
      <c r="JT44" s="39">
        <v>0</v>
      </c>
      <c r="JU44" s="39">
        <v>0</v>
      </c>
      <c r="JV44" s="39">
        <v>0</v>
      </c>
      <c r="JW44" s="39">
        <v>0</v>
      </c>
      <c r="JX44" s="39">
        <v>1</v>
      </c>
      <c r="JY44" s="39">
        <v>0</v>
      </c>
      <c r="JZ44" s="39">
        <v>2</v>
      </c>
      <c r="KA44" s="39">
        <v>2</v>
      </c>
      <c r="KB44" s="39">
        <v>0</v>
      </c>
      <c r="KC44" s="39">
        <v>0</v>
      </c>
      <c r="KD44" s="39">
        <v>0</v>
      </c>
      <c r="KE44" s="39">
        <v>5</v>
      </c>
      <c r="KF44" s="39">
        <v>100</v>
      </c>
      <c r="KG44" s="39"/>
      <c r="KH44" s="39">
        <v>1</v>
      </c>
      <c r="KI44" s="39">
        <v>5</v>
      </c>
      <c r="KJ44" s="39"/>
      <c r="KK44" s="39">
        <v>0</v>
      </c>
      <c r="KL44" s="39"/>
      <c r="KM44" s="39"/>
      <c r="KN44" s="39">
        <v>0</v>
      </c>
      <c r="KO44" s="39"/>
      <c r="KP44" s="39"/>
      <c r="KQ44" s="39">
        <v>0</v>
      </c>
      <c r="KR44" s="39">
        <v>15</v>
      </c>
      <c r="KS44" s="39" t="s">
        <v>2897</v>
      </c>
      <c r="KT44" s="39" t="s">
        <v>2474</v>
      </c>
      <c r="KU44" s="39">
        <v>0</v>
      </c>
      <c r="KV44" s="39">
        <v>0</v>
      </c>
      <c r="KW44" s="39">
        <v>0</v>
      </c>
      <c r="KX44" s="39">
        <v>1</v>
      </c>
      <c r="KY44" s="39">
        <v>0</v>
      </c>
      <c r="KZ44" s="39">
        <v>0</v>
      </c>
      <c r="LA44" s="39">
        <v>0</v>
      </c>
      <c r="LB44" s="39">
        <v>0</v>
      </c>
      <c r="LC44" s="39">
        <v>0</v>
      </c>
      <c r="LD44" s="39"/>
      <c r="LE44" s="39">
        <v>2</v>
      </c>
      <c r="LF44" s="39">
        <v>0</v>
      </c>
      <c r="LG44" s="39">
        <v>1</v>
      </c>
      <c r="LH44" s="39">
        <v>0</v>
      </c>
      <c r="LI44" s="39">
        <v>0</v>
      </c>
      <c r="LJ44" s="39"/>
      <c r="LK44" s="39" t="s">
        <v>2421</v>
      </c>
      <c r="LL44" s="39">
        <v>1</v>
      </c>
      <c r="LM44" s="39">
        <v>0</v>
      </c>
      <c r="LN44" s="39">
        <v>0</v>
      </c>
      <c r="LO44" s="39">
        <v>0</v>
      </c>
      <c r="LP44" s="39">
        <v>0</v>
      </c>
      <c r="LQ44" s="39"/>
      <c r="LR44" s="39">
        <v>1</v>
      </c>
      <c r="LS44" s="39"/>
      <c r="LT44" s="39">
        <v>1</v>
      </c>
      <c r="LU44" s="39" t="s">
        <v>2806</v>
      </c>
      <c r="LV44" s="39">
        <v>1</v>
      </c>
      <c r="LW44" s="39">
        <v>0</v>
      </c>
      <c r="LX44" s="39">
        <v>0</v>
      </c>
      <c r="LY44" s="39"/>
      <c r="LZ44" s="39">
        <v>1</v>
      </c>
      <c r="MA44" s="39">
        <v>1</v>
      </c>
      <c r="MB44" s="39">
        <v>0</v>
      </c>
      <c r="MC44" s="39">
        <v>1</v>
      </c>
      <c r="MD44" s="39">
        <v>0</v>
      </c>
      <c r="ME44" s="39">
        <v>0</v>
      </c>
      <c r="MF44" s="39"/>
      <c r="MG44" s="39">
        <v>0</v>
      </c>
      <c r="MH44" s="39"/>
      <c r="MI44" s="39">
        <v>1</v>
      </c>
      <c r="MJ44" s="39"/>
      <c r="MK44" s="39">
        <v>0</v>
      </c>
      <c r="ML44" s="39">
        <v>0</v>
      </c>
      <c r="MM44" s="39">
        <v>1</v>
      </c>
      <c r="MN44" s="39">
        <v>0</v>
      </c>
      <c r="MO44" s="39"/>
      <c r="MP44" s="39"/>
      <c r="MQ44" s="39">
        <v>0</v>
      </c>
      <c r="MR44" s="39">
        <v>0</v>
      </c>
      <c r="MS44" s="39"/>
      <c r="MT44" s="39"/>
      <c r="MU44" s="39"/>
      <c r="MV44" s="39">
        <v>1</v>
      </c>
      <c r="MW44" s="39" t="s">
        <v>3025</v>
      </c>
      <c r="MX44" s="39">
        <v>0</v>
      </c>
      <c r="MY44" s="39">
        <v>0</v>
      </c>
      <c r="MZ44" s="39">
        <v>1</v>
      </c>
      <c r="NA44" s="39">
        <v>0</v>
      </c>
      <c r="NB44" s="39">
        <v>0</v>
      </c>
      <c r="NC44" s="39">
        <v>0</v>
      </c>
      <c r="ND44" s="39">
        <v>0</v>
      </c>
      <c r="NE44" s="39">
        <v>1</v>
      </c>
      <c r="NF44" s="39">
        <v>0</v>
      </c>
      <c r="NG44" s="39"/>
      <c r="NH44" s="39" t="s">
        <v>3579</v>
      </c>
      <c r="NI44" s="39"/>
      <c r="NJ44" s="39" t="s">
        <v>3580</v>
      </c>
      <c r="NK44" s="39"/>
      <c r="NL44" s="39" t="s">
        <v>3581</v>
      </c>
      <c r="NM44" s="39">
        <v>0</v>
      </c>
      <c r="NN44" s="39"/>
      <c r="NO44" s="39"/>
      <c r="NP44" s="39"/>
      <c r="NQ44" s="39"/>
      <c r="NR44" s="39"/>
      <c r="NS44" s="39"/>
      <c r="NT44" s="39"/>
      <c r="NU44" s="39"/>
      <c r="NV44" s="39"/>
      <c r="NW44" s="64">
        <v>0</v>
      </c>
      <c r="NX44" s="39"/>
      <c r="NY44" s="39">
        <v>1</v>
      </c>
      <c r="NZ44" s="39">
        <v>1</v>
      </c>
      <c r="OA44" s="39" t="s">
        <v>2564</v>
      </c>
      <c r="OB44" s="39">
        <v>0</v>
      </c>
      <c r="OC44" s="39">
        <v>1</v>
      </c>
      <c r="OD44" s="39">
        <v>0</v>
      </c>
      <c r="OE44" s="39">
        <v>0</v>
      </c>
      <c r="OF44" s="39">
        <v>0</v>
      </c>
      <c r="OG44" s="39">
        <v>0</v>
      </c>
      <c r="OH44" s="39">
        <v>0</v>
      </c>
      <c r="OI44" s="39">
        <v>0</v>
      </c>
      <c r="OJ44" s="39"/>
      <c r="OK44" s="39">
        <v>1</v>
      </c>
      <c r="OL44" s="39"/>
      <c r="OM44" s="39" t="s">
        <v>2435</v>
      </c>
      <c r="ON44" s="39">
        <v>0</v>
      </c>
      <c r="OO44" s="39">
        <v>0</v>
      </c>
      <c r="OP44" s="39">
        <v>0</v>
      </c>
      <c r="OQ44" s="39">
        <v>0</v>
      </c>
      <c r="OR44" s="39">
        <v>0</v>
      </c>
      <c r="OS44" s="39">
        <v>0</v>
      </c>
      <c r="OT44" s="39">
        <v>0</v>
      </c>
      <c r="OU44" s="39">
        <v>0</v>
      </c>
      <c r="OV44" s="39">
        <v>1</v>
      </c>
      <c r="OW44" s="39">
        <v>0</v>
      </c>
      <c r="OX44" s="39" t="s">
        <v>2943</v>
      </c>
      <c r="OY44" s="39"/>
      <c r="OZ44" s="39" t="s">
        <v>1241</v>
      </c>
      <c r="PA44" s="39">
        <v>0</v>
      </c>
      <c r="PB44" s="39">
        <v>0</v>
      </c>
      <c r="PC44" s="39">
        <v>0</v>
      </c>
      <c r="PD44" s="39">
        <v>0</v>
      </c>
      <c r="PE44" s="39">
        <v>1</v>
      </c>
      <c r="PF44" s="39">
        <v>0</v>
      </c>
      <c r="PG44" s="39">
        <v>0</v>
      </c>
      <c r="PH44" s="39"/>
      <c r="PI44" s="39">
        <v>9</v>
      </c>
      <c r="PJ44" s="39" t="s">
        <v>2435</v>
      </c>
      <c r="PK44" s="39">
        <v>0</v>
      </c>
      <c r="PL44" s="39">
        <v>0</v>
      </c>
      <c r="PM44" s="39">
        <v>0</v>
      </c>
      <c r="PN44" s="39">
        <v>0</v>
      </c>
      <c r="PO44" s="39">
        <v>0</v>
      </c>
      <c r="PP44" s="39">
        <v>0</v>
      </c>
      <c r="PQ44" s="39">
        <v>0</v>
      </c>
      <c r="PR44" s="39">
        <v>0</v>
      </c>
      <c r="PS44" s="39">
        <v>1</v>
      </c>
      <c r="PT44" s="39"/>
      <c r="PU44" s="39"/>
      <c r="PV44" s="39"/>
      <c r="PW44" s="39">
        <v>1</v>
      </c>
      <c r="PX44" s="39">
        <v>2</v>
      </c>
      <c r="PY44" s="39"/>
      <c r="PZ44" s="39" t="s">
        <v>383</v>
      </c>
      <c r="QA44" s="39" t="s">
        <v>3582</v>
      </c>
      <c r="QB44" s="39" t="s">
        <v>3583</v>
      </c>
      <c r="QC44" s="39" t="s">
        <v>3584</v>
      </c>
      <c r="QD44" s="39">
        <v>1</v>
      </c>
      <c r="QE44" s="39">
        <v>1</v>
      </c>
      <c r="QF44" s="39">
        <v>0</v>
      </c>
      <c r="QG44" s="39">
        <v>0</v>
      </c>
      <c r="QH44" s="39">
        <v>0</v>
      </c>
      <c r="QI44" s="39">
        <v>0</v>
      </c>
      <c r="QJ44" s="39">
        <v>0</v>
      </c>
      <c r="QK44" s="39">
        <v>0</v>
      </c>
      <c r="QL44" s="39"/>
      <c r="QM44" s="39" t="s">
        <v>3251</v>
      </c>
      <c r="QN44" s="39">
        <v>1</v>
      </c>
      <c r="QO44" s="39">
        <v>0</v>
      </c>
      <c r="QP44" s="39">
        <v>1</v>
      </c>
      <c r="QQ44" s="39">
        <v>0</v>
      </c>
      <c r="QR44" s="39">
        <v>0</v>
      </c>
      <c r="QS44" s="39"/>
      <c r="QT44" s="39" t="s">
        <v>2531</v>
      </c>
      <c r="QU44" s="39">
        <v>0</v>
      </c>
      <c r="QV44" s="39">
        <v>0</v>
      </c>
      <c r="QW44" s="39">
        <v>0</v>
      </c>
      <c r="QX44" s="39">
        <v>1</v>
      </c>
      <c r="QY44" s="39">
        <v>0</v>
      </c>
      <c r="QZ44" s="39">
        <v>0</v>
      </c>
      <c r="RA44" s="39">
        <v>0</v>
      </c>
      <c r="RB44" s="39"/>
      <c r="RC44" s="39">
        <v>0</v>
      </c>
      <c r="RD44" s="39">
        <v>0</v>
      </c>
      <c r="RE44" s="39">
        <v>0</v>
      </c>
      <c r="RF44" s="39"/>
      <c r="RG44" s="39">
        <v>0</v>
      </c>
      <c r="RH44" s="39">
        <v>0</v>
      </c>
      <c r="RI44" s="39"/>
      <c r="RJ44" s="39">
        <v>0</v>
      </c>
      <c r="RK44" s="39">
        <v>0</v>
      </c>
      <c r="RL44" s="39"/>
      <c r="RM44" s="39">
        <v>0</v>
      </c>
      <c r="RN44" s="39">
        <v>0</v>
      </c>
      <c r="RO44" s="39"/>
      <c r="RP44" s="39">
        <v>0</v>
      </c>
      <c r="RQ44" s="39"/>
      <c r="RR44" s="39" t="s">
        <v>2435</v>
      </c>
      <c r="RS44" s="39">
        <v>0</v>
      </c>
      <c r="RT44" s="39">
        <v>0</v>
      </c>
      <c r="RU44" s="39">
        <v>0</v>
      </c>
      <c r="RV44" s="39">
        <v>0</v>
      </c>
      <c r="RW44" s="39">
        <v>0</v>
      </c>
      <c r="RX44" s="39">
        <v>0</v>
      </c>
      <c r="RY44" s="39">
        <v>0</v>
      </c>
      <c r="RZ44" s="39">
        <v>0</v>
      </c>
      <c r="SA44" s="39">
        <v>0</v>
      </c>
      <c r="SB44" s="39">
        <v>0</v>
      </c>
      <c r="SC44" s="39">
        <v>0</v>
      </c>
      <c r="SD44" s="39">
        <v>0</v>
      </c>
      <c r="SE44" s="39">
        <v>1</v>
      </c>
      <c r="SF44" s="39">
        <v>0</v>
      </c>
      <c r="SG44" s="39"/>
      <c r="SH44" s="39"/>
      <c r="SI44" s="39" t="s">
        <v>2435</v>
      </c>
      <c r="SJ44" s="39">
        <v>0</v>
      </c>
      <c r="SK44" s="39">
        <v>0</v>
      </c>
      <c r="SL44" s="39">
        <v>0</v>
      </c>
      <c r="SM44" s="39">
        <v>0</v>
      </c>
      <c r="SN44" s="39">
        <v>0</v>
      </c>
      <c r="SO44" s="39">
        <v>0</v>
      </c>
      <c r="SP44" s="39">
        <v>0</v>
      </c>
      <c r="SQ44" s="39">
        <v>0</v>
      </c>
      <c r="SR44" s="39">
        <v>1</v>
      </c>
      <c r="SS44" s="39">
        <v>0</v>
      </c>
      <c r="ST44" s="39" t="s">
        <v>3585</v>
      </c>
      <c r="SU44" s="39" t="s">
        <v>2447</v>
      </c>
      <c r="SV44" s="39">
        <v>1</v>
      </c>
      <c r="SW44" s="39">
        <v>0</v>
      </c>
      <c r="SX44" s="39">
        <v>0</v>
      </c>
      <c r="SY44" s="39">
        <v>0</v>
      </c>
      <c r="SZ44" s="39">
        <v>0</v>
      </c>
      <c r="TA44" s="39"/>
      <c r="TB44" s="39"/>
      <c r="TC44" s="39"/>
      <c r="TD44" s="39">
        <v>1</v>
      </c>
      <c r="TE44" s="39"/>
      <c r="TF44" s="39">
        <v>1</v>
      </c>
      <c r="TG44" s="39"/>
      <c r="TH44" s="39" t="s">
        <v>2573</v>
      </c>
      <c r="TI44" s="39">
        <v>1</v>
      </c>
      <c r="TJ44" s="39">
        <v>0</v>
      </c>
      <c r="TK44" s="39">
        <v>0</v>
      </c>
      <c r="TL44" s="39">
        <v>0</v>
      </c>
      <c r="TM44" s="39">
        <v>0</v>
      </c>
      <c r="TN44" s="39">
        <v>0</v>
      </c>
      <c r="TO44" s="39">
        <v>0</v>
      </c>
      <c r="TP44" s="39">
        <v>0</v>
      </c>
      <c r="TQ44" s="39"/>
      <c r="TR44" s="39">
        <v>1</v>
      </c>
      <c r="TS44" s="39" t="s">
        <v>2435</v>
      </c>
      <c r="TT44" s="39">
        <v>0</v>
      </c>
      <c r="TU44" s="39">
        <v>0</v>
      </c>
      <c r="TV44" s="39">
        <v>0</v>
      </c>
      <c r="TW44" s="39">
        <v>0</v>
      </c>
      <c r="TX44" s="39">
        <v>0</v>
      </c>
      <c r="TY44" s="39">
        <v>0</v>
      </c>
      <c r="TZ44" s="39">
        <v>0</v>
      </c>
      <c r="UA44" s="39">
        <v>0</v>
      </c>
      <c r="UB44" s="39">
        <v>1</v>
      </c>
      <c r="UC44" s="39"/>
      <c r="UD44" s="39">
        <f t="shared" si="4"/>
        <v>0</v>
      </c>
      <c r="UE44" s="39" t="s">
        <v>1241</v>
      </c>
      <c r="UF44" s="39">
        <v>0</v>
      </c>
      <c r="UG44" s="39">
        <v>0</v>
      </c>
      <c r="UH44" s="39">
        <v>0</v>
      </c>
      <c r="UI44" s="39">
        <v>0</v>
      </c>
      <c r="UJ44" s="39">
        <v>1</v>
      </c>
      <c r="UK44" s="39">
        <v>0</v>
      </c>
      <c r="UL44" s="39">
        <v>9</v>
      </c>
      <c r="UM44" s="39" t="s">
        <v>383</v>
      </c>
      <c r="UN44" s="39">
        <v>0</v>
      </c>
      <c r="UO44" s="39" t="s">
        <v>383</v>
      </c>
      <c r="UP44" s="39" t="s">
        <v>383</v>
      </c>
      <c r="UQ44" s="39" t="s">
        <v>383</v>
      </c>
      <c r="UR44" s="39" t="s">
        <v>383</v>
      </c>
      <c r="US44" s="39" t="s">
        <v>383</v>
      </c>
      <c r="UT44" s="39" t="s">
        <v>383</v>
      </c>
      <c r="UU44" s="39" t="s">
        <v>383</v>
      </c>
      <c r="UV44" s="39">
        <v>0</v>
      </c>
      <c r="UW44" s="39" t="s">
        <v>383</v>
      </c>
      <c r="UX44" s="39" t="s">
        <v>3586</v>
      </c>
      <c r="UY44" s="39" t="s">
        <v>2846</v>
      </c>
      <c r="UZ44" s="39">
        <v>1</v>
      </c>
      <c r="VA44" s="39">
        <v>0</v>
      </c>
      <c r="VB44" s="39">
        <v>0</v>
      </c>
      <c r="VC44" s="39">
        <v>0</v>
      </c>
      <c r="VD44" s="39">
        <v>0</v>
      </c>
      <c r="VE44" s="39">
        <v>0</v>
      </c>
      <c r="VF44" s="39">
        <v>0</v>
      </c>
      <c r="VG44" s="39">
        <v>0</v>
      </c>
      <c r="VH44" s="39"/>
      <c r="VI44" s="39">
        <v>1</v>
      </c>
      <c r="VJ44" s="39">
        <v>0</v>
      </c>
      <c r="VK44" s="39">
        <v>0</v>
      </c>
      <c r="VL44" s="39"/>
      <c r="VM44" s="39">
        <v>0</v>
      </c>
      <c r="VN44" s="39">
        <v>0</v>
      </c>
      <c r="VO44" s="39"/>
      <c r="VP44" s="39">
        <v>1</v>
      </c>
      <c r="VQ44" s="39">
        <v>5</v>
      </c>
      <c r="VR44" s="39">
        <v>0</v>
      </c>
      <c r="VS44" s="39">
        <v>0</v>
      </c>
      <c r="VT44" s="39"/>
      <c r="VU44" s="39">
        <v>0</v>
      </c>
      <c r="VV44" s="39" t="s">
        <v>2569</v>
      </c>
      <c r="VW44" s="39" t="s">
        <v>2435</v>
      </c>
      <c r="VX44" s="39">
        <v>0</v>
      </c>
      <c r="VY44" s="39">
        <v>0</v>
      </c>
      <c r="VZ44" s="39">
        <v>0</v>
      </c>
      <c r="WA44" s="39">
        <v>0</v>
      </c>
      <c r="WB44" s="39">
        <v>0</v>
      </c>
      <c r="WC44" s="39">
        <v>0</v>
      </c>
      <c r="WD44" s="39">
        <v>0</v>
      </c>
      <c r="WE44" s="39">
        <v>0</v>
      </c>
      <c r="WF44" s="39">
        <v>0</v>
      </c>
      <c r="WG44" s="39">
        <v>0</v>
      </c>
      <c r="WH44" s="39">
        <v>0</v>
      </c>
      <c r="WI44" s="39">
        <v>0</v>
      </c>
      <c r="WJ44" s="39">
        <v>1</v>
      </c>
      <c r="WK44" s="39">
        <v>0</v>
      </c>
      <c r="WL44" s="39"/>
      <c r="WM44" s="39"/>
      <c r="WN44" s="39"/>
      <c r="WO44" s="39">
        <f t="shared" si="3"/>
        <v>0</v>
      </c>
      <c r="WP44" s="39" t="s">
        <v>2681</v>
      </c>
      <c r="WQ44" s="39" t="s">
        <v>3587</v>
      </c>
      <c r="WR44" s="39" t="s">
        <v>2435</v>
      </c>
      <c r="WS44" s="39">
        <v>0</v>
      </c>
      <c r="WT44" s="39">
        <v>0</v>
      </c>
      <c r="WU44" s="39">
        <v>0</v>
      </c>
      <c r="WV44" s="39">
        <v>0</v>
      </c>
      <c r="WW44" s="39">
        <v>0</v>
      </c>
      <c r="WX44" s="39">
        <v>0</v>
      </c>
      <c r="WY44" s="39">
        <v>0</v>
      </c>
      <c r="WZ44" s="39">
        <v>0</v>
      </c>
      <c r="XA44" s="39">
        <v>0</v>
      </c>
      <c r="XB44" s="39">
        <v>1</v>
      </c>
      <c r="XC44" s="39">
        <v>0</v>
      </c>
      <c r="XD44" s="39"/>
      <c r="XE44" s="39"/>
      <c r="XF44" s="39">
        <f>SUM(WS44+WT44)</f>
        <v>0</v>
      </c>
      <c r="XG44" s="39" t="s">
        <v>2447</v>
      </c>
      <c r="XH44" s="39">
        <v>1</v>
      </c>
      <c r="XI44" s="39">
        <v>0</v>
      </c>
      <c r="XJ44" s="39">
        <v>0</v>
      </c>
      <c r="XK44" s="39">
        <v>0</v>
      </c>
      <c r="XL44" s="39">
        <v>0</v>
      </c>
      <c r="XM44" s="39"/>
      <c r="XN44" s="39"/>
      <c r="XO44" s="57" t="e">
        <f>SUM(XF44+WO44+VA44+UD44+TR44+TD44+#REF!)</f>
        <v>#REF!</v>
      </c>
      <c r="XP44" s="57">
        <v>3</v>
      </c>
      <c r="XQ44" s="56">
        <v>1</v>
      </c>
    </row>
    <row r="45" spans="1:641" ht="15" customHeight="1" x14ac:dyDescent="0.2">
      <c r="A45" s="63">
        <v>42439</v>
      </c>
      <c r="B45" s="63" t="s">
        <v>899</v>
      </c>
      <c r="C45" s="52" t="s">
        <v>936</v>
      </c>
      <c r="D45" s="39" t="s">
        <v>2948</v>
      </c>
      <c r="E45" s="52" t="s">
        <v>3481</v>
      </c>
      <c r="F45" s="52" t="s">
        <v>3588</v>
      </c>
      <c r="G45" s="52">
        <v>8.8397170000000003</v>
      </c>
      <c r="H45" s="52">
        <v>-79.964644000000007</v>
      </c>
      <c r="I45" s="52">
        <v>8.8395750339999992</v>
      </c>
      <c r="J45" s="52">
        <v>-79.964688980000005</v>
      </c>
      <c r="K45" s="52">
        <v>-79.964644000000007</v>
      </c>
      <c r="L45" s="52">
        <v>270</v>
      </c>
      <c r="M45" s="39">
        <v>0</v>
      </c>
      <c r="N45" s="39"/>
      <c r="O45" s="39">
        <v>5</v>
      </c>
      <c r="P45" s="39" t="s">
        <v>3589</v>
      </c>
      <c r="Q45" s="39">
        <v>0</v>
      </c>
      <c r="R45" s="41">
        <v>43</v>
      </c>
      <c r="S45" s="39">
        <v>2</v>
      </c>
      <c r="T45" s="39">
        <v>2</v>
      </c>
      <c r="U45" s="39" t="s">
        <v>2454</v>
      </c>
      <c r="V45" s="39" t="s">
        <v>2455</v>
      </c>
      <c r="W45" s="39" t="s">
        <v>2456</v>
      </c>
      <c r="X45" s="39" t="s">
        <v>383</v>
      </c>
      <c r="Y45" s="39"/>
      <c r="Z45" s="39">
        <v>0</v>
      </c>
      <c r="AA45" s="39">
        <v>1</v>
      </c>
      <c r="AB45" s="39">
        <v>0</v>
      </c>
      <c r="AC45" s="39">
        <v>0</v>
      </c>
      <c r="AD45" s="39">
        <v>0</v>
      </c>
      <c r="AE45" s="39">
        <v>0</v>
      </c>
      <c r="AF45" s="39">
        <v>0</v>
      </c>
      <c r="AG45" s="39" t="s">
        <v>2401</v>
      </c>
      <c r="AH45" s="39" t="s">
        <v>383</v>
      </c>
      <c r="AI45" s="39">
        <v>0</v>
      </c>
      <c r="AJ45" s="39">
        <v>0</v>
      </c>
      <c r="AK45" s="39">
        <v>0</v>
      </c>
      <c r="AL45" s="39">
        <v>1</v>
      </c>
      <c r="AM45" s="39">
        <v>0</v>
      </c>
      <c r="AN45" s="39">
        <v>0</v>
      </c>
      <c r="AO45" s="39">
        <v>0</v>
      </c>
      <c r="AP45" s="39"/>
      <c r="AQ45" s="39">
        <v>0</v>
      </c>
      <c r="AR45" s="39"/>
      <c r="AS45" s="39">
        <v>22</v>
      </c>
      <c r="AT45" s="39">
        <v>43</v>
      </c>
      <c r="AU45" s="39">
        <v>1</v>
      </c>
      <c r="AV45" s="39"/>
      <c r="AW45" s="39">
        <v>1</v>
      </c>
      <c r="AX45" s="39" t="s">
        <v>383</v>
      </c>
      <c r="AY45" s="39">
        <v>1</v>
      </c>
      <c r="AZ45" s="39">
        <v>0</v>
      </c>
      <c r="BA45" s="39">
        <v>0</v>
      </c>
      <c r="BB45" s="39">
        <v>0</v>
      </c>
      <c r="BC45" s="39"/>
      <c r="BD45" s="39">
        <v>2</v>
      </c>
      <c r="BE45" s="39" t="s">
        <v>383</v>
      </c>
      <c r="BF45" s="39">
        <v>0</v>
      </c>
      <c r="BG45" s="39">
        <v>1</v>
      </c>
      <c r="BH45" s="39">
        <v>0</v>
      </c>
      <c r="BI45" s="39">
        <v>0</v>
      </c>
      <c r="BJ45" s="39"/>
      <c r="BK45" s="39">
        <v>3</v>
      </c>
      <c r="BL45" s="39">
        <v>1</v>
      </c>
      <c r="BM45" s="64" t="s">
        <v>383</v>
      </c>
      <c r="BN45" s="39">
        <v>1</v>
      </c>
      <c r="BO45" s="39">
        <v>0</v>
      </c>
      <c r="BP45" s="39">
        <v>0</v>
      </c>
      <c r="BQ45" s="39">
        <v>0</v>
      </c>
      <c r="BR45" s="39">
        <v>0</v>
      </c>
      <c r="BS45" s="39">
        <v>0</v>
      </c>
      <c r="BT45" s="39">
        <v>0</v>
      </c>
      <c r="BU45" s="39"/>
      <c r="BV45" s="39">
        <v>4</v>
      </c>
      <c r="BW45" s="39">
        <v>3</v>
      </c>
      <c r="BX45" s="39"/>
      <c r="BY45" s="39">
        <v>0</v>
      </c>
      <c r="BZ45" s="39">
        <v>0</v>
      </c>
      <c r="CA45" s="39">
        <v>1</v>
      </c>
      <c r="CB45" s="39">
        <v>0</v>
      </c>
      <c r="CC45" s="39"/>
      <c r="CD45" s="39">
        <v>4</v>
      </c>
      <c r="CE45" s="39">
        <v>0</v>
      </c>
      <c r="CF45" s="39"/>
      <c r="CG45" s="39">
        <v>2</v>
      </c>
      <c r="CH45" s="39"/>
      <c r="CI45" s="39">
        <v>3</v>
      </c>
      <c r="CJ45" s="39">
        <v>1</v>
      </c>
      <c r="CK45" s="39"/>
      <c r="CL45" s="39" t="s">
        <v>2404</v>
      </c>
      <c r="CM45" s="39"/>
      <c r="CN45" s="39">
        <v>1</v>
      </c>
      <c r="CO45" s="39">
        <v>1</v>
      </c>
      <c r="CP45" s="39">
        <v>0</v>
      </c>
      <c r="CQ45" s="39"/>
      <c r="CR45" s="39">
        <v>0</v>
      </c>
      <c r="CS45" s="39"/>
      <c r="CT45" s="39">
        <v>0</v>
      </c>
      <c r="CU45" s="39">
        <v>0</v>
      </c>
      <c r="CV45" s="39">
        <v>1</v>
      </c>
      <c r="CW45" s="39"/>
      <c r="CX45" s="39">
        <v>0</v>
      </c>
      <c r="CY45" s="39">
        <v>0</v>
      </c>
      <c r="CZ45" s="41"/>
      <c r="DA45" s="39">
        <v>0</v>
      </c>
      <c r="DB45" s="39"/>
      <c r="DC45" s="39">
        <v>0</v>
      </c>
      <c r="DD45" s="39"/>
      <c r="DE45" s="39">
        <v>1</v>
      </c>
      <c r="DF45" s="41">
        <v>1</v>
      </c>
      <c r="DG45" s="39">
        <v>1</v>
      </c>
      <c r="DH45" s="39">
        <v>1</v>
      </c>
      <c r="DI45" s="39">
        <v>1</v>
      </c>
      <c r="DJ45" s="39">
        <v>1</v>
      </c>
      <c r="DK45" s="39"/>
      <c r="DL45" s="39">
        <v>0</v>
      </c>
      <c r="DM45" s="39"/>
      <c r="DN45" s="39">
        <v>0</v>
      </c>
      <c r="DO45" s="39"/>
      <c r="DP45" s="39">
        <v>1</v>
      </c>
      <c r="DQ45" s="39">
        <v>3</v>
      </c>
      <c r="DR45" s="39">
        <v>1</v>
      </c>
      <c r="DS45" s="39">
        <v>1</v>
      </c>
      <c r="DT45" s="39">
        <v>1</v>
      </c>
      <c r="DU45" s="39">
        <v>1</v>
      </c>
      <c r="DV45" s="39">
        <v>1</v>
      </c>
      <c r="DW45" s="39">
        <v>1</v>
      </c>
      <c r="DX45" s="39">
        <v>0</v>
      </c>
      <c r="DY45" s="39"/>
      <c r="DZ45" s="39">
        <v>1</v>
      </c>
      <c r="EA45" s="39" t="s">
        <v>3590</v>
      </c>
      <c r="EB45" s="39">
        <v>1</v>
      </c>
      <c r="EC45" s="39">
        <v>0</v>
      </c>
      <c r="ED45" s="39" t="s">
        <v>383</v>
      </c>
      <c r="EE45" s="39" t="s">
        <v>383</v>
      </c>
      <c r="EF45" s="39">
        <v>0</v>
      </c>
      <c r="EG45" s="39"/>
      <c r="EH45" s="39">
        <v>1</v>
      </c>
      <c r="EI45" s="39">
        <v>3</v>
      </c>
      <c r="EJ45" s="39" t="s">
        <v>2413</v>
      </c>
      <c r="EK45" s="39" t="s">
        <v>2462</v>
      </c>
      <c r="EL45" s="39" t="s">
        <v>2871</v>
      </c>
      <c r="EM45" s="39" t="s">
        <v>2464</v>
      </c>
      <c r="EN45" s="39">
        <v>0</v>
      </c>
      <c r="EO45" s="39">
        <v>1</v>
      </c>
      <c r="EP45" s="39">
        <v>5</v>
      </c>
      <c r="EQ45" s="39" t="s">
        <v>2413</v>
      </c>
      <c r="ER45" s="39" t="s">
        <v>2410</v>
      </c>
      <c r="ES45" s="39" t="s">
        <v>2728</v>
      </c>
      <c r="ET45" s="64" t="s">
        <v>2415</v>
      </c>
      <c r="EU45" s="39">
        <v>0</v>
      </c>
      <c r="EV45" s="39">
        <v>0</v>
      </c>
      <c r="EW45" s="39" t="s">
        <v>383</v>
      </c>
      <c r="EX45" s="39" t="s">
        <v>383</v>
      </c>
      <c r="EY45" s="39" t="s">
        <v>383</v>
      </c>
      <c r="EZ45" s="39" t="s">
        <v>383</v>
      </c>
      <c r="FA45" s="39" t="s">
        <v>383</v>
      </c>
      <c r="FB45" s="39" t="s">
        <v>383</v>
      </c>
      <c r="FC45" s="39">
        <v>1</v>
      </c>
      <c r="FD45" s="39" t="s">
        <v>1130</v>
      </c>
      <c r="FE45" s="39" t="s">
        <v>2413</v>
      </c>
      <c r="FF45" s="39" t="s">
        <v>2466</v>
      </c>
      <c r="FG45" s="39" t="s">
        <v>2728</v>
      </c>
      <c r="FH45" s="39" t="s">
        <v>2415</v>
      </c>
      <c r="FI45" s="39">
        <v>0</v>
      </c>
      <c r="FJ45" s="39">
        <v>1</v>
      </c>
      <c r="FK45" s="39" t="s">
        <v>2976</v>
      </c>
      <c r="FL45" s="39" t="s">
        <v>2498</v>
      </c>
      <c r="FM45" s="39" t="s">
        <v>2466</v>
      </c>
      <c r="FN45" s="39" t="s">
        <v>2728</v>
      </c>
      <c r="FO45" s="39" t="s">
        <v>2415</v>
      </c>
      <c r="FP45" s="39">
        <v>0</v>
      </c>
      <c r="FQ45" s="39">
        <v>1</v>
      </c>
      <c r="FR45" s="39" t="s">
        <v>760</v>
      </c>
      <c r="FS45" s="39" t="s">
        <v>2409</v>
      </c>
      <c r="FT45" s="39" t="s">
        <v>2462</v>
      </c>
      <c r="FU45" s="39" t="s">
        <v>2728</v>
      </c>
      <c r="FV45" s="39" t="s">
        <v>2415</v>
      </c>
      <c r="FW45" s="39" t="s">
        <v>383</v>
      </c>
      <c r="FX45" s="39">
        <v>0</v>
      </c>
      <c r="FY45" s="39" t="s">
        <v>383</v>
      </c>
      <c r="FZ45" s="39" t="s">
        <v>383</v>
      </c>
      <c r="GA45" s="39" t="s">
        <v>383</v>
      </c>
      <c r="GB45" s="39" t="s">
        <v>383</v>
      </c>
      <c r="GC45" s="39" t="s">
        <v>383</v>
      </c>
      <c r="GD45" s="39" t="s">
        <v>383</v>
      </c>
      <c r="GE45" s="39">
        <v>1</v>
      </c>
      <c r="GF45" s="39">
        <v>3</v>
      </c>
      <c r="GG45" s="39" t="s">
        <v>2413</v>
      </c>
      <c r="GH45" s="39" t="s">
        <v>2466</v>
      </c>
      <c r="GI45" s="39" t="s">
        <v>2665</v>
      </c>
      <c r="GJ45" s="39" t="s">
        <v>2464</v>
      </c>
      <c r="GK45" s="39" t="s">
        <v>383</v>
      </c>
      <c r="GL45" s="39">
        <v>0</v>
      </c>
      <c r="GM45" s="39" t="s">
        <v>383</v>
      </c>
      <c r="GN45" s="39" t="s">
        <v>383</v>
      </c>
      <c r="GO45" s="39" t="s">
        <v>383</v>
      </c>
      <c r="GP45" s="39" t="s">
        <v>383</v>
      </c>
      <c r="GQ45" s="39" t="s">
        <v>383</v>
      </c>
      <c r="GR45" s="39" t="s">
        <v>383</v>
      </c>
      <c r="GS45" s="39" t="s">
        <v>383</v>
      </c>
      <c r="GT45" s="39">
        <v>0</v>
      </c>
      <c r="GU45" s="39" t="s">
        <v>383</v>
      </c>
      <c r="GV45" s="39"/>
      <c r="GW45" s="39">
        <v>1</v>
      </c>
      <c r="GX45" s="39">
        <v>5</v>
      </c>
      <c r="GY45" s="39"/>
      <c r="GZ45" s="39">
        <v>1</v>
      </c>
      <c r="HA45" s="39">
        <v>5</v>
      </c>
      <c r="HB45" s="39"/>
      <c r="HC45" s="39">
        <v>0</v>
      </c>
      <c r="HD45" s="39" t="s">
        <v>383</v>
      </c>
      <c r="HE45" s="39"/>
      <c r="HF45" s="39">
        <v>0</v>
      </c>
      <c r="HG45" s="39" t="s">
        <v>383</v>
      </c>
      <c r="HH45" s="39"/>
      <c r="HI45" s="39">
        <v>1</v>
      </c>
      <c r="HJ45" s="39">
        <v>5</v>
      </c>
      <c r="HK45" s="39"/>
      <c r="HL45" s="39">
        <v>1</v>
      </c>
      <c r="HM45" s="39">
        <v>5</v>
      </c>
      <c r="HN45" s="39" t="s">
        <v>3591</v>
      </c>
      <c r="HO45" s="39">
        <v>0</v>
      </c>
      <c r="HP45" s="39" t="s">
        <v>383</v>
      </c>
      <c r="HQ45" s="39">
        <v>0</v>
      </c>
      <c r="HR45" s="39" t="s">
        <v>383</v>
      </c>
      <c r="HS45" s="39">
        <v>0</v>
      </c>
      <c r="HT45" s="39"/>
      <c r="HU45" s="39" t="s">
        <v>383</v>
      </c>
      <c r="HV45" s="39" t="s">
        <v>383</v>
      </c>
      <c r="HW45" s="39"/>
      <c r="HX45" s="39" t="s">
        <v>383</v>
      </c>
      <c r="HY45" s="39" t="s">
        <v>2584</v>
      </c>
      <c r="HZ45" s="39"/>
      <c r="IA45" s="39" t="s">
        <v>1738</v>
      </c>
      <c r="IB45" s="39"/>
      <c r="IC45" s="39">
        <v>0</v>
      </c>
      <c r="ID45" s="39">
        <v>0</v>
      </c>
      <c r="IE45" s="39" t="s">
        <v>383</v>
      </c>
      <c r="IF45" s="39" t="s">
        <v>383</v>
      </c>
      <c r="IG45" s="39">
        <v>0</v>
      </c>
      <c r="IH45" s="39">
        <v>0</v>
      </c>
      <c r="II45" s="39" t="s">
        <v>383</v>
      </c>
      <c r="IJ45" s="39" t="s">
        <v>383</v>
      </c>
      <c r="IK45" s="39" t="s">
        <v>383</v>
      </c>
      <c r="IL45" s="39">
        <v>0</v>
      </c>
      <c r="IM45" s="39">
        <v>0</v>
      </c>
      <c r="IN45" s="39" t="s">
        <v>383</v>
      </c>
      <c r="IO45" s="39" t="s">
        <v>383</v>
      </c>
      <c r="IP45" s="39" t="s">
        <v>383</v>
      </c>
      <c r="IQ45" s="39">
        <v>0</v>
      </c>
      <c r="IR45" s="39">
        <v>0</v>
      </c>
      <c r="IS45" s="39" t="s">
        <v>383</v>
      </c>
      <c r="IT45" s="39" t="s">
        <v>383</v>
      </c>
      <c r="IU45" s="39" t="s">
        <v>383</v>
      </c>
      <c r="IV45" s="39">
        <v>0</v>
      </c>
      <c r="IW45" s="39">
        <v>0</v>
      </c>
      <c r="IX45" s="39" t="s">
        <v>383</v>
      </c>
      <c r="IY45" s="39" t="s">
        <v>383</v>
      </c>
      <c r="IZ45" s="39" t="s">
        <v>383</v>
      </c>
      <c r="JA45" s="39">
        <v>0</v>
      </c>
      <c r="JB45" s="39">
        <v>0</v>
      </c>
      <c r="JC45" s="39" t="s">
        <v>383</v>
      </c>
      <c r="JD45" s="39" t="s">
        <v>383</v>
      </c>
      <c r="JE45" s="39" t="s">
        <v>383</v>
      </c>
      <c r="JF45" s="39">
        <v>0</v>
      </c>
      <c r="JG45" s="39">
        <v>0</v>
      </c>
      <c r="JH45" s="39" t="s">
        <v>383</v>
      </c>
      <c r="JI45" s="39" t="s">
        <v>383</v>
      </c>
      <c r="JJ45" s="39">
        <v>0</v>
      </c>
      <c r="JK45" s="39">
        <v>0</v>
      </c>
      <c r="JL45" s="39" t="s">
        <v>383</v>
      </c>
      <c r="JM45" s="39" t="s">
        <v>383</v>
      </c>
      <c r="JN45" s="39" t="s">
        <v>2896</v>
      </c>
      <c r="JO45" s="39">
        <v>2</v>
      </c>
      <c r="JP45" s="39">
        <v>1</v>
      </c>
      <c r="JQ45" s="39">
        <v>1</v>
      </c>
      <c r="JR45" s="39">
        <v>0</v>
      </c>
      <c r="JS45" s="39">
        <v>0</v>
      </c>
      <c r="JT45" s="39">
        <v>0</v>
      </c>
      <c r="JU45" s="39">
        <v>0</v>
      </c>
      <c r="JV45" s="39">
        <v>0</v>
      </c>
      <c r="JW45" s="39">
        <v>0</v>
      </c>
      <c r="JX45" s="39">
        <v>0</v>
      </c>
      <c r="JY45" s="39">
        <v>0</v>
      </c>
      <c r="JZ45" s="39">
        <v>2</v>
      </c>
      <c r="KA45" s="39">
        <v>2</v>
      </c>
      <c r="KB45" s="39">
        <v>0</v>
      </c>
      <c r="KC45" s="39">
        <v>0</v>
      </c>
      <c r="KD45" s="39">
        <v>1</v>
      </c>
      <c r="KE45" s="39">
        <v>8</v>
      </c>
      <c r="KF45" s="39">
        <v>1000</v>
      </c>
      <c r="KG45" s="39"/>
      <c r="KH45" s="39">
        <v>0</v>
      </c>
      <c r="KI45" s="39"/>
      <c r="KJ45" s="39"/>
      <c r="KK45" s="39">
        <v>0</v>
      </c>
      <c r="KL45" s="39"/>
      <c r="KM45" s="39"/>
      <c r="KN45" s="39">
        <v>0</v>
      </c>
      <c r="KO45" s="39"/>
      <c r="KP45" s="39"/>
      <c r="KQ45" s="39">
        <v>3</v>
      </c>
      <c r="KR45" s="39">
        <v>10</v>
      </c>
      <c r="KS45" s="39" t="s">
        <v>2897</v>
      </c>
      <c r="KT45" s="39" t="s">
        <v>3592</v>
      </c>
      <c r="KU45" s="39">
        <v>0</v>
      </c>
      <c r="KV45" s="39">
        <v>0</v>
      </c>
      <c r="KW45" s="39">
        <v>0</v>
      </c>
      <c r="KX45" s="39">
        <v>0</v>
      </c>
      <c r="KY45" s="39">
        <v>0</v>
      </c>
      <c r="KZ45" s="39">
        <v>0</v>
      </c>
      <c r="LA45" s="39">
        <v>1</v>
      </c>
      <c r="LB45" s="39">
        <v>0</v>
      </c>
      <c r="LC45" s="39">
        <v>1</v>
      </c>
      <c r="LD45" s="39" t="s">
        <v>2930</v>
      </c>
      <c r="LE45" s="39">
        <v>2</v>
      </c>
      <c r="LF45" s="39">
        <v>0</v>
      </c>
      <c r="LG45" s="39">
        <v>1</v>
      </c>
      <c r="LH45" s="39">
        <v>0</v>
      </c>
      <c r="LI45" s="39">
        <v>0</v>
      </c>
      <c r="LJ45" s="39"/>
      <c r="LK45" s="39" t="s">
        <v>2560</v>
      </c>
      <c r="LL45" s="39">
        <v>1</v>
      </c>
      <c r="LM45" s="39">
        <v>1</v>
      </c>
      <c r="LN45" s="39">
        <v>0</v>
      </c>
      <c r="LO45" s="39">
        <v>0</v>
      </c>
      <c r="LP45" s="39">
        <v>0</v>
      </c>
      <c r="LQ45" s="39"/>
      <c r="LR45" s="39">
        <v>1</v>
      </c>
      <c r="LS45" s="39"/>
      <c r="LT45" s="39">
        <v>18</v>
      </c>
      <c r="LU45" s="39" t="s">
        <v>2806</v>
      </c>
      <c r="LV45" s="39">
        <v>1</v>
      </c>
      <c r="LW45" s="39">
        <v>0</v>
      </c>
      <c r="LX45" s="39">
        <v>0</v>
      </c>
      <c r="LY45" s="39"/>
      <c r="LZ45" s="39">
        <v>1</v>
      </c>
      <c r="MA45" s="39">
        <v>0</v>
      </c>
      <c r="MB45" s="39">
        <v>0</v>
      </c>
      <c r="MC45" s="39">
        <v>0</v>
      </c>
      <c r="MD45" s="39">
        <v>0</v>
      </c>
      <c r="ME45" s="39">
        <v>0</v>
      </c>
      <c r="MF45" s="39"/>
      <c r="MG45" s="39">
        <v>0</v>
      </c>
      <c r="MH45" s="39"/>
      <c r="MI45" s="39">
        <v>1</v>
      </c>
      <c r="MJ45" s="39"/>
      <c r="MK45" s="39">
        <v>0</v>
      </c>
      <c r="ML45" s="39">
        <v>1</v>
      </c>
      <c r="MM45" s="39">
        <v>1</v>
      </c>
      <c r="MN45" s="39">
        <v>0</v>
      </c>
      <c r="MO45" s="39"/>
      <c r="MP45" s="39"/>
      <c r="MQ45" s="39">
        <v>1</v>
      </c>
      <c r="MR45" s="39">
        <v>0</v>
      </c>
      <c r="MS45" s="39"/>
      <c r="MT45" s="39"/>
      <c r="MU45" s="39"/>
      <c r="MV45" s="39">
        <v>1</v>
      </c>
      <c r="MW45" s="39" t="s">
        <v>2586</v>
      </c>
      <c r="MX45" s="39">
        <v>0</v>
      </c>
      <c r="MY45" s="39">
        <v>0</v>
      </c>
      <c r="MZ45" s="39">
        <v>1</v>
      </c>
      <c r="NA45" s="39">
        <v>0</v>
      </c>
      <c r="NB45" s="39">
        <v>0</v>
      </c>
      <c r="NC45" s="39">
        <v>0</v>
      </c>
      <c r="ND45" s="39">
        <v>0</v>
      </c>
      <c r="NE45" s="39">
        <v>0</v>
      </c>
      <c r="NF45" s="39">
        <v>0</v>
      </c>
      <c r="NG45" s="39"/>
      <c r="NH45" s="39" t="s">
        <v>3593</v>
      </c>
      <c r="NI45" s="39"/>
      <c r="NJ45" s="39" t="s">
        <v>2428</v>
      </c>
      <c r="NK45" s="39"/>
      <c r="NL45" s="39" t="s">
        <v>3594</v>
      </c>
      <c r="NM45" s="39">
        <v>0</v>
      </c>
      <c r="NN45" s="39"/>
      <c r="NO45" s="39"/>
      <c r="NP45" s="39"/>
      <c r="NQ45" s="39"/>
      <c r="NR45" s="39"/>
      <c r="NS45" s="39"/>
      <c r="NT45" s="39"/>
      <c r="NU45" s="39"/>
      <c r="NV45" s="39"/>
      <c r="NW45" s="64">
        <v>0</v>
      </c>
      <c r="NX45" s="39"/>
      <c r="NY45" s="39">
        <v>1</v>
      </c>
      <c r="NZ45" s="39">
        <v>1</v>
      </c>
      <c r="OA45" s="39" t="s">
        <v>2564</v>
      </c>
      <c r="OB45" s="39">
        <v>0</v>
      </c>
      <c r="OC45" s="39">
        <v>1</v>
      </c>
      <c r="OD45" s="39">
        <v>0</v>
      </c>
      <c r="OE45" s="39">
        <v>0</v>
      </c>
      <c r="OF45" s="39">
        <v>0</v>
      </c>
      <c r="OG45" s="39">
        <v>0</v>
      </c>
      <c r="OH45" s="39">
        <v>0</v>
      </c>
      <c r="OI45" s="39">
        <v>0</v>
      </c>
      <c r="OJ45" s="39"/>
      <c r="OK45" s="39">
        <v>1</v>
      </c>
      <c r="OL45" s="39"/>
      <c r="OM45" s="39" t="s">
        <v>2434</v>
      </c>
      <c r="ON45" s="39">
        <v>1</v>
      </c>
      <c r="OO45" s="39">
        <v>0</v>
      </c>
      <c r="OP45" s="39">
        <v>0</v>
      </c>
      <c r="OQ45" s="39">
        <v>0</v>
      </c>
      <c r="OR45" s="39">
        <v>0</v>
      </c>
      <c r="OS45" s="39">
        <v>0</v>
      </c>
      <c r="OT45" s="39">
        <v>0</v>
      </c>
      <c r="OU45" s="39">
        <v>0</v>
      </c>
      <c r="OV45" s="39">
        <v>0</v>
      </c>
      <c r="OW45" s="39">
        <v>0</v>
      </c>
      <c r="OX45" s="39"/>
      <c r="OY45" s="39"/>
      <c r="OZ45" s="39" t="s">
        <v>2565</v>
      </c>
      <c r="PA45" s="39">
        <v>0</v>
      </c>
      <c r="PB45" s="39">
        <v>0</v>
      </c>
      <c r="PC45" s="39">
        <v>1</v>
      </c>
      <c r="PD45" s="39">
        <v>0</v>
      </c>
      <c r="PE45" s="39">
        <v>0</v>
      </c>
      <c r="PF45" s="39">
        <v>0</v>
      </c>
      <c r="PG45" s="39">
        <v>0</v>
      </c>
      <c r="PH45" s="39"/>
      <c r="PI45" s="39">
        <v>9</v>
      </c>
      <c r="PJ45" s="39" t="s">
        <v>2788</v>
      </c>
      <c r="PK45" s="39">
        <v>0</v>
      </c>
      <c r="PL45" s="39">
        <v>0</v>
      </c>
      <c r="PM45" s="39">
        <v>0</v>
      </c>
      <c r="PN45" s="39">
        <v>0</v>
      </c>
      <c r="PO45" s="39">
        <v>0</v>
      </c>
      <c r="PP45" s="39">
        <v>0</v>
      </c>
      <c r="PQ45" s="39">
        <v>1</v>
      </c>
      <c r="PR45" s="39">
        <v>0</v>
      </c>
      <c r="PS45" s="39">
        <v>0</v>
      </c>
      <c r="PT45" s="39"/>
      <c r="PU45" s="39"/>
      <c r="PV45" s="39"/>
      <c r="PW45" s="39" t="s">
        <v>383</v>
      </c>
      <c r="PX45" s="39"/>
      <c r="PY45" s="39"/>
      <c r="PZ45" s="39" t="s">
        <v>383</v>
      </c>
      <c r="QA45" s="39" t="s">
        <v>3595</v>
      </c>
      <c r="QB45" s="39" t="s">
        <v>3596</v>
      </c>
      <c r="QC45" s="39" t="s">
        <v>3597</v>
      </c>
      <c r="QD45" s="39">
        <v>1</v>
      </c>
      <c r="QE45" s="39">
        <v>1</v>
      </c>
      <c r="QF45" s="39">
        <v>0</v>
      </c>
      <c r="QG45" s="39">
        <v>0</v>
      </c>
      <c r="QH45" s="39">
        <v>0</v>
      </c>
      <c r="QI45" s="39">
        <v>0</v>
      </c>
      <c r="QJ45" s="39">
        <v>0</v>
      </c>
      <c r="QK45" s="39">
        <v>0</v>
      </c>
      <c r="QL45" s="39"/>
      <c r="QM45" s="39" t="s">
        <v>3251</v>
      </c>
      <c r="QN45" s="39">
        <v>1</v>
      </c>
      <c r="QO45" s="39">
        <v>0</v>
      </c>
      <c r="QP45" s="39">
        <v>1</v>
      </c>
      <c r="QQ45" s="39">
        <v>0</v>
      </c>
      <c r="QR45" s="39">
        <v>0</v>
      </c>
      <c r="QS45" s="39"/>
      <c r="QT45" s="39" t="s">
        <v>2433</v>
      </c>
      <c r="QU45" s="39">
        <v>1</v>
      </c>
      <c r="QV45" s="39">
        <v>0</v>
      </c>
      <c r="QW45" s="39">
        <v>0</v>
      </c>
      <c r="QX45" s="39">
        <v>0</v>
      </c>
      <c r="QY45" s="39">
        <v>0</v>
      </c>
      <c r="QZ45" s="39">
        <v>0</v>
      </c>
      <c r="RA45" s="39">
        <v>0</v>
      </c>
      <c r="RB45" s="39" t="s">
        <v>3598</v>
      </c>
      <c r="RC45" s="39">
        <v>1</v>
      </c>
      <c r="RD45" s="39">
        <v>0</v>
      </c>
      <c r="RE45" s="39">
        <v>0</v>
      </c>
      <c r="RF45" s="39"/>
      <c r="RG45" s="39">
        <v>0</v>
      </c>
      <c r="RH45" s="39">
        <v>0</v>
      </c>
      <c r="RI45" s="39"/>
      <c r="RJ45" s="39">
        <v>0</v>
      </c>
      <c r="RK45" s="39">
        <v>0</v>
      </c>
      <c r="RL45" s="39"/>
      <c r="RM45" s="39">
        <v>0</v>
      </c>
      <c r="RN45" s="39">
        <v>0</v>
      </c>
      <c r="RO45" s="39"/>
      <c r="RP45" s="39">
        <v>1</v>
      </c>
      <c r="RQ45" s="39" t="s">
        <v>3599</v>
      </c>
      <c r="RR45" s="39" t="s">
        <v>3600</v>
      </c>
      <c r="RS45" s="39">
        <v>0</v>
      </c>
      <c r="RT45" s="39">
        <v>0</v>
      </c>
      <c r="RU45" s="39">
        <v>0</v>
      </c>
      <c r="RV45" s="39">
        <v>0</v>
      </c>
      <c r="RW45" s="39">
        <v>0</v>
      </c>
      <c r="RX45" s="39">
        <v>1</v>
      </c>
      <c r="RY45" s="39">
        <v>0</v>
      </c>
      <c r="RZ45" s="39">
        <v>0</v>
      </c>
      <c r="SA45" s="39">
        <v>0</v>
      </c>
      <c r="SB45" s="39">
        <v>0</v>
      </c>
      <c r="SC45" s="39">
        <v>0</v>
      </c>
      <c r="SD45" s="39">
        <v>0</v>
      </c>
      <c r="SE45" s="39">
        <v>0</v>
      </c>
      <c r="SF45" s="39">
        <v>1</v>
      </c>
      <c r="SG45" s="39" t="s">
        <v>2444</v>
      </c>
      <c r="SH45" s="39" t="s">
        <v>2445</v>
      </c>
      <c r="SI45" s="39" t="s">
        <v>2435</v>
      </c>
      <c r="SJ45" s="39">
        <v>0</v>
      </c>
      <c r="SK45" s="39">
        <v>0</v>
      </c>
      <c r="SL45" s="39">
        <v>0</v>
      </c>
      <c r="SM45" s="39">
        <v>0</v>
      </c>
      <c r="SN45" s="39">
        <v>0</v>
      </c>
      <c r="SO45" s="39">
        <v>0</v>
      </c>
      <c r="SP45" s="39">
        <v>0</v>
      </c>
      <c r="SQ45" s="39">
        <v>0</v>
      </c>
      <c r="SR45" s="39">
        <v>0</v>
      </c>
      <c r="SS45" s="39">
        <v>1</v>
      </c>
      <c r="ST45" s="39"/>
      <c r="SU45" s="39" t="s">
        <v>2447</v>
      </c>
      <c r="SV45" s="39">
        <v>1</v>
      </c>
      <c r="SW45" s="39">
        <v>0</v>
      </c>
      <c r="SX45" s="39">
        <v>0</v>
      </c>
      <c r="SY45" s="39">
        <v>0</v>
      </c>
      <c r="SZ45" s="39">
        <v>0</v>
      </c>
      <c r="TA45" s="39"/>
      <c r="TB45" s="39"/>
      <c r="TC45" s="39"/>
      <c r="TD45" s="39">
        <v>1</v>
      </c>
      <c r="TE45" s="39"/>
      <c r="TF45" s="39">
        <v>1</v>
      </c>
      <c r="TG45" s="39"/>
      <c r="TH45" s="39" t="s">
        <v>1979</v>
      </c>
      <c r="TI45" s="39">
        <v>0</v>
      </c>
      <c r="TJ45" s="39">
        <v>0</v>
      </c>
      <c r="TK45" s="39">
        <v>0</v>
      </c>
      <c r="TL45" s="39">
        <v>0</v>
      </c>
      <c r="TM45" s="39">
        <v>0</v>
      </c>
      <c r="TN45" s="39">
        <v>0</v>
      </c>
      <c r="TO45" s="39">
        <v>1</v>
      </c>
      <c r="TP45" s="39">
        <v>0</v>
      </c>
      <c r="TQ45" s="39" t="s">
        <v>3601</v>
      </c>
      <c r="TR45" s="39">
        <v>1</v>
      </c>
      <c r="TS45" s="39" t="s">
        <v>2435</v>
      </c>
      <c r="TT45" s="39">
        <v>0</v>
      </c>
      <c r="TU45" s="39">
        <v>0</v>
      </c>
      <c r="TV45" s="39">
        <v>0</v>
      </c>
      <c r="TW45" s="39">
        <v>0</v>
      </c>
      <c r="TX45" s="39">
        <v>0</v>
      </c>
      <c r="TY45" s="39">
        <v>0</v>
      </c>
      <c r="TZ45" s="39">
        <v>0</v>
      </c>
      <c r="UA45" s="39">
        <v>0</v>
      </c>
      <c r="UB45" s="39">
        <v>1</v>
      </c>
      <c r="UC45" s="39"/>
      <c r="UD45" s="39">
        <f t="shared" si="4"/>
        <v>0</v>
      </c>
      <c r="UE45" s="39" t="s">
        <v>2435</v>
      </c>
      <c r="UF45" s="39">
        <v>0</v>
      </c>
      <c r="UG45" s="39">
        <v>0</v>
      </c>
      <c r="UH45" s="39">
        <v>0</v>
      </c>
      <c r="UI45" s="39">
        <v>0</v>
      </c>
      <c r="UJ45" s="39">
        <v>0</v>
      </c>
      <c r="UK45" s="39">
        <v>1</v>
      </c>
      <c r="UL45" s="39">
        <v>9</v>
      </c>
      <c r="UM45" s="39" t="s">
        <v>2418</v>
      </c>
      <c r="UN45" s="39">
        <v>1</v>
      </c>
      <c r="UO45" s="39">
        <v>1</v>
      </c>
      <c r="UP45" s="39">
        <v>1</v>
      </c>
      <c r="UQ45" s="39" t="s">
        <v>2626</v>
      </c>
      <c r="UR45" s="39" t="s">
        <v>383</v>
      </c>
      <c r="US45" s="39">
        <v>9</v>
      </c>
      <c r="UT45" s="39" t="s">
        <v>3602</v>
      </c>
      <c r="UU45" s="39" t="s">
        <v>383</v>
      </c>
      <c r="UV45" s="39">
        <v>1</v>
      </c>
      <c r="UW45" s="39" t="s">
        <v>3603</v>
      </c>
      <c r="UX45" s="39" t="s">
        <v>3604</v>
      </c>
      <c r="UY45" s="39" t="s">
        <v>2846</v>
      </c>
      <c r="UZ45" s="39">
        <v>1</v>
      </c>
      <c r="VA45" s="39">
        <v>0</v>
      </c>
      <c r="VB45" s="39">
        <v>0</v>
      </c>
      <c r="VC45" s="39">
        <v>0</v>
      </c>
      <c r="VD45" s="39">
        <v>0</v>
      </c>
      <c r="VE45" s="39">
        <v>0</v>
      </c>
      <c r="VF45" s="39">
        <v>0</v>
      </c>
      <c r="VG45" s="39">
        <v>0</v>
      </c>
      <c r="VH45" s="39"/>
      <c r="VI45" s="39">
        <v>1</v>
      </c>
      <c r="VJ45" s="39">
        <v>0</v>
      </c>
      <c r="VK45" s="39">
        <v>0</v>
      </c>
      <c r="VL45" s="39"/>
      <c r="VM45" s="39">
        <v>0</v>
      </c>
      <c r="VN45" s="39">
        <v>0</v>
      </c>
      <c r="VO45" s="39"/>
      <c r="VP45" s="39">
        <v>0</v>
      </c>
      <c r="VQ45" s="39">
        <v>0</v>
      </c>
      <c r="VR45" s="39">
        <v>1</v>
      </c>
      <c r="VS45" s="39">
        <v>2</v>
      </c>
      <c r="VT45" s="39"/>
      <c r="VU45" s="39">
        <v>0</v>
      </c>
      <c r="VV45" s="39"/>
      <c r="VW45" s="39" t="s">
        <v>2741</v>
      </c>
      <c r="VX45" s="39">
        <v>0</v>
      </c>
      <c r="VY45" s="39">
        <v>1</v>
      </c>
      <c r="VZ45" s="39">
        <v>0</v>
      </c>
      <c r="WA45" s="39">
        <v>0</v>
      </c>
      <c r="WB45" s="39">
        <v>0</v>
      </c>
      <c r="WC45" s="39">
        <v>0</v>
      </c>
      <c r="WD45" s="39">
        <v>0</v>
      </c>
      <c r="WE45" s="39">
        <v>0</v>
      </c>
      <c r="WF45" s="39">
        <v>0</v>
      </c>
      <c r="WG45" s="39">
        <v>0</v>
      </c>
      <c r="WH45" s="39">
        <v>0</v>
      </c>
      <c r="WI45" s="39">
        <v>0</v>
      </c>
      <c r="WJ45" s="39">
        <v>0</v>
      </c>
      <c r="WK45" s="39">
        <v>1</v>
      </c>
      <c r="WL45" s="39" t="s">
        <v>2540</v>
      </c>
      <c r="WM45" s="39" t="s">
        <v>2541</v>
      </c>
      <c r="WN45" s="39"/>
      <c r="WO45" s="39">
        <f t="shared" si="3"/>
        <v>1</v>
      </c>
      <c r="WP45" s="39" t="s">
        <v>2577</v>
      </c>
      <c r="WQ45" s="39"/>
      <c r="WR45" s="39" t="s">
        <v>2435</v>
      </c>
      <c r="WS45" s="39">
        <v>0</v>
      </c>
      <c r="WT45" s="39">
        <v>0</v>
      </c>
      <c r="WU45" s="39">
        <v>0</v>
      </c>
      <c r="WV45" s="39">
        <v>0</v>
      </c>
      <c r="WW45" s="39">
        <v>0</v>
      </c>
      <c r="WX45" s="39">
        <v>0</v>
      </c>
      <c r="WY45" s="39">
        <v>0</v>
      </c>
      <c r="WZ45" s="39">
        <v>0</v>
      </c>
      <c r="XA45" s="39">
        <v>0</v>
      </c>
      <c r="XB45" s="39">
        <v>1</v>
      </c>
      <c r="XC45" s="39">
        <v>0</v>
      </c>
      <c r="XD45" s="39"/>
      <c r="XE45" s="39"/>
      <c r="XF45" s="39">
        <f>SUM(WS45+WT45)</f>
        <v>0</v>
      </c>
      <c r="XG45" s="39" t="s">
        <v>2447</v>
      </c>
      <c r="XH45" s="39">
        <v>1</v>
      </c>
      <c r="XI45" s="39">
        <v>0</v>
      </c>
      <c r="XJ45" s="39">
        <v>0</v>
      </c>
      <c r="XK45" s="39">
        <v>0</v>
      </c>
      <c r="XL45" s="39">
        <v>0</v>
      </c>
      <c r="XM45" s="39"/>
      <c r="XN45" s="39"/>
      <c r="XO45" s="57" t="e">
        <f>SUM(XF45+WO45+VA45+UD45+TR45+TD45+#REF!)</f>
        <v>#REF!</v>
      </c>
      <c r="XP45" s="57">
        <v>4</v>
      </c>
      <c r="XQ45" s="56">
        <v>1</v>
      </c>
    </row>
    <row r="46" spans="1:641" ht="15" customHeight="1" x14ac:dyDescent="0.2">
      <c r="A46" s="63">
        <v>42439</v>
      </c>
      <c r="B46" s="63" t="s">
        <v>899</v>
      </c>
      <c r="C46" s="52" t="s">
        <v>957</v>
      </c>
      <c r="D46" s="39" t="s">
        <v>2989</v>
      </c>
      <c r="E46" s="52" t="s">
        <v>3481</v>
      </c>
      <c r="F46" s="52" t="s">
        <v>3605</v>
      </c>
      <c r="G46" s="52">
        <v>8.8387740000000008</v>
      </c>
      <c r="H46" s="52">
        <v>-79.963767000000004</v>
      </c>
      <c r="I46" s="52">
        <v>8.8385950219999998</v>
      </c>
      <c r="J46" s="52">
        <v>-79.96385196</v>
      </c>
      <c r="K46" s="52">
        <v>-79.963767000000004</v>
      </c>
      <c r="L46" s="52">
        <v>232.32249970300001</v>
      </c>
      <c r="M46" s="39">
        <v>32</v>
      </c>
      <c r="N46" s="39"/>
      <c r="O46" s="39">
        <v>5</v>
      </c>
      <c r="P46" s="39" t="s">
        <v>3606</v>
      </c>
      <c r="Q46" s="39">
        <v>1</v>
      </c>
      <c r="R46" s="41">
        <v>34</v>
      </c>
      <c r="S46" s="39">
        <v>2</v>
      </c>
      <c r="T46" s="39">
        <v>2</v>
      </c>
      <c r="U46" s="39" t="s">
        <v>2454</v>
      </c>
      <c r="V46" s="39" t="s">
        <v>2455</v>
      </c>
      <c r="W46" s="64" t="s">
        <v>383</v>
      </c>
      <c r="X46" s="64" t="s">
        <v>383</v>
      </c>
      <c r="Y46" s="39" t="s">
        <v>3607</v>
      </c>
      <c r="Z46" s="64" t="s">
        <v>383</v>
      </c>
      <c r="AA46" s="64" t="s">
        <v>383</v>
      </c>
      <c r="AB46" s="64" t="s">
        <v>383</v>
      </c>
      <c r="AC46" s="64" t="s">
        <v>383</v>
      </c>
      <c r="AD46" s="64" t="s">
        <v>383</v>
      </c>
      <c r="AE46" s="64" t="s">
        <v>383</v>
      </c>
      <c r="AF46" s="58"/>
      <c r="AG46" s="39" t="s">
        <v>2401</v>
      </c>
      <c r="AH46" s="39" t="s">
        <v>383</v>
      </c>
      <c r="AI46" s="39">
        <v>0</v>
      </c>
      <c r="AJ46" s="39">
        <v>0</v>
      </c>
      <c r="AK46" s="39">
        <v>0</v>
      </c>
      <c r="AL46" s="39">
        <v>1</v>
      </c>
      <c r="AM46" s="39">
        <v>0</v>
      </c>
      <c r="AN46" s="39">
        <v>0</v>
      </c>
      <c r="AO46" s="39">
        <v>0</v>
      </c>
      <c r="AP46" s="58"/>
      <c r="AQ46" s="39">
        <v>0</v>
      </c>
      <c r="AR46" s="39"/>
      <c r="AS46" s="39">
        <v>10</v>
      </c>
      <c r="AT46" s="39">
        <v>10</v>
      </c>
      <c r="AU46" s="39">
        <v>1</v>
      </c>
      <c r="AV46" s="39"/>
      <c r="AW46" s="39">
        <v>1</v>
      </c>
      <c r="AX46" s="39" t="s">
        <v>383</v>
      </c>
      <c r="AY46" s="39">
        <v>1</v>
      </c>
      <c r="AZ46" s="39">
        <v>0</v>
      </c>
      <c r="BA46" s="39">
        <v>0</v>
      </c>
      <c r="BB46" s="39">
        <v>0</v>
      </c>
      <c r="BC46" s="39"/>
      <c r="BD46" s="39">
        <v>2</v>
      </c>
      <c r="BE46" s="39" t="s">
        <v>383</v>
      </c>
      <c r="BF46" s="39">
        <v>0</v>
      </c>
      <c r="BG46" s="39">
        <v>1</v>
      </c>
      <c r="BH46" s="39">
        <v>0</v>
      </c>
      <c r="BI46" s="39">
        <v>0</v>
      </c>
      <c r="BJ46" s="39"/>
      <c r="BK46" s="39">
        <v>4</v>
      </c>
      <c r="BL46" s="39">
        <v>1</v>
      </c>
      <c r="BM46" s="64" t="s">
        <v>383</v>
      </c>
      <c r="BN46" s="39">
        <v>1</v>
      </c>
      <c r="BO46" s="39">
        <v>0</v>
      </c>
      <c r="BP46" s="39">
        <v>0</v>
      </c>
      <c r="BQ46" s="39">
        <v>0</v>
      </c>
      <c r="BR46" s="39">
        <v>0</v>
      </c>
      <c r="BS46" s="39">
        <v>0</v>
      </c>
      <c r="BT46" s="39">
        <v>0</v>
      </c>
      <c r="BU46" s="39"/>
      <c r="BV46" s="39">
        <v>5</v>
      </c>
      <c r="BW46" s="39">
        <v>3</v>
      </c>
      <c r="BX46" s="39"/>
      <c r="BY46" s="39">
        <v>0</v>
      </c>
      <c r="BZ46" s="39">
        <v>0</v>
      </c>
      <c r="CA46" s="39">
        <v>1</v>
      </c>
      <c r="CB46" s="39">
        <v>0</v>
      </c>
      <c r="CC46" s="39"/>
      <c r="CD46" s="39">
        <v>5</v>
      </c>
      <c r="CE46" s="39">
        <v>0</v>
      </c>
      <c r="CF46" s="39"/>
      <c r="CG46" s="39">
        <v>3</v>
      </c>
      <c r="CH46" s="39"/>
      <c r="CI46" s="39">
        <v>3</v>
      </c>
      <c r="CJ46" s="39">
        <v>3</v>
      </c>
      <c r="CK46" s="39"/>
      <c r="CL46" s="39" t="s">
        <v>2404</v>
      </c>
      <c r="CM46" s="39"/>
      <c r="CN46" s="39">
        <v>1</v>
      </c>
      <c r="CO46" s="39">
        <v>1</v>
      </c>
      <c r="CP46" s="39">
        <v>1</v>
      </c>
      <c r="CQ46" s="39"/>
      <c r="CR46" s="39">
        <v>0</v>
      </c>
      <c r="CS46" s="39"/>
      <c r="CT46" s="39">
        <v>0</v>
      </c>
      <c r="CU46" s="39">
        <v>1</v>
      </c>
      <c r="CV46" s="39">
        <v>1</v>
      </c>
      <c r="CW46" s="39"/>
      <c r="CX46" s="39">
        <v>0</v>
      </c>
      <c r="CY46" s="39">
        <v>0</v>
      </c>
      <c r="CZ46" s="41"/>
      <c r="DA46" s="39">
        <v>0</v>
      </c>
      <c r="DB46" s="39"/>
      <c r="DC46" s="39">
        <v>0</v>
      </c>
      <c r="DD46" s="39"/>
      <c r="DE46" s="39">
        <v>1</v>
      </c>
      <c r="DF46" s="41">
        <v>1</v>
      </c>
      <c r="DG46" s="39">
        <v>1</v>
      </c>
      <c r="DH46" s="39">
        <v>1</v>
      </c>
      <c r="DI46" s="39">
        <v>1</v>
      </c>
      <c r="DJ46" s="39">
        <v>1</v>
      </c>
      <c r="DK46" s="39"/>
      <c r="DL46" s="39">
        <v>0</v>
      </c>
      <c r="DM46" s="39"/>
      <c r="DN46" s="39">
        <v>0</v>
      </c>
      <c r="DO46" s="39"/>
      <c r="DP46" s="39">
        <v>1</v>
      </c>
      <c r="DQ46" s="39">
        <v>2</v>
      </c>
      <c r="DR46" s="39">
        <v>1</v>
      </c>
      <c r="DS46" s="39">
        <v>1</v>
      </c>
      <c r="DT46" s="39">
        <v>1</v>
      </c>
      <c r="DU46" s="39">
        <v>1</v>
      </c>
      <c r="DV46" s="39">
        <v>0</v>
      </c>
      <c r="DW46" s="39"/>
      <c r="DX46" s="39">
        <v>0</v>
      </c>
      <c r="DY46" s="39"/>
      <c r="DZ46" s="39">
        <v>0</v>
      </c>
      <c r="EA46" s="39"/>
      <c r="EB46" s="39">
        <v>0</v>
      </c>
      <c r="EC46" s="39">
        <v>0</v>
      </c>
      <c r="ED46" s="39" t="s">
        <v>383</v>
      </c>
      <c r="EE46" s="39" t="s">
        <v>383</v>
      </c>
      <c r="EF46" s="39">
        <v>0</v>
      </c>
      <c r="EG46" s="39"/>
      <c r="EH46" s="39">
        <v>0</v>
      </c>
      <c r="EI46" s="39" t="s">
        <v>383</v>
      </c>
      <c r="EJ46" s="39" t="s">
        <v>383</v>
      </c>
      <c r="EK46" s="39" t="s">
        <v>383</v>
      </c>
      <c r="EL46" s="39" t="s">
        <v>383</v>
      </c>
      <c r="EM46" s="39" t="s">
        <v>383</v>
      </c>
      <c r="EN46" s="39" t="s">
        <v>383</v>
      </c>
      <c r="EO46" s="39">
        <v>0</v>
      </c>
      <c r="EP46" s="39" t="s">
        <v>383</v>
      </c>
      <c r="EQ46" s="39" t="s">
        <v>383</v>
      </c>
      <c r="ER46" s="39" t="s">
        <v>383</v>
      </c>
      <c r="ES46" s="39" t="s">
        <v>383</v>
      </c>
      <c r="ET46" s="64" t="s">
        <v>383</v>
      </c>
      <c r="EU46" s="39">
        <v>0</v>
      </c>
      <c r="EV46" s="39">
        <v>0</v>
      </c>
      <c r="EW46" s="39" t="s">
        <v>383</v>
      </c>
      <c r="EX46" s="39" t="s">
        <v>383</v>
      </c>
      <c r="EY46" s="39" t="s">
        <v>383</v>
      </c>
      <c r="EZ46" s="39" t="s">
        <v>383</v>
      </c>
      <c r="FA46" s="39" t="s">
        <v>383</v>
      </c>
      <c r="FB46" s="39">
        <v>0</v>
      </c>
      <c r="FC46" s="39">
        <v>0</v>
      </c>
      <c r="FD46" s="39" t="s">
        <v>383</v>
      </c>
      <c r="FE46" s="39" t="s">
        <v>383</v>
      </c>
      <c r="FF46" s="39" t="s">
        <v>383</v>
      </c>
      <c r="FG46" s="39" t="s">
        <v>383</v>
      </c>
      <c r="FH46" s="39" t="s">
        <v>383</v>
      </c>
      <c r="FI46" s="39">
        <v>0</v>
      </c>
      <c r="FJ46" s="39">
        <v>1</v>
      </c>
      <c r="FK46" s="39" t="s">
        <v>760</v>
      </c>
      <c r="FL46" s="39" t="s">
        <v>2409</v>
      </c>
      <c r="FM46" s="39" t="s">
        <v>2466</v>
      </c>
      <c r="FN46" s="39" t="s">
        <v>2411</v>
      </c>
      <c r="FO46" s="39" t="s">
        <v>2415</v>
      </c>
      <c r="FP46" s="39">
        <v>0</v>
      </c>
      <c r="FQ46" s="39">
        <v>1</v>
      </c>
      <c r="FR46" s="39" t="s">
        <v>760</v>
      </c>
      <c r="FS46" s="39" t="s">
        <v>2409</v>
      </c>
      <c r="FT46" s="39" t="s">
        <v>2462</v>
      </c>
      <c r="FU46" s="39" t="s">
        <v>2728</v>
      </c>
      <c r="FV46" s="39" t="s">
        <v>2415</v>
      </c>
      <c r="FW46" s="39">
        <v>0</v>
      </c>
      <c r="FX46" s="39">
        <v>0</v>
      </c>
      <c r="FY46" s="39" t="s">
        <v>383</v>
      </c>
      <c r="FZ46" s="39" t="s">
        <v>383</v>
      </c>
      <c r="GA46" s="39" t="s">
        <v>383</v>
      </c>
      <c r="GB46" s="39" t="s">
        <v>383</v>
      </c>
      <c r="GC46" s="39" t="s">
        <v>383</v>
      </c>
      <c r="GD46" s="39">
        <v>0</v>
      </c>
      <c r="GE46" s="39">
        <v>1</v>
      </c>
      <c r="GF46" s="39" t="s">
        <v>3608</v>
      </c>
      <c r="GG46" s="39" t="s">
        <v>2413</v>
      </c>
      <c r="GH46" s="39" t="s">
        <v>2410</v>
      </c>
      <c r="GI46" s="39" t="s">
        <v>2871</v>
      </c>
      <c r="GJ46" s="39" t="s">
        <v>2464</v>
      </c>
      <c r="GK46" s="39">
        <v>0</v>
      </c>
      <c r="GL46" s="39">
        <v>0</v>
      </c>
      <c r="GM46" s="39" t="s">
        <v>383</v>
      </c>
      <c r="GN46" s="39" t="s">
        <v>383</v>
      </c>
      <c r="GO46" s="39" t="s">
        <v>383</v>
      </c>
      <c r="GP46" s="39" t="s">
        <v>383</v>
      </c>
      <c r="GQ46" s="39" t="s">
        <v>383</v>
      </c>
      <c r="GR46" s="39" t="s">
        <v>383</v>
      </c>
      <c r="GS46" s="39" t="s">
        <v>383</v>
      </c>
      <c r="GT46" s="39">
        <v>0</v>
      </c>
      <c r="GU46" s="39" t="s">
        <v>383</v>
      </c>
      <c r="GV46" s="39"/>
      <c r="GW46" s="39">
        <v>1</v>
      </c>
      <c r="GX46" s="39">
        <v>5</v>
      </c>
      <c r="GY46" s="39"/>
      <c r="GZ46" s="39">
        <v>1</v>
      </c>
      <c r="HA46" s="39">
        <v>5</v>
      </c>
      <c r="HB46" s="39"/>
      <c r="HC46" s="39">
        <v>0</v>
      </c>
      <c r="HD46" s="39" t="s">
        <v>383</v>
      </c>
      <c r="HE46" s="39"/>
      <c r="HF46" s="39">
        <v>0</v>
      </c>
      <c r="HG46" s="39" t="s">
        <v>383</v>
      </c>
      <c r="HH46" s="39"/>
      <c r="HI46" s="39">
        <v>0</v>
      </c>
      <c r="HJ46" s="39" t="s">
        <v>383</v>
      </c>
      <c r="HK46" s="39"/>
      <c r="HL46" s="39">
        <v>0</v>
      </c>
      <c r="HM46" s="39" t="s">
        <v>383</v>
      </c>
      <c r="HN46" s="39"/>
      <c r="HO46" s="39">
        <v>0</v>
      </c>
      <c r="HP46" s="39" t="s">
        <v>383</v>
      </c>
      <c r="HQ46" s="39">
        <v>0</v>
      </c>
      <c r="HR46" s="39" t="s">
        <v>383</v>
      </c>
      <c r="HS46" s="39">
        <v>0</v>
      </c>
      <c r="HT46" s="39"/>
      <c r="HU46" s="39" t="s">
        <v>383</v>
      </c>
      <c r="HV46" s="39" t="s">
        <v>383</v>
      </c>
      <c r="HW46" s="39"/>
      <c r="HX46" s="39" t="s">
        <v>383</v>
      </c>
      <c r="HY46" s="39" t="s">
        <v>2472</v>
      </c>
      <c r="HZ46" s="39"/>
      <c r="IA46" s="39" t="s">
        <v>1734</v>
      </c>
      <c r="IB46" s="39"/>
      <c r="IC46" s="39">
        <v>0</v>
      </c>
      <c r="ID46" s="39">
        <v>0</v>
      </c>
      <c r="IE46" s="39" t="s">
        <v>383</v>
      </c>
      <c r="IF46" s="39" t="s">
        <v>383</v>
      </c>
      <c r="IG46" s="39">
        <v>1</v>
      </c>
      <c r="IH46" s="39">
        <v>1</v>
      </c>
      <c r="II46" s="39">
        <v>0</v>
      </c>
      <c r="IJ46" s="39">
        <v>1</v>
      </c>
      <c r="IK46" s="39">
        <v>0</v>
      </c>
      <c r="IL46" s="39">
        <v>0</v>
      </c>
      <c r="IM46" s="39">
        <v>0</v>
      </c>
      <c r="IN46" s="39" t="s">
        <v>383</v>
      </c>
      <c r="IO46" s="39" t="s">
        <v>383</v>
      </c>
      <c r="IP46" s="39" t="s">
        <v>383</v>
      </c>
      <c r="IQ46" s="39">
        <v>0</v>
      </c>
      <c r="IR46" s="39">
        <v>0</v>
      </c>
      <c r="IS46" s="39" t="s">
        <v>383</v>
      </c>
      <c r="IT46" s="39" t="s">
        <v>383</v>
      </c>
      <c r="IU46" s="39" t="s">
        <v>383</v>
      </c>
      <c r="IV46" s="39">
        <v>0</v>
      </c>
      <c r="IW46" s="39">
        <v>0</v>
      </c>
      <c r="IX46" s="39" t="s">
        <v>383</v>
      </c>
      <c r="IY46" s="39" t="s">
        <v>383</v>
      </c>
      <c r="IZ46" s="39" t="s">
        <v>383</v>
      </c>
      <c r="JA46" s="39">
        <v>1</v>
      </c>
      <c r="JB46" s="39">
        <v>2</v>
      </c>
      <c r="JC46" s="39">
        <v>0</v>
      </c>
      <c r="JD46" s="39">
        <v>1</v>
      </c>
      <c r="JE46" s="39">
        <v>0</v>
      </c>
      <c r="JF46" s="39">
        <v>0</v>
      </c>
      <c r="JG46" s="39">
        <v>0</v>
      </c>
      <c r="JH46" s="39" t="s">
        <v>383</v>
      </c>
      <c r="JI46" s="39" t="s">
        <v>383</v>
      </c>
      <c r="JJ46" s="39">
        <v>0</v>
      </c>
      <c r="JK46" s="39">
        <v>0</v>
      </c>
      <c r="JL46" s="39" t="s">
        <v>383</v>
      </c>
      <c r="JM46" s="39" t="s">
        <v>383</v>
      </c>
      <c r="JN46" s="39" t="s">
        <v>2896</v>
      </c>
      <c r="JO46" s="39">
        <v>2</v>
      </c>
      <c r="JP46" s="39">
        <v>1</v>
      </c>
      <c r="JQ46" s="39">
        <v>1</v>
      </c>
      <c r="JR46" s="39">
        <v>0</v>
      </c>
      <c r="JS46" s="39">
        <v>0</v>
      </c>
      <c r="JT46" s="39">
        <v>1</v>
      </c>
      <c r="JU46" s="39">
        <v>1</v>
      </c>
      <c r="JV46" s="39">
        <v>0</v>
      </c>
      <c r="JW46" s="39">
        <v>0</v>
      </c>
      <c r="JX46" s="39">
        <v>0</v>
      </c>
      <c r="JY46" s="39">
        <v>0</v>
      </c>
      <c r="JZ46" s="39">
        <v>2</v>
      </c>
      <c r="KA46" s="39">
        <v>2</v>
      </c>
      <c r="KB46" s="39">
        <v>0</v>
      </c>
      <c r="KC46" s="39">
        <v>0</v>
      </c>
      <c r="KD46" s="39">
        <v>0</v>
      </c>
      <c r="KE46" s="39">
        <v>40</v>
      </c>
      <c r="KF46" s="39" t="s">
        <v>3609</v>
      </c>
      <c r="KG46" s="39"/>
      <c r="KH46" s="39">
        <v>4</v>
      </c>
      <c r="KI46" s="39">
        <v>5</v>
      </c>
      <c r="KJ46" s="39"/>
      <c r="KK46" s="39">
        <v>0</v>
      </c>
      <c r="KL46" s="39"/>
      <c r="KM46" s="39"/>
      <c r="KN46" s="39">
        <v>0</v>
      </c>
      <c r="KO46" s="39"/>
      <c r="KP46" s="39"/>
      <c r="KQ46" s="39">
        <v>1</v>
      </c>
      <c r="KR46" s="39" t="s">
        <v>3610</v>
      </c>
      <c r="KS46" s="39" t="s">
        <v>2473</v>
      </c>
      <c r="KT46" s="39" t="s">
        <v>3611</v>
      </c>
      <c r="KU46" s="39">
        <v>1</v>
      </c>
      <c r="KV46" s="39">
        <v>0</v>
      </c>
      <c r="KW46" s="39">
        <v>0</v>
      </c>
      <c r="KX46" s="39">
        <v>0</v>
      </c>
      <c r="KY46" s="39">
        <v>0</v>
      </c>
      <c r="KZ46" s="39">
        <v>0</v>
      </c>
      <c r="LA46" s="39">
        <v>0</v>
      </c>
      <c r="LB46" s="39">
        <v>0</v>
      </c>
      <c r="LC46" s="39">
        <v>0</v>
      </c>
      <c r="LD46" s="39"/>
      <c r="LE46" s="39">
        <v>4</v>
      </c>
      <c r="LF46" s="39">
        <v>0</v>
      </c>
      <c r="LG46" s="39">
        <v>1</v>
      </c>
      <c r="LH46" s="39">
        <v>1</v>
      </c>
      <c r="LI46" s="39">
        <v>0</v>
      </c>
      <c r="LJ46" s="39" t="s">
        <v>3612</v>
      </c>
      <c r="LK46" s="39" t="s">
        <v>2421</v>
      </c>
      <c r="LL46" s="39">
        <v>1</v>
      </c>
      <c r="LM46" s="39">
        <v>0</v>
      </c>
      <c r="LN46" s="39">
        <v>0</v>
      </c>
      <c r="LO46" s="39">
        <v>0</v>
      </c>
      <c r="LP46" s="39">
        <v>0</v>
      </c>
      <c r="LQ46" s="39"/>
      <c r="LR46" s="39">
        <v>1</v>
      </c>
      <c r="LS46" s="39"/>
      <c r="LT46" s="39">
        <v>18</v>
      </c>
      <c r="LU46" s="39" t="s">
        <v>2806</v>
      </c>
      <c r="LV46" s="39">
        <v>1</v>
      </c>
      <c r="LW46" s="39">
        <v>0</v>
      </c>
      <c r="LX46" s="39">
        <v>0</v>
      </c>
      <c r="LY46" s="39"/>
      <c r="LZ46" s="39">
        <v>1</v>
      </c>
      <c r="MA46" s="39">
        <v>1</v>
      </c>
      <c r="MB46" s="39">
        <v>0</v>
      </c>
      <c r="MC46" s="39">
        <v>0</v>
      </c>
      <c r="MD46" s="39">
        <v>0</v>
      </c>
      <c r="ME46" s="39">
        <v>0</v>
      </c>
      <c r="MF46" s="39"/>
      <c r="MG46" s="39">
        <v>0</v>
      </c>
      <c r="MH46" s="39"/>
      <c r="MI46" s="39">
        <v>1</v>
      </c>
      <c r="MJ46" s="39"/>
      <c r="MK46" s="39">
        <v>0</v>
      </c>
      <c r="ML46" s="39">
        <v>1</v>
      </c>
      <c r="MM46" s="39">
        <v>1</v>
      </c>
      <c r="MN46" s="39">
        <v>0</v>
      </c>
      <c r="MO46" s="39"/>
      <c r="MP46" s="39"/>
      <c r="MQ46" s="39">
        <v>1</v>
      </c>
      <c r="MR46" s="39">
        <v>0</v>
      </c>
      <c r="MS46" s="39"/>
      <c r="MT46" s="39"/>
      <c r="MU46" s="39"/>
      <c r="MV46" s="39">
        <v>0</v>
      </c>
      <c r="MW46" s="39" t="s">
        <v>383</v>
      </c>
      <c r="MX46" s="39" t="s">
        <v>383</v>
      </c>
      <c r="MY46" s="39" t="s">
        <v>383</v>
      </c>
      <c r="MZ46" s="39" t="s">
        <v>383</v>
      </c>
      <c r="NA46" s="39" t="s">
        <v>383</v>
      </c>
      <c r="NB46" s="39" t="s">
        <v>383</v>
      </c>
      <c r="NC46" s="39" t="s">
        <v>383</v>
      </c>
      <c r="ND46" s="39" t="s">
        <v>383</v>
      </c>
      <c r="NE46" s="39" t="s">
        <v>383</v>
      </c>
      <c r="NF46" s="39" t="s">
        <v>383</v>
      </c>
      <c r="NG46" s="39"/>
      <c r="NH46" s="39" t="s">
        <v>3613</v>
      </c>
      <c r="NI46" s="39"/>
      <c r="NJ46" s="39"/>
      <c r="NK46" s="39"/>
      <c r="NL46" s="39" t="s">
        <v>2517</v>
      </c>
      <c r="NM46" s="39">
        <v>0</v>
      </c>
      <c r="NN46" s="39"/>
      <c r="NO46" s="39"/>
      <c r="NP46" s="39"/>
      <c r="NQ46" s="39"/>
      <c r="NR46" s="39"/>
      <c r="NS46" s="39"/>
      <c r="NT46" s="39"/>
      <c r="NU46" s="39"/>
      <c r="NV46" s="39"/>
      <c r="NW46" s="64">
        <v>0</v>
      </c>
      <c r="NX46" s="39"/>
      <c r="NY46" s="39">
        <v>1</v>
      </c>
      <c r="NZ46" s="39">
        <v>1</v>
      </c>
      <c r="OA46" s="39" t="s">
        <v>2564</v>
      </c>
      <c r="OB46" s="39">
        <v>0</v>
      </c>
      <c r="OC46" s="39">
        <v>1</v>
      </c>
      <c r="OD46" s="39">
        <v>0</v>
      </c>
      <c r="OE46" s="39">
        <v>0</v>
      </c>
      <c r="OF46" s="39">
        <v>0</v>
      </c>
      <c r="OG46" s="39">
        <v>0</v>
      </c>
      <c r="OH46" s="39">
        <v>0</v>
      </c>
      <c r="OI46" s="39">
        <v>0</v>
      </c>
      <c r="OJ46" s="39"/>
      <c r="OK46" s="39">
        <v>1</v>
      </c>
      <c r="OL46" s="39"/>
      <c r="OM46" s="39" t="s">
        <v>2434</v>
      </c>
      <c r="ON46" s="39">
        <v>1</v>
      </c>
      <c r="OO46" s="39">
        <v>0</v>
      </c>
      <c r="OP46" s="39">
        <v>0</v>
      </c>
      <c r="OQ46" s="39">
        <v>0</v>
      </c>
      <c r="OR46" s="39">
        <v>0</v>
      </c>
      <c r="OS46" s="39">
        <v>0</v>
      </c>
      <c r="OT46" s="39">
        <v>0</v>
      </c>
      <c r="OU46" s="39">
        <v>0</v>
      </c>
      <c r="OV46" s="39">
        <v>0</v>
      </c>
      <c r="OW46" s="39">
        <v>0</v>
      </c>
      <c r="OX46" s="58"/>
      <c r="OY46" s="58"/>
      <c r="OZ46" s="39" t="s">
        <v>1241</v>
      </c>
      <c r="PA46" s="39">
        <v>0</v>
      </c>
      <c r="PB46" s="39">
        <v>0</v>
      </c>
      <c r="PC46" s="39">
        <v>0</v>
      </c>
      <c r="PD46" s="39">
        <v>0</v>
      </c>
      <c r="PE46" s="39">
        <v>1</v>
      </c>
      <c r="PF46" s="39">
        <v>1</v>
      </c>
      <c r="PG46" s="39">
        <v>0</v>
      </c>
      <c r="PH46" s="39"/>
      <c r="PI46" s="39">
        <v>1</v>
      </c>
      <c r="PJ46" s="39" t="s">
        <v>3030</v>
      </c>
      <c r="PK46" s="39">
        <v>0</v>
      </c>
      <c r="PL46" s="39">
        <v>0</v>
      </c>
      <c r="PM46" s="39">
        <v>0</v>
      </c>
      <c r="PN46" s="39">
        <v>0</v>
      </c>
      <c r="PO46" s="39">
        <v>0</v>
      </c>
      <c r="PP46" s="39">
        <v>0</v>
      </c>
      <c r="PQ46" s="39">
        <v>1</v>
      </c>
      <c r="PR46" s="39">
        <v>1</v>
      </c>
      <c r="PS46" s="39">
        <v>0</v>
      </c>
      <c r="PT46" s="39" t="s">
        <v>2436</v>
      </c>
      <c r="PU46" s="39"/>
      <c r="PV46" s="39"/>
      <c r="PW46" s="39">
        <v>1</v>
      </c>
      <c r="PX46" s="39">
        <v>1</v>
      </c>
      <c r="PY46" s="39"/>
      <c r="PZ46" s="39" t="s">
        <v>383</v>
      </c>
      <c r="QA46" s="39" t="s">
        <v>3614</v>
      </c>
      <c r="QB46" s="39" t="s">
        <v>3615</v>
      </c>
      <c r="QC46" s="39" t="s">
        <v>3616</v>
      </c>
      <c r="QD46" s="39">
        <v>1</v>
      </c>
      <c r="QE46" s="39">
        <v>1</v>
      </c>
      <c r="QF46" s="39">
        <v>0</v>
      </c>
      <c r="QG46" s="39">
        <v>0</v>
      </c>
      <c r="QH46" s="39">
        <v>0</v>
      </c>
      <c r="QI46" s="39">
        <v>0</v>
      </c>
      <c r="QJ46" s="39">
        <v>0</v>
      </c>
      <c r="QK46" s="39">
        <v>0</v>
      </c>
      <c r="QL46" s="39"/>
      <c r="QM46" s="39" t="s">
        <v>2531</v>
      </c>
      <c r="QN46" s="39">
        <v>0</v>
      </c>
      <c r="QO46" s="39">
        <v>0</v>
      </c>
      <c r="QP46" s="39">
        <v>1</v>
      </c>
      <c r="QQ46" s="39">
        <v>0</v>
      </c>
      <c r="QR46" s="39">
        <v>0</v>
      </c>
      <c r="QS46" s="39"/>
      <c r="QT46" s="39" t="s">
        <v>2531</v>
      </c>
      <c r="QU46" s="39">
        <v>0</v>
      </c>
      <c r="QV46" s="39">
        <v>0</v>
      </c>
      <c r="QW46" s="39">
        <v>0</v>
      </c>
      <c r="QX46" s="39">
        <v>1</v>
      </c>
      <c r="QY46" s="39">
        <v>0</v>
      </c>
      <c r="QZ46" s="39">
        <v>0</v>
      </c>
      <c r="RA46" s="39">
        <v>0</v>
      </c>
      <c r="RB46" s="39"/>
      <c r="RC46" s="39">
        <v>0</v>
      </c>
      <c r="RD46" s="39">
        <v>0</v>
      </c>
      <c r="RE46" s="39">
        <v>0</v>
      </c>
      <c r="RF46" s="39"/>
      <c r="RG46" s="39">
        <v>0</v>
      </c>
      <c r="RH46" s="39">
        <v>0</v>
      </c>
      <c r="RI46" s="39"/>
      <c r="RJ46" s="39">
        <v>0</v>
      </c>
      <c r="RK46" s="39">
        <v>0</v>
      </c>
      <c r="RL46" s="39"/>
      <c r="RM46" s="39">
        <v>0</v>
      </c>
      <c r="RN46" s="39">
        <v>0</v>
      </c>
      <c r="RO46" s="39"/>
      <c r="RP46" s="39">
        <v>0</v>
      </c>
      <c r="RQ46" s="39"/>
      <c r="RR46" s="39" t="s">
        <v>2435</v>
      </c>
      <c r="RS46" s="39">
        <v>0</v>
      </c>
      <c r="RT46" s="39">
        <v>0</v>
      </c>
      <c r="RU46" s="39">
        <v>0</v>
      </c>
      <c r="RV46" s="39">
        <v>0</v>
      </c>
      <c r="RW46" s="39">
        <v>0</v>
      </c>
      <c r="RX46" s="39">
        <v>0</v>
      </c>
      <c r="RY46" s="39">
        <v>0</v>
      </c>
      <c r="RZ46" s="39">
        <v>0</v>
      </c>
      <c r="SA46" s="39">
        <v>0</v>
      </c>
      <c r="SB46" s="39">
        <v>0</v>
      </c>
      <c r="SC46" s="39">
        <v>0</v>
      </c>
      <c r="SD46" s="39">
        <v>0</v>
      </c>
      <c r="SE46" s="39">
        <v>1</v>
      </c>
      <c r="SF46" s="39">
        <v>0</v>
      </c>
      <c r="SG46" s="58"/>
      <c r="SH46" s="58"/>
      <c r="SI46" s="39" t="s">
        <v>2435</v>
      </c>
      <c r="SJ46" s="39">
        <v>0</v>
      </c>
      <c r="SK46" s="39">
        <v>0</v>
      </c>
      <c r="SL46" s="39">
        <v>0</v>
      </c>
      <c r="SM46" s="39">
        <v>0</v>
      </c>
      <c r="SN46" s="39">
        <v>0</v>
      </c>
      <c r="SO46" s="39">
        <v>0</v>
      </c>
      <c r="SP46" s="39">
        <v>0</v>
      </c>
      <c r="SQ46" s="39">
        <v>0</v>
      </c>
      <c r="SR46" s="39">
        <v>0</v>
      </c>
      <c r="SS46" s="39">
        <v>1</v>
      </c>
      <c r="ST46" s="39"/>
      <c r="SU46" s="39" t="s">
        <v>2447</v>
      </c>
      <c r="SV46" s="39">
        <v>1</v>
      </c>
      <c r="SW46" s="39">
        <v>0</v>
      </c>
      <c r="SX46" s="39">
        <v>0</v>
      </c>
      <c r="SY46" s="39">
        <v>0</v>
      </c>
      <c r="SZ46" s="39">
        <v>0</v>
      </c>
      <c r="TA46" s="39"/>
      <c r="TB46" s="39"/>
      <c r="TC46" s="39"/>
      <c r="TD46" s="39">
        <v>1</v>
      </c>
      <c r="TE46" s="58"/>
      <c r="TF46" s="39">
        <v>0</v>
      </c>
      <c r="TG46" s="39"/>
      <c r="TH46" s="39" t="s">
        <v>2435</v>
      </c>
      <c r="TI46" s="39">
        <v>0</v>
      </c>
      <c r="TJ46" s="39">
        <v>0</v>
      </c>
      <c r="TK46" s="39">
        <v>0</v>
      </c>
      <c r="TL46" s="39">
        <v>0</v>
      </c>
      <c r="TM46" s="39">
        <v>0</v>
      </c>
      <c r="TN46" s="39">
        <v>0</v>
      </c>
      <c r="TO46" s="64">
        <v>0</v>
      </c>
      <c r="TP46" s="39">
        <v>1</v>
      </c>
      <c r="TQ46" s="39" t="s">
        <v>3617</v>
      </c>
      <c r="TR46" s="39">
        <v>1</v>
      </c>
      <c r="TS46" s="39" t="s">
        <v>2435</v>
      </c>
      <c r="TT46" s="39">
        <v>0</v>
      </c>
      <c r="TU46" s="39">
        <v>0</v>
      </c>
      <c r="TV46" s="39">
        <v>0</v>
      </c>
      <c r="TW46" s="39">
        <v>0</v>
      </c>
      <c r="TX46" s="39">
        <v>0</v>
      </c>
      <c r="TY46" s="39">
        <v>0</v>
      </c>
      <c r="TZ46" s="39">
        <v>0</v>
      </c>
      <c r="UA46" s="39">
        <v>0</v>
      </c>
      <c r="UB46" s="39">
        <v>1</v>
      </c>
      <c r="UC46" s="39"/>
      <c r="UD46" s="39">
        <f t="shared" si="4"/>
        <v>0</v>
      </c>
      <c r="UE46" s="39" t="s">
        <v>1241</v>
      </c>
      <c r="UF46" s="39">
        <v>0</v>
      </c>
      <c r="UG46" s="39">
        <v>0</v>
      </c>
      <c r="UH46" s="39">
        <v>0</v>
      </c>
      <c r="UI46" s="39">
        <v>0</v>
      </c>
      <c r="UJ46" s="39">
        <v>1</v>
      </c>
      <c r="UK46" s="39">
        <v>0</v>
      </c>
      <c r="UL46" s="39">
        <v>1</v>
      </c>
      <c r="UM46" s="39" t="s">
        <v>2418</v>
      </c>
      <c r="UN46" s="39">
        <v>0</v>
      </c>
      <c r="UO46" s="39" t="s">
        <v>383</v>
      </c>
      <c r="UP46" s="39" t="s">
        <v>383</v>
      </c>
      <c r="UQ46" s="39" t="s">
        <v>383</v>
      </c>
      <c r="UR46" s="39" t="s">
        <v>383</v>
      </c>
      <c r="US46" s="39" t="s">
        <v>383</v>
      </c>
      <c r="UT46" s="39" t="s">
        <v>383</v>
      </c>
      <c r="UU46" s="39" t="s">
        <v>383</v>
      </c>
      <c r="UV46" s="39">
        <v>0</v>
      </c>
      <c r="UW46" s="39" t="s">
        <v>383</v>
      </c>
      <c r="UX46" s="39" t="s">
        <v>3618</v>
      </c>
      <c r="UY46" s="39" t="s">
        <v>2435</v>
      </c>
      <c r="UZ46" s="39">
        <v>0</v>
      </c>
      <c r="VA46" s="39">
        <v>0</v>
      </c>
      <c r="VB46" s="39">
        <v>0</v>
      </c>
      <c r="VC46" s="39">
        <v>0</v>
      </c>
      <c r="VD46" s="39">
        <v>0</v>
      </c>
      <c r="VE46" s="39">
        <v>0</v>
      </c>
      <c r="VF46" s="39">
        <v>1</v>
      </c>
      <c r="VG46" s="39">
        <v>0</v>
      </c>
      <c r="VH46" s="39"/>
      <c r="VI46" s="39">
        <v>0</v>
      </c>
      <c r="VJ46" s="39" t="s">
        <v>383</v>
      </c>
      <c r="VK46" s="39" t="s">
        <v>383</v>
      </c>
      <c r="VL46" s="39" t="s">
        <v>383</v>
      </c>
      <c r="VM46" s="39" t="s">
        <v>383</v>
      </c>
      <c r="VN46" s="39" t="s">
        <v>383</v>
      </c>
      <c r="VO46" s="39" t="s">
        <v>383</v>
      </c>
      <c r="VP46" s="39" t="s">
        <v>383</v>
      </c>
      <c r="VQ46" s="39" t="s">
        <v>383</v>
      </c>
      <c r="VR46" s="39" t="s">
        <v>383</v>
      </c>
      <c r="VS46" s="39" t="s">
        <v>383</v>
      </c>
      <c r="VT46" s="39" t="s">
        <v>383</v>
      </c>
      <c r="VU46" s="39" t="s">
        <v>383</v>
      </c>
      <c r="VV46" s="39" t="s">
        <v>383</v>
      </c>
      <c r="VW46" s="39" t="s">
        <v>3393</v>
      </c>
      <c r="VX46" s="39">
        <v>0</v>
      </c>
      <c r="VY46" s="39">
        <v>0</v>
      </c>
      <c r="VZ46" s="39">
        <v>0</v>
      </c>
      <c r="WA46" s="39">
        <v>0</v>
      </c>
      <c r="WB46" s="39">
        <v>0</v>
      </c>
      <c r="WC46" s="39">
        <v>0</v>
      </c>
      <c r="WD46" s="39">
        <v>0</v>
      </c>
      <c r="WE46" s="39">
        <v>0</v>
      </c>
      <c r="WF46" s="39">
        <v>0</v>
      </c>
      <c r="WG46" s="39">
        <v>0</v>
      </c>
      <c r="WH46" s="39">
        <v>0</v>
      </c>
      <c r="WI46" s="39">
        <v>0</v>
      </c>
      <c r="WJ46" s="39">
        <v>1</v>
      </c>
      <c r="WK46" s="39">
        <v>1</v>
      </c>
      <c r="WL46" s="39" t="s">
        <v>3619</v>
      </c>
      <c r="WM46" s="39" t="s">
        <v>3620</v>
      </c>
      <c r="WN46" s="39"/>
      <c r="WO46" s="39">
        <f t="shared" si="3"/>
        <v>0</v>
      </c>
      <c r="WP46" s="39" t="s">
        <v>2681</v>
      </c>
      <c r="WQ46" s="39"/>
      <c r="WR46" s="39" t="s">
        <v>2435</v>
      </c>
      <c r="WS46" s="39">
        <v>0</v>
      </c>
      <c r="WT46" s="39">
        <v>0</v>
      </c>
      <c r="WU46" s="39">
        <v>0</v>
      </c>
      <c r="WV46" s="39">
        <v>0</v>
      </c>
      <c r="WW46" s="39">
        <v>0</v>
      </c>
      <c r="WX46" s="39">
        <v>0</v>
      </c>
      <c r="WY46" s="39">
        <v>0</v>
      </c>
      <c r="WZ46" s="39">
        <v>0</v>
      </c>
      <c r="XA46" s="39">
        <v>0</v>
      </c>
      <c r="XB46" s="39">
        <v>1</v>
      </c>
      <c r="XC46" s="39">
        <v>0</v>
      </c>
      <c r="XD46" s="39"/>
      <c r="XE46" s="39"/>
      <c r="XF46" s="39">
        <f>SUM(WS46+WT46)</f>
        <v>0</v>
      </c>
      <c r="XG46" s="39" t="s">
        <v>2447</v>
      </c>
      <c r="XH46" s="39">
        <v>1</v>
      </c>
      <c r="XI46" s="39">
        <v>0</v>
      </c>
      <c r="XJ46" s="39">
        <v>0</v>
      </c>
      <c r="XK46" s="39">
        <v>0</v>
      </c>
      <c r="XL46" s="39">
        <v>0</v>
      </c>
      <c r="XM46" s="39"/>
      <c r="XN46" s="39"/>
      <c r="XO46" s="57" t="e">
        <f>SUM(XF46+WO46+VA46+UD46+TR46+TD46+#REF!)</f>
        <v>#REF!</v>
      </c>
      <c r="XP46" s="57">
        <v>2</v>
      </c>
      <c r="XQ46" s="56">
        <v>1</v>
      </c>
    </row>
    <row r="47" spans="1:641" ht="15" customHeight="1" x14ac:dyDescent="0.2">
      <c r="A47" s="63">
        <v>42439</v>
      </c>
      <c r="B47" s="63" t="s">
        <v>899</v>
      </c>
      <c r="C47" s="52" t="s">
        <v>966</v>
      </c>
      <c r="D47" s="39" t="s">
        <v>2887</v>
      </c>
      <c r="E47" s="52" t="s">
        <v>3481</v>
      </c>
      <c r="F47" s="52" t="s">
        <v>3621</v>
      </c>
      <c r="G47" s="52">
        <v>8.838571</v>
      </c>
      <c r="H47" s="52">
        <v>-79.964160000000007</v>
      </c>
      <c r="I47" s="52">
        <v>8.8386015649999994</v>
      </c>
      <c r="J47" s="52">
        <v>-79.964266469999998</v>
      </c>
      <c r="K47" s="52">
        <v>-79.964160000000007</v>
      </c>
      <c r="L47" s="52">
        <v>231.330150562</v>
      </c>
      <c r="M47" s="39">
        <v>24</v>
      </c>
      <c r="N47" s="39"/>
      <c r="O47" s="39">
        <v>6</v>
      </c>
      <c r="P47" s="39" t="s">
        <v>3622</v>
      </c>
      <c r="Q47" s="39">
        <v>1</v>
      </c>
      <c r="R47" s="41">
        <v>27</v>
      </c>
      <c r="S47" s="39">
        <v>3</v>
      </c>
      <c r="T47" s="39">
        <v>2</v>
      </c>
      <c r="U47" s="39" t="s">
        <v>3499</v>
      </c>
      <c r="V47" s="39" t="s">
        <v>997</v>
      </c>
      <c r="W47" s="39" t="s">
        <v>2598</v>
      </c>
      <c r="X47" s="39" t="s">
        <v>383</v>
      </c>
      <c r="Y47" s="39"/>
      <c r="Z47" s="39">
        <v>1</v>
      </c>
      <c r="AA47" s="39">
        <v>0</v>
      </c>
      <c r="AB47" s="39">
        <v>0</v>
      </c>
      <c r="AC47" s="39">
        <v>0</v>
      </c>
      <c r="AD47" s="39">
        <v>0</v>
      </c>
      <c r="AE47" s="39">
        <v>0</v>
      </c>
      <c r="AF47" s="39">
        <v>0</v>
      </c>
      <c r="AG47" s="39" t="s">
        <v>2598</v>
      </c>
      <c r="AH47" s="39" t="s">
        <v>383</v>
      </c>
      <c r="AI47" s="39">
        <v>1</v>
      </c>
      <c r="AJ47" s="39">
        <v>0</v>
      </c>
      <c r="AK47" s="39">
        <v>0</v>
      </c>
      <c r="AL47" s="39">
        <v>0</v>
      </c>
      <c r="AM47" s="39">
        <v>0</v>
      </c>
      <c r="AN47" s="39">
        <v>0</v>
      </c>
      <c r="AO47" s="39">
        <v>0</v>
      </c>
      <c r="AP47" s="39"/>
      <c r="AQ47" s="39">
        <v>0</v>
      </c>
      <c r="AR47" s="39"/>
      <c r="AS47" s="39">
        <v>32</v>
      </c>
      <c r="AT47" s="39">
        <v>32</v>
      </c>
      <c r="AU47" s="39">
        <v>1</v>
      </c>
      <c r="AV47" s="39"/>
      <c r="AW47" s="39">
        <v>1</v>
      </c>
      <c r="AX47" s="39" t="s">
        <v>383</v>
      </c>
      <c r="AY47" s="39">
        <v>1</v>
      </c>
      <c r="AZ47" s="39">
        <v>0</v>
      </c>
      <c r="BA47" s="39">
        <v>0</v>
      </c>
      <c r="BB47" s="39">
        <v>0</v>
      </c>
      <c r="BC47" s="39"/>
      <c r="BD47" s="39">
        <v>2</v>
      </c>
      <c r="BE47" s="39" t="s">
        <v>383</v>
      </c>
      <c r="BF47" s="39">
        <v>0</v>
      </c>
      <c r="BG47" s="39">
        <v>1</v>
      </c>
      <c r="BH47" s="39">
        <v>0</v>
      </c>
      <c r="BI47" s="39">
        <v>0</v>
      </c>
      <c r="BJ47" s="39"/>
      <c r="BK47" s="39">
        <v>4</v>
      </c>
      <c r="BL47" s="39">
        <v>1</v>
      </c>
      <c r="BM47" s="64" t="s">
        <v>383</v>
      </c>
      <c r="BN47" s="39">
        <v>1</v>
      </c>
      <c r="BO47" s="39">
        <v>0</v>
      </c>
      <c r="BP47" s="39">
        <v>0</v>
      </c>
      <c r="BQ47" s="39">
        <v>0</v>
      </c>
      <c r="BR47" s="39">
        <v>0</v>
      </c>
      <c r="BS47" s="39">
        <v>0</v>
      </c>
      <c r="BT47" s="39">
        <v>0</v>
      </c>
      <c r="BU47" s="39"/>
      <c r="BV47" s="39">
        <v>4</v>
      </c>
      <c r="BW47" s="39">
        <v>3</v>
      </c>
      <c r="BX47" s="39"/>
      <c r="BY47" s="39">
        <v>0</v>
      </c>
      <c r="BZ47" s="39">
        <v>0</v>
      </c>
      <c r="CA47" s="39">
        <v>1</v>
      </c>
      <c r="CB47" s="39">
        <v>0</v>
      </c>
      <c r="CC47" s="39"/>
      <c r="CD47" s="39">
        <v>4</v>
      </c>
      <c r="CE47" s="39">
        <v>0</v>
      </c>
      <c r="CF47" s="39"/>
      <c r="CG47" s="39">
        <v>2</v>
      </c>
      <c r="CH47" s="39"/>
      <c r="CI47" s="39">
        <v>3</v>
      </c>
      <c r="CJ47" s="39">
        <v>3</v>
      </c>
      <c r="CK47" s="39"/>
      <c r="CL47" s="39" t="s">
        <v>2404</v>
      </c>
      <c r="CM47" s="39"/>
      <c r="CN47" s="39">
        <v>1</v>
      </c>
      <c r="CO47" s="39">
        <v>1</v>
      </c>
      <c r="CP47" s="39">
        <v>0</v>
      </c>
      <c r="CQ47" s="39"/>
      <c r="CR47" s="39">
        <v>0</v>
      </c>
      <c r="CS47" s="39"/>
      <c r="CT47" s="39">
        <v>0</v>
      </c>
      <c r="CU47" s="39">
        <v>1</v>
      </c>
      <c r="CV47" s="39">
        <v>0</v>
      </c>
      <c r="CW47" s="39"/>
      <c r="CX47" s="39">
        <v>0</v>
      </c>
      <c r="CY47" s="39">
        <v>0</v>
      </c>
      <c r="CZ47" s="41"/>
      <c r="DA47" s="39">
        <v>0</v>
      </c>
      <c r="DB47" s="39"/>
      <c r="DC47" s="39">
        <v>0</v>
      </c>
      <c r="DD47" s="39"/>
      <c r="DE47" s="39">
        <v>0</v>
      </c>
      <c r="DF47" s="41"/>
      <c r="DG47" s="39">
        <v>1</v>
      </c>
      <c r="DH47" s="39">
        <v>2</v>
      </c>
      <c r="DI47" s="39">
        <v>1</v>
      </c>
      <c r="DJ47" s="39">
        <v>1</v>
      </c>
      <c r="DK47" s="39" t="s">
        <v>2492</v>
      </c>
      <c r="DL47" s="39">
        <v>0</v>
      </c>
      <c r="DM47" s="39"/>
      <c r="DN47" s="39">
        <v>0</v>
      </c>
      <c r="DO47" s="39"/>
      <c r="DP47" s="39">
        <v>1</v>
      </c>
      <c r="DQ47" s="39">
        <v>4</v>
      </c>
      <c r="DR47" s="39">
        <v>1</v>
      </c>
      <c r="DS47" s="39">
        <v>1</v>
      </c>
      <c r="DT47" s="39">
        <v>1</v>
      </c>
      <c r="DU47" s="39">
        <v>2</v>
      </c>
      <c r="DV47" s="39">
        <v>1</v>
      </c>
      <c r="DW47" s="39">
        <v>1</v>
      </c>
      <c r="DX47" s="39">
        <v>0</v>
      </c>
      <c r="DY47" s="39"/>
      <c r="DZ47" s="39">
        <v>0</v>
      </c>
      <c r="EA47" s="39"/>
      <c r="EB47" s="39">
        <v>1</v>
      </c>
      <c r="EC47" s="39">
        <v>1</v>
      </c>
      <c r="ED47" s="39" t="s">
        <v>3623</v>
      </c>
      <c r="EE47" s="39" t="s">
        <v>3624</v>
      </c>
      <c r="EF47" s="39">
        <v>1</v>
      </c>
      <c r="EG47" s="39"/>
      <c r="EH47" s="39">
        <v>0</v>
      </c>
      <c r="EI47" s="39" t="s">
        <v>383</v>
      </c>
      <c r="EJ47" s="39" t="s">
        <v>383</v>
      </c>
      <c r="EK47" s="39" t="s">
        <v>383</v>
      </c>
      <c r="EL47" s="39" t="s">
        <v>383</v>
      </c>
      <c r="EM47" s="39" t="s">
        <v>383</v>
      </c>
      <c r="EN47" s="39" t="s">
        <v>383</v>
      </c>
      <c r="EO47" s="39">
        <v>1</v>
      </c>
      <c r="EP47" s="39">
        <v>1</v>
      </c>
      <c r="EQ47" s="39" t="s">
        <v>2409</v>
      </c>
      <c r="ER47" s="39" t="s">
        <v>2462</v>
      </c>
      <c r="ES47" s="39" t="s">
        <v>3355</v>
      </c>
      <c r="ET47" s="64" t="s">
        <v>2469</v>
      </c>
      <c r="EU47" s="39">
        <v>0</v>
      </c>
      <c r="EV47" s="39">
        <v>0</v>
      </c>
      <c r="EW47" s="39" t="s">
        <v>383</v>
      </c>
      <c r="EX47" s="39" t="s">
        <v>383</v>
      </c>
      <c r="EY47" s="39" t="s">
        <v>383</v>
      </c>
      <c r="EZ47" s="39" t="s">
        <v>383</v>
      </c>
      <c r="FA47" s="39" t="s">
        <v>383</v>
      </c>
      <c r="FB47" s="39" t="s">
        <v>383</v>
      </c>
      <c r="FC47" s="39">
        <v>1</v>
      </c>
      <c r="FD47" s="39" t="s">
        <v>3072</v>
      </c>
      <c r="FE47" s="39" t="s">
        <v>2413</v>
      </c>
      <c r="FF47" s="39" t="s">
        <v>2462</v>
      </c>
      <c r="FG47" s="39" t="s">
        <v>3355</v>
      </c>
      <c r="FH47" s="39" t="s">
        <v>2469</v>
      </c>
      <c r="FI47" s="39">
        <v>0</v>
      </c>
      <c r="FJ47" s="39">
        <v>1</v>
      </c>
      <c r="FK47" s="39" t="s">
        <v>3625</v>
      </c>
      <c r="FL47" s="39" t="s">
        <v>2498</v>
      </c>
      <c r="FM47" s="39" t="s">
        <v>2466</v>
      </c>
      <c r="FN47" s="39" t="s">
        <v>383</v>
      </c>
      <c r="FO47" s="39" t="s">
        <v>383</v>
      </c>
      <c r="FP47" s="39">
        <v>0</v>
      </c>
      <c r="FQ47" s="39">
        <v>1</v>
      </c>
      <c r="FR47" s="39" t="s">
        <v>760</v>
      </c>
      <c r="FS47" s="39" t="s">
        <v>2409</v>
      </c>
      <c r="FT47" s="39" t="s">
        <v>2462</v>
      </c>
      <c r="FU47" s="39" t="s">
        <v>383</v>
      </c>
      <c r="FV47" s="39" t="s">
        <v>383</v>
      </c>
      <c r="FW47" s="39">
        <v>0</v>
      </c>
      <c r="FX47" s="39">
        <v>0</v>
      </c>
      <c r="FY47" s="39" t="s">
        <v>383</v>
      </c>
      <c r="FZ47" s="39" t="s">
        <v>383</v>
      </c>
      <c r="GA47" s="39" t="s">
        <v>383</v>
      </c>
      <c r="GB47" s="39" t="s">
        <v>383</v>
      </c>
      <c r="GC47" s="39" t="s">
        <v>383</v>
      </c>
      <c r="GD47" s="39" t="s">
        <v>383</v>
      </c>
      <c r="GE47" s="39">
        <v>1</v>
      </c>
      <c r="GF47" s="39" t="s">
        <v>3626</v>
      </c>
      <c r="GG47" s="39" t="s">
        <v>2498</v>
      </c>
      <c r="GH47" s="39" t="s">
        <v>383</v>
      </c>
      <c r="GI47" s="39" t="s">
        <v>383</v>
      </c>
      <c r="GJ47" s="39" t="s">
        <v>383</v>
      </c>
      <c r="GK47" s="39">
        <v>0</v>
      </c>
      <c r="GL47" s="39">
        <v>0</v>
      </c>
      <c r="GM47" s="39" t="s">
        <v>383</v>
      </c>
      <c r="GN47" s="39" t="s">
        <v>383</v>
      </c>
      <c r="GO47" s="39" t="s">
        <v>383</v>
      </c>
      <c r="GP47" s="39" t="s">
        <v>383</v>
      </c>
      <c r="GQ47" s="39" t="s">
        <v>383</v>
      </c>
      <c r="GR47" s="39" t="s">
        <v>383</v>
      </c>
      <c r="GS47" s="39" t="s">
        <v>383</v>
      </c>
      <c r="GT47" s="39">
        <v>1</v>
      </c>
      <c r="GU47" s="39">
        <v>2</v>
      </c>
      <c r="GV47" s="39"/>
      <c r="GW47" s="39">
        <v>1</v>
      </c>
      <c r="GX47" s="39">
        <v>50</v>
      </c>
      <c r="GY47" s="39" t="s">
        <v>3627</v>
      </c>
      <c r="GZ47" s="39">
        <v>0</v>
      </c>
      <c r="HA47" s="39" t="s">
        <v>383</v>
      </c>
      <c r="HB47" s="39"/>
      <c r="HC47" s="39">
        <v>0</v>
      </c>
      <c r="HD47" s="39" t="s">
        <v>383</v>
      </c>
      <c r="HE47" s="39"/>
      <c r="HF47" s="39">
        <v>1</v>
      </c>
      <c r="HG47" s="39">
        <v>2</v>
      </c>
      <c r="HH47" s="39" t="s">
        <v>2631</v>
      </c>
      <c r="HI47" s="39">
        <v>1</v>
      </c>
      <c r="HJ47" s="39">
        <v>15</v>
      </c>
      <c r="HK47" s="39" t="s">
        <v>2514</v>
      </c>
      <c r="HL47" s="39">
        <v>0</v>
      </c>
      <c r="HM47" s="39" t="s">
        <v>383</v>
      </c>
      <c r="HN47" s="39"/>
      <c r="HO47" s="39">
        <v>0</v>
      </c>
      <c r="HP47" s="39" t="s">
        <v>383</v>
      </c>
      <c r="HQ47" s="39">
        <v>0</v>
      </c>
      <c r="HR47" s="39" t="s">
        <v>383</v>
      </c>
      <c r="HS47" s="39">
        <v>0</v>
      </c>
      <c r="HT47" s="39"/>
      <c r="HU47" s="39" t="s">
        <v>383</v>
      </c>
      <c r="HV47" s="39" t="s">
        <v>383</v>
      </c>
      <c r="HW47" s="39"/>
      <c r="HX47" s="39" t="s">
        <v>383</v>
      </c>
      <c r="HY47" s="39" t="s">
        <v>2417</v>
      </c>
      <c r="HZ47" s="39"/>
      <c r="IA47" s="39" t="s">
        <v>1743</v>
      </c>
      <c r="IB47" s="39"/>
      <c r="IC47" s="39">
        <v>0</v>
      </c>
      <c r="ID47" s="39">
        <v>0</v>
      </c>
      <c r="IE47" s="39" t="s">
        <v>383</v>
      </c>
      <c r="IF47" s="39" t="s">
        <v>383</v>
      </c>
      <c r="IG47" s="39">
        <v>0</v>
      </c>
      <c r="IH47" s="39">
        <v>0</v>
      </c>
      <c r="II47" s="39" t="s">
        <v>383</v>
      </c>
      <c r="IJ47" s="39" t="s">
        <v>383</v>
      </c>
      <c r="IK47" s="39" t="s">
        <v>383</v>
      </c>
      <c r="IL47" s="39">
        <v>0</v>
      </c>
      <c r="IM47" s="39">
        <v>0</v>
      </c>
      <c r="IN47" s="39" t="s">
        <v>383</v>
      </c>
      <c r="IO47" s="39" t="s">
        <v>383</v>
      </c>
      <c r="IP47" s="39" t="s">
        <v>383</v>
      </c>
      <c r="IQ47" s="39">
        <v>0</v>
      </c>
      <c r="IR47" s="39">
        <v>0</v>
      </c>
      <c r="IS47" s="39" t="s">
        <v>383</v>
      </c>
      <c r="IT47" s="39" t="s">
        <v>383</v>
      </c>
      <c r="IU47" s="39" t="s">
        <v>383</v>
      </c>
      <c r="IV47" s="39">
        <v>0</v>
      </c>
      <c r="IW47" s="39">
        <v>0</v>
      </c>
      <c r="IX47" s="39" t="s">
        <v>383</v>
      </c>
      <c r="IY47" s="39" t="s">
        <v>383</v>
      </c>
      <c r="IZ47" s="39" t="s">
        <v>383</v>
      </c>
      <c r="JA47" s="39">
        <v>1</v>
      </c>
      <c r="JB47" s="39">
        <v>1</v>
      </c>
      <c r="JC47" s="39">
        <v>1</v>
      </c>
      <c r="JD47" s="39">
        <v>1</v>
      </c>
      <c r="JE47" s="39">
        <v>0</v>
      </c>
      <c r="JF47" s="39">
        <v>0</v>
      </c>
      <c r="JG47" s="39">
        <v>0</v>
      </c>
      <c r="JH47" s="39" t="s">
        <v>383</v>
      </c>
      <c r="JI47" s="39" t="s">
        <v>383</v>
      </c>
      <c r="JJ47" s="39">
        <v>0</v>
      </c>
      <c r="JK47" s="39">
        <v>0</v>
      </c>
      <c r="JL47" s="39" t="s">
        <v>383</v>
      </c>
      <c r="JM47" s="39" t="s">
        <v>383</v>
      </c>
      <c r="JN47" s="39" t="s">
        <v>383</v>
      </c>
      <c r="JO47" s="39">
        <v>2</v>
      </c>
      <c r="JP47" s="39">
        <v>2</v>
      </c>
      <c r="JQ47" s="39">
        <v>2</v>
      </c>
      <c r="JR47" s="39">
        <v>1</v>
      </c>
      <c r="JS47" s="39">
        <v>1</v>
      </c>
      <c r="JT47" s="39">
        <v>0</v>
      </c>
      <c r="JU47" s="39">
        <v>0</v>
      </c>
      <c r="JV47" s="39">
        <v>0</v>
      </c>
      <c r="JW47" s="39">
        <v>0</v>
      </c>
      <c r="JX47" s="39">
        <v>2</v>
      </c>
      <c r="JY47" s="39">
        <v>0</v>
      </c>
      <c r="JZ47" s="39">
        <v>2</v>
      </c>
      <c r="KA47" s="39">
        <v>2</v>
      </c>
      <c r="KB47" s="39">
        <v>0</v>
      </c>
      <c r="KC47" s="39">
        <v>0</v>
      </c>
      <c r="KD47" s="39">
        <v>0</v>
      </c>
      <c r="KE47" s="39">
        <v>0</v>
      </c>
      <c r="KF47" s="39"/>
      <c r="KG47" s="39"/>
      <c r="KH47" s="39">
        <v>0</v>
      </c>
      <c r="KI47" s="39"/>
      <c r="KJ47" s="39"/>
      <c r="KK47" s="39">
        <v>0</v>
      </c>
      <c r="KL47" s="39"/>
      <c r="KM47" s="39"/>
      <c r="KN47" s="39">
        <v>0</v>
      </c>
      <c r="KO47" s="39"/>
      <c r="KP47" s="39"/>
      <c r="KQ47" s="39">
        <v>0</v>
      </c>
      <c r="KR47" s="39">
        <v>0</v>
      </c>
      <c r="KS47" s="39"/>
      <c r="KT47" s="39" t="s">
        <v>2068</v>
      </c>
      <c r="KU47" s="39">
        <v>0</v>
      </c>
      <c r="KV47" s="39">
        <v>0</v>
      </c>
      <c r="KW47" s="39">
        <v>0</v>
      </c>
      <c r="KX47" s="39">
        <v>0</v>
      </c>
      <c r="KY47" s="39">
        <v>0</v>
      </c>
      <c r="KZ47" s="39">
        <v>0</v>
      </c>
      <c r="LA47" s="39">
        <v>0</v>
      </c>
      <c r="LB47" s="39">
        <v>0</v>
      </c>
      <c r="LC47" s="39">
        <v>1</v>
      </c>
      <c r="LD47" s="39"/>
      <c r="LE47" s="39">
        <v>3</v>
      </c>
      <c r="LF47" s="39">
        <v>0</v>
      </c>
      <c r="LG47" s="39">
        <v>0</v>
      </c>
      <c r="LH47" s="39">
        <v>0</v>
      </c>
      <c r="LI47" s="39">
        <v>1</v>
      </c>
      <c r="LJ47" s="39"/>
      <c r="LK47" s="39" t="s">
        <v>2421</v>
      </c>
      <c r="LL47" s="39">
        <v>1</v>
      </c>
      <c r="LM47" s="39">
        <v>0</v>
      </c>
      <c r="LN47" s="39">
        <v>0</v>
      </c>
      <c r="LO47" s="39">
        <v>0</v>
      </c>
      <c r="LP47" s="39">
        <v>0</v>
      </c>
      <c r="LQ47" s="39"/>
      <c r="LR47" s="39">
        <v>1</v>
      </c>
      <c r="LS47" s="39"/>
      <c r="LT47" s="39">
        <v>1</v>
      </c>
      <c r="LU47" s="39" t="s">
        <v>2806</v>
      </c>
      <c r="LV47" s="39">
        <v>1</v>
      </c>
      <c r="LW47" s="39">
        <v>0</v>
      </c>
      <c r="LX47" s="39">
        <v>0</v>
      </c>
      <c r="LY47" s="39"/>
      <c r="LZ47" s="39">
        <v>1</v>
      </c>
      <c r="MA47" s="39">
        <v>1</v>
      </c>
      <c r="MB47" s="39">
        <v>0</v>
      </c>
      <c r="MC47" s="39">
        <v>1</v>
      </c>
      <c r="MD47" s="39">
        <v>1</v>
      </c>
      <c r="ME47" s="39">
        <v>0</v>
      </c>
      <c r="MF47" s="39" t="s">
        <v>3628</v>
      </c>
      <c r="MG47" s="39">
        <v>1</v>
      </c>
      <c r="MH47" s="39"/>
      <c r="MI47" s="39">
        <v>1</v>
      </c>
      <c r="MJ47" s="39"/>
      <c r="MK47" s="39">
        <v>0</v>
      </c>
      <c r="ML47" s="39">
        <v>1</v>
      </c>
      <c r="MM47" s="39">
        <v>1</v>
      </c>
      <c r="MN47" s="39">
        <v>1</v>
      </c>
      <c r="MO47" s="39" t="s">
        <v>3629</v>
      </c>
      <c r="MP47" s="39"/>
      <c r="MQ47" s="39">
        <v>0</v>
      </c>
      <c r="MR47" s="39">
        <v>0</v>
      </c>
      <c r="MS47" s="39"/>
      <c r="MT47" s="39"/>
      <c r="MU47" s="39"/>
      <c r="MV47" s="39">
        <v>0</v>
      </c>
      <c r="MW47" s="39" t="s">
        <v>3169</v>
      </c>
      <c r="MX47" s="39">
        <v>1</v>
      </c>
      <c r="MY47" s="39">
        <v>0</v>
      </c>
      <c r="MZ47" s="39">
        <v>0</v>
      </c>
      <c r="NA47" s="39">
        <v>0</v>
      </c>
      <c r="NB47" s="39">
        <v>0</v>
      </c>
      <c r="NC47" s="39">
        <v>0</v>
      </c>
      <c r="ND47" s="39">
        <v>0</v>
      </c>
      <c r="NE47" s="39">
        <v>0</v>
      </c>
      <c r="NF47" s="39">
        <v>0</v>
      </c>
      <c r="NG47" s="39"/>
      <c r="NH47" s="39" t="s">
        <v>3630</v>
      </c>
      <c r="NI47" s="39"/>
      <c r="NJ47" s="39" t="s">
        <v>2673</v>
      </c>
      <c r="NK47" s="39" t="s">
        <v>2673</v>
      </c>
      <c r="NL47" s="39" t="s">
        <v>2964</v>
      </c>
      <c r="NM47" s="39">
        <v>0</v>
      </c>
      <c r="NN47" s="39"/>
      <c r="NO47" s="39"/>
      <c r="NP47" s="39"/>
      <c r="NQ47" s="39"/>
      <c r="NR47" s="39"/>
      <c r="NS47" s="39"/>
      <c r="NT47" s="39"/>
      <c r="NU47" s="39"/>
      <c r="NV47" s="39"/>
      <c r="NW47" s="64">
        <v>0</v>
      </c>
      <c r="NX47" s="39"/>
      <c r="NY47" s="39">
        <v>1</v>
      </c>
      <c r="NZ47" s="39">
        <v>1</v>
      </c>
      <c r="OA47" s="39" t="s">
        <v>3631</v>
      </c>
      <c r="OB47" s="39">
        <v>1</v>
      </c>
      <c r="OC47" s="39">
        <v>1</v>
      </c>
      <c r="OD47" s="39">
        <v>1</v>
      </c>
      <c r="OE47" s="39">
        <v>1</v>
      </c>
      <c r="OF47" s="39">
        <v>0</v>
      </c>
      <c r="OG47" s="39">
        <v>0</v>
      </c>
      <c r="OH47" s="39">
        <v>0</v>
      </c>
      <c r="OI47" s="39">
        <v>0</v>
      </c>
      <c r="OJ47" s="39"/>
      <c r="OK47" s="39">
        <v>1</v>
      </c>
      <c r="OL47" s="39"/>
      <c r="OM47" s="39" t="s">
        <v>2434</v>
      </c>
      <c r="ON47" s="39">
        <v>1</v>
      </c>
      <c r="OO47" s="39">
        <v>0</v>
      </c>
      <c r="OP47" s="39">
        <v>0</v>
      </c>
      <c r="OQ47" s="39">
        <v>0</v>
      </c>
      <c r="OR47" s="39">
        <v>0</v>
      </c>
      <c r="OS47" s="39">
        <v>0</v>
      </c>
      <c r="OT47" s="39">
        <v>0</v>
      </c>
      <c r="OU47" s="39">
        <v>0</v>
      </c>
      <c r="OV47" s="39">
        <v>0</v>
      </c>
      <c r="OW47" s="39">
        <v>0</v>
      </c>
      <c r="OX47" s="39"/>
      <c r="OY47" s="39"/>
      <c r="OZ47" s="39" t="s">
        <v>1241</v>
      </c>
      <c r="PA47" s="39">
        <v>0</v>
      </c>
      <c r="PB47" s="39">
        <v>0</v>
      </c>
      <c r="PC47" s="39">
        <v>0</v>
      </c>
      <c r="PD47" s="39">
        <v>0</v>
      </c>
      <c r="PE47" s="39">
        <v>1</v>
      </c>
      <c r="PF47" s="39">
        <v>0</v>
      </c>
      <c r="PG47" s="39">
        <v>0</v>
      </c>
      <c r="PH47" s="39"/>
      <c r="PI47" s="39">
        <v>9</v>
      </c>
      <c r="PJ47" s="39" t="s">
        <v>2435</v>
      </c>
      <c r="PK47" s="39">
        <v>0</v>
      </c>
      <c r="PL47" s="39">
        <v>0</v>
      </c>
      <c r="PM47" s="39">
        <v>0</v>
      </c>
      <c r="PN47" s="39">
        <v>0</v>
      </c>
      <c r="PO47" s="39">
        <v>0</v>
      </c>
      <c r="PP47" s="39">
        <v>0</v>
      </c>
      <c r="PQ47" s="39">
        <v>0</v>
      </c>
      <c r="PR47" s="39">
        <v>0</v>
      </c>
      <c r="PS47" s="39">
        <v>1</v>
      </c>
      <c r="PT47" s="39"/>
      <c r="PU47" s="39"/>
      <c r="PV47" s="39"/>
      <c r="PW47" s="39">
        <v>0</v>
      </c>
      <c r="PX47" s="39"/>
      <c r="PY47" s="39"/>
      <c r="PZ47" s="39" t="s">
        <v>383</v>
      </c>
      <c r="QA47" s="39" t="s">
        <v>3632</v>
      </c>
      <c r="QB47" s="39" t="s">
        <v>3632</v>
      </c>
      <c r="QC47" s="39" t="s">
        <v>3633</v>
      </c>
      <c r="QD47" s="39">
        <v>1</v>
      </c>
      <c r="QE47" s="39">
        <v>1</v>
      </c>
      <c r="QF47" s="39">
        <v>0</v>
      </c>
      <c r="QG47" s="39">
        <v>0</v>
      </c>
      <c r="QH47" s="39">
        <v>0</v>
      </c>
      <c r="QI47" s="39">
        <v>0</v>
      </c>
      <c r="QJ47" s="39">
        <v>0</v>
      </c>
      <c r="QK47" s="39">
        <v>0</v>
      </c>
      <c r="QL47" s="39"/>
      <c r="QM47" s="39" t="s">
        <v>2442</v>
      </c>
      <c r="QN47" s="64">
        <v>1</v>
      </c>
      <c r="QO47" s="39">
        <v>0</v>
      </c>
      <c r="QP47" s="39">
        <v>0</v>
      </c>
      <c r="QQ47" s="39">
        <v>0</v>
      </c>
      <c r="QR47" s="39">
        <v>0</v>
      </c>
      <c r="QS47" s="39"/>
      <c r="QT47" s="39" t="s">
        <v>2442</v>
      </c>
      <c r="QU47" s="39">
        <v>0</v>
      </c>
      <c r="QV47" s="39">
        <v>1</v>
      </c>
      <c r="QW47" s="39">
        <v>0</v>
      </c>
      <c r="QX47" s="39">
        <v>0</v>
      </c>
      <c r="QY47" s="39">
        <v>0</v>
      </c>
      <c r="QZ47" s="39">
        <v>0</v>
      </c>
      <c r="RA47" s="39">
        <v>0</v>
      </c>
      <c r="RB47" s="39"/>
      <c r="RC47" s="39">
        <v>0</v>
      </c>
      <c r="RD47" s="39">
        <v>0</v>
      </c>
      <c r="RE47" s="39">
        <v>0</v>
      </c>
      <c r="RF47" s="39"/>
      <c r="RG47" s="39">
        <v>0</v>
      </c>
      <c r="RH47" s="39">
        <v>0</v>
      </c>
      <c r="RI47" s="39"/>
      <c r="RJ47" s="39">
        <v>0</v>
      </c>
      <c r="RK47" s="39">
        <v>0</v>
      </c>
      <c r="RL47" s="39"/>
      <c r="RM47" s="39">
        <v>0</v>
      </c>
      <c r="RN47" s="39">
        <v>0</v>
      </c>
      <c r="RO47" s="39"/>
      <c r="RP47" s="39">
        <v>0</v>
      </c>
      <c r="RQ47" s="39"/>
      <c r="RR47" s="39" t="s">
        <v>2841</v>
      </c>
      <c r="RS47" s="39">
        <v>1</v>
      </c>
      <c r="RT47" s="39">
        <v>0</v>
      </c>
      <c r="RU47" s="39">
        <v>1</v>
      </c>
      <c r="RV47" s="39">
        <v>0</v>
      </c>
      <c r="RW47" s="39">
        <v>0</v>
      </c>
      <c r="RX47" s="39">
        <v>0</v>
      </c>
      <c r="RY47" s="39">
        <v>0</v>
      </c>
      <c r="RZ47" s="39">
        <v>0</v>
      </c>
      <c r="SA47" s="39">
        <v>0</v>
      </c>
      <c r="SB47" s="39">
        <v>0</v>
      </c>
      <c r="SC47" s="39">
        <v>0</v>
      </c>
      <c r="SD47" s="39">
        <v>0</v>
      </c>
      <c r="SE47" s="39">
        <v>0</v>
      </c>
      <c r="SF47" s="39">
        <v>0</v>
      </c>
      <c r="SG47" s="39"/>
      <c r="SH47" s="39"/>
      <c r="SI47" s="39" t="s">
        <v>2435</v>
      </c>
      <c r="SJ47" s="39">
        <v>0</v>
      </c>
      <c r="SK47" s="39">
        <v>0</v>
      </c>
      <c r="SL47" s="39">
        <v>0</v>
      </c>
      <c r="SM47" s="39">
        <v>0</v>
      </c>
      <c r="SN47" s="39">
        <v>0</v>
      </c>
      <c r="SO47" s="39">
        <v>0</v>
      </c>
      <c r="SP47" s="39">
        <v>0</v>
      </c>
      <c r="SQ47" s="39">
        <v>0</v>
      </c>
      <c r="SR47" s="39">
        <v>0</v>
      </c>
      <c r="SS47" s="39">
        <v>1</v>
      </c>
      <c r="ST47" s="39"/>
      <c r="SU47" s="39" t="s">
        <v>2447</v>
      </c>
      <c r="SV47" s="39">
        <v>1</v>
      </c>
      <c r="SW47" s="39">
        <v>0</v>
      </c>
      <c r="SX47" s="39">
        <v>0</v>
      </c>
      <c r="SY47" s="39">
        <v>0</v>
      </c>
      <c r="SZ47" s="39">
        <v>0</v>
      </c>
      <c r="TA47" s="39"/>
      <c r="TB47" s="39"/>
      <c r="TC47" s="39"/>
      <c r="TD47" s="39">
        <v>1</v>
      </c>
      <c r="TE47" s="39" t="s">
        <v>3370</v>
      </c>
      <c r="TF47" s="39">
        <v>1</v>
      </c>
      <c r="TG47" s="39"/>
      <c r="TH47" s="39" t="s">
        <v>3010</v>
      </c>
      <c r="TI47" s="39">
        <v>1</v>
      </c>
      <c r="TJ47" s="39">
        <v>0</v>
      </c>
      <c r="TK47" s="39">
        <v>1</v>
      </c>
      <c r="TL47" s="39">
        <v>0</v>
      </c>
      <c r="TM47" s="39">
        <v>0</v>
      </c>
      <c r="TN47" s="39">
        <v>0</v>
      </c>
      <c r="TO47" s="39">
        <v>0</v>
      </c>
      <c r="TP47" s="39">
        <v>0</v>
      </c>
      <c r="TQ47" s="39"/>
      <c r="TR47" s="39">
        <v>1</v>
      </c>
      <c r="TS47" s="39" t="s">
        <v>2435</v>
      </c>
      <c r="TT47" s="39">
        <v>0</v>
      </c>
      <c r="TU47" s="39">
        <v>0</v>
      </c>
      <c r="TV47" s="39">
        <v>0</v>
      </c>
      <c r="TW47" s="39">
        <v>0</v>
      </c>
      <c r="TX47" s="39">
        <v>0</v>
      </c>
      <c r="TY47" s="39">
        <v>0</v>
      </c>
      <c r="TZ47" s="39">
        <v>0</v>
      </c>
      <c r="UA47" s="39">
        <v>0</v>
      </c>
      <c r="UB47" s="39">
        <v>1</v>
      </c>
      <c r="UC47" s="39"/>
      <c r="UD47" s="39">
        <f t="shared" si="4"/>
        <v>0</v>
      </c>
      <c r="UE47" s="39" t="s">
        <v>1241</v>
      </c>
      <c r="UF47" s="39">
        <v>0</v>
      </c>
      <c r="UG47" s="39">
        <v>0</v>
      </c>
      <c r="UH47" s="39">
        <v>0</v>
      </c>
      <c r="UI47" s="39">
        <v>0</v>
      </c>
      <c r="UJ47" s="39">
        <v>1</v>
      </c>
      <c r="UK47" s="39">
        <v>0</v>
      </c>
      <c r="UL47" s="39">
        <v>0</v>
      </c>
      <c r="UM47" s="39" t="s">
        <v>2418</v>
      </c>
      <c r="UN47" s="39">
        <v>1</v>
      </c>
      <c r="UO47" s="39" t="s">
        <v>383</v>
      </c>
      <c r="UP47" s="39">
        <v>0</v>
      </c>
      <c r="UQ47" s="39" t="s">
        <v>383</v>
      </c>
      <c r="UR47" s="39" t="s">
        <v>383</v>
      </c>
      <c r="US47" s="39" t="s">
        <v>383</v>
      </c>
      <c r="UT47" s="39" t="s">
        <v>383</v>
      </c>
      <c r="UU47" s="39" t="s">
        <v>3518</v>
      </c>
      <c r="UV47" s="39">
        <v>1</v>
      </c>
      <c r="UW47" s="39" t="s">
        <v>3634</v>
      </c>
      <c r="UX47" s="39" t="s">
        <v>2846</v>
      </c>
      <c r="UY47" s="39" t="s">
        <v>2846</v>
      </c>
      <c r="UZ47" s="39">
        <v>1</v>
      </c>
      <c r="VA47" s="39">
        <v>0</v>
      </c>
      <c r="VB47" s="39">
        <v>0</v>
      </c>
      <c r="VC47" s="39">
        <v>0</v>
      </c>
      <c r="VD47" s="39">
        <v>0</v>
      </c>
      <c r="VE47" s="39">
        <v>0</v>
      </c>
      <c r="VF47" s="39">
        <v>0</v>
      </c>
      <c r="VG47" s="39">
        <v>0</v>
      </c>
      <c r="VH47" s="39"/>
      <c r="VI47" s="39">
        <v>1</v>
      </c>
      <c r="VJ47" s="39">
        <v>1</v>
      </c>
      <c r="VK47" s="39">
        <v>5</v>
      </c>
      <c r="VL47" s="39"/>
      <c r="VM47" s="39" t="s">
        <v>383</v>
      </c>
      <c r="VN47" s="39" t="s">
        <v>383</v>
      </c>
      <c r="VO47" s="39" t="s">
        <v>383</v>
      </c>
      <c r="VP47" s="39" t="s">
        <v>383</v>
      </c>
      <c r="VQ47" s="39" t="s">
        <v>383</v>
      </c>
      <c r="VR47" s="39" t="s">
        <v>383</v>
      </c>
      <c r="VS47" s="39" t="s">
        <v>383</v>
      </c>
      <c r="VT47" s="39" t="s">
        <v>383</v>
      </c>
      <c r="VU47" s="39" t="s">
        <v>383</v>
      </c>
      <c r="VV47" s="39" t="s">
        <v>3635</v>
      </c>
      <c r="VW47" s="39" t="s">
        <v>3636</v>
      </c>
      <c r="VX47" s="39">
        <v>1</v>
      </c>
      <c r="VY47" s="39">
        <v>0</v>
      </c>
      <c r="VZ47" s="39">
        <v>0</v>
      </c>
      <c r="WA47" s="39">
        <v>0</v>
      </c>
      <c r="WB47" s="39">
        <v>0</v>
      </c>
      <c r="WC47" s="39">
        <v>0</v>
      </c>
      <c r="WD47" s="39">
        <v>0</v>
      </c>
      <c r="WE47" s="39">
        <v>0</v>
      </c>
      <c r="WF47" s="39">
        <v>0</v>
      </c>
      <c r="WG47" s="39">
        <v>0</v>
      </c>
      <c r="WH47" s="39">
        <v>0</v>
      </c>
      <c r="WI47" s="39">
        <v>0</v>
      </c>
      <c r="WJ47" s="39">
        <v>0</v>
      </c>
      <c r="WK47" s="39">
        <v>1</v>
      </c>
      <c r="WL47" s="39"/>
      <c r="WM47" s="39"/>
      <c r="WN47" s="39"/>
      <c r="WO47" s="39">
        <f t="shared" si="3"/>
        <v>1</v>
      </c>
      <c r="WP47" s="39" t="s">
        <v>2577</v>
      </c>
      <c r="WQ47" s="39"/>
      <c r="WR47" s="39" t="s">
        <v>3637</v>
      </c>
      <c r="WS47" s="39">
        <v>1</v>
      </c>
      <c r="WT47" s="39">
        <v>1</v>
      </c>
      <c r="WU47" s="39">
        <v>1</v>
      </c>
      <c r="WV47" s="39">
        <v>1</v>
      </c>
      <c r="WW47" s="39">
        <v>1</v>
      </c>
      <c r="WX47" s="39">
        <v>1</v>
      </c>
      <c r="WY47" s="39">
        <v>1</v>
      </c>
      <c r="WZ47" s="39">
        <v>1</v>
      </c>
      <c r="XA47" s="39">
        <v>0</v>
      </c>
      <c r="XB47" s="39">
        <v>0</v>
      </c>
      <c r="XC47" s="39">
        <v>0</v>
      </c>
      <c r="XD47" s="39"/>
      <c r="XE47" s="39"/>
      <c r="XF47" s="39">
        <v>1</v>
      </c>
      <c r="XG47" s="39" t="s">
        <v>2447</v>
      </c>
      <c r="XH47" s="39">
        <v>1</v>
      </c>
      <c r="XI47" s="39">
        <v>0</v>
      </c>
      <c r="XJ47" s="39">
        <v>0</v>
      </c>
      <c r="XK47" s="39">
        <v>0</v>
      </c>
      <c r="XL47" s="39">
        <v>0</v>
      </c>
      <c r="XM47" s="39"/>
      <c r="XN47" s="39"/>
      <c r="XO47" s="57" t="e">
        <f>SUM(XF47+WO47+VA47+UD47+TR47+TD47+#REF!)</f>
        <v>#REF!</v>
      </c>
      <c r="XP47" s="57">
        <v>5</v>
      </c>
      <c r="XQ47" s="56">
        <v>1</v>
      </c>
    </row>
    <row r="48" spans="1:641" ht="15" customHeight="1" x14ac:dyDescent="0.2">
      <c r="A48" s="63">
        <v>42439</v>
      </c>
      <c r="B48" s="63" t="s">
        <v>899</v>
      </c>
      <c r="C48" s="52" t="s">
        <v>978</v>
      </c>
      <c r="D48" s="39" t="s">
        <v>2920</v>
      </c>
      <c r="E48" s="52" t="s">
        <v>3481</v>
      </c>
      <c r="F48" s="52" t="s">
        <v>3638</v>
      </c>
      <c r="G48" s="52">
        <v>8.8382539999999992</v>
      </c>
      <c r="H48" s="52">
        <v>-79.964534999999998</v>
      </c>
      <c r="I48" s="52">
        <v>8.8381829669999998</v>
      </c>
      <c r="J48" s="52">
        <v>-79.964648999999994</v>
      </c>
      <c r="K48" s="52">
        <v>-79.964534999999998</v>
      </c>
      <c r="L48" s="52">
        <v>255.58243429000001</v>
      </c>
      <c r="M48" s="39">
        <v>16</v>
      </c>
      <c r="N48" s="39"/>
      <c r="O48" s="39">
        <v>4</v>
      </c>
      <c r="P48" s="39" t="s">
        <v>3639</v>
      </c>
      <c r="Q48" s="39">
        <v>1</v>
      </c>
      <c r="R48" s="41">
        <v>27</v>
      </c>
      <c r="S48" s="39">
        <v>2</v>
      </c>
      <c r="T48" s="39">
        <v>2</v>
      </c>
      <c r="U48" s="39" t="s">
        <v>2454</v>
      </c>
      <c r="V48" s="39" t="s">
        <v>2455</v>
      </c>
      <c r="W48" s="39" t="s">
        <v>2456</v>
      </c>
      <c r="X48" s="39" t="s">
        <v>383</v>
      </c>
      <c r="Y48" s="39"/>
      <c r="Z48" s="39">
        <v>0</v>
      </c>
      <c r="AA48" s="39">
        <v>1</v>
      </c>
      <c r="AB48" s="39">
        <v>0</v>
      </c>
      <c r="AC48" s="39">
        <v>1</v>
      </c>
      <c r="AD48" s="39">
        <v>0</v>
      </c>
      <c r="AE48" s="39">
        <v>0</v>
      </c>
      <c r="AF48" s="39">
        <v>0</v>
      </c>
      <c r="AG48" s="39" t="s">
        <v>2401</v>
      </c>
      <c r="AH48" s="39" t="s">
        <v>383</v>
      </c>
      <c r="AI48" s="39">
        <v>0</v>
      </c>
      <c r="AJ48" s="39">
        <v>0</v>
      </c>
      <c r="AK48" s="39">
        <v>0</v>
      </c>
      <c r="AL48" s="39">
        <v>1</v>
      </c>
      <c r="AM48" s="39">
        <v>0</v>
      </c>
      <c r="AN48" s="39">
        <v>0</v>
      </c>
      <c r="AO48" s="39">
        <v>0</v>
      </c>
      <c r="AP48" s="39"/>
      <c r="AQ48" s="39">
        <v>0</v>
      </c>
      <c r="AR48" s="39"/>
      <c r="AS48" s="39">
        <v>11</v>
      </c>
      <c r="AT48" s="39">
        <v>27</v>
      </c>
      <c r="AU48" s="39">
        <v>1</v>
      </c>
      <c r="AV48" s="39"/>
      <c r="AW48" s="39">
        <v>1</v>
      </c>
      <c r="AX48" s="39" t="s">
        <v>383</v>
      </c>
      <c r="AY48" s="39">
        <v>1</v>
      </c>
      <c r="AZ48" s="39">
        <v>0</v>
      </c>
      <c r="BA48" s="39">
        <v>0</v>
      </c>
      <c r="BB48" s="39">
        <v>0</v>
      </c>
      <c r="BC48" s="39"/>
      <c r="BD48" s="39">
        <v>2</v>
      </c>
      <c r="BE48" s="39" t="s">
        <v>383</v>
      </c>
      <c r="BF48" s="39">
        <v>0</v>
      </c>
      <c r="BG48" s="39">
        <v>1</v>
      </c>
      <c r="BH48" s="39">
        <v>0</v>
      </c>
      <c r="BI48" s="39">
        <v>0</v>
      </c>
      <c r="BJ48" s="39"/>
      <c r="BK48" s="39">
        <v>4</v>
      </c>
      <c r="BL48" s="64">
        <v>1</v>
      </c>
      <c r="BM48" s="64" t="s">
        <v>383</v>
      </c>
      <c r="BN48" s="39">
        <v>1</v>
      </c>
      <c r="BO48" s="39">
        <v>0</v>
      </c>
      <c r="BP48" s="39">
        <v>0</v>
      </c>
      <c r="BQ48" s="39">
        <v>0</v>
      </c>
      <c r="BR48" s="39">
        <v>0</v>
      </c>
      <c r="BS48" s="39">
        <v>0</v>
      </c>
      <c r="BT48" s="39">
        <v>1</v>
      </c>
      <c r="BU48" s="39" t="s">
        <v>2625</v>
      </c>
      <c r="BV48" s="39">
        <v>3</v>
      </c>
      <c r="BW48" s="39">
        <v>5</v>
      </c>
      <c r="BX48" s="39"/>
      <c r="BY48" s="39">
        <v>1</v>
      </c>
      <c r="BZ48" s="39">
        <v>0</v>
      </c>
      <c r="CA48" s="39">
        <v>1</v>
      </c>
      <c r="CB48" s="39">
        <v>0</v>
      </c>
      <c r="CC48" s="39"/>
      <c r="CD48" s="39">
        <v>3</v>
      </c>
      <c r="CE48" s="39">
        <v>1</v>
      </c>
      <c r="CF48" s="39"/>
      <c r="CG48" s="39">
        <v>2</v>
      </c>
      <c r="CH48" s="39"/>
      <c r="CI48" s="39">
        <v>3</v>
      </c>
      <c r="CJ48" s="39">
        <v>3</v>
      </c>
      <c r="CK48" s="39"/>
      <c r="CL48" s="39" t="s">
        <v>2404</v>
      </c>
      <c r="CM48" s="39"/>
      <c r="CN48" s="39">
        <v>1</v>
      </c>
      <c r="CO48" s="39">
        <v>0</v>
      </c>
      <c r="CP48" s="39">
        <v>0</v>
      </c>
      <c r="CQ48" s="39"/>
      <c r="CR48" s="39">
        <v>0</v>
      </c>
      <c r="CS48" s="39"/>
      <c r="CT48" s="39">
        <v>0</v>
      </c>
      <c r="CU48" s="39">
        <v>1</v>
      </c>
      <c r="CV48" s="39">
        <v>1</v>
      </c>
      <c r="CW48" s="39"/>
      <c r="CX48" s="39">
        <v>0</v>
      </c>
      <c r="CY48" s="39">
        <v>1</v>
      </c>
      <c r="CZ48" s="41">
        <v>1</v>
      </c>
      <c r="DA48" s="39">
        <v>0</v>
      </c>
      <c r="DB48" s="39"/>
      <c r="DC48" s="39">
        <v>0</v>
      </c>
      <c r="DD48" s="39"/>
      <c r="DE48" s="39">
        <v>0</v>
      </c>
      <c r="DF48" s="41"/>
      <c r="DG48" s="39">
        <v>1</v>
      </c>
      <c r="DH48" s="39">
        <v>1</v>
      </c>
      <c r="DI48" s="39">
        <v>0</v>
      </c>
      <c r="DJ48" s="39"/>
      <c r="DK48" s="39"/>
      <c r="DL48" s="39">
        <v>0</v>
      </c>
      <c r="DM48" s="39"/>
      <c r="DN48" s="39">
        <v>0</v>
      </c>
      <c r="DO48" s="39"/>
      <c r="DP48" s="39">
        <v>1</v>
      </c>
      <c r="DQ48" s="39">
        <v>2</v>
      </c>
      <c r="DR48" s="39">
        <v>0</v>
      </c>
      <c r="DS48" s="39"/>
      <c r="DT48" s="39">
        <v>0</v>
      </c>
      <c r="DU48" s="39"/>
      <c r="DV48" s="39">
        <v>0</v>
      </c>
      <c r="DW48" s="39"/>
      <c r="DX48" s="39">
        <v>0</v>
      </c>
      <c r="DY48" s="39"/>
      <c r="DZ48" s="39">
        <v>1</v>
      </c>
      <c r="EA48" s="39" t="s">
        <v>2406</v>
      </c>
      <c r="EB48" s="39">
        <v>0</v>
      </c>
      <c r="EC48" s="39">
        <v>0</v>
      </c>
      <c r="ED48" s="39" t="s">
        <v>383</v>
      </c>
      <c r="EE48" s="39" t="s">
        <v>383</v>
      </c>
      <c r="EF48" s="39" t="s">
        <v>383</v>
      </c>
      <c r="EG48" s="39"/>
      <c r="EH48" s="39">
        <v>1</v>
      </c>
      <c r="EI48" s="39">
        <v>1</v>
      </c>
      <c r="EJ48" s="39" t="s">
        <v>2409</v>
      </c>
      <c r="EK48" s="39" t="s">
        <v>2462</v>
      </c>
      <c r="EL48" s="39" t="s">
        <v>2607</v>
      </c>
      <c r="EM48" s="39" t="s">
        <v>2464</v>
      </c>
      <c r="EN48" s="39">
        <v>0</v>
      </c>
      <c r="EO48" s="39">
        <v>1</v>
      </c>
      <c r="EP48" s="39" t="s">
        <v>2996</v>
      </c>
      <c r="EQ48" s="39" t="s">
        <v>2498</v>
      </c>
      <c r="ER48" s="39" t="s">
        <v>2466</v>
      </c>
      <c r="ES48" s="39" t="s">
        <v>2664</v>
      </c>
      <c r="ET48" s="64" t="s">
        <v>2415</v>
      </c>
      <c r="EU48" s="39">
        <v>0</v>
      </c>
      <c r="EV48" s="39">
        <v>0</v>
      </c>
      <c r="EW48" s="39" t="s">
        <v>383</v>
      </c>
      <c r="EX48" s="39" t="s">
        <v>383</v>
      </c>
      <c r="EY48" s="39" t="s">
        <v>383</v>
      </c>
      <c r="EZ48" s="39" t="s">
        <v>383</v>
      </c>
      <c r="FA48" s="39" t="s">
        <v>383</v>
      </c>
      <c r="FB48" s="39">
        <v>0</v>
      </c>
      <c r="FC48" s="39">
        <v>1</v>
      </c>
      <c r="FD48" s="39" t="s">
        <v>3378</v>
      </c>
      <c r="FE48" s="39" t="s">
        <v>2498</v>
      </c>
      <c r="FF48" s="39" t="s">
        <v>2466</v>
      </c>
      <c r="FG48" s="39" t="s">
        <v>2824</v>
      </c>
      <c r="FH48" s="39" t="s">
        <v>2415</v>
      </c>
      <c r="FI48" s="39">
        <v>0</v>
      </c>
      <c r="FJ48" s="39">
        <v>1</v>
      </c>
      <c r="FK48" s="39" t="s">
        <v>3640</v>
      </c>
      <c r="FL48" s="39" t="s">
        <v>2498</v>
      </c>
      <c r="FM48" s="39" t="s">
        <v>2466</v>
      </c>
      <c r="FN48" s="39" t="s">
        <v>2824</v>
      </c>
      <c r="FO48" s="39" t="s">
        <v>2415</v>
      </c>
      <c r="FP48" s="39">
        <v>0</v>
      </c>
      <c r="FQ48" s="39">
        <v>0</v>
      </c>
      <c r="FR48" s="39" t="s">
        <v>383</v>
      </c>
      <c r="FS48" s="39" t="s">
        <v>383</v>
      </c>
      <c r="FT48" s="39" t="s">
        <v>383</v>
      </c>
      <c r="FU48" s="39" t="s">
        <v>383</v>
      </c>
      <c r="FV48" s="39" t="s">
        <v>383</v>
      </c>
      <c r="FW48" s="39">
        <v>0</v>
      </c>
      <c r="FX48" s="39">
        <v>0</v>
      </c>
      <c r="FY48" s="39" t="s">
        <v>383</v>
      </c>
      <c r="FZ48" s="39" t="s">
        <v>383</v>
      </c>
      <c r="GA48" s="39" t="s">
        <v>383</v>
      </c>
      <c r="GB48" s="39" t="s">
        <v>383</v>
      </c>
      <c r="GC48" s="39" t="s">
        <v>383</v>
      </c>
      <c r="GD48" s="39">
        <v>0</v>
      </c>
      <c r="GE48" s="39">
        <v>1</v>
      </c>
      <c r="GF48" s="39">
        <v>3</v>
      </c>
      <c r="GG48" s="39" t="s">
        <v>2413</v>
      </c>
      <c r="GH48" s="39" t="s">
        <v>2462</v>
      </c>
      <c r="GI48" s="39" t="s">
        <v>2665</v>
      </c>
      <c r="GJ48" s="39" t="s">
        <v>2464</v>
      </c>
      <c r="GK48" s="39">
        <v>0</v>
      </c>
      <c r="GL48" s="39">
        <v>0</v>
      </c>
      <c r="GM48" s="39" t="s">
        <v>383</v>
      </c>
      <c r="GN48" s="39" t="s">
        <v>383</v>
      </c>
      <c r="GO48" s="39" t="s">
        <v>383</v>
      </c>
      <c r="GP48" s="39" t="s">
        <v>383</v>
      </c>
      <c r="GQ48" s="39" t="s">
        <v>383</v>
      </c>
      <c r="GR48" s="39" t="s">
        <v>383</v>
      </c>
      <c r="GS48" s="39" t="s">
        <v>383</v>
      </c>
      <c r="GT48" s="39">
        <v>0</v>
      </c>
      <c r="GU48" s="39" t="s">
        <v>383</v>
      </c>
      <c r="GV48" s="39"/>
      <c r="GW48" s="39">
        <v>1</v>
      </c>
      <c r="GX48" s="39">
        <v>5</v>
      </c>
      <c r="GY48" s="39"/>
      <c r="GZ48" s="39">
        <v>1</v>
      </c>
      <c r="HA48" s="39">
        <v>5</v>
      </c>
      <c r="HB48" s="39"/>
      <c r="HC48" s="39">
        <v>0</v>
      </c>
      <c r="HD48" s="39" t="s">
        <v>383</v>
      </c>
      <c r="HE48" s="39"/>
      <c r="HF48" s="39">
        <v>0</v>
      </c>
      <c r="HG48" s="39" t="s">
        <v>383</v>
      </c>
      <c r="HH48" s="39"/>
      <c r="HI48" s="39">
        <v>0</v>
      </c>
      <c r="HJ48" s="39" t="s">
        <v>383</v>
      </c>
      <c r="HK48" s="39"/>
      <c r="HL48" s="39">
        <v>0</v>
      </c>
      <c r="HM48" s="39" t="s">
        <v>383</v>
      </c>
      <c r="HN48" s="39"/>
      <c r="HO48" s="39">
        <v>0</v>
      </c>
      <c r="HP48" s="39" t="s">
        <v>383</v>
      </c>
      <c r="HQ48" s="39">
        <v>0</v>
      </c>
      <c r="HR48" s="39" t="s">
        <v>383</v>
      </c>
      <c r="HS48" s="39">
        <v>1</v>
      </c>
      <c r="HT48" s="39" t="s">
        <v>3641</v>
      </c>
      <c r="HU48" s="39">
        <v>5</v>
      </c>
      <c r="HV48" s="39" t="s">
        <v>383</v>
      </c>
      <c r="HW48" s="39"/>
      <c r="HX48" s="39" t="s">
        <v>383</v>
      </c>
      <c r="HY48" s="39" t="s">
        <v>2584</v>
      </c>
      <c r="HZ48" s="39" t="s">
        <v>3642</v>
      </c>
      <c r="IA48" s="39" t="s">
        <v>1734</v>
      </c>
      <c r="IB48" s="39"/>
      <c r="IC48" s="39">
        <v>0</v>
      </c>
      <c r="ID48" s="39">
        <v>0</v>
      </c>
      <c r="IE48" s="39" t="s">
        <v>383</v>
      </c>
      <c r="IF48" s="39" t="s">
        <v>383</v>
      </c>
      <c r="IG48" s="39">
        <v>1</v>
      </c>
      <c r="IH48" s="39">
        <v>9</v>
      </c>
      <c r="II48" s="39">
        <v>0</v>
      </c>
      <c r="IJ48" s="39">
        <v>0</v>
      </c>
      <c r="IK48" s="39" t="s">
        <v>383</v>
      </c>
      <c r="IL48" s="39">
        <v>0</v>
      </c>
      <c r="IM48" s="39">
        <v>0</v>
      </c>
      <c r="IN48" s="39" t="s">
        <v>383</v>
      </c>
      <c r="IO48" s="39" t="s">
        <v>383</v>
      </c>
      <c r="IP48" s="39" t="s">
        <v>383</v>
      </c>
      <c r="IQ48" s="39">
        <v>0</v>
      </c>
      <c r="IR48" s="39">
        <v>0</v>
      </c>
      <c r="IS48" s="39" t="s">
        <v>383</v>
      </c>
      <c r="IT48" s="39" t="s">
        <v>383</v>
      </c>
      <c r="IU48" s="39" t="s">
        <v>383</v>
      </c>
      <c r="IV48" s="39">
        <v>0</v>
      </c>
      <c r="IW48" s="39">
        <v>0</v>
      </c>
      <c r="IX48" s="39" t="s">
        <v>383</v>
      </c>
      <c r="IY48" s="39" t="s">
        <v>383</v>
      </c>
      <c r="IZ48" s="39" t="s">
        <v>383</v>
      </c>
      <c r="JA48" s="39">
        <v>1</v>
      </c>
      <c r="JB48" s="39">
        <v>1</v>
      </c>
      <c r="JC48" s="39">
        <v>0</v>
      </c>
      <c r="JD48" s="39">
        <v>1</v>
      </c>
      <c r="JE48" s="39">
        <v>0</v>
      </c>
      <c r="JF48" s="39">
        <v>0</v>
      </c>
      <c r="JG48" s="39">
        <v>0</v>
      </c>
      <c r="JH48" s="39" t="s">
        <v>383</v>
      </c>
      <c r="JI48" s="39" t="s">
        <v>383</v>
      </c>
      <c r="JJ48" s="39">
        <v>0</v>
      </c>
      <c r="JK48" s="39">
        <v>0</v>
      </c>
      <c r="JL48" s="39" t="s">
        <v>383</v>
      </c>
      <c r="JM48" s="39" t="s">
        <v>383</v>
      </c>
      <c r="JN48" s="39" t="s">
        <v>2896</v>
      </c>
      <c r="JO48" s="64">
        <v>6</v>
      </c>
      <c r="JP48" s="39">
        <v>0</v>
      </c>
      <c r="JQ48" s="39">
        <v>1</v>
      </c>
      <c r="JR48" s="39">
        <v>0</v>
      </c>
      <c r="JS48" s="39">
        <v>1</v>
      </c>
      <c r="JT48" s="39">
        <v>1</v>
      </c>
      <c r="JU48" s="39">
        <v>1</v>
      </c>
      <c r="JV48" s="39">
        <v>1</v>
      </c>
      <c r="JW48" s="39">
        <v>1</v>
      </c>
      <c r="JX48" s="39">
        <v>2</v>
      </c>
      <c r="JY48" s="39">
        <v>2</v>
      </c>
      <c r="JZ48" s="39">
        <v>2</v>
      </c>
      <c r="KA48" s="39">
        <v>2</v>
      </c>
      <c r="KB48" s="39">
        <v>1</v>
      </c>
      <c r="KC48" s="39">
        <v>1</v>
      </c>
      <c r="KD48" s="39">
        <v>0</v>
      </c>
      <c r="KE48" s="39">
        <v>21</v>
      </c>
      <c r="KF48" s="39">
        <v>10</v>
      </c>
      <c r="KG48" s="39"/>
      <c r="KH48" s="39">
        <v>7</v>
      </c>
      <c r="KI48" s="64">
        <v>5</v>
      </c>
      <c r="KJ48" s="39"/>
      <c r="KK48" s="39">
        <v>0</v>
      </c>
      <c r="KL48" s="39"/>
      <c r="KM48" s="39"/>
      <c r="KN48" s="39">
        <v>0</v>
      </c>
      <c r="KO48" s="39"/>
      <c r="KP48" s="39"/>
      <c r="KQ48" s="39">
        <v>1</v>
      </c>
      <c r="KR48" s="39" t="s">
        <v>3643</v>
      </c>
      <c r="KS48" s="39" t="s">
        <v>2473</v>
      </c>
      <c r="KT48" s="39" t="s">
        <v>2068</v>
      </c>
      <c r="KU48" s="39">
        <v>0</v>
      </c>
      <c r="KV48" s="39">
        <v>0</v>
      </c>
      <c r="KW48" s="39">
        <v>0</v>
      </c>
      <c r="KX48" s="39">
        <v>0</v>
      </c>
      <c r="KY48" s="39">
        <v>0</v>
      </c>
      <c r="KZ48" s="39">
        <v>0</v>
      </c>
      <c r="LA48" s="39">
        <v>0</v>
      </c>
      <c r="LB48" s="39">
        <v>0</v>
      </c>
      <c r="LC48" s="39">
        <v>1</v>
      </c>
      <c r="LD48" s="64" t="s">
        <v>3644</v>
      </c>
      <c r="LE48" s="39">
        <v>2</v>
      </c>
      <c r="LF48" s="39">
        <v>0</v>
      </c>
      <c r="LG48" s="39">
        <v>1</v>
      </c>
      <c r="LH48" s="39">
        <v>0</v>
      </c>
      <c r="LI48" s="39">
        <v>0</v>
      </c>
      <c r="LJ48" s="39"/>
      <c r="LK48" s="64" t="s">
        <v>2805</v>
      </c>
      <c r="LL48" s="39">
        <v>0</v>
      </c>
      <c r="LM48" s="39">
        <v>1</v>
      </c>
      <c r="LN48" s="39">
        <v>0</v>
      </c>
      <c r="LO48" s="39">
        <v>0</v>
      </c>
      <c r="LP48" s="39">
        <v>0</v>
      </c>
      <c r="LQ48" s="39"/>
      <c r="LR48" s="39">
        <v>1</v>
      </c>
      <c r="LS48" s="39"/>
      <c r="LT48" s="39">
        <v>18</v>
      </c>
      <c r="LU48" s="39" t="s">
        <v>3645</v>
      </c>
      <c r="LV48" s="39">
        <v>1</v>
      </c>
      <c r="LW48" s="64">
        <v>0</v>
      </c>
      <c r="LX48" s="39">
        <v>0</v>
      </c>
      <c r="LY48" s="39"/>
      <c r="LZ48" s="39">
        <v>1</v>
      </c>
      <c r="MA48" s="39">
        <v>1</v>
      </c>
      <c r="MB48" s="39">
        <v>0</v>
      </c>
      <c r="MC48" s="39">
        <v>1</v>
      </c>
      <c r="MD48" s="39">
        <v>0</v>
      </c>
      <c r="ME48" s="39" t="s">
        <v>383</v>
      </c>
      <c r="MF48" s="39"/>
      <c r="MG48" s="64">
        <v>0</v>
      </c>
      <c r="MH48" s="39"/>
      <c r="MI48" s="39">
        <v>1</v>
      </c>
      <c r="MJ48" s="39" t="s">
        <v>3646</v>
      </c>
      <c r="MK48" s="39">
        <v>0</v>
      </c>
      <c r="ML48" s="39">
        <v>1</v>
      </c>
      <c r="MM48" s="39">
        <v>1</v>
      </c>
      <c r="MN48" s="39">
        <v>0</v>
      </c>
      <c r="MO48" s="39"/>
      <c r="MP48" s="39"/>
      <c r="MQ48" s="39">
        <v>1</v>
      </c>
      <c r="MR48" s="39">
        <v>0</v>
      </c>
      <c r="MS48" s="39"/>
      <c r="MT48" s="39"/>
      <c r="MU48" s="39"/>
      <c r="MV48" s="39">
        <v>1</v>
      </c>
      <c r="MW48" s="39" t="s">
        <v>2586</v>
      </c>
      <c r="MX48" s="39">
        <v>0</v>
      </c>
      <c r="MY48" s="39">
        <v>0</v>
      </c>
      <c r="MZ48" s="39">
        <v>1</v>
      </c>
      <c r="NA48" s="39">
        <v>0</v>
      </c>
      <c r="NB48" s="39">
        <v>0</v>
      </c>
      <c r="NC48" s="39">
        <v>0</v>
      </c>
      <c r="ND48" s="39">
        <v>0</v>
      </c>
      <c r="NE48" s="39">
        <v>0</v>
      </c>
      <c r="NF48" s="39">
        <v>0</v>
      </c>
      <c r="NG48" s="39"/>
      <c r="NH48" s="39" t="s">
        <v>3647</v>
      </c>
      <c r="NI48" s="39"/>
      <c r="NJ48" s="39" t="s">
        <v>2428</v>
      </c>
      <c r="NK48" s="39" t="s">
        <v>2428</v>
      </c>
      <c r="NL48" s="39" t="s">
        <v>3648</v>
      </c>
      <c r="NM48" s="64">
        <v>1</v>
      </c>
      <c r="NN48" s="39" t="s">
        <v>2428</v>
      </c>
      <c r="NO48" s="39" t="s">
        <v>2707</v>
      </c>
      <c r="NP48" s="39">
        <v>0</v>
      </c>
      <c r="NQ48" s="39" t="s">
        <v>3649</v>
      </c>
      <c r="NR48" s="39" t="s">
        <v>3650</v>
      </c>
      <c r="NS48" s="39"/>
      <c r="NT48" s="39"/>
      <c r="NU48" s="39"/>
      <c r="NV48" s="39"/>
      <c r="NW48" s="64">
        <v>0</v>
      </c>
      <c r="NX48" s="39"/>
      <c r="NY48" s="39">
        <v>1</v>
      </c>
      <c r="NZ48" s="39">
        <v>1</v>
      </c>
      <c r="OA48" s="39" t="s">
        <v>2564</v>
      </c>
      <c r="OB48" s="39">
        <v>0</v>
      </c>
      <c r="OC48" s="39">
        <v>1</v>
      </c>
      <c r="OD48" s="39">
        <v>0</v>
      </c>
      <c r="OE48" s="39">
        <v>0</v>
      </c>
      <c r="OF48" s="39">
        <v>0</v>
      </c>
      <c r="OG48" s="39">
        <v>0</v>
      </c>
      <c r="OH48" s="39">
        <v>0</v>
      </c>
      <c r="OI48" s="39">
        <v>0</v>
      </c>
      <c r="OJ48" s="39"/>
      <c r="OK48" s="39">
        <v>1</v>
      </c>
      <c r="OL48" s="39"/>
      <c r="OM48" s="64" t="s">
        <v>2434</v>
      </c>
      <c r="ON48" s="39">
        <v>1</v>
      </c>
      <c r="OO48" s="39">
        <v>0</v>
      </c>
      <c r="OP48" s="39">
        <v>0</v>
      </c>
      <c r="OQ48" s="39">
        <v>0</v>
      </c>
      <c r="OR48" s="39">
        <v>0</v>
      </c>
      <c r="OS48" s="39">
        <v>0</v>
      </c>
      <c r="OT48" s="39">
        <v>0</v>
      </c>
      <c r="OU48" s="39">
        <v>0</v>
      </c>
      <c r="OV48" s="39">
        <v>0</v>
      </c>
      <c r="OW48" s="39">
        <v>0</v>
      </c>
      <c r="OX48" s="58"/>
      <c r="OY48" s="58"/>
      <c r="OZ48" s="39" t="s">
        <v>1241</v>
      </c>
      <c r="PA48" s="39">
        <v>0</v>
      </c>
      <c r="PB48" s="39">
        <v>0</v>
      </c>
      <c r="PC48" s="39">
        <v>0</v>
      </c>
      <c r="PD48" s="39">
        <v>0</v>
      </c>
      <c r="PE48" s="39">
        <v>1</v>
      </c>
      <c r="PF48" s="39">
        <v>0</v>
      </c>
      <c r="PG48" s="39">
        <v>0</v>
      </c>
      <c r="PH48" s="39"/>
      <c r="PI48" s="39">
        <v>1</v>
      </c>
      <c r="PJ48" s="39" t="s">
        <v>3030</v>
      </c>
      <c r="PK48" s="39">
        <v>0</v>
      </c>
      <c r="PL48" s="39">
        <v>0</v>
      </c>
      <c r="PM48" s="39">
        <v>0</v>
      </c>
      <c r="PN48" s="39">
        <v>0</v>
      </c>
      <c r="PO48" s="39">
        <v>0</v>
      </c>
      <c r="PP48" s="39">
        <v>0</v>
      </c>
      <c r="PQ48" s="39">
        <v>1</v>
      </c>
      <c r="PR48" s="39">
        <v>1</v>
      </c>
      <c r="PS48" s="39">
        <v>0</v>
      </c>
      <c r="PT48" s="64" t="s">
        <v>3651</v>
      </c>
      <c r="PU48" s="39"/>
      <c r="PV48" s="39"/>
      <c r="PW48" s="39">
        <v>1</v>
      </c>
      <c r="PX48" s="39">
        <v>1</v>
      </c>
      <c r="PY48" s="39"/>
      <c r="PZ48" s="39" t="s">
        <v>383</v>
      </c>
      <c r="QA48" s="39" t="s">
        <v>3652</v>
      </c>
      <c r="QB48" s="39" t="s">
        <v>2439</v>
      </c>
      <c r="QC48" s="39" t="s">
        <v>2440</v>
      </c>
      <c r="QD48" s="39">
        <v>1</v>
      </c>
      <c r="QE48" s="39">
        <v>1</v>
      </c>
      <c r="QF48" s="39">
        <v>0</v>
      </c>
      <c r="QG48" s="39">
        <v>0</v>
      </c>
      <c r="QH48" s="39">
        <v>0</v>
      </c>
      <c r="QI48" s="39">
        <v>0</v>
      </c>
      <c r="QJ48" s="39">
        <v>0</v>
      </c>
      <c r="QK48" s="39">
        <v>0</v>
      </c>
      <c r="QL48" s="39"/>
      <c r="QM48" s="39" t="s">
        <v>2442</v>
      </c>
      <c r="QN48" s="39">
        <v>1</v>
      </c>
      <c r="QO48" s="39">
        <v>0</v>
      </c>
      <c r="QP48" s="39">
        <v>0</v>
      </c>
      <c r="QQ48" s="39">
        <v>0</v>
      </c>
      <c r="QR48" s="39">
        <v>0</v>
      </c>
      <c r="QS48" s="39"/>
      <c r="QT48" s="39" t="s">
        <v>2442</v>
      </c>
      <c r="QU48" s="39">
        <v>0</v>
      </c>
      <c r="QV48" s="39">
        <v>1</v>
      </c>
      <c r="QW48" s="39">
        <v>1</v>
      </c>
      <c r="QX48" s="39">
        <v>0</v>
      </c>
      <c r="QY48" s="39">
        <v>0</v>
      </c>
      <c r="QZ48" s="39">
        <v>0</v>
      </c>
      <c r="RA48" s="39">
        <v>0</v>
      </c>
      <c r="RB48" s="39"/>
      <c r="RC48" s="39">
        <v>0</v>
      </c>
      <c r="RD48" s="39">
        <v>0</v>
      </c>
      <c r="RE48" s="39">
        <v>0</v>
      </c>
      <c r="RF48" s="39"/>
      <c r="RG48" s="39">
        <v>0</v>
      </c>
      <c r="RH48" s="39">
        <v>0</v>
      </c>
      <c r="RI48" s="39"/>
      <c r="RJ48" s="39">
        <v>0</v>
      </c>
      <c r="RK48" s="39">
        <v>0</v>
      </c>
      <c r="RL48" s="39"/>
      <c r="RM48" s="39">
        <v>0</v>
      </c>
      <c r="RN48" s="39">
        <v>0</v>
      </c>
      <c r="RO48" s="39"/>
      <c r="RP48" s="39">
        <v>0</v>
      </c>
      <c r="RQ48" s="39"/>
      <c r="RR48" s="39" t="s">
        <v>3653</v>
      </c>
      <c r="RS48" s="39">
        <v>0</v>
      </c>
      <c r="RT48" s="39">
        <v>0</v>
      </c>
      <c r="RU48" s="39">
        <v>1</v>
      </c>
      <c r="RV48" s="39">
        <v>0</v>
      </c>
      <c r="RW48" s="39">
        <v>0</v>
      </c>
      <c r="RX48" s="39">
        <v>0</v>
      </c>
      <c r="RY48" s="39">
        <v>0</v>
      </c>
      <c r="RZ48" s="39">
        <v>0</v>
      </c>
      <c r="SA48" s="39">
        <v>0</v>
      </c>
      <c r="SB48" s="39">
        <v>1</v>
      </c>
      <c r="SC48" s="39">
        <v>0</v>
      </c>
      <c r="SD48" s="39">
        <v>0</v>
      </c>
      <c r="SE48" s="39">
        <v>0</v>
      </c>
      <c r="SF48" s="39">
        <v>0</v>
      </c>
      <c r="SG48" s="39"/>
      <c r="SH48" s="39"/>
      <c r="SI48" s="39" t="s">
        <v>2435</v>
      </c>
      <c r="SJ48" s="39">
        <v>0</v>
      </c>
      <c r="SK48" s="39">
        <v>0</v>
      </c>
      <c r="SL48" s="39">
        <v>0</v>
      </c>
      <c r="SM48" s="39">
        <v>0</v>
      </c>
      <c r="SN48" s="39">
        <v>0</v>
      </c>
      <c r="SO48" s="39">
        <v>0</v>
      </c>
      <c r="SP48" s="39">
        <v>0</v>
      </c>
      <c r="SQ48" s="39">
        <v>0</v>
      </c>
      <c r="SR48" s="39">
        <v>0</v>
      </c>
      <c r="SS48" s="39">
        <v>1</v>
      </c>
      <c r="ST48" s="39"/>
      <c r="SU48" s="39" t="s">
        <v>2447</v>
      </c>
      <c r="SV48" s="39">
        <v>1</v>
      </c>
      <c r="SW48" s="39">
        <v>0</v>
      </c>
      <c r="SX48" s="39">
        <v>0</v>
      </c>
      <c r="SY48" s="39">
        <v>0</v>
      </c>
      <c r="SZ48" s="39">
        <v>0</v>
      </c>
      <c r="TA48" s="39"/>
      <c r="TB48" s="39"/>
      <c r="TC48" s="39"/>
      <c r="TD48" s="39">
        <v>1</v>
      </c>
      <c r="TE48" s="39"/>
      <c r="TF48" s="39">
        <v>1</v>
      </c>
      <c r="TG48" s="39"/>
      <c r="TH48" s="39" t="s">
        <v>3428</v>
      </c>
      <c r="TI48" s="39">
        <v>1</v>
      </c>
      <c r="TJ48" s="39">
        <v>0</v>
      </c>
      <c r="TK48" s="39">
        <v>0</v>
      </c>
      <c r="TL48" s="39">
        <v>0</v>
      </c>
      <c r="TM48" s="39">
        <v>0</v>
      </c>
      <c r="TN48" s="39">
        <v>0</v>
      </c>
      <c r="TO48" s="39">
        <v>1</v>
      </c>
      <c r="TP48" s="39">
        <v>0</v>
      </c>
      <c r="TQ48" s="39" t="s">
        <v>3654</v>
      </c>
      <c r="TR48" s="39">
        <v>1</v>
      </c>
      <c r="TS48" s="39" t="s">
        <v>3655</v>
      </c>
      <c r="TT48" s="39">
        <v>1</v>
      </c>
      <c r="TU48" s="39">
        <v>1</v>
      </c>
      <c r="TV48" s="39">
        <v>0</v>
      </c>
      <c r="TW48" s="39">
        <v>0</v>
      </c>
      <c r="TX48" s="39">
        <v>0</v>
      </c>
      <c r="TY48" s="39">
        <v>0</v>
      </c>
      <c r="TZ48" s="39">
        <v>0</v>
      </c>
      <c r="UA48" s="39">
        <v>0</v>
      </c>
      <c r="UB48" s="39">
        <v>0</v>
      </c>
      <c r="UC48" s="39"/>
      <c r="UD48" s="39">
        <f t="shared" si="4"/>
        <v>1</v>
      </c>
      <c r="UE48" s="39" t="s">
        <v>1241</v>
      </c>
      <c r="UF48" s="39">
        <v>0</v>
      </c>
      <c r="UG48" s="39">
        <v>0</v>
      </c>
      <c r="UH48" s="39">
        <v>0</v>
      </c>
      <c r="UI48" s="39">
        <v>0</v>
      </c>
      <c r="UJ48" s="39">
        <v>1</v>
      </c>
      <c r="UK48" s="39">
        <v>0</v>
      </c>
      <c r="UL48" s="39">
        <v>1</v>
      </c>
      <c r="UM48" s="39" t="s">
        <v>2418</v>
      </c>
      <c r="UN48" s="39">
        <v>0</v>
      </c>
      <c r="UO48" s="39" t="s">
        <v>383</v>
      </c>
      <c r="UP48" s="39" t="s">
        <v>383</v>
      </c>
      <c r="UQ48" s="39" t="s">
        <v>383</v>
      </c>
      <c r="UR48" s="39" t="s">
        <v>383</v>
      </c>
      <c r="US48" s="39" t="s">
        <v>383</v>
      </c>
      <c r="UT48" s="39" t="s">
        <v>383</v>
      </c>
      <c r="UU48" s="39" t="s">
        <v>383</v>
      </c>
      <c r="UV48" s="39">
        <v>1</v>
      </c>
      <c r="UW48" s="39" t="s">
        <v>3656</v>
      </c>
      <c r="UX48" s="39" t="s">
        <v>3657</v>
      </c>
      <c r="UY48" s="39" t="s">
        <v>2846</v>
      </c>
      <c r="UZ48" s="39">
        <v>1</v>
      </c>
      <c r="VA48" s="39">
        <v>0</v>
      </c>
      <c r="VB48" s="39">
        <v>0</v>
      </c>
      <c r="VC48" s="39">
        <v>0</v>
      </c>
      <c r="VD48" s="39">
        <v>0</v>
      </c>
      <c r="VE48" s="39">
        <v>0</v>
      </c>
      <c r="VF48" s="39">
        <v>0</v>
      </c>
      <c r="VG48" s="39">
        <v>0</v>
      </c>
      <c r="VH48" s="39"/>
      <c r="VI48" s="39">
        <v>1</v>
      </c>
      <c r="VJ48" s="39">
        <v>0</v>
      </c>
      <c r="VK48" s="39">
        <v>0</v>
      </c>
      <c r="VL48" s="39"/>
      <c r="VM48" s="39">
        <v>0</v>
      </c>
      <c r="VN48" s="39">
        <v>0</v>
      </c>
      <c r="VO48" s="39"/>
      <c r="VP48" s="39">
        <v>0</v>
      </c>
      <c r="VQ48" s="39">
        <v>0</v>
      </c>
      <c r="VR48" s="39">
        <v>0</v>
      </c>
      <c r="VS48" s="39">
        <v>0</v>
      </c>
      <c r="VT48" s="39"/>
      <c r="VU48" s="39">
        <v>1</v>
      </c>
      <c r="VV48" s="39" t="s">
        <v>3658</v>
      </c>
      <c r="VW48" s="64" t="s">
        <v>2741</v>
      </c>
      <c r="VX48" s="39">
        <v>0</v>
      </c>
      <c r="VY48" s="64">
        <v>1</v>
      </c>
      <c r="VZ48" s="39">
        <v>0</v>
      </c>
      <c r="WA48" s="39">
        <v>0</v>
      </c>
      <c r="WB48" s="39">
        <v>0</v>
      </c>
      <c r="WC48" s="39">
        <v>0</v>
      </c>
      <c r="WD48" s="39">
        <v>0</v>
      </c>
      <c r="WE48" s="39">
        <v>0</v>
      </c>
      <c r="WF48" s="39">
        <v>0</v>
      </c>
      <c r="WG48" s="39">
        <v>0</v>
      </c>
      <c r="WH48" s="39">
        <v>0</v>
      </c>
      <c r="WI48" s="39">
        <v>0</v>
      </c>
      <c r="WJ48" s="39">
        <v>0</v>
      </c>
      <c r="WK48" s="39">
        <v>1</v>
      </c>
      <c r="WL48" s="39" t="s">
        <v>2742</v>
      </c>
      <c r="WM48" s="39" t="s">
        <v>2743</v>
      </c>
      <c r="WN48" s="39"/>
      <c r="WO48" s="39">
        <f t="shared" si="3"/>
        <v>1</v>
      </c>
      <c r="WP48" s="39" t="s">
        <v>2681</v>
      </c>
      <c r="WQ48" s="39"/>
      <c r="WR48" s="64" t="s">
        <v>1918</v>
      </c>
      <c r="WS48" s="39">
        <v>0</v>
      </c>
      <c r="WT48" s="39">
        <v>0</v>
      </c>
      <c r="WU48" s="39">
        <v>1</v>
      </c>
      <c r="WV48" s="39">
        <v>0</v>
      </c>
      <c r="WW48" s="39">
        <v>0</v>
      </c>
      <c r="WX48" s="39">
        <v>0</v>
      </c>
      <c r="WY48" s="39">
        <v>0</v>
      </c>
      <c r="WZ48" s="39">
        <v>0</v>
      </c>
      <c r="XA48" s="39">
        <v>0</v>
      </c>
      <c r="XB48" s="39">
        <v>0</v>
      </c>
      <c r="XC48" s="39">
        <v>0</v>
      </c>
      <c r="XD48" s="58"/>
      <c r="XE48" s="39"/>
      <c r="XF48" s="39">
        <f t="shared" ref="XF48:XF90" si="5">SUM(WS48+WT48)</f>
        <v>0</v>
      </c>
      <c r="XG48" s="39" t="s">
        <v>2447</v>
      </c>
      <c r="XH48" s="39">
        <v>1</v>
      </c>
      <c r="XI48" s="39">
        <v>0</v>
      </c>
      <c r="XJ48" s="39">
        <v>0</v>
      </c>
      <c r="XK48" s="39">
        <v>0</v>
      </c>
      <c r="XL48" s="39">
        <v>0</v>
      </c>
      <c r="XM48" s="39"/>
      <c r="XN48" s="39"/>
      <c r="XO48" s="57" t="e">
        <f>SUM(XF48+WO48+VA48+UD48+TR48+TD48+#REF!)</f>
        <v>#REF!</v>
      </c>
      <c r="XP48" s="57">
        <v>5</v>
      </c>
      <c r="XQ48" s="56">
        <v>1</v>
      </c>
    </row>
    <row r="49" spans="1:641" ht="15" customHeight="1" x14ac:dyDescent="0.2">
      <c r="A49" s="63">
        <v>42440</v>
      </c>
      <c r="B49" s="63" t="s">
        <v>899</v>
      </c>
      <c r="C49" s="52" t="s">
        <v>996</v>
      </c>
      <c r="D49" s="39" t="s">
        <v>2887</v>
      </c>
      <c r="E49" s="52" t="s">
        <v>3481</v>
      </c>
      <c r="F49" s="52" t="s">
        <v>3659</v>
      </c>
      <c r="G49" s="52">
        <v>8.8383850000000006</v>
      </c>
      <c r="H49" s="52">
        <v>-79.964378999999994</v>
      </c>
      <c r="I49" s="52">
        <v>8.8382760059999992</v>
      </c>
      <c r="J49" s="52">
        <v>-79.964462999999995</v>
      </c>
      <c r="K49" s="52">
        <v>-79.964378999999994</v>
      </c>
      <c r="L49" s="52">
        <v>240.25898824699999</v>
      </c>
      <c r="M49" s="39">
        <v>48</v>
      </c>
      <c r="N49" s="39"/>
      <c r="O49" s="39">
        <v>4</v>
      </c>
      <c r="P49" s="39" t="s">
        <v>3660</v>
      </c>
      <c r="Q49" s="39">
        <v>1</v>
      </c>
      <c r="R49" s="41">
        <v>39</v>
      </c>
      <c r="S49" s="39">
        <v>2</v>
      </c>
      <c r="T49" s="39">
        <v>2</v>
      </c>
      <c r="U49" s="39" t="s">
        <v>2454</v>
      </c>
      <c r="V49" s="39" t="s">
        <v>2455</v>
      </c>
      <c r="W49" s="39" t="s">
        <v>2598</v>
      </c>
      <c r="X49" s="39" t="s">
        <v>383</v>
      </c>
      <c r="Y49" s="64" t="s">
        <v>3661</v>
      </c>
      <c r="Z49" s="39">
        <v>1</v>
      </c>
      <c r="AA49" s="39">
        <v>0</v>
      </c>
      <c r="AB49" s="39">
        <v>0</v>
      </c>
      <c r="AC49" s="39">
        <v>0</v>
      </c>
      <c r="AD49" s="39">
        <v>0</v>
      </c>
      <c r="AE49" s="39">
        <v>0</v>
      </c>
      <c r="AF49" s="39">
        <v>0</v>
      </c>
      <c r="AG49" s="39" t="s">
        <v>2401</v>
      </c>
      <c r="AH49" s="39" t="s">
        <v>383</v>
      </c>
      <c r="AI49" s="39">
        <v>0</v>
      </c>
      <c r="AJ49" s="39">
        <v>0</v>
      </c>
      <c r="AK49" s="39">
        <v>0</v>
      </c>
      <c r="AL49" s="39">
        <v>1</v>
      </c>
      <c r="AM49" s="39">
        <v>0</v>
      </c>
      <c r="AN49" s="39">
        <v>0</v>
      </c>
      <c r="AO49" s="39">
        <v>0</v>
      </c>
      <c r="AP49" s="39"/>
      <c r="AQ49" s="39">
        <v>0</v>
      </c>
      <c r="AR49" s="39"/>
      <c r="AS49" s="39">
        <v>5</v>
      </c>
      <c r="AT49" s="39">
        <v>5</v>
      </c>
      <c r="AU49" s="39">
        <v>1</v>
      </c>
      <c r="AV49" s="39"/>
      <c r="AW49" s="39">
        <v>1</v>
      </c>
      <c r="AX49" s="39" t="s">
        <v>383</v>
      </c>
      <c r="AY49" s="39">
        <v>1</v>
      </c>
      <c r="AZ49" s="39">
        <v>0</v>
      </c>
      <c r="BA49" s="39">
        <v>0</v>
      </c>
      <c r="BB49" s="39">
        <v>0</v>
      </c>
      <c r="BC49" s="39"/>
      <c r="BD49" s="39">
        <v>2</v>
      </c>
      <c r="BE49" s="39" t="s">
        <v>383</v>
      </c>
      <c r="BF49" s="39">
        <v>0</v>
      </c>
      <c r="BG49" s="39">
        <v>1</v>
      </c>
      <c r="BH49" s="39">
        <v>0</v>
      </c>
      <c r="BI49" s="39">
        <v>0</v>
      </c>
      <c r="BJ49" s="39"/>
      <c r="BK49" s="39">
        <v>4</v>
      </c>
      <c r="BL49" s="39">
        <v>1</v>
      </c>
      <c r="BM49" s="64" t="s">
        <v>383</v>
      </c>
      <c r="BN49" s="39">
        <v>1</v>
      </c>
      <c r="BO49" s="39">
        <v>0</v>
      </c>
      <c r="BP49" s="39">
        <v>0</v>
      </c>
      <c r="BQ49" s="39">
        <v>0</v>
      </c>
      <c r="BR49" s="39">
        <v>0</v>
      </c>
      <c r="BS49" s="39">
        <v>0</v>
      </c>
      <c r="BT49" s="39">
        <v>0</v>
      </c>
      <c r="BU49" s="39"/>
      <c r="BV49" s="39">
        <v>4</v>
      </c>
      <c r="BW49" s="39">
        <v>3</v>
      </c>
      <c r="BX49" s="39"/>
      <c r="BY49" s="39">
        <v>0</v>
      </c>
      <c r="BZ49" s="39">
        <v>0</v>
      </c>
      <c r="CA49" s="39">
        <v>1</v>
      </c>
      <c r="CB49" s="39">
        <v>0</v>
      </c>
      <c r="CC49" s="39"/>
      <c r="CD49" s="39">
        <v>4</v>
      </c>
      <c r="CE49" s="39">
        <v>1</v>
      </c>
      <c r="CF49" s="39"/>
      <c r="CG49" s="39">
        <v>2</v>
      </c>
      <c r="CH49" s="39"/>
      <c r="CI49" s="39">
        <v>3</v>
      </c>
      <c r="CJ49" s="39">
        <v>3</v>
      </c>
      <c r="CK49" s="39"/>
      <c r="CL49" s="39" t="s">
        <v>2404</v>
      </c>
      <c r="CM49" s="39"/>
      <c r="CN49" s="39">
        <v>1</v>
      </c>
      <c r="CO49" s="39">
        <v>1</v>
      </c>
      <c r="CP49" s="39">
        <v>2</v>
      </c>
      <c r="CQ49" s="39"/>
      <c r="CR49" s="39">
        <v>0</v>
      </c>
      <c r="CS49" s="39"/>
      <c r="CT49" s="39">
        <v>0</v>
      </c>
      <c r="CU49" s="39">
        <v>1</v>
      </c>
      <c r="CV49" s="39">
        <v>0</v>
      </c>
      <c r="CW49" s="39"/>
      <c r="CX49" s="39">
        <v>1</v>
      </c>
      <c r="CY49" s="39">
        <v>1</v>
      </c>
      <c r="CZ49" s="41">
        <v>1</v>
      </c>
      <c r="DA49" s="39">
        <v>0</v>
      </c>
      <c r="DB49" s="39"/>
      <c r="DC49" s="39">
        <v>0</v>
      </c>
      <c r="DD49" s="39"/>
      <c r="DE49" s="39">
        <v>0</v>
      </c>
      <c r="DF49" s="41"/>
      <c r="DG49" s="39">
        <v>1</v>
      </c>
      <c r="DH49" s="39">
        <v>1</v>
      </c>
      <c r="DI49" s="39">
        <v>0</v>
      </c>
      <c r="DJ49" s="39"/>
      <c r="DK49" s="39"/>
      <c r="DL49" s="39">
        <v>0</v>
      </c>
      <c r="DM49" s="39"/>
      <c r="DN49" s="39">
        <v>0</v>
      </c>
      <c r="DO49" s="39"/>
      <c r="DP49" s="39">
        <v>1</v>
      </c>
      <c r="DQ49" s="39">
        <v>2</v>
      </c>
      <c r="DR49" s="39">
        <v>1</v>
      </c>
      <c r="DS49" s="39">
        <v>1</v>
      </c>
      <c r="DT49" s="39">
        <v>1</v>
      </c>
      <c r="DU49" s="39">
        <v>1</v>
      </c>
      <c r="DV49" s="39">
        <v>0</v>
      </c>
      <c r="DW49" s="39"/>
      <c r="DX49" s="39">
        <v>0</v>
      </c>
      <c r="DY49" s="39"/>
      <c r="DZ49" s="39">
        <v>1</v>
      </c>
      <c r="EA49" s="39" t="s">
        <v>3662</v>
      </c>
      <c r="EB49" s="39">
        <v>1</v>
      </c>
      <c r="EC49" s="39">
        <v>0</v>
      </c>
      <c r="ED49" s="39" t="s">
        <v>3663</v>
      </c>
      <c r="EE49" s="39" t="s">
        <v>3664</v>
      </c>
      <c r="EF49" s="39">
        <v>1</v>
      </c>
      <c r="EG49" s="39" t="s">
        <v>2692</v>
      </c>
      <c r="EH49" s="39">
        <v>1</v>
      </c>
      <c r="EI49" s="39">
        <v>1</v>
      </c>
      <c r="EJ49" s="39" t="s">
        <v>2409</v>
      </c>
      <c r="EK49" s="39" t="s">
        <v>2462</v>
      </c>
      <c r="EL49" s="39" t="s">
        <v>3665</v>
      </c>
      <c r="EM49" s="39" t="s">
        <v>2464</v>
      </c>
      <c r="EN49" s="39">
        <v>0</v>
      </c>
      <c r="EO49" s="39">
        <v>0</v>
      </c>
      <c r="EP49" s="39" t="s">
        <v>383</v>
      </c>
      <c r="EQ49" s="39" t="s">
        <v>383</v>
      </c>
      <c r="ER49" s="39" t="s">
        <v>383</v>
      </c>
      <c r="ES49" s="39" t="s">
        <v>2728</v>
      </c>
      <c r="ET49" s="64" t="s">
        <v>2415</v>
      </c>
      <c r="EU49" s="39" t="s">
        <v>383</v>
      </c>
      <c r="EV49" s="39">
        <v>0</v>
      </c>
      <c r="EW49" s="39" t="s">
        <v>383</v>
      </c>
      <c r="EX49" s="39" t="s">
        <v>383</v>
      </c>
      <c r="EY49" s="39" t="s">
        <v>383</v>
      </c>
      <c r="EZ49" s="39" t="s">
        <v>383</v>
      </c>
      <c r="FA49" s="39" t="s">
        <v>383</v>
      </c>
      <c r="FB49" s="39" t="s">
        <v>383</v>
      </c>
      <c r="FC49" s="39">
        <v>0</v>
      </c>
      <c r="FD49" s="39" t="s">
        <v>383</v>
      </c>
      <c r="FE49" s="39" t="s">
        <v>383</v>
      </c>
      <c r="FF49" s="39" t="s">
        <v>383</v>
      </c>
      <c r="FG49" s="39" t="s">
        <v>2728</v>
      </c>
      <c r="FH49" s="39" t="s">
        <v>2415</v>
      </c>
      <c r="FI49" s="39" t="s">
        <v>383</v>
      </c>
      <c r="FJ49" s="39">
        <v>1</v>
      </c>
      <c r="FK49" s="39" t="s">
        <v>3072</v>
      </c>
      <c r="FL49" s="39" t="s">
        <v>2413</v>
      </c>
      <c r="FM49" s="39" t="s">
        <v>2466</v>
      </c>
      <c r="FN49" s="39" t="s">
        <v>2977</v>
      </c>
      <c r="FO49" s="39" t="s">
        <v>2415</v>
      </c>
      <c r="FP49" s="39">
        <v>0</v>
      </c>
      <c r="FQ49" s="39">
        <v>1</v>
      </c>
      <c r="FR49" s="39" t="s">
        <v>760</v>
      </c>
      <c r="FS49" s="39" t="s">
        <v>2409</v>
      </c>
      <c r="FT49" s="39" t="s">
        <v>2462</v>
      </c>
      <c r="FU49" s="39" t="s">
        <v>3666</v>
      </c>
      <c r="FV49" s="39" t="s">
        <v>2464</v>
      </c>
      <c r="FW49" s="39">
        <v>0</v>
      </c>
      <c r="FX49" s="39">
        <v>0</v>
      </c>
      <c r="FY49" s="39" t="s">
        <v>383</v>
      </c>
      <c r="FZ49" s="39" t="s">
        <v>383</v>
      </c>
      <c r="GA49" s="39" t="s">
        <v>383</v>
      </c>
      <c r="GB49" s="39" t="s">
        <v>383</v>
      </c>
      <c r="GC49" s="39" t="s">
        <v>383</v>
      </c>
      <c r="GD49" s="39" t="s">
        <v>383</v>
      </c>
      <c r="GE49" s="39">
        <v>1</v>
      </c>
      <c r="GF49" s="39">
        <v>4</v>
      </c>
      <c r="GG49" s="39" t="s">
        <v>2413</v>
      </c>
      <c r="GH49" s="39" t="s">
        <v>2462</v>
      </c>
      <c r="GI49" s="39" t="s">
        <v>2871</v>
      </c>
      <c r="GJ49" s="39" t="s">
        <v>2464</v>
      </c>
      <c r="GK49" s="39">
        <v>0</v>
      </c>
      <c r="GL49" s="39">
        <v>0</v>
      </c>
      <c r="GM49" s="39" t="s">
        <v>383</v>
      </c>
      <c r="GN49" s="39" t="s">
        <v>383</v>
      </c>
      <c r="GO49" s="39" t="s">
        <v>383</v>
      </c>
      <c r="GP49" s="39" t="s">
        <v>383</v>
      </c>
      <c r="GQ49" s="39" t="s">
        <v>383</v>
      </c>
      <c r="GR49" s="39" t="s">
        <v>383</v>
      </c>
      <c r="GS49" s="39" t="s">
        <v>383</v>
      </c>
      <c r="GT49" s="39">
        <v>1</v>
      </c>
      <c r="GU49" s="39">
        <v>20</v>
      </c>
      <c r="GV49" s="39"/>
      <c r="GW49" s="39">
        <v>1</v>
      </c>
      <c r="GX49" s="39">
        <v>5</v>
      </c>
      <c r="GY49" s="39" t="s">
        <v>3667</v>
      </c>
      <c r="GZ49" s="39">
        <v>0</v>
      </c>
      <c r="HA49" s="39" t="s">
        <v>383</v>
      </c>
      <c r="HB49" s="39"/>
      <c r="HC49" s="39">
        <v>0</v>
      </c>
      <c r="HD49" s="39" t="s">
        <v>383</v>
      </c>
      <c r="HE49" s="39"/>
      <c r="HF49" s="39">
        <v>0</v>
      </c>
      <c r="HG49" s="39" t="s">
        <v>383</v>
      </c>
      <c r="HH49" s="39"/>
      <c r="HI49" s="39">
        <v>0</v>
      </c>
      <c r="HJ49" s="39" t="s">
        <v>383</v>
      </c>
      <c r="HK49" s="39"/>
      <c r="HL49" s="39">
        <v>1</v>
      </c>
      <c r="HM49" s="39">
        <v>2</v>
      </c>
      <c r="HN49" s="39" t="s">
        <v>3668</v>
      </c>
      <c r="HO49" s="39">
        <v>0</v>
      </c>
      <c r="HP49" s="39" t="s">
        <v>383</v>
      </c>
      <c r="HQ49" s="39">
        <v>0</v>
      </c>
      <c r="HR49" s="39" t="s">
        <v>383</v>
      </c>
      <c r="HS49" s="39">
        <v>0</v>
      </c>
      <c r="HT49" s="39"/>
      <c r="HU49" s="39" t="s">
        <v>383</v>
      </c>
      <c r="HV49" s="39" t="s">
        <v>383</v>
      </c>
      <c r="HW49" s="39"/>
      <c r="HX49" s="39" t="s">
        <v>383</v>
      </c>
      <c r="HY49" s="39" t="s">
        <v>2584</v>
      </c>
      <c r="HZ49" s="39"/>
      <c r="IA49" s="39" t="s">
        <v>1738</v>
      </c>
      <c r="IB49" s="39"/>
      <c r="IC49" s="39">
        <v>1</v>
      </c>
      <c r="ID49" s="39">
        <v>1</v>
      </c>
      <c r="IE49" s="39">
        <v>1</v>
      </c>
      <c r="IF49" s="39">
        <v>0</v>
      </c>
      <c r="IG49" s="39">
        <v>1</v>
      </c>
      <c r="IH49" s="39">
        <v>5</v>
      </c>
      <c r="II49" s="39">
        <v>0</v>
      </c>
      <c r="IJ49" s="39">
        <v>1</v>
      </c>
      <c r="IK49" s="39">
        <v>0</v>
      </c>
      <c r="IL49" s="39">
        <v>0</v>
      </c>
      <c r="IM49" s="39">
        <v>0</v>
      </c>
      <c r="IN49" s="39" t="s">
        <v>383</v>
      </c>
      <c r="IO49" s="39" t="s">
        <v>383</v>
      </c>
      <c r="IP49" s="39" t="s">
        <v>383</v>
      </c>
      <c r="IQ49" s="39">
        <v>0</v>
      </c>
      <c r="IR49" s="39">
        <v>0</v>
      </c>
      <c r="IS49" s="39" t="s">
        <v>383</v>
      </c>
      <c r="IT49" s="39" t="s">
        <v>383</v>
      </c>
      <c r="IU49" s="39" t="s">
        <v>383</v>
      </c>
      <c r="IV49" s="39">
        <v>0</v>
      </c>
      <c r="IW49" s="39">
        <v>0</v>
      </c>
      <c r="IX49" s="39" t="s">
        <v>383</v>
      </c>
      <c r="IY49" s="39" t="s">
        <v>383</v>
      </c>
      <c r="IZ49" s="39" t="s">
        <v>383</v>
      </c>
      <c r="JA49" s="39">
        <v>0</v>
      </c>
      <c r="JB49" s="39">
        <v>0</v>
      </c>
      <c r="JC49" s="39" t="s">
        <v>383</v>
      </c>
      <c r="JD49" s="39" t="s">
        <v>383</v>
      </c>
      <c r="JE49" s="39" t="s">
        <v>383</v>
      </c>
      <c r="JF49" s="39">
        <v>0</v>
      </c>
      <c r="JG49" s="39">
        <v>0</v>
      </c>
      <c r="JH49" s="39" t="s">
        <v>383</v>
      </c>
      <c r="JI49" s="39" t="s">
        <v>383</v>
      </c>
      <c r="JJ49" s="39">
        <v>0</v>
      </c>
      <c r="JK49" s="39">
        <v>0</v>
      </c>
      <c r="JL49" s="39" t="s">
        <v>383</v>
      </c>
      <c r="JM49" s="39" t="s">
        <v>383</v>
      </c>
      <c r="JN49" s="39" t="s">
        <v>383</v>
      </c>
      <c r="JO49" s="39">
        <v>1</v>
      </c>
      <c r="JP49" s="39">
        <v>1</v>
      </c>
      <c r="JQ49" s="39">
        <v>1</v>
      </c>
      <c r="JR49" s="39">
        <v>0</v>
      </c>
      <c r="JS49" s="39">
        <v>0</v>
      </c>
      <c r="JT49" s="39">
        <v>0</v>
      </c>
      <c r="JU49" s="39">
        <v>0</v>
      </c>
      <c r="JV49" s="39">
        <v>1</v>
      </c>
      <c r="JW49" s="39">
        <v>1</v>
      </c>
      <c r="JX49" s="39">
        <v>0</v>
      </c>
      <c r="JY49" s="39">
        <v>0</v>
      </c>
      <c r="JZ49" s="39">
        <v>2</v>
      </c>
      <c r="KA49" s="39">
        <v>2</v>
      </c>
      <c r="KB49" s="39">
        <v>1</v>
      </c>
      <c r="KC49" s="39">
        <v>1</v>
      </c>
      <c r="KD49" s="39">
        <v>1</v>
      </c>
      <c r="KE49" s="39">
        <v>3</v>
      </c>
      <c r="KF49" s="39">
        <v>100</v>
      </c>
      <c r="KG49" s="39" t="s">
        <v>3669</v>
      </c>
      <c r="KH49" s="39">
        <v>1</v>
      </c>
      <c r="KI49" s="39">
        <v>100</v>
      </c>
      <c r="KJ49" s="39"/>
      <c r="KK49" s="39">
        <v>0</v>
      </c>
      <c r="KL49" s="39"/>
      <c r="KM49" s="39"/>
      <c r="KN49" s="39">
        <v>0</v>
      </c>
      <c r="KO49" s="39"/>
      <c r="KP49" s="39"/>
      <c r="KQ49" s="39">
        <v>1</v>
      </c>
      <c r="KR49" s="39" t="s">
        <v>3670</v>
      </c>
      <c r="KS49" s="39" t="s">
        <v>2897</v>
      </c>
      <c r="KT49" s="39" t="s">
        <v>3671</v>
      </c>
      <c r="KU49" s="39">
        <v>1</v>
      </c>
      <c r="KV49" s="39">
        <v>0</v>
      </c>
      <c r="KW49" s="39">
        <v>0</v>
      </c>
      <c r="KX49" s="39">
        <v>1</v>
      </c>
      <c r="KY49" s="39">
        <v>0</v>
      </c>
      <c r="KZ49" s="39">
        <v>0</v>
      </c>
      <c r="LA49" s="39">
        <v>0</v>
      </c>
      <c r="LB49" s="39">
        <v>0</v>
      </c>
      <c r="LC49" s="39">
        <v>0</v>
      </c>
      <c r="LD49" s="39"/>
      <c r="LE49" s="39">
        <v>4</v>
      </c>
      <c r="LF49" s="39">
        <v>1</v>
      </c>
      <c r="LG49" s="39">
        <v>1</v>
      </c>
      <c r="LH49" s="39">
        <v>0</v>
      </c>
      <c r="LI49" s="39">
        <v>0</v>
      </c>
      <c r="LJ49" s="39" t="s">
        <v>3672</v>
      </c>
      <c r="LK49" s="39" t="s">
        <v>2421</v>
      </c>
      <c r="LL49" s="39">
        <v>1</v>
      </c>
      <c r="LM49" s="39">
        <v>0</v>
      </c>
      <c r="LN49" s="39">
        <v>0</v>
      </c>
      <c r="LO49" s="39">
        <v>0</v>
      </c>
      <c r="LP49" s="39">
        <v>0</v>
      </c>
      <c r="LQ49" s="39"/>
      <c r="LR49" s="39">
        <v>1</v>
      </c>
      <c r="LS49" s="39"/>
      <c r="LT49" s="39">
        <v>1</v>
      </c>
      <c r="LU49" s="39" t="s">
        <v>2806</v>
      </c>
      <c r="LV49" s="39">
        <v>1</v>
      </c>
      <c r="LW49" s="39">
        <v>0</v>
      </c>
      <c r="LX49" s="39">
        <v>0</v>
      </c>
      <c r="LY49" s="39"/>
      <c r="LZ49" s="39">
        <v>1</v>
      </c>
      <c r="MA49" s="39">
        <v>1</v>
      </c>
      <c r="MB49" s="39">
        <v>1</v>
      </c>
      <c r="MC49" s="39">
        <v>0</v>
      </c>
      <c r="MD49" s="39">
        <v>0</v>
      </c>
      <c r="ME49" s="39" t="s">
        <v>383</v>
      </c>
      <c r="MF49" s="39"/>
      <c r="MG49" s="39">
        <v>0</v>
      </c>
      <c r="MH49" s="39"/>
      <c r="MI49" s="39">
        <v>0</v>
      </c>
      <c r="MJ49" s="39"/>
      <c r="MK49" s="39">
        <v>0</v>
      </c>
      <c r="ML49" s="39">
        <v>1</v>
      </c>
      <c r="MM49" s="39">
        <v>1</v>
      </c>
      <c r="MN49" s="39">
        <v>1</v>
      </c>
      <c r="MO49" s="39"/>
      <c r="MP49" s="39"/>
      <c r="MQ49" s="39">
        <v>0</v>
      </c>
      <c r="MR49" s="39">
        <v>0</v>
      </c>
      <c r="MS49" s="39"/>
      <c r="MT49" s="39"/>
      <c r="MU49" s="39"/>
      <c r="MV49" s="39">
        <v>0</v>
      </c>
      <c r="MW49" s="39" t="s">
        <v>383</v>
      </c>
      <c r="MX49" s="39" t="s">
        <v>383</v>
      </c>
      <c r="MY49" s="39" t="s">
        <v>383</v>
      </c>
      <c r="MZ49" s="39" t="s">
        <v>383</v>
      </c>
      <c r="NA49" s="39" t="s">
        <v>383</v>
      </c>
      <c r="NB49" s="39" t="s">
        <v>383</v>
      </c>
      <c r="NC49" s="39" t="s">
        <v>383</v>
      </c>
      <c r="ND49" s="39" t="s">
        <v>383</v>
      </c>
      <c r="NE49" s="39" t="s">
        <v>383</v>
      </c>
      <c r="NF49" s="39" t="s">
        <v>383</v>
      </c>
      <c r="NG49" s="39"/>
      <c r="NH49" s="39" t="s">
        <v>2418</v>
      </c>
      <c r="NI49" s="39"/>
      <c r="NJ49" s="39" t="s">
        <v>2428</v>
      </c>
      <c r="NK49" s="39"/>
      <c r="NL49" s="39" t="s">
        <v>2964</v>
      </c>
      <c r="NM49" s="39">
        <v>0</v>
      </c>
      <c r="NN49" s="39"/>
      <c r="NO49" s="39"/>
      <c r="NP49" s="39"/>
      <c r="NQ49" s="39"/>
      <c r="NR49" s="39"/>
      <c r="NS49" s="39"/>
      <c r="NT49" s="39"/>
      <c r="NU49" s="39"/>
      <c r="NV49" s="39"/>
      <c r="NW49" s="64">
        <v>0</v>
      </c>
      <c r="NX49" s="39"/>
      <c r="NY49" s="39">
        <v>1</v>
      </c>
      <c r="NZ49" s="39">
        <v>1</v>
      </c>
      <c r="OA49" s="39" t="s">
        <v>2564</v>
      </c>
      <c r="OB49" s="39">
        <v>0</v>
      </c>
      <c r="OC49" s="39">
        <v>1</v>
      </c>
      <c r="OD49" s="39">
        <v>0</v>
      </c>
      <c r="OE49" s="39">
        <v>0</v>
      </c>
      <c r="OF49" s="39">
        <v>0</v>
      </c>
      <c r="OG49" s="39">
        <v>0</v>
      </c>
      <c r="OH49" s="39">
        <v>0</v>
      </c>
      <c r="OI49" s="39">
        <v>0</v>
      </c>
      <c r="OJ49" s="39"/>
      <c r="OK49" s="39">
        <v>1</v>
      </c>
      <c r="OL49" s="39"/>
      <c r="OM49" s="39" t="s">
        <v>3673</v>
      </c>
      <c r="ON49" s="39">
        <v>1</v>
      </c>
      <c r="OO49" s="39">
        <v>0</v>
      </c>
      <c r="OP49" s="39">
        <v>1</v>
      </c>
      <c r="OQ49" s="39">
        <v>0</v>
      </c>
      <c r="OR49" s="39">
        <v>0</v>
      </c>
      <c r="OS49" s="39">
        <v>1</v>
      </c>
      <c r="OT49" s="39">
        <v>0</v>
      </c>
      <c r="OU49" s="39">
        <v>0</v>
      </c>
      <c r="OV49" s="39">
        <v>0</v>
      </c>
      <c r="OW49" s="39">
        <v>0</v>
      </c>
      <c r="OX49" s="39" t="s">
        <v>3674</v>
      </c>
      <c r="OY49" s="39"/>
      <c r="OZ49" s="39" t="s">
        <v>1241</v>
      </c>
      <c r="PA49" s="39">
        <v>0</v>
      </c>
      <c r="PB49" s="39">
        <v>0</v>
      </c>
      <c r="PC49" s="39">
        <v>0</v>
      </c>
      <c r="PD49" s="39">
        <v>0</v>
      </c>
      <c r="PE49" s="39">
        <v>1</v>
      </c>
      <c r="PF49" s="39">
        <v>0</v>
      </c>
      <c r="PG49" s="39">
        <v>0</v>
      </c>
      <c r="PH49" s="39"/>
      <c r="PI49" s="39">
        <v>1</v>
      </c>
      <c r="PJ49" s="39" t="s">
        <v>2788</v>
      </c>
      <c r="PK49" s="39">
        <v>0</v>
      </c>
      <c r="PL49" s="39">
        <v>0</v>
      </c>
      <c r="PM49" s="39">
        <v>0</v>
      </c>
      <c r="PN49" s="39">
        <v>0</v>
      </c>
      <c r="PO49" s="39">
        <v>0</v>
      </c>
      <c r="PP49" s="39">
        <v>0</v>
      </c>
      <c r="PQ49" s="39">
        <v>1</v>
      </c>
      <c r="PR49" s="39">
        <v>0</v>
      </c>
      <c r="PS49" s="39">
        <v>0</v>
      </c>
      <c r="PT49" s="39"/>
      <c r="PU49" s="39"/>
      <c r="PV49" s="39"/>
      <c r="PW49" s="39">
        <v>1</v>
      </c>
      <c r="PX49" s="39">
        <v>1</v>
      </c>
      <c r="PY49" s="39"/>
      <c r="PZ49" s="39" t="s">
        <v>383</v>
      </c>
      <c r="QA49" s="39" t="s">
        <v>3675</v>
      </c>
      <c r="QB49" s="39" t="s">
        <v>3676</v>
      </c>
      <c r="QC49" s="39" t="s">
        <v>3677</v>
      </c>
      <c r="QD49" s="39">
        <v>1</v>
      </c>
      <c r="QE49" s="39">
        <v>1</v>
      </c>
      <c r="QF49" s="39">
        <v>0</v>
      </c>
      <c r="QG49" s="39">
        <v>0</v>
      </c>
      <c r="QH49" s="39">
        <v>0</v>
      </c>
      <c r="QI49" s="39">
        <v>0</v>
      </c>
      <c r="QJ49" s="39">
        <v>0</v>
      </c>
      <c r="QK49" s="39">
        <v>0</v>
      </c>
      <c r="QL49" s="39"/>
      <c r="QM49" s="39" t="s">
        <v>2435</v>
      </c>
      <c r="QN49" s="39">
        <v>0</v>
      </c>
      <c r="QO49" s="39">
        <v>0</v>
      </c>
      <c r="QP49" s="39">
        <v>0</v>
      </c>
      <c r="QQ49" s="39">
        <v>1</v>
      </c>
      <c r="QR49" s="39">
        <v>0</v>
      </c>
      <c r="QS49" s="39"/>
      <c r="QT49" s="39" t="s">
        <v>2531</v>
      </c>
      <c r="QU49" s="39">
        <v>0</v>
      </c>
      <c r="QV49" s="39">
        <v>0</v>
      </c>
      <c r="QW49" s="39">
        <v>0</v>
      </c>
      <c r="QX49" s="39">
        <v>1</v>
      </c>
      <c r="QY49" s="39">
        <v>0</v>
      </c>
      <c r="QZ49" s="39">
        <v>0</v>
      </c>
      <c r="RA49" s="39">
        <v>0</v>
      </c>
      <c r="RB49" s="39"/>
      <c r="RC49" s="39">
        <v>1</v>
      </c>
      <c r="RD49" s="39">
        <v>1</v>
      </c>
      <c r="RE49" s="39">
        <v>4</v>
      </c>
      <c r="RF49" s="39"/>
      <c r="RG49" s="39">
        <v>1</v>
      </c>
      <c r="RH49" s="39">
        <v>4</v>
      </c>
      <c r="RI49" s="39"/>
      <c r="RJ49" s="39">
        <v>1</v>
      </c>
      <c r="RK49" s="39">
        <v>5</v>
      </c>
      <c r="RL49" s="39"/>
      <c r="RM49" s="39">
        <v>0</v>
      </c>
      <c r="RN49" s="39">
        <v>0</v>
      </c>
      <c r="RO49" s="39"/>
      <c r="RP49" s="39">
        <v>0</v>
      </c>
      <c r="RQ49" s="39"/>
      <c r="RR49" s="39" t="s">
        <v>2484</v>
      </c>
      <c r="RS49" s="39">
        <v>0</v>
      </c>
      <c r="RT49" s="39">
        <v>0</v>
      </c>
      <c r="RU49" s="39">
        <v>1</v>
      </c>
      <c r="RV49" s="39">
        <v>0</v>
      </c>
      <c r="RW49" s="39">
        <v>0</v>
      </c>
      <c r="RX49" s="39">
        <v>0</v>
      </c>
      <c r="RY49" s="39">
        <v>0</v>
      </c>
      <c r="RZ49" s="39">
        <v>0</v>
      </c>
      <c r="SA49" s="39">
        <v>0</v>
      </c>
      <c r="SB49" s="39">
        <v>0</v>
      </c>
      <c r="SC49" s="39">
        <v>0</v>
      </c>
      <c r="SD49" s="39">
        <v>0</v>
      </c>
      <c r="SE49" s="39">
        <v>0</v>
      </c>
      <c r="SF49" s="39">
        <v>0</v>
      </c>
      <c r="SG49" s="39"/>
      <c r="SH49" s="39"/>
      <c r="SI49" s="39" t="s">
        <v>2446</v>
      </c>
      <c r="SJ49" s="39">
        <v>1</v>
      </c>
      <c r="SK49" s="39">
        <v>0</v>
      </c>
      <c r="SL49" s="39">
        <v>0</v>
      </c>
      <c r="SM49" s="39">
        <v>0</v>
      </c>
      <c r="SN49" s="39">
        <v>0</v>
      </c>
      <c r="SO49" s="39">
        <v>0</v>
      </c>
      <c r="SP49" s="39">
        <v>0</v>
      </c>
      <c r="SQ49" s="39">
        <v>0</v>
      </c>
      <c r="SR49" s="39">
        <v>0</v>
      </c>
      <c r="SS49" s="39">
        <v>0</v>
      </c>
      <c r="ST49" s="39"/>
      <c r="SU49" s="39" t="s">
        <v>2447</v>
      </c>
      <c r="SV49" s="39">
        <v>1</v>
      </c>
      <c r="SW49" s="39">
        <v>0</v>
      </c>
      <c r="SX49" s="39">
        <v>0</v>
      </c>
      <c r="SY49" s="39">
        <v>0</v>
      </c>
      <c r="SZ49" s="39">
        <v>0</v>
      </c>
      <c r="TA49" s="39"/>
      <c r="TB49" s="39"/>
      <c r="TC49" s="39"/>
      <c r="TD49" s="39">
        <v>1</v>
      </c>
      <c r="TE49" s="39" t="s">
        <v>2418</v>
      </c>
      <c r="TF49" s="39">
        <v>1</v>
      </c>
      <c r="TG49" s="39"/>
      <c r="TH49" s="39" t="s">
        <v>2573</v>
      </c>
      <c r="TI49" s="39">
        <v>1</v>
      </c>
      <c r="TJ49" s="39">
        <v>0</v>
      </c>
      <c r="TK49" s="39">
        <v>0</v>
      </c>
      <c r="TL49" s="39">
        <v>0</v>
      </c>
      <c r="TM49" s="39">
        <v>0</v>
      </c>
      <c r="TN49" s="39">
        <v>0</v>
      </c>
      <c r="TO49" s="39">
        <v>0</v>
      </c>
      <c r="TP49" s="39">
        <v>0</v>
      </c>
      <c r="TQ49" s="39"/>
      <c r="TR49" s="39">
        <v>1</v>
      </c>
      <c r="TS49" s="39" t="s">
        <v>3131</v>
      </c>
      <c r="TT49" s="39">
        <v>0</v>
      </c>
      <c r="TU49" s="39">
        <v>0</v>
      </c>
      <c r="TV49" s="39">
        <v>0</v>
      </c>
      <c r="TW49" s="39">
        <v>1</v>
      </c>
      <c r="TX49" s="39">
        <v>0</v>
      </c>
      <c r="TY49" s="39">
        <v>0</v>
      </c>
      <c r="TZ49" s="39">
        <v>0</v>
      </c>
      <c r="UA49" s="39">
        <v>0</v>
      </c>
      <c r="UB49" s="39">
        <v>0</v>
      </c>
      <c r="UC49" s="39"/>
      <c r="UD49" s="39">
        <f t="shared" si="4"/>
        <v>1</v>
      </c>
      <c r="UE49" s="39" t="s">
        <v>1241</v>
      </c>
      <c r="UF49" s="39">
        <v>0</v>
      </c>
      <c r="UG49" s="39">
        <v>0</v>
      </c>
      <c r="UH49" s="39">
        <v>0</v>
      </c>
      <c r="UI49" s="39">
        <v>0</v>
      </c>
      <c r="UJ49" s="39">
        <v>1</v>
      </c>
      <c r="UK49" s="39">
        <v>0</v>
      </c>
      <c r="UL49" s="39">
        <v>1</v>
      </c>
      <c r="UM49" s="39" t="s">
        <v>2418</v>
      </c>
      <c r="UN49" s="39">
        <v>1</v>
      </c>
      <c r="UO49" s="39">
        <v>1</v>
      </c>
      <c r="UP49" s="39">
        <v>0</v>
      </c>
      <c r="UQ49" s="39" t="s">
        <v>2626</v>
      </c>
      <c r="UR49" s="39" t="s">
        <v>383</v>
      </c>
      <c r="US49" s="39" t="s">
        <v>383</v>
      </c>
      <c r="UT49" s="39" t="s">
        <v>383</v>
      </c>
      <c r="UU49" s="39" t="s">
        <v>3678</v>
      </c>
      <c r="UV49" s="39">
        <v>0</v>
      </c>
      <c r="UW49" s="39" t="s">
        <v>383</v>
      </c>
      <c r="UX49" s="39" t="s">
        <v>3679</v>
      </c>
      <c r="UY49" s="39" t="s">
        <v>2846</v>
      </c>
      <c r="UZ49" s="39">
        <v>1</v>
      </c>
      <c r="VA49" s="39">
        <v>0</v>
      </c>
      <c r="VB49" s="39">
        <v>0</v>
      </c>
      <c r="VC49" s="39">
        <v>0</v>
      </c>
      <c r="VD49" s="39">
        <v>0</v>
      </c>
      <c r="VE49" s="39">
        <v>0</v>
      </c>
      <c r="VF49" s="39">
        <v>0</v>
      </c>
      <c r="VG49" s="39">
        <v>0</v>
      </c>
      <c r="VH49" s="39"/>
      <c r="VI49" s="39">
        <v>1</v>
      </c>
      <c r="VJ49" s="39" t="s">
        <v>383</v>
      </c>
      <c r="VK49" s="39" t="s">
        <v>383</v>
      </c>
      <c r="VL49" s="39" t="s">
        <v>383</v>
      </c>
      <c r="VM49" s="39">
        <v>1</v>
      </c>
      <c r="VN49" s="39" t="s">
        <v>383</v>
      </c>
      <c r="VO49" s="39" t="s">
        <v>383</v>
      </c>
      <c r="VP49" s="39" t="s">
        <v>383</v>
      </c>
      <c r="VQ49" s="39" t="s">
        <v>383</v>
      </c>
      <c r="VR49" s="39" t="s">
        <v>383</v>
      </c>
      <c r="VS49" s="39" t="s">
        <v>383</v>
      </c>
      <c r="VT49" s="39" t="s">
        <v>383</v>
      </c>
      <c r="VU49" s="39" t="s">
        <v>383</v>
      </c>
      <c r="VV49" s="39" t="s">
        <v>383</v>
      </c>
      <c r="VW49" s="39" t="s">
        <v>3680</v>
      </c>
      <c r="VX49" s="39">
        <v>1</v>
      </c>
      <c r="VY49" s="39">
        <v>1</v>
      </c>
      <c r="VZ49" s="39">
        <v>0</v>
      </c>
      <c r="WA49" s="39">
        <v>0</v>
      </c>
      <c r="WB49" s="39">
        <v>0</v>
      </c>
      <c r="WC49" s="39">
        <v>0</v>
      </c>
      <c r="WD49" s="39">
        <v>0</v>
      </c>
      <c r="WE49" s="39">
        <v>0</v>
      </c>
      <c r="WF49" s="39">
        <v>0</v>
      </c>
      <c r="WG49" s="39">
        <v>0</v>
      </c>
      <c r="WH49" s="39">
        <v>0</v>
      </c>
      <c r="WI49" s="39">
        <v>0</v>
      </c>
      <c r="WJ49" s="39">
        <v>0</v>
      </c>
      <c r="WK49" s="39">
        <v>1</v>
      </c>
      <c r="WL49" s="39"/>
      <c r="WM49" s="39"/>
      <c r="WN49" s="39"/>
      <c r="WO49" s="39">
        <v>1</v>
      </c>
      <c r="WP49" s="39" t="s">
        <v>2681</v>
      </c>
      <c r="WQ49" s="39"/>
      <c r="WR49" s="39" t="s">
        <v>2435</v>
      </c>
      <c r="WS49" s="39">
        <v>0</v>
      </c>
      <c r="WT49" s="39">
        <v>0</v>
      </c>
      <c r="WU49" s="39">
        <v>0</v>
      </c>
      <c r="WV49" s="39">
        <v>0</v>
      </c>
      <c r="WW49" s="39">
        <v>0</v>
      </c>
      <c r="WX49" s="39">
        <v>0</v>
      </c>
      <c r="WY49" s="39">
        <v>0</v>
      </c>
      <c r="WZ49" s="39">
        <v>0</v>
      </c>
      <c r="XA49" s="39">
        <v>0</v>
      </c>
      <c r="XB49" s="39">
        <v>1</v>
      </c>
      <c r="XC49" s="39">
        <v>0</v>
      </c>
      <c r="XD49" s="39"/>
      <c r="XE49" s="39"/>
      <c r="XF49" s="39">
        <f t="shared" si="5"/>
        <v>0</v>
      </c>
      <c r="XG49" s="39" t="s">
        <v>2447</v>
      </c>
      <c r="XH49" s="39">
        <v>1</v>
      </c>
      <c r="XI49" s="39">
        <v>0</v>
      </c>
      <c r="XJ49" s="39">
        <v>0</v>
      </c>
      <c r="XK49" s="39">
        <v>0</v>
      </c>
      <c r="XL49" s="39">
        <v>0</v>
      </c>
      <c r="XM49" s="39"/>
      <c r="XN49" s="39"/>
      <c r="XO49" s="57" t="e">
        <f>SUM(XF49+WO49+VA49+UD49+TR49+TD49+#REF!)</f>
        <v>#REF!</v>
      </c>
      <c r="XP49" s="57">
        <v>5</v>
      </c>
      <c r="XQ49" s="56">
        <v>1</v>
      </c>
    </row>
    <row r="50" spans="1:641" ht="15" customHeight="1" x14ac:dyDescent="0.2">
      <c r="A50" s="63">
        <v>42440</v>
      </c>
      <c r="B50" s="63" t="s">
        <v>899</v>
      </c>
      <c r="C50" s="52" t="s">
        <v>1009</v>
      </c>
      <c r="D50" s="39" t="s">
        <v>3347</v>
      </c>
      <c r="E50" s="52" t="s">
        <v>3481</v>
      </c>
      <c r="F50" s="52" t="s">
        <v>3681</v>
      </c>
      <c r="G50" s="52">
        <v>8.8343910000000001</v>
      </c>
      <c r="H50" s="52">
        <v>-79.969689000000002</v>
      </c>
      <c r="I50" s="52">
        <v>8.8343739790000004</v>
      </c>
      <c r="J50" s="52">
        <v>-79.969591969999996</v>
      </c>
      <c r="K50" s="52">
        <v>-79.969689000000002</v>
      </c>
      <c r="L50" s="52">
        <v>292.83204543300002</v>
      </c>
      <c r="M50" s="39">
        <v>12</v>
      </c>
      <c r="N50" s="39"/>
      <c r="O50" s="39">
        <v>3</v>
      </c>
      <c r="P50" s="39" t="s">
        <v>3682</v>
      </c>
      <c r="Q50" s="39">
        <v>1</v>
      </c>
      <c r="R50" s="41">
        <v>32</v>
      </c>
      <c r="S50" s="39">
        <v>2</v>
      </c>
      <c r="T50" s="39">
        <v>2</v>
      </c>
      <c r="U50" s="39" t="s">
        <v>2454</v>
      </c>
      <c r="V50" s="39" t="s">
        <v>2455</v>
      </c>
      <c r="W50" s="39" t="s">
        <v>2456</v>
      </c>
      <c r="X50" s="39" t="s">
        <v>383</v>
      </c>
      <c r="Y50" s="39"/>
      <c r="Z50" s="39">
        <v>0</v>
      </c>
      <c r="AA50" s="39">
        <v>1</v>
      </c>
      <c r="AB50" s="39">
        <v>0</v>
      </c>
      <c r="AC50" s="39">
        <v>0</v>
      </c>
      <c r="AD50" s="39">
        <v>0</v>
      </c>
      <c r="AE50" s="39">
        <v>0</v>
      </c>
      <c r="AF50" s="39">
        <v>0</v>
      </c>
      <c r="AG50" s="39" t="s">
        <v>2401</v>
      </c>
      <c r="AH50" s="39" t="s">
        <v>383</v>
      </c>
      <c r="AI50" s="39">
        <v>0</v>
      </c>
      <c r="AJ50" s="39">
        <v>0</v>
      </c>
      <c r="AK50" s="39">
        <v>0</v>
      </c>
      <c r="AL50" s="39">
        <v>1</v>
      </c>
      <c r="AM50" s="39">
        <v>0</v>
      </c>
      <c r="AN50" s="39">
        <v>0</v>
      </c>
      <c r="AO50" s="39">
        <v>0</v>
      </c>
      <c r="AP50" s="39"/>
      <c r="AQ50" s="39">
        <v>1</v>
      </c>
      <c r="AR50" s="39" t="s">
        <v>3683</v>
      </c>
      <c r="AS50" s="39">
        <v>6</v>
      </c>
      <c r="AT50" s="39">
        <v>4</v>
      </c>
      <c r="AU50" s="39">
        <v>2</v>
      </c>
      <c r="AV50" s="39"/>
      <c r="AW50" s="39">
        <v>1</v>
      </c>
      <c r="AX50" s="39" t="s">
        <v>383</v>
      </c>
      <c r="AY50" s="39">
        <v>1</v>
      </c>
      <c r="AZ50" s="39">
        <v>0</v>
      </c>
      <c r="BA50" s="39">
        <v>0</v>
      </c>
      <c r="BB50" s="39">
        <v>0</v>
      </c>
      <c r="BC50" s="39"/>
      <c r="BD50" s="41">
        <v>2</v>
      </c>
      <c r="BE50" s="41">
        <v>1</v>
      </c>
      <c r="BF50" s="39">
        <v>1</v>
      </c>
      <c r="BG50" s="39">
        <v>1</v>
      </c>
      <c r="BH50" s="39">
        <v>0</v>
      </c>
      <c r="BI50" s="39">
        <v>0</v>
      </c>
      <c r="BJ50" s="58" t="s">
        <v>3684</v>
      </c>
      <c r="BK50" s="39">
        <v>3</v>
      </c>
      <c r="BL50" s="39">
        <v>2</v>
      </c>
      <c r="BM50" s="64" t="s">
        <v>383</v>
      </c>
      <c r="BN50" s="39">
        <v>0</v>
      </c>
      <c r="BO50" s="39">
        <v>1</v>
      </c>
      <c r="BP50" s="39">
        <v>0</v>
      </c>
      <c r="BQ50" s="39">
        <v>0</v>
      </c>
      <c r="BR50" s="39">
        <v>0</v>
      </c>
      <c r="BS50" s="39">
        <v>0</v>
      </c>
      <c r="BT50" s="39">
        <v>0</v>
      </c>
      <c r="BU50" s="39"/>
      <c r="BV50" s="39">
        <v>3</v>
      </c>
      <c r="BW50" s="39">
        <v>1</v>
      </c>
      <c r="BX50" s="39"/>
      <c r="BY50" s="39">
        <v>1</v>
      </c>
      <c r="BZ50" s="39">
        <v>0</v>
      </c>
      <c r="CA50" s="39">
        <v>0</v>
      </c>
      <c r="CB50" s="39">
        <v>0</v>
      </c>
      <c r="CC50" s="39"/>
      <c r="CD50" s="39">
        <v>3</v>
      </c>
      <c r="CE50" s="39">
        <v>1</v>
      </c>
      <c r="CF50" s="39"/>
      <c r="CG50" s="39">
        <v>2</v>
      </c>
      <c r="CH50" s="39"/>
      <c r="CI50" s="39">
        <v>1</v>
      </c>
      <c r="CJ50" s="39">
        <v>1</v>
      </c>
      <c r="CK50" s="39"/>
      <c r="CL50" s="39" t="s">
        <v>2992</v>
      </c>
      <c r="CM50" s="39"/>
      <c r="CN50" s="39">
        <v>0</v>
      </c>
      <c r="CO50" s="39">
        <v>0</v>
      </c>
      <c r="CP50" s="39">
        <v>0</v>
      </c>
      <c r="CQ50" s="39"/>
      <c r="CR50" s="39">
        <v>0</v>
      </c>
      <c r="CS50" s="39"/>
      <c r="CT50" s="39">
        <v>0</v>
      </c>
      <c r="CU50" s="39">
        <v>1</v>
      </c>
      <c r="CV50" s="39">
        <v>0</v>
      </c>
      <c r="CW50" s="39"/>
      <c r="CX50" s="39">
        <v>1</v>
      </c>
      <c r="CY50" s="39">
        <v>0</v>
      </c>
      <c r="CZ50" s="41"/>
      <c r="DA50" s="39">
        <v>0</v>
      </c>
      <c r="DB50" s="39"/>
      <c r="DC50" s="39">
        <v>0</v>
      </c>
      <c r="DD50" s="39"/>
      <c r="DE50" s="39">
        <v>1</v>
      </c>
      <c r="DF50" s="39">
        <v>1</v>
      </c>
      <c r="DG50" s="39">
        <v>1</v>
      </c>
      <c r="DH50" s="39">
        <v>1</v>
      </c>
      <c r="DI50" s="39">
        <v>0</v>
      </c>
      <c r="DJ50" s="39"/>
      <c r="DK50" s="39"/>
      <c r="DL50" s="39">
        <v>0</v>
      </c>
      <c r="DM50" s="39"/>
      <c r="DN50" s="39">
        <v>0</v>
      </c>
      <c r="DO50" s="39"/>
      <c r="DP50" s="39">
        <v>1</v>
      </c>
      <c r="DQ50" s="39">
        <v>2</v>
      </c>
      <c r="DR50" s="39">
        <v>0</v>
      </c>
      <c r="DS50" s="39"/>
      <c r="DT50" s="39">
        <v>0</v>
      </c>
      <c r="DU50" s="39"/>
      <c r="DV50" s="39">
        <v>0</v>
      </c>
      <c r="DW50" s="39"/>
      <c r="DX50" s="39">
        <v>0</v>
      </c>
      <c r="DY50" s="39"/>
      <c r="DZ50" s="39">
        <v>1</v>
      </c>
      <c r="EA50" s="39" t="s">
        <v>3685</v>
      </c>
      <c r="EB50" s="39">
        <v>1</v>
      </c>
      <c r="EC50" s="39">
        <v>1</v>
      </c>
      <c r="ED50" s="39" t="s">
        <v>2442</v>
      </c>
      <c r="EE50" s="39" t="s">
        <v>3624</v>
      </c>
      <c r="EF50" s="39">
        <v>0</v>
      </c>
      <c r="EG50" s="39"/>
      <c r="EH50" s="39">
        <v>0</v>
      </c>
      <c r="EI50" s="39" t="s">
        <v>383</v>
      </c>
      <c r="EJ50" s="39" t="s">
        <v>383</v>
      </c>
      <c r="EK50" s="39" t="s">
        <v>383</v>
      </c>
      <c r="EL50" s="39" t="s">
        <v>383</v>
      </c>
      <c r="EM50" s="39" t="s">
        <v>383</v>
      </c>
      <c r="EN50" s="39" t="s">
        <v>383</v>
      </c>
      <c r="EO50" s="39">
        <v>1</v>
      </c>
      <c r="EP50" s="39">
        <v>2</v>
      </c>
      <c r="EQ50" s="39" t="s">
        <v>2413</v>
      </c>
      <c r="ER50" s="39" t="s">
        <v>2466</v>
      </c>
      <c r="ES50" s="39" t="s">
        <v>3355</v>
      </c>
      <c r="ET50" s="64" t="s">
        <v>2469</v>
      </c>
      <c r="EU50" s="39">
        <v>0</v>
      </c>
      <c r="EV50" s="39">
        <v>0</v>
      </c>
      <c r="EW50" s="39" t="s">
        <v>383</v>
      </c>
      <c r="EX50" s="39" t="s">
        <v>383</v>
      </c>
      <c r="EY50" s="39" t="s">
        <v>383</v>
      </c>
      <c r="EZ50" s="39" t="s">
        <v>383</v>
      </c>
      <c r="FA50" s="39" t="s">
        <v>383</v>
      </c>
      <c r="FB50" s="39" t="s">
        <v>383</v>
      </c>
      <c r="FC50" s="39">
        <v>1</v>
      </c>
      <c r="FD50" s="39" t="s">
        <v>825</v>
      </c>
      <c r="FE50" s="39" t="s">
        <v>2413</v>
      </c>
      <c r="FF50" s="39" t="s">
        <v>2466</v>
      </c>
      <c r="FG50" s="39" t="s">
        <v>3355</v>
      </c>
      <c r="FH50" s="39" t="s">
        <v>2469</v>
      </c>
      <c r="FI50" s="39">
        <v>0</v>
      </c>
      <c r="FJ50" s="39">
        <v>1</v>
      </c>
      <c r="FK50" s="39" t="s">
        <v>3074</v>
      </c>
      <c r="FL50" s="39" t="s">
        <v>2498</v>
      </c>
      <c r="FM50" s="39" t="s">
        <v>2466</v>
      </c>
      <c r="FN50" s="39" t="s">
        <v>2728</v>
      </c>
      <c r="FO50" s="39" t="s">
        <v>2415</v>
      </c>
      <c r="FP50" s="39">
        <v>0</v>
      </c>
      <c r="FQ50" s="39">
        <v>1</v>
      </c>
      <c r="FR50" s="39" t="s">
        <v>760</v>
      </c>
      <c r="FS50" s="39" t="s">
        <v>2409</v>
      </c>
      <c r="FT50" s="39" t="s">
        <v>2462</v>
      </c>
      <c r="FU50" s="39" t="s">
        <v>2728</v>
      </c>
      <c r="FV50" s="39" t="s">
        <v>2415</v>
      </c>
      <c r="FW50" s="39">
        <v>0</v>
      </c>
      <c r="FX50" s="39">
        <v>1</v>
      </c>
      <c r="FY50" s="39">
        <v>1</v>
      </c>
      <c r="FZ50" s="39" t="s">
        <v>2409</v>
      </c>
      <c r="GA50" s="39" t="s">
        <v>2462</v>
      </c>
      <c r="GB50" s="39" t="s">
        <v>383</v>
      </c>
      <c r="GC50" s="39" t="s">
        <v>383</v>
      </c>
      <c r="GD50" s="39">
        <v>0</v>
      </c>
      <c r="GE50" s="39">
        <v>1</v>
      </c>
      <c r="GF50" s="39">
        <v>2</v>
      </c>
      <c r="GG50" s="39" t="s">
        <v>2413</v>
      </c>
      <c r="GH50" s="39" t="s">
        <v>2462</v>
      </c>
      <c r="GI50" s="39" t="s">
        <v>3686</v>
      </c>
      <c r="GJ50" s="39" t="s">
        <v>2464</v>
      </c>
      <c r="GK50" s="39">
        <v>0</v>
      </c>
      <c r="GL50" s="39">
        <v>1</v>
      </c>
      <c r="GM50" s="39" t="s">
        <v>3687</v>
      </c>
      <c r="GN50" s="39" t="s">
        <v>383</v>
      </c>
      <c r="GO50" s="39" t="s">
        <v>383</v>
      </c>
      <c r="GP50" s="39" t="s">
        <v>2462</v>
      </c>
      <c r="GQ50" s="39" t="s">
        <v>383</v>
      </c>
      <c r="GR50" s="39" t="s">
        <v>383</v>
      </c>
      <c r="GS50" s="39" t="s">
        <v>383</v>
      </c>
      <c r="GT50" s="39">
        <v>1</v>
      </c>
      <c r="GU50" s="39">
        <v>100</v>
      </c>
      <c r="GV50" s="39"/>
      <c r="GW50" s="39">
        <v>1</v>
      </c>
      <c r="GX50" s="39">
        <v>10</v>
      </c>
      <c r="GY50" s="39" t="s">
        <v>3688</v>
      </c>
      <c r="GZ50" s="39">
        <v>0</v>
      </c>
      <c r="HA50" s="39" t="s">
        <v>383</v>
      </c>
      <c r="HB50" s="39"/>
      <c r="HC50" s="39">
        <v>0</v>
      </c>
      <c r="HD50" s="39" t="s">
        <v>383</v>
      </c>
      <c r="HE50" s="39"/>
      <c r="HF50" s="39">
        <v>0</v>
      </c>
      <c r="HG50" s="39" t="s">
        <v>383</v>
      </c>
      <c r="HH50" s="39"/>
      <c r="HI50" s="39">
        <v>1</v>
      </c>
      <c r="HJ50" s="39">
        <v>5</v>
      </c>
      <c r="HK50" s="39"/>
      <c r="HL50" s="39">
        <v>0</v>
      </c>
      <c r="HM50" s="39" t="s">
        <v>383</v>
      </c>
      <c r="HN50" s="39"/>
      <c r="HO50" s="64">
        <v>0</v>
      </c>
      <c r="HP50" s="39" t="s">
        <v>383</v>
      </c>
      <c r="HQ50" s="64">
        <v>0</v>
      </c>
      <c r="HR50" s="39" t="s">
        <v>383</v>
      </c>
      <c r="HS50" s="39">
        <v>1</v>
      </c>
      <c r="HT50" s="39"/>
      <c r="HU50" s="39" t="s">
        <v>383</v>
      </c>
      <c r="HV50" s="39" t="s">
        <v>383</v>
      </c>
      <c r="HW50" s="39"/>
      <c r="HX50" s="39" t="s">
        <v>383</v>
      </c>
      <c r="HY50" s="39" t="s">
        <v>2417</v>
      </c>
      <c r="HZ50" s="39"/>
      <c r="IA50" s="39" t="s">
        <v>1738</v>
      </c>
      <c r="IB50" s="39"/>
      <c r="IC50" s="39">
        <v>1</v>
      </c>
      <c r="ID50" s="39">
        <v>1</v>
      </c>
      <c r="IE50" s="39">
        <v>1</v>
      </c>
      <c r="IF50" s="39">
        <v>0</v>
      </c>
      <c r="IG50" s="39">
        <v>1</v>
      </c>
      <c r="IH50" s="39">
        <v>6</v>
      </c>
      <c r="II50" s="39">
        <v>0</v>
      </c>
      <c r="IJ50" s="39">
        <v>1</v>
      </c>
      <c r="IK50" s="39">
        <v>0</v>
      </c>
      <c r="IL50" s="39">
        <v>0</v>
      </c>
      <c r="IM50" s="39">
        <v>0</v>
      </c>
      <c r="IN50" s="39" t="s">
        <v>383</v>
      </c>
      <c r="IO50" s="39" t="s">
        <v>383</v>
      </c>
      <c r="IP50" s="39" t="s">
        <v>383</v>
      </c>
      <c r="IQ50" s="39">
        <v>0</v>
      </c>
      <c r="IR50" s="39">
        <v>0</v>
      </c>
      <c r="IS50" s="39" t="s">
        <v>383</v>
      </c>
      <c r="IT50" s="39" t="s">
        <v>383</v>
      </c>
      <c r="IU50" s="39" t="s">
        <v>383</v>
      </c>
      <c r="IV50" s="39">
        <v>0</v>
      </c>
      <c r="IW50" s="39">
        <v>0</v>
      </c>
      <c r="IX50" s="39" t="s">
        <v>383</v>
      </c>
      <c r="IY50" s="39" t="s">
        <v>383</v>
      </c>
      <c r="IZ50" s="39" t="s">
        <v>383</v>
      </c>
      <c r="JA50" s="39">
        <v>0</v>
      </c>
      <c r="JB50" s="39">
        <v>0</v>
      </c>
      <c r="JC50" s="39" t="s">
        <v>383</v>
      </c>
      <c r="JD50" s="39" t="s">
        <v>383</v>
      </c>
      <c r="JE50" s="39" t="s">
        <v>383</v>
      </c>
      <c r="JF50" s="39">
        <v>1</v>
      </c>
      <c r="JG50" s="39">
        <v>1</v>
      </c>
      <c r="JH50" s="39">
        <v>1</v>
      </c>
      <c r="JI50" s="39">
        <v>0</v>
      </c>
      <c r="JJ50" s="39">
        <v>0</v>
      </c>
      <c r="JK50" s="39">
        <v>0</v>
      </c>
      <c r="JL50" s="39" t="s">
        <v>383</v>
      </c>
      <c r="JM50" s="39" t="s">
        <v>383</v>
      </c>
      <c r="JN50" s="39" t="s">
        <v>383</v>
      </c>
      <c r="JO50" s="39">
        <v>4</v>
      </c>
      <c r="JP50" s="39">
        <v>2</v>
      </c>
      <c r="JQ50" s="39">
        <v>2</v>
      </c>
      <c r="JR50" s="39">
        <v>2</v>
      </c>
      <c r="JS50" s="39">
        <v>2</v>
      </c>
      <c r="JT50" s="39">
        <v>2</v>
      </c>
      <c r="JU50" s="39">
        <v>2</v>
      </c>
      <c r="JV50" s="39">
        <v>2</v>
      </c>
      <c r="JW50" s="39">
        <v>2</v>
      </c>
      <c r="JX50" s="39">
        <v>0</v>
      </c>
      <c r="JY50" s="39">
        <v>0</v>
      </c>
      <c r="JZ50" s="39">
        <v>2</v>
      </c>
      <c r="KA50" s="39">
        <v>2</v>
      </c>
      <c r="KB50" s="39">
        <v>0</v>
      </c>
      <c r="KC50" s="39">
        <v>0</v>
      </c>
      <c r="KD50" s="39">
        <v>0</v>
      </c>
      <c r="KE50" s="39">
        <v>40</v>
      </c>
      <c r="KF50" s="39">
        <v>100</v>
      </c>
      <c r="KG50" s="39"/>
      <c r="KH50" s="39">
        <v>7</v>
      </c>
      <c r="KI50" s="39">
        <v>10</v>
      </c>
      <c r="KJ50" s="39"/>
      <c r="KK50" s="39">
        <v>0</v>
      </c>
      <c r="KL50" s="39"/>
      <c r="KM50" s="39"/>
      <c r="KN50" s="39">
        <v>0</v>
      </c>
      <c r="KO50" s="39"/>
      <c r="KP50" s="39"/>
      <c r="KQ50" s="39">
        <v>1</v>
      </c>
      <c r="KR50" s="39">
        <v>5</v>
      </c>
      <c r="KS50" s="39" t="s">
        <v>2897</v>
      </c>
      <c r="KT50" s="39" t="s">
        <v>2474</v>
      </c>
      <c r="KU50" s="39">
        <v>0</v>
      </c>
      <c r="KV50" s="39">
        <v>0</v>
      </c>
      <c r="KW50" s="39">
        <v>0</v>
      </c>
      <c r="KX50" s="39">
        <v>1</v>
      </c>
      <c r="KY50" s="39">
        <v>0</v>
      </c>
      <c r="KZ50" s="39">
        <v>0</v>
      </c>
      <c r="LA50" s="39">
        <v>0</v>
      </c>
      <c r="LB50" s="39">
        <v>0</v>
      </c>
      <c r="LC50" s="39">
        <v>0</v>
      </c>
      <c r="LD50" s="39"/>
      <c r="LE50" s="39">
        <v>4</v>
      </c>
      <c r="LF50" s="39">
        <v>1</v>
      </c>
      <c r="LG50" s="39">
        <v>1</v>
      </c>
      <c r="LH50" s="39">
        <v>0</v>
      </c>
      <c r="LI50" s="39">
        <v>0</v>
      </c>
      <c r="LJ50" s="39" t="s">
        <v>3672</v>
      </c>
      <c r="LK50" s="39" t="s">
        <v>2702</v>
      </c>
      <c r="LL50" s="39">
        <v>1</v>
      </c>
      <c r="LM50" s="39">
        <v>0</v>
      </c>
      <c r="LN50" s="39">
        <v>0</v>
      </c>
      <c r="LO50" s="39">
        <v>0</v>
      </c>
      <c r="LP50" s="39">
        <v>0</v>
      </c>
      <c r="LQ50" s="39"/>
      <c r="LR50" s="39">
        <v>1</v>
      </c>
      <c r="LS50" s="39"/>
      <c r="LT50" s="39">
        <v>4</v>
      </c>
      <c r="LU50" s="39" t="s">
        <v>3689</v>
      </c>
      <c r="LV50" s="39">
        <v>1</v>
      </c>
      <c r="LW50" s="39">
        <v>0</v>
      </c>
      <c r="LX50" s="39">
        <v>0</v>
      </c>
      <c r="LY50" s="39"/>
      <c r="LZ50" s="39">
        <v>1</v>
      </c>
      <c r="MA50" s="39">
        <v>0</v>
      </c>
      <c r="MB50" s="39">
        <v>0</v>
      </c>
      <c r="MC50" s="39">
        <v>0</v>
      </c>
      <c r="MD50" s="39">
        <v>1</v>
      </c>
      <c r="ME50" s="39">
        <v>1</v>
      </c>
      <c r="MF50" s="39" t="s">
        <v>3690</v>
      </c>
      <c r="MG50" s="39">
        <v>0</v>
      </c>
      <c r="MH50" s="39" t="s">
        <v>3691</v>
      </c>
      <c r="MI50" s="39">
        <v>0</v>
      </c>
      <c r="MJ50" s="39"/>
      <c r="MK50" s="39">
        <v>0</v>
      </c>
      <c r="ML50" s="39">
        <v>1</v>
      </c>
      <c r="MM50" s="39">
        <v>1</v>
      </c>
      <c r="MN50" s="39">
        <v>0</v>
      </c>
      <c r="MO50" s="39"/>
      <c r="MP50" s="39"/>
      <c r="MQ50" s="39">
        <v>0</v>
      </c>
      <c r="MR50" s="39">
        <v>0</v>
      </c>
      <c r="MS50" s="39"/>
      <c r="MT50" s="39"/>
      <c r="MU50" s="39"/>
      <c r="MV50" s="39">
        <v>1</v>
      </c>
      <c r="MW50" s="39" t="s">
        <v>2586</v>
      </c>
      <c r="MX50" s="39">
        <v>0</v>
      </c>
      <c r="MY50" s="39">
        <v>0</v>
      </c>
      <c r="MZ50" s="39">
        <v>1</v>
      </c>
      <c r="NA50" s="39">
        <v>0</v>
      </c>
      <c r="NB50" s="39">
        <v>0</v>
      </c>
      <c r="NC50" s="39">
        <v>0</v>
      </c>
      <c r="ND50" s="39">
        <v>0</v>
      </c>
      <c r="NE50" s="39">
        <v>0</v>
      </c>
      <c r="NF50" s="39">
        <v>0</v>
      </c>
      <c r="NG50" s="39"/>
      <c r="NH50" s="39" t="s">
        <v>2418</v>
      </c>
      <c r="NI50" s="39"/>
      <c r="NJ50" s="39" t="s">
        <v>3692</v>
      </c>
      <c r="NK50" s="39" t="s">
        <v>3693</v>
      </c>
      <c r="NL50" s="39" t="s">
        <v>3694</v>
      </c>
      <c r="NM50" s="39">
        <v>0</v>
      </c>
      <c r="NN50" s="39"/>
      <c r="NO50" s="39"/>
      <c r="NP50" s="39"/>
      <c r="NQ50" s="39"/>
      <c r="NR50" s="39"/>
      <c r="NS50" s="39"/>
      <c r="NT50" s="39"/>
      <c r="NU50" s="39"/>
      <c r="NV50" s="39"/>
      <c r="NW50" s="64">
        <v>0</v>
      </c>
      <c r="NX50" s="39"/>
      <c r="NY50" s="39">
        <v>1</v>
      </c>
      <c r="NZ50" s="39">
        <v>1</v>
      </c>
      <c r="OA50" s="39" t="s">
        <v>3695</v>
      </c>
      <c r="OB50" s="39">
        <v>1</v>
      </c>
      <c r="OC50" s="39">
        <v>1</v>
      </c>
      <c r="OD50" s="39">
        <v>0</v>
      </c>
      <c r="OE50" s="39">
        <v>0</v>
      </c>
      <c r="OF50" s="39">
        <v>0</v>
      </c>
      <c r="OG50" s="39">
        <v>0</v>
      </c>
      <c r="OH50" s="39">
        <v>0</v>
      </c>
      <c r="OI50" s="39">
        <v>0</v>
      </c>
      <c r="OJ50" s="39"/>
      <c r="OK50" s="39">
        <v>1</v>
      </c>
      <c r="OL50" s="39"/>
      <c r="OM50" s="39" t="s">
        <v>2434</v>
      </c>
      <c r="ON50" s="39">
        <v>1</v>
      </c>
      <c r="OO50" s="39">
        <v>0</v>
      </c>
      <c r="OP50" s="39">
        <v>0</v>
      </c>
      <c r="OQ50" s="39">
        <v>0</v>
      </c>
      <c r="OR50" s="39">
        <v>0</v>
      </c>
      <c r="OS50" s="39">
        <v>0</v>
      </c>
      <c r="OT50" s="39">
        <v>0</v>
      </c>
      <c r="OU50" s="39">
        <v>0</v>
      </c>
      <c r="OV50" s="39">
        <v>0</v>
      </c>
      <c r="OW50" s="39">
        <v>0</v>
      </c>
      <c r="OX50" s="39"/>
      <c r="OY50" s="39"/>
      <c r="OZ50" s="39" t="s">
        <v>1241</v>
      </c>
      <c r="PA50" s="39">
        <v>0</v>
      </c>
      <c r="PB50" s="39">
        <v>0</v>
      </c>
      <c r="PC50" s="39">
        <v>0</v>
      </c>
      <c r="PD50" s="39">
        <v>0</v>
      </c>
      <c r="PE50" s="39">
        <v>1</v>
      </c>
      <c r="PF50" s="39">
        <v>0</v>
      </c>
      <c r="PG50" s="39">
        <v>0</v>
      </c>
      <c r="PH50" s="39"/>
      <c r="PI50" s="39">
        <v>1</v>
      </c>
      <c r="PJ50" s="39" t="s">
        <v>2788</v>
      </c>
      <c r="PK50" s="39">
        <v>0</v>
      </c>
      <c r="PL50" s="39">
        <v>0</v>
      </c>
      <c r="PM50" s="39">
        <v>0</v>
      </c>
      <c r="PN50" s="39">
        <v>0</v>
      </c>
      <c r="PO50" s="39">
        <v>0</v>
      </c>
      <c r="PP50" s="39">
        <v>0</v>
      </c>
      <c r="PQ50" s="39">
        <v>1</v>
      </c>
      <c r="PR50" s="39">
        <v>0</v>
      </c>
      <c r="PS50" s="39">
        <v>0</v>
      </c>
      <c r="PT50" s="39"/>
      <c r="PU50" s="39"/>
      <c r="PV50" s="39"/>
      <c r="PW50" s="39">
        <v>1</v>
      </c>
      <c r="PX50" s="39">
        <v>1</v>
      </c>
      <c r="PY50" s="39"/>
      <c r="PZ50" s="39" t="s">
        <v>383</v>
      </c>
      <c r="QA50" s="39" t="s">
        <v>2846</v>
      </c>
      <c r="QB50" s="39" t="s">
        <v>3632</v>
      </c>
      <c r="QC50" s="39" t="s">
        <v>3633</v>
      </c>
      <c r="QD50" s="39">
        <v>1</v>
      </c>
      <c r="QE50" s="39">
        <v>1</v>
      </c>
      <c r="QF50" s="39">
        <v>0</v>
      </c>
      <c r="QG50" s="39">
        <v>0</v>
      </c>
      <c r="QH50" s="39">
        <v>0</v>
      </c>
      <c r="QI50" s="39">
        <v>0</v>
      </c>
      <c r="QJ50" s="39">
        <v>0</v>
      </c>
      <c r="QK50" s="39">
        <v>0</v>
      </c>
      <c r="QL50" s="39"/>
      <c r="QM50" s="39" t="s">
        <v>2531</v>
      </c>
      <c r="QN50" s="39">
        <v>0</v>
      </c>
      <c r="QO50" s="39">
        <v>0</v>
      </c>
      <c r="QP50" s="39">
        <v>1</v>
      </c>
      <c r="QQ50" s="39">
        <v>0</v>
      </c>
      <c r="QR50" s="39">
        <v>0</v>
      </c>
      <c r="QS50" s="39"/>
      <c r="QT50" s="39" t="s">
        <v>2531</v>
      </c>
      <c r="QU50" s="39">
        <v>0</v>
      </c>
      <c r="QV50" s="39">
        <v>0</v>
      </c>
      <c r="QW50" s="39">
        <v>0</v>
      </c>
      <c r="QX50" s="39">
        <v>1</v>
      </c>
      <c r="QY50" s="39">
        <v>0</v>
      </c>
      <c r="QZ50" s="39">
        <v>0</v>
      </c>
      <c r="RA50" s="39">
        <v>0</v>
      </c>
      <c r="RB50" s="39"/>
      <c r="RC50" s="39">
        <v>1</v>
      </c>
      <c r="RD50" s="39">
        <v>1</v>
      </c>
      <c r="RE50" s="39">
        <v>4</v>
      </c>
      <c r="RF50" s="39"/>
      <c r="RG50" s="39">
        <v>1</v>
      </c>
      <c r="RH50" s="39">
        <v>4</v>
      </c>
      <c r="RI50" s="39"/>
      <c r="RJ50" s="39">
        <v>0</v>
      </c>
      <c r="RK50" s="39">
        <v>0</v>
      </c>
      <c r="RL50" s="39"/>
      <c r="RM50" s="39">
        <v>0</v>
      </c>
      <c r="RN50" s="39">
        <v>0</v>
      </c>
      <c r="RO50" s="39"/>
      <c r="RP50" s="39">
        <v>0</v>
      </c>
      <c r="RQ50" s="39"/>
      <c r="RR50" s="39" t="s">
        <v>2720</v>
      </c>
      <c r="RS50" s="39">
        <v>0</v>
      </c>
      <c r="RT50" s="39">
        <v>1</v>
      </c>
      <c r="RU50" s="39">
        <v>0</v>
      </c>
      <c r="RV50" s="39">
        <v>0</v>
      </c>
      <c r="RW50" s="39">
        <v>0</v>
      </c>
      <c r="RX50" s="39">
        <v>0</v>
      </c>
      <c r="RY50" s="39">
        <v>0</v>
      </c>
      <c r="RZ50" s="39">
        <v>0</v>
      </c>
      <c r="SA50" s="39">
        <v>0</v>
      </c>
      <c r="SB50" s="39">
        <v>0</v>
      </c>
      <c r="SC50" s="39">
        <v>0</v>
      </c>
      <c r="SD50" s="39">
        <v>0</v>
      </c>
      <c r="SE50" s="39">
        <v>0</v>
      </c>
      <c r="SF50" s="39">
        <v>0</v>
      </c>
      <c r="SG50" s="39"/>
      <c r="SH50" s="39"/>
      <c r="SI50" s="39" t="s">
        <v>2435</v>
      </c>
      <c r="SJ50" s="39">
        <v>0</v>
      </c>
      <c r="SK50" s="39">
        <v>0</v>
      </c>
      <c r="SL50" s="39">
        <v>0</v>
      </c>
      <c r="SM50" s="39">
        <v>0</v>
      </c>
      <c r="SN50" s="39">
        <v>0</v>
      </c>
      <c r="SO50" s="39">
        <v>0</v>
      </c>
      <c r="SP50" s="39">
        <v>0</v>
      </c>
      <c r="SQ50" s="39">
        <v>0</v>
      </c>
      <c r="SR50" s="39">
        <v>0</v>
      </c>
      <c r="SS50" s="39">
        <v>1</v>
      </c>
      <c r="ST50" s="39"/>
      <c r="SU50" s="39" t="s">
        <v>3696</v>
      </c>
      <c r="SV50" s="39">
        <v>1</v>
      </c>
      <c r="SW50" s="39">
        <v>1</v>
      </c>
      <c r="SX50" s="39">
        <v>0</v>
      </c>
      <c r="SY50" s="39">
        <v>0</v>
      </c>
      <c r="SZ50" s="39">
        <v>0</v>
      </c>
      <c r="TA50" s="39"/>
      <c r="TB50" s="39"/>
      <c r="TC50" s="39"/>
      <c r="TD50" s="39">
        <v>1</v>
      </c>
      <c r="TE50" s="39" t="s">
        <v>2275</v>
      </c>
      <c r="TF50" s="39">
        <v>1</v>
      </c>
      <c r="TG50" s="39"/>
      <c r="TH50" s="39" t="s">
        <v>2573</v>
      </c>
      <c r="TI50" s="39">
        <v>1</v>
      </c>
      <c r="TJ50" s="39">
        <v>0</v>
      </c>
      <c r="TK50" s="39">
        <v>0</v>
      </c>
      <c r="TL50" s="39">
        <v>0</v>
      </c>
      <c r="TM50" s="39">
        <v>0</v>
      </c>
      <c r="TN50" s="39">
        <v>0</v>
      </c>
      <c r="TO50" s="39">
        <v>0</v>
      </c>
      <c r="TP50" s="39">
        <v>0</v>
      </c>
      <c r="TQ50" s="39"/>
      <c r="TR50" s="39">
        <v>1</v>
      </c>
      <c r="TS50" s="39" t="s">
        <v>3131</v>
      </c>
      <c r="TT50" s="39">
        <v>0</v>
      </c>
      <c r="TU50" s="39">
        <v>0</v>
      </c>
      <c r="TV50" s="39">
        <v>0</v>
      </c>
      <c r="TW50" s="39">
        <v>1</v>
      </c>
      <c r="TX50" s="39">
        <v>0</v>
      </c>
      <c r="TY50" s="39">
        <v>0</v>
      </c>
      <c r="TZ50" s="39">
        <v>0</v>
      </c>
      <c r="UA50" s="39">
        <v>0</v>
      </c>
      <c r="UB50" s="39">
        <v>0</v>
      </c>
      <c r="UC50" s="39"/>
      <c r="UD50" s="39">
        <f t="shared" si="4"/>
        <v>1</v>
      </c>
      <c r="UE50" s="39" t="s">
        <v>1241</v>
      </c>
      <c r="UF50" s="39">
        <v>0</v>
      </c>
      <c r="UG50" s="39">
        <v>0</v>
      </c>
      <c r="UH50" s="39">
        <v>0</v>
      </c>
      <c r="UI50" s="39">
        <v>0</v>
      </c>
      <c r="UJ50" s="39">
        <v>1</v>
      </c>
      <c r="UK50" s="39">
        <v>0</v>
      </c>
      <c r="UL50" s="39">
        <v>1</v>
      </c>
      <c r="UM50" s="39" t="s">
        <v>2418</v>
      </c>
      <c r="UN50" s="39">
        <v>0</v>
      </c>
      <c r="UO50" s="39" t="s">
        <v>383</v>
      </c>
      <c r="UP50" s="39" t="s">
        <v>383</v>
      </c>
      <c r="UQ50" s="39" t="s">
        <v>383</v>
      </c>
      <c r="UR50" s="39" t="s">
        <v>383</v>
      </c>
      <c r="US50" s="39" t="s">
        <v>383</v>
      </c>
      <c r="UT50" s="39" t="s">
        <v>383</v>
      </c>
      <c r="UU50" s="39" t="s">
        <v>383</v>
      </c>
      <c r="UV50" s="39">
        <v>0</v>
      </c>
      <c r="UW50" s="39" t="s">
        <v>383</v>
      </c>
      <c r="UX50" s="39" t="s">
        <v>3370</v>
      </c>
      <c r="UY50" s="39" t="s">
        <v>3697</v>
      </c>
      <c r="UZ50" s="39">
        <v>1</v>
      </c>
      <c r="VA50" s="39">
        <v>0</v>
      </c>
      <c r="VB50" s="39">
        <v>0</v>
      </c>
      <c r="VC50" s="39">
        <v>0</v>
      </c>
      <c r="VD50" s="39">
        <v>0</v>
      </c>
      <c r="VE50" s="39">
        <v>0</v>
      </c>
      <c r="VF50" s="39">
        <v>0</v>
      </c>
      <c r="VG50" s="39">
        <v>0</v>
      </c>
      <c r="VH50" s="39"/>
      <c r="VI50" s="39">
        <v>1</v>
      </c>
      <c r="VJ50" s="39">
        <v>1</v>
      </c>
      <c r="VK50" s="64" t="s">
        <v>383</v>
      </c>
      <c r="VL50" s="39" t="s">
        <v>383</v>
      </c>
      <c r="VM50" s="39" t="s">
        <v>383</v>
      </c>
      <c r="VN50" s="39" t="s">
        <v>383</v>
      </c>
      <c r="VO50" s="39" t="s">
        <v>383</v>
      </c>
      <c r="VP50" s="39" t="s">
        <v>383</v>
      </c>
      <c r="VQ50" s="39" t="s">
        <v>383</v>
      </c>
      <c r="VR50" s="39" t="s">
        <v>383</v>
      </c>
      <c r="VS50" s="39" t="s">
        <v>383</v>
      </c>
      <c r="VT50" s="39" t="s">
        <v>383</v>
      </c>
      <c r="VU50" s="39" t="s">
        <v>383</v>
      </c>
      <c r="VV50" s="39" t="s">
        <v>383</v>
      </c>
      <c r="VW50" s="39" t="s">
        <v>1979</v>
      </c>
      <c r="VX50" s="39">
        <v>0</v>
      </c>
      <c r="VY50" s="39">
        <v>0</v>
      </c>
      <c r="VZ50" s="39">
        <v>0</v>
      </c>
      <c r="WA50" s="39">
        <v>0</v>
      </c>
      <c r="WB50" s="39">
        <v>0</v>
      </c>
      <c r="WC50" s="39">
        <v>0</v>
      </c>
      <c r="WD50" s="39">
        <v>0</v>
      </c>
      <c r="WE50" s="39">
        <v>0</v>
      </c>
      <c r="WF50" s="39">
        <v>0</v>
      </c>
      <c r="WG50" s="39">
        <v>0</v>
      </c>
      <c r="WH50" s="39">
        <v>0</v>
      </c>
      <c r="WI50" s="39">
        <v>0</v>
      </c>
      <c r="WJ50" s="39">
        <v>0</v>
      </c>
      <c r="WK50" s="39">
        <v>1</v>
      </c>
      <c r="WL50" s="39" t="s">
        <v>2540</v>
      </c>
      <c r="WM50" s="39" t="s">
        <v>2541</v>
      </c>
      <c r="WN50" s="39"/>
      <c r="WO50" s="39">
        <f t="shared" ref="WO50:WO71" si="6">SUM(VX50+VY50+VZ50+WC50)</f>
        <v>0</v>
      </c>
      <c r="WP50" s="39" t="s">
        <v>2577</v>
      </c>
      <c r="WQ50" s="39"/>
      <c r="WR50" s="39" t="s">
        <v>2435</v>
      </c>
      <c r="WS50" s="39">
        <v>0</v>
      </c>
      <c r="WT50" s="39">
        <v>0</v>
      </c>
      <c r="WU50" s="39">
        <v>0</v>
      </c>
      <c r="WV50" s="39">
        <v>0</v>
      </c>
      <c r="WW50" s="39">
        <v>0</v>
      </c>
      <c r="WX50" s="39">
        <v>0</v>
      </c>
      <c r="WY50" s="39">
        <v>0</v>
      </c>
      <c r="WZ50" s="39">
        <v>0</v>
      </c>
      <c r="XA50" s="39">
        <v>0</v>
      </c>
      <c r="XB50" s="39">
        <v>1</v>
      </c>
      <c r="XC50" s="39">
        <v>0</v>
      </c>
      <c r="XD50" s="39"/>
      <c r="XE50" s="39"/>
      <c r="XF50" s="39">
        <f t="shared" si="5"/>
        <v>0</v>
      </c>
      <c r="XG50" s="39" t="s">
        <v>2447</v>
      </c>
      <c r="XH50" s="39">
        <v>1</v>
      </c>
      <c r="XI50" s="39">
        <v>0</v>
      </c>
      <c r="XJ50" s="39">
        <v>0</v>
      </c>
      <c r="XK50" s="39">
        <v>0</v>
      </c>
      <c r="XL50" s="39">
        <v>0</v>
      </c>
      <c r="XM50" s="39"/>
      <c r="XN50" s="39"/>
      <c r="XO50" s="57" t="e">
        <f>SUM(XF50+WO50+VA50+UD50+TR50+TD50+#REF!)</f>
        <v>#REF!</v>
      </c>
      <c r="XP50" s="57">
        <v>4</v>
      </c>
      <c r="XQ50" s="56">
        <v>1</v>
      </c>
    </row>
    <row r="51" spans="1:641" ht="15" customHeight="1" x14ac:dyDescent="0.2">
      <c r="A51" s="63">
        <v>42439</v>
      </c>
      <c r="B51" s="63" t="s">
        <v>899</v>
      </c>
      <c r="C51" s="52" t="s">
        <v>1030</v>
      </c>
      <c r="D51" s="39" t="s">
        <v>2989</v>
      </c>
      <c r="E51" s="52" t="s">
        <v>3481</v>
      </c>
      <c r="F51" s="52" t="s">
        <v>3698</v>
      </c>
      <c r="G51" s="52">
        <v>8.8388570000000009</v>
      </c>
      <c r="H51" s="52">
        <v>-79.963662999999997</v>
      </c>
      <c r="I51" s="52">
        <v>8.8388449700000002</v>
      </c>
      <c r="J51" s="52">
        <v>-79.963534039999999</v>
      </c>
      <c r="K51" s="52">
        <v>-79.963662999999997</v>
      </c>
      <c r="L51" s="52">
        <v>222.00781317400001</v>
      </c>
      <c r="M51" s="39">
        <v>16</v>
      </c>
      <c r="N51" s="39"/>
      <c r="O51" s="39">
        <v>5</v>
      </c>
      <c r="P51" s="39" t="s">
        <v>3699</v>
      </c>
      <c r="Q51" s="39">
        <v>1</v>
      </c>
      <c r="R51" s="41">
        <v>44</v>
      </c>
      <c r="S51" s="39">
        <v>2</v>
      </c>
      <c r="T51" s="39">
        <v>2</v>
      </c>
      <c r="U51" s="39" t="s">
        <v>3700</v>
      </c>
      <c r="V51" s="39" t="s">
        <v>3701</v>
      </c>
      <c r="W51" s="64" t="s">
        <v>383</v>
      </c>
      <c r="X51" s="64" t="s">
        <v>383</v>
      </c>
      <c r="Y51" s="39" t="s">
        <v>3607</v>
      </c>
      <c r="Z51" s="64" t="s">
        <v>383</v>
      </c>
      <c r="AA51" s="64" t="s">
        <v>383</v>
      </c>
      <c r="AB51" s="64" t="s">
        <v>383</v>
      </c>
      <c r="AC51" s="64" t="s">
        <v>383</v>
      </c>
      <c r="AD51" s="64" t="s">
        <v>383</v>
      </c>
      <c r="AE51" s="64" t="s">
        <v>383</v>
      </c>
      <c r="AF51" s="39"/>
      <c r="AG51" s="39" t="s">
        <v>2401</v>
      </c>
      <c r="AH51" s="39" t="s">
        <v>383</v>
      </c>
      <c r="AI51" s="39">
        <v>0</v>
      </c>
      <c r="AJ51" s="39">
        <v>0</v>
      </c>
      <c r="AK51" s="39">
        <v>0</v>
      </c>
      <c r="AL51" s="39">
        <v>1</v>
      </c>
      <c r="AM51" s="39">
        <v>0</v>
      </c>
      <c r="AN51" s="39">
        <v>0</v>
      </c>
      <c r="AO51" s="39">
        <v>0</v>
      </c>
      <c r="AP51" s="39"/>
      <c r="AQ51" s="39">
        <v>1</v>
      </c>
      <c r="AR51" s="39" t="s">
        <v>383</v>
      </c>
      <c r="AS51" s="39">
        <v>25</v>
      </c>
      <c r="AT51" s="39">
        <v>25</v>
      </c>
      <c r="AU51" s="39">
        <v>1</v>
      </c>
      <c r="AV51" s="39"/>
      <c r="AW51" s="39">
        <v>1</v>
      </c>
      <c r="AX51" s="39" t="s">
        <v>383</v>
      </c>
      <c r="AY51" s="39">
        <v>1</v>
      </c>
      <c r="AZ51" s="39">
        <v>0</v>
      </c>
      <c r="BA51" s="39">
        <v>0</v>
      </c>
      <c r="BB51" s="39">
        <v>0</v>
      </c>
      <c r="BC51" s="39"/>
      <c r="BD51" s="39">
        <v>2</v>
      </c>
      <c r="BE51" s="39" t="s">
        <v>383</v>
      </c>
      <c r="BF51" s="39">
        <v>0</v>
      </c>
      <c r="BG51" s="39">
        <v>1</v>
      </c>
      <c r="BH51" s="39">
        <v>0</v>
      </c>
      <c r="BI51" s="39">
        <v>0</v>
      </c>
      <c r="BJ51" s="39"/>
      <c r="BK51" s="39">
        <v>4</v>
      </c>
      <c r="BL51" s="39">
        <v>2</v>
      </c>
      <c r="BM51" s="39">
        <v>1</v>
      </c>
      <c r="BN51" s="39">
        <v>1</v>
      </c>
      <c r="BO51" s="39">
        <v>1</v>
      </c>
      <c r="BP51" s="39">
        <v>0</v>
      </c>
      <c r="BQ51" s="39">
        <v>0</v>
      </c>
      <c r="BR51" s="39">
        <v>0</v>
      </c>
      <c r="BS51" s="39">
        <v>0</v>
      </c>
      <c r="BT51" s="39">
        <v>0</v>
      </c>
      <c r="BU51" s="39"/>
      <c r="BV51" s="39">
        <v>4</v>
      </c>
      <c r="BW51" s="39">
        <v>5</v>
      </c>
      <c r="BX51" s="39"/>
      <c r="BY51" s="39">
        <v>1</v>
      </c>
      <c r="BZ51" s="39">
        <v>0</v>
      </c>
      <c r="CA51" s="39">
        <v>1</v>
      </c>
      <c r="CB51" s="39">
        <v>1</v>
      </c>
      <c r="CC51" s="39" t="s">
        <v>3702</v>
      </c>
      <c r="CD51" s="39">
        <v>4</v>
      </c>
      <c r="CE51" s="39">
        <v>1</v>
      </c>
      <c r="CF51" s="39"/>
      <c r="CG51" s="39">
        <v>2</v>
      </c>
      <c r="CH51" s="39"/>
      <c r="CI51" s="39">
        <v>3</v>
      </c>
      <c r="CJ51" s="39">
        <v>3</v>
      </c>
      <c r="CK51" s="39"/>
      <c r="CL51" s="39" t="s">
        <v>2404</v>
      </c>
      <c r="CM51" s="39"/>
      <c r="CN51" s="39">
        <v>1</v>
      </c>
      <c r="CO51" s="39">
        <v>1</v>
      </c>
      <c r="CP51" s="39">
        <v>0</v>
      </c>
      <c r="CQ51" s="39"/>
      <c r="CR51" s="39">
        <v>0</v>
      </c>
      <c r="CS51" s="39"/>
      <c r="CT51" s="39">
        <v>0</v>
      </c>
      <c r="CU51" s="39">
        <v>0</v>
      </c>
      <c r="CV51" s="39">
        <v>1</v>
      </c>
      <c r="CW51" s="39"/>
      <c r="CX51" s="39">
        <v>0</v>
      </c>
      <c r="CY51" s="39">
        <v>1</v>
      </c>
      <c r="CZ51" s="41">
        <v>1</v>
      </c>
      <c r="DA51" s="39">
        <v>0</v>
      </c>
      <c r="DB51" s="39"/>
      <c r="DC51" s="39">
        <v>0</v>
      </c>
      <c r="DD51" s="39"/>
      <c r="DE51" s="39">
        <v>1</v>
      </c>
      <c r="DF51" s="41">
        <v>1</v>
      </c>
      <c r="DG51" s="39">
        <v>1</v>
      </c>
      <c r="DH51" s="39">
        <v>1</v>
      </c>
      <c r="DI51" s="39">
        <v>0</v>
      </c>
      <c r="DJ51" s="39"/>
      <c r="DK51" s="39"/>
      <c r="DL51" s="39">
        <v>0</v>
      </c>
      <c r="DM51" s="39"/>
      <c r="DN51" s="39">
        <v>0</v>
      </c>
      <c r="DO51" s="39"/>
      <c r="DP51" s="39">
        <v>1</v>
      </c>
      <c r="DQ51" s="39">
        <v>4</v>
      </c>
      <c r="DR51" s="39">
        <v>1</v>
      </c>
      <c r="DS51" s="39">
        <v>1</v>
      </c>
      <c r="DT51" s="39">
        <v>1</v>
      </c>
      <c r="DU51" s="39">
        <v>1</v>
      </c>
      <c r="DV51" s="39">
        <v>0</v>
      </c>
      <c r="DW51" s="39"/>
      <c r="DX51" s="39">
        <v>0</v>
      </c>
      <c r="DY51" s="39"/>
      <c r="DZ51" s="39">
        <v>0</v>
      </c>
      <c r="EA51" s="39"/>
      <c r="EB51" s="39">
        <v>1</v>
      </c>
      <c r="EC51" s="39">
        <v>1</v>
      </c>
      <c r="ED51" s="39" t="s">
        <v>2442</v>
      </c>
      <c r="EE51" s="39" t="s">
        <v>3703</v>
      </c>
      <c r="EF51" s="39">
        <v>1</v>
      </c>
      <c r="EG51" s="39"/>
      <c r="EH51" s="39">
        <v>1</v>
      </c>
      <c r="EI51" s="39">
        <v>1</v>
      </c>
      <c r="EJ51" s="73" t="s">
        <v>2409</v>
      </c>
      <c r="EK51" s="39" t="s">
        <v>2462</v>
      </c>
      <c r="EL51" s="39" t="s">
        <v>2583</v>
      </c>
      <c r="EM51" s="73" t="s">
        <v>2464</v>
      </c>
      <c r="EN51" s="39">
        <v>0</v>
      </c>
      <c r="EO51" s="64">
        <v>1</v>
      </c>
      <c r="EP51" s="64" t="s">
        <v>3704</v>
      </c>
      <c r="EQ51" s="73" t="s">
        <v>2413</v>
      </c>
      <c r="ER51" s="64" t="s">
        <v>2410</v>
      </c>
      <c r="ES51" s="64" t="s">
        <v>3561</v>
      </c>
      <c r="ET51" s="73" t="s">
        <v>2469</v>
      </c>
      <c r="EU51" s="39">
        <v>0</v>
      </c>
      <c r="EV51" s="39">
        <v>1</v>
      </c>
      <c r="EW51" s="39" t="s">
        <v>761</v>
      </c>
      <c r="EX51" s="39" t="s">
        <v>2413</v>
      </c>
      <c r="EY51" s="39" t="s">
        <v>2466</v>
      </c>
      <c r="EZ51" s="39" t="s">
        <v>2607</v>
      </c>
      <c r="FA51" s="39" t="s">
        <v>2464</v>
      </c>
      <c r="FB51" s="39">
        <v>0</v>
      </c>
      <c r="FC51" s="39">
        <v>0</v>
      </c>
      <c r="FD51" s="39" t="s">
        <v>383</v>
      </c>
      <c r="FE51" s="39" t="s">
        <v>383</v>
      </c>
      <c r="FF51" s="39" t="s">
        <v>383</v>
      </c>
      <c r="FG51" s="39" t="s">
        <v>383</v>
      </c>
      <c r="FH51" s="29" t="s">
        <v>383</v>
      </c>
      <c r="FI51" s="39">
        <v>0</v>
      </c>
      <c r="FJ51" s="39">
        <v>1</v>
      </c>
      <c r="FK51" s="39" t="s">
        <v>2996</v>
      </c>
      <c r="FL51" s="39" t="s">
        <v>2498</v>
      </c>
      <c r="FM51" s="39" t="s">
        <v>2466</v>
      </c>
      <c r="FN51" s="39" t="s">
        <v>2411</v>
      </c>
      <c r="FO51" s="39" t="s">
        <v>2415</v>
      </c>
      <c r="FP51" s="39">
        <v>0</v>
      </c>
      <c r="FQ51" s="39">
        <v>1</v>
      </c>
      <c r="FR51" s="39" t="s">
        <v>760</v>
      </c>
      <c r="FS51" s="39" t="s">
        <v>2409</v>
      </c>
      <c r="FT51" s="39" t="s">
        <v>2410</v>
      </c>
      <c r="FU51" s="39" t="s">
        <v>2871</v>
      </c>
      <c r="FV51" s="39" t="s">
        <v>2464</v>
      </c>
      <c r="FW51" s="39">
        <v>0</v>
      </c>
      <c r="FX51" s="39">
        <v>0</v>
      </c>
      <c r="FY51" s="39" t="s">
        <v>383</v>
      </c>
      <c r="FZ51" s="39" t="s">
        <v>383</v>
      </c>
      <c r="GA51" s="39" t="s">
        <v>383</v>
      </c>
      <c r="GB51" s="39" t="s">
        <v>383</v>
      </c>
      <c r="GC51" s="39" t="s">
        <v>383</v>
      </c>
      <c r="GD51" s="39">
        <v>0</v>
      </c>
      <c r="GE51" s="39">
        <v>1</v>
      </c>
      <c r="GF51" s="39">
        <v>6</v>
      </c>
      <c r="GG51" s="39" t="s">
        <v>2413</v>
      </c>
      <c r="GH51" s="64" t="s">
        <v>2462</v>
      </c>
      <c r="GI51" s="39" t="s">
        <v>2871</v>
      </c>
      <c r="GJ51" s="39" t="s">
        <v>2464</v>
      </c>
      <c r="GK51" s="39">
        <v>0</v>
      </c>
      <c r="GL51" s="39">
        <v>0</v>
      </c>
      <c r="GM51" s="39" t="s">
        <v>383</v>
      </c>
      <c r="GN51" s="39" t="s">
        <v>383</v>
      </c>
      <c r="GO51" s="39" t="s">
        <v>383</v>
      </c>
      <c r="GP51" s="39" t="s">
        <v>383</v>
      </c>
      <c r="GQ51" s="39" t="s">
        <v>383</v>
      </c>
      <c r="GR51" s="39" t="s">
        <v>383</v>
      </c>
      <c r="GS51" s="39" t="s">
        <v>383</v>
      </c>
      <c r="GT51" s="39">
        <v>0</v>
      </c>
      <c r="GU51" s="39" t="s">
        <v>383</v>
      </c>
      <c r="GV51" s="39"/>
      <c r="GW51" s="39">
        <v>1</v>
      </c>
      <c r="GX51" s="39">
        <v>5</v>
      </c>
      <c r="GY51" s="39"/>
      <c r="GZ51" s="39">
        <v>1</v>
      </c>
      <c r="HA51" s="39">
        <v>5</v>
      </c>
      <c r="HB51" s="39"/>
      <c r="HC51" s="39">
        <v>0</v>
      </c>
      <c r="HD51" s="39" t="s">
        <v>383</v>
      </c>
      <c r="HE51" s="39"/>
      <c r="HF51" s="39">
        <v>0</v>
      </c>
      <c r="HG51" s="39" t="s">
        <v>383</v>
      </c>
      <c r="HH51" s="39"/>
      <c r="HI51" s="39">
        <v>0</v>
      </c>
      <c r="HJ51" s="39" t="s">
        <v>383</v>
      </c>
      <c r="HK51" s="39"/>
      <c r="HL51" s="39">
        <v>0</v>
      </c>
      <c r="HM51" s="39" t="s">
        <v>383</v>
      </c>
      <c r="HN51" s="39"/>
      <c r="HO51" s="39">
        <v>0</v>
      </c>
      <c r="HP51" s="39" t="s">
        <v>383</v>
      </c>
      <c r="HQ51" s="39">
        <v>0</v>
      </c>
      <c r="HR51" s="39" t="s">
        <v>383</v>
      </c>
      <c r="HS51" s="39">
        <v>1</v>
      </c>
      <c r="HT51" s="39" t="s">
        <v>3705</v>
      </c>
      <c r="HU51" s="64">
        <v>5</v>
      </c>
      <c r="HV51" s="39" t="s">
        <v>383</v>
      </c>
      <c r="HW51" s="39"/>
      <c r="HX51" s="39" t="s">
        <v>383</v>
      </c>
      <c r="HY51" s="39" t="s">
        <v>2417</v>
      </c>
      <c r="HZ51" s="39"/>
      <c r="IA51" s="39" t="s">
        <v>1734</v>
      </c>
      <c r="IB51" s="39"/>
      <c r="IC51" s="39">
        <v>0</v>
      </c>
      <c r="ID51" s="39">
        <v>0</v>
      </c>
      <c r="IE51" s="39" t="s">
        <v>383</v>
      </c>
      <c r="IF51" s="39" t="s">
        <v>383</v>
      </c>
      <c r="IG51" s="39">
        <v>0</v>
      </c>
      <c r="IH51" s="39">
        <v>0</v>
      </c>
      <c r="II51" s="39" t="s">
        <v>383</v>
      </c>
      <c r="IJ51" s="39" t="s">
        <v>383</v>
      </c>
      <c r="IK51" s="39" t="s">
        <v>383</v>
      </c>
      <c r="IL51" s="39">
        <v>0</v>
      </c>
      <c r="IM51" s="39">
        <v>0</v>
      </c>
      <c r="IN51" s="39" t="s">
        <v>383</v>
      </c>
      <c r="IO51" s="39" t="s">
        <v>383</v>
      </c>
      <c r="IP51" s="39" t="s">
        <v>383</v>
      </c>
      <c r="IQ51" s="39">
        <v>0</v>
      </c>
      <c r="IR51" s="39">
        <v>0</v>
      </c>
      <c r="IS51" s="39" t="s">
        <v>383</v>
      </c>
      <c r="IT51" s="39" t="s">
        <v>383</v>
      </c>
      <c r="IU51" s="39" t="s">
        <v>383</v>
      </c>
      <c r="IV51" s="39">
        <v>0</v>
      </c>
      <c r="IW51" s="39">
        <v>0</v>
      </c>
      <c r="IX51" s="39" t="s">
        <v>383</v>
      </c>
      <c r="IY51" s="39" t="s">
        <v>383</v>
      </c>
      <c r="IZ51" s="39" t="s">
        <v>383</v>
      </c>
      <c r="JA51" s="39">
        <v>1</v>
      </c>
      <c r="JB51" s="39">
        <v>1</v>
      </c>
      <c r="JC51" s="39">
        <v>1</v>
      </c>
      <c r="JD51" s="39">
        <v>0</v>
      </c>
      <c r="JE51" s="39" t="s">
        <v>383</v>
      </c>
      <c r="JF51" s="39">
        <v>0</v>
      </c>
      <c r="JG51" s="39">
        <v>0</v>
      </c>
      <c r="JH51" s="39" t="s">
        <v>383</v>
      </c>
      <c r="JI51" s="39" t="s">
        <v>383</v>
      </c>
      <c r="JJ51" s="39">
        <v>0</v>
      </c>
      <c r="JK51" s="39">
        <v>0</v>
      </c>
      <c r="JL51" s="39" t="s">
        <v>383</v>
      </c>
      <c r="JM51" s="39" t="s">
        <v>383</v>
      </c>
      <c r="JN51" s="39" t="s">
        <v>2896</v>
      </c>
      <c r="JO51" s="39">
        <v>2</v>
      </c>
      <c r="JP51" s="39">
        <v>0</v>
      </c>
      <c r="JQ51" s="39">
        <v>0</v>
      </c>
      <c r="JR51" s="39">
        <v>2</v>
      </c>
      <c r="JS51" s="39">
        <v>0</v>
      </c>
      <c r="JT51" s="39">
        <v>0</v>
      </c>
      <c r="JU51" s="39">
        <v>0</v>
      </c>
      <c r="JV51" s="39">
        <v>1</v>
      </c>
      <c r="JW51" s="39">
        <v>1</v>
      </c>
      <c r="JX51" s="39">
        <v>2</v>
      </c>
      <c r="JY51" s="39">
        <v>0</v>
      </c>
      <c r="JZ51" s="39">
        <v>2</v>
      </c>
      <c r="KA51" s="39">
        <v>2</v>
      </c>
      <c r="KB51" s="39">
        <v>0</v>
      </c>
      <c r="KC51" s="39">
        <v>0</v>
      </c>
      <c r="KD51" s="39">
        <v>0</v>
      </c>
      <c r="KE51" s="39">
        <v>2</v>
      </c>
      <c r="KF51" s="39">
        <v>20</v>
      </c>
      <c r="KG51" s="39"/>
      <c r="KH51" s="39">
        <v>0</v>
      </c>
      <c r="KI51" s="39"/>
      <c r="KJ51" s="39"/>
      <c r="KK51" s="39">
        <v>0</v>
      </c>
      <c r="KL51" s="39"/>
      <c r="KM51" s="39"/>
      <c r="KN51" s="39">
        <v>0</v>
      </c>
      <c r="KO51" s="39"/>
      <c r="KP51" s="39"/>
      <c r="KQ51" s="39">
        <v>2</v>
      </c>
      <c r="KR51" s="39" t="s">
        <v>3706</v>
      </c>
      <c r="KS51" s="39" t="s">
        <v>2473</v>
      </c>
      <c r="KT51" s="39" t="s">
        <v>2068</v>
      </c>
      <c r="KU51" s="39">
        <v>0</v>
      </c>
      <c r="KV51" s="39">
        <v>0</v>
      </c>
      <c r="KW51" s="39">
        <v>0</v>
      </c>
      <c r="KX51" s="39">
        <v>0</v>
      </c>
      <c r="KY51" s="39">
        <v>0</v>
      </c>
      <c r="KZ51" s="39">
        <v>0</v>
      </c>
      <c r="LA51" s="39">
        <v>0</v>
      </c>
      <c r="LB51" s="39">
        <v>0</v>
      </c>
      <c r="LC51" s="39">
        <v>1</v>
      </c>
      <c r="LD51" s="64" t="s">
        <v>3707</v>
      </c>
      <c r="LE51" s="39">
        <v>2</v>
      </c>
      <c r="LF51" s="39">
        <v>0</v>
      </c>
      <c r="LG51" s="39">
        <v>1</v>
      </c>
      <c r="LH51" s="39">
        <v>0</v>
      </c>
      <c r="LI51" s="39">
        <v>0</v>
      </c>
      <c r="LJ51" s="39"/>
      <c r="LK51" s="39" t="s">
        <v>2509</v>
      </c>
      <c r="LL51" s="39">
        <v>1</v>
      </c>
      <c r="LM51" s="39">
        <v>0</v>
      </c>
      <c r="LN51" s="39">
        <v>0</v>
      </c>
      <c r="LO51" s="39">
        <v>1</v>
      </c>
      <c r="LP51" s="39">
        <v>0</v>
      </c>
      <c r="LQ51" s="39"/>
      <c r="LR51" s="39">
        <v>1</v>
      </c>
      <c r="LS51" s="39"/>
      <c r="LT51" s="39">
        <v>18</v>
      </c>
      <c r="LU51" s="39" t="s">
        <v>2806</v>
      </c>
      <c r="LV51" s="39">
        <v>1</v>
      </c>
      <c r="LW51" s="39">
        <v>1</v>
      </c>
      <c r="LX51" s="39">
        <v>0</v>
      </c>
      <c r="LY51" s="39"/>
      <c r="LZ51" s="39">
        <v>1</v>
      </c>
      <c r="MA51" s="39">
        <v>1</v>
      </c>
      <c r="MB51" s="39">
        <v>0</v>
      </c>
      <c r="MC51" s="39">
        <v>1</v>
      </c>
      <c r="MD51" s="39">
        <v>0</v>
      </c>
      <c r="ME51" s="39" t="s">
        <v>383</v>
      </c>
      <c r="MF51" s="39"/>
      <c r="MG51" s="39">
        <v>1</v>
      </c>
      <c r="MH51" s="39"/>
      <c r="MI51" s="39">
        <v>1</v>
      </c>
      <c r="MJ51" s="39"/>
      <c r="MK51" s="39">
        <v>0</v>
      </c>
      <c r="ML51" s="39">
        <v>1</v>
      </c>
      <c r="MM51" s="39">
        <v>1</v>
      </c>
      <c r="MN51" s="39">
        <v>0</v>
      </c>
      <c r="MO51" s="39"/>
      <c r="MP51" s="39"/>
      <c r="MQ51" s="39">
        <v>1</v>
      </c>
      <c r="MR51" s="64">
        <v>0</v>
      </c>
      <c r="MS51" s="64" t="s">
        <v>3191</v>
      </c>
      <c r="MT51" s="39"/>
      <c r="MU51" s="39"/>
      <c r="MV51" s="39">
        <v>0</v>
      </c>
      <c r="MW51" s="39" t="s">
        <v>383</v>
      </c>
      <c r="MX51" s="39" t="s">
        <v>383</v>
      </c>
      <c r="MY51" s="39" t="s">
        <v>383</v>
      </c>
      <c r="MZ51" s="39" t="s">
        <v>383</v>
      </c>
      <c r="NA51" s="39" t="s">
        <v>383</v>
      </c>
      <c r="NB51" s="39" t="s">
        <v>383</v>
      </c>
      <c r="NC51" s="39" t="s">
        <v>383</v>
      </c>
      <c r="ND51" s="39" t="s">
        <v>383</v>
      </c>
      <c r="NE51" s="39" t="s">
        <v>383</v>
      </c>
      <c r="NF51" s="39" t="s">
        <v>383</v>
      </c>
      <c r="NG51" s="39" t="s">
        <v>3708</v>
      </c>
      <c r="NH51" s="39" t="s">
        <v>3709</v>
      </c>
      <c r="NI51" s="39"/>
      <c r="NJ51" s="39" t="s">
        <v>3710</v>
      </c>
      <c r="NK51" s="39" t="s">
        <v>2428</v>
      </c>
      <c r="NL51" s="39" t="s">
        <v>3711</v>
      </c>
      <c r="NM51" s="64">
        <v>1</v>
      </c>
      <c r="NN51" s="39" t="s">
        <v>3712</v>
      </c>
      <c r="NO51" s="39" t="s">
        <v>3713</v>
      </c>
      <c r="NP51" s="39">
        <v>0</v>
      </c>
      <c r="NQ51" s="39" t="s">
        <v>2708</v>
      </c>
      <c r="NR51" s="39" t="s">
        <v>3714</v>
      </c>
      <c r="NS51" s="64"/>
      <c r="NT51" s="64"/>
      <c r="NU51" s="64"/>
      <c r="NV51" s="64"/>
      <c r="NW51" s="39">
        <v>1</v>
      </c>
      <c r="NX51" s="39"/>
      <c r="NY51" s="39">
        <v>1</v>
      </c>
      <c r="NZ51" s="39">
        <v>1</v>
      </c>
      <c r="OA51" s="39" t="s">
        <v>2564</v>
      </c>
      <c r="OB51" s="39">
        <v>0</v>
      </c>
      <c r="OC51" s="39">
        <v>1</v>
      </c>
      <c r="OD51" s="39">
        <v>0</v>
      </c>
      <c r="OE51" s="39">
        <v>0</v>
      </c>
      <c r="OF51" s="39">
        <v>0</v>
      </c>
      <c r="OG51" s="39">
        <v>0</v>
      </c>
      <c r="OH51" s="39">
        <v>0</v>
      </c>
      <c r="OI51" s="39">
        <v>0</v>
      </c>
      <c r="OJ51" s="39"/>
      <c r="OK51" s="39">
        <v>1</v>
      </c>
      <c r="OL51" s="39"/>
      <c r="OM51" s="39" t="s">
        <v>2434</v>
      </c>
      <c r="ON51" s="39">
        <v>1</v>
      </c>
      <c r="OO51" s="39">
        <v>0</v>
      </c>
      <c r="OP51" s="39">
        <v>0</v>
      </c>
      <c r="OQ51" s="39">
        <v>0</v>
      </c>
      <c r="OR51" s="39">
        <v>0</v>
      </c>
      <c r="OS51" s="39">
        <v>0</v>
      </c>
      <c r="OT51" s="39">
        <v>0</v>
      </c>
      <c r="OU51" s="39">
        <v>0</v>
      </c>
      <c r="OV51" s="39">
        <v>0</v>
      </c>
      <c r="OW51" s="39">
        <v>0</v>
      </c>
      <c r="OX51" s="58"/>
      <c r="OY51" s="58"/>
      <c r="OZ51" s="64" t="s">
        <v>1241</v>
      </c>
      <c r="PA51" s="39">
        <v>0</v>
      </c>
      <c r="PB51" s="64">
        <v>1</v>
      </c>
      <c r="PC51" s="39">
        <v>0</v>
      </c>
      <c r="PD51" s="39">
        <v>0</v>
      </c>
      <c r="PE51" s="39">
        <v>1</v>
      </c>
      <c r="PF51" s="39">
        <v>0</v>
      </c>
      <c r="PG51" s="39">
        <v>0</v>
      </c>
      <c r="PH51" s="39"/>
      <c r="PI51" s="39">
        <v>1</v>
      </c>
      <c r="PJ51" s="64" t="s">
        <v>3715</v>
      </c>
      <c r="PK51" s="39">
        <v>0</v>
      </c>
      <c r="PL51" s="39">
        <v>0</v>
      </c>
      <c r="PM51" s="39">
        <v>0</v>
      </c>
      <c r="PN51" s="64">
        <v>0</v>
      </c>
      <c r="PO51" s="39">
        <v>0</v>
      </c>
      <c r="PP51" s="39">
        <v>0</v>
      </c>
      <c r="PQ51" s="39">
        <v>0</v>
      </c>
      <c r="PR51" s="39">
        <v>1</v>
      </c>
      <c r="PS51" s="64">
        <v>1</v>
      </c>
      <c r="PT51" s="39" t="s">
        <v>3716</v>
      </c>
      <c r="PU51" s="39"/>
      <c r="PV51" s="39"/>
      <c r="PW51" s="39">
        <v>1</v>
      </c>
      <c r="PX51" s="39">
        <v>4</v>
      </c>
      <c r="PY51" s="39"/>
      <c r="PZ51" s="39" t="s">
        <v>383</v>
      </c>
      <c r="QA51" s="39" t="s">
        <v>2859</v>
      </c>
      <c r="QB51" s="39"/>
      <c r="QC51" s="39"/>
      <c r="QD51" s="39">
        <v>6</v>
      </c>
      <c r="QE51" s="39">
        <v>0</v>
      </c>
      <c r="QF51" s="39">
        <v>0</v>
      </c>
      <c r="QG51" s="39">
        <v>0</v>
      </c>
      <c r="QH51" s="39">
        <v>0</v>
      </c>
      <c r="QI51" s="39">
        <v>0</v>
      </c>
      <c r="QJ51" s="39">
        <v>1</v>
      </c>
      <c r="QK51" s="39">
        <v>0</v>
      </c>
      <c r="QL51" s="39"/>
      <c r="QM51" s="39" t="s">
        <v>2435</v>
      </c>
      <c r="QN51" s="39">
        <v>0</v>
      </c>
      <c r="QO51" s="39">
        <v>0</v>
      </c>
      <c r="QP51" s="39">
        <v>0</v>
      </c>
      <c r="QQ51" s="39">
        <v>1</v>
      </c>
      <c r="QR51" s="39">
        <v>0</v>
      </c>
      <c r="QS51" s="39"/>
      <c r="QT51" s="39" t="s">
        <v>2435</v>
      </c>
      <c r="QU51" s="39">
        <v>0</v>
      </c>
      <c r="QV51" s="39">
        <v>0</v>
      </c>
      <c r="QW51" s="39">
        <v>0</v>
      </c>
      <c r="QX51" s="39">
        <v>0</v>
      </c>
      <c r="QY51" s="39">
        <v>0</v>
      </c>
      <c r="QZ51" s="39">
        <v>1</v>
      </c>
      <c r="RA51" s="39">
        <v>0</v>
      </c>
      <c r="RB51" s="39"/>
      <c r="RC51" s="64">
        <v>1</v>
      </c>
      <c r="RD51" s="39">
        <v>0</v>
      </c>
      <c r="RE51" s="39">
        <v>0</v>
      </c>
      <c r="RF51" s="39"/>
      <c r="RG51" s="39">
        <v>0</v>
      </c>
      <c r="RH51" s="39">
        <v>0</v>
      </c>
      <c r="RI51" s="39"/>
      <c r="RJ51" s="39">
        <v>0</v>
      </c>
      <c r="RK51" s="39">
        <v>0</v>
      </c>
      <c r="RL51" s="39"/>
      <c r="RM51" s="39">
        <v>1</v>
      </c>
      <c r="RN51" s="39">
        <v>5</v>
      </c>
      <c r="RO51" s="39">
        <v>4</v>
      </c>
      <c r="RP51" s="64">
        <v>0</v>
      </c>
      <c r="RQ51" s="58"/>
      <c r="RR51" s="64" t="s">
        <v>2911</v>
      </c>
      <c r="RS51" s="39">
        <v>0</v>
      </c>
      <c r="RT51" s="39">
        <v>1</v>
      </c>
      <c r="RU51" s="39">
        <v>0</v>
      </c>
      <c r="RV51" s="39">
        <v>0</v>
      </c>
      <c r="RW51" s="39">
        <v>0</v>
      </c>
      <c r="RX51" s="39">
        <v>0</v>
      </c>
      <c r="RY51" s="39">
        <v>0</v>
      </c>
      <c r="RZ51" s="39">
        <v>0</v>
      </c>
      <c r="SA51" s="39">
        <v>0</v>
      </c>
      <c r="SB51" s="39">
        <v>0</v>
      </c>
      <c r="SC51" s="39">
        <v>0</v>
      </c>
      <c r="SD51" s="39">
        <v>0</v>
      </c>
      <c r="SE51" s="39">
        <v>0</v>
      </c>
      <c r="SF51" s="39">
        <v>1</v>
      </c>
      <c r="SG51" s="39" t="s">
        <v>2742</v>
      </c>
      <c r="SH51" s="39" t="s">
        <v>2743</v>
      </c>
      <c r="SI51" s="39" t="s">
        <v>2435</v>
      </c>
      <c r="SJ51" s="39">
        <v>0</v>
      </c>
      <c r="SK51" s="39">
        <v>0</v>
      </c>
      <c r="SL51" s="39">
        <v>0</v>
      </c>
      <c r="SM51" s="39">
        <v>0</v>
      </c>
      <c r="SN51" s="39">
        <v>0</v>
      </c>
      <c r="SO51" s="39">
        <v>0</v>
      </c>
      <c r="SP51" s="39">
        <v>0</v>
      </c>
      <c r="SQ51" s="39">
        <v>0</v>
      </c>
      <c r="SR51" s="39">
        <v>0</v>
      </c>
      <c r="SS51" s="39">
        <v>1</v>
      </c>
      <c r="ST51" s="39"/>
      <c r="SU51" s="39" t="s">
        <v>2447</v>
      </c>
      <c r="SV51" s="39">
        <v>1</v>
      </c>
      <c r="SW51" s="39">
        <v>0</v>
      </c>
      <c r="SX51" s="39">
        <v>0</v>
      </c>
      <c r="SY51" s="39">
        <v>0</v>
      </c>
      <c r="SZ51" s="39">
        <v>0</v>
      </c>
      <c r="TA51" s="39"/>
      <c r="TB51" s="39"/>
      <c r="TC51" s="39"/>
      <c r="TD51" s="39">
        <v>0</v>
      </c>
      <c r="TE51" s="39" t="s">
        <v>3717</v>
      </c>
      <c r="TF51" s="39">
        <v>1</v>
      </c>
      <c r="TG51" s="39"/>
      <c r="TH51" s="39" t="s">
        <v>2573</v>
      </c>
      <c r="TI51" s="39">
        <v>1</v>
      </c>
      <c r="TJ51" s="39">
        <v>0</v>
      </c>
      <c r="TK51" s="39">
        <v>0</v>
      </c>
      <c r="TL51" s="39">
        <v>0</v>
      </c>
      <c r="TM51" s="39">
        <v>0</v>
      </c>
      <c r="TN51" s="39">
        <v>0</v>
      </c>
      <c r="TO51" s="39">
        <v>0</v>
      </c>
      <c r="TP51" s="39">
        <v>0</v>
      </c>
      <c r="TQ51" s="39"/>
      <c r="TR51" s="39">
        <v>1</v>
      </c>
      <c r="TS51" s="39" t="s">
        <v>2435</v>
      </c>
      <c r="TT51" s="39">
        <v>0</v>
      </c>
      <c r="TU51" s="39">
        <v>0</v>
      </c>
      <c r="TV51" s="39">
        <v>0</v>
      </c>
      <c r="TW51" s="39">
        <v>0</v>
      </c>
      <c r="TX51" s="39">
        <v>0</v>
      </c>
      <c r="TY51" s="39">
        <v>0</v>
      </c>
      <c r="TZ51" s="39">
        <v>0</v>
      </c>
      <c r="UA51" s="39">
        <v>0</v>
      </c>
      <c r="UB51" s="39">
        <v>1</v>
      </c>
      <c r="UC51" s="39"/>
      <c r="UD51" s="39">
        <f t="shared" si="4"/>
        <v>0</v>
      </c>
      <c r="UE51" s="39" t="s">
        <v>2435</v>
      </c>
      <c r="UF51" s="39">
        <v>0</v>
      </c>
      <c r="UG51" s="39">
        <v>0</v>
      </c>
      <c r="UH51" s="39">
        <v>0</v>
      </c>
      <c r="UI51" s="39">
        <v>0</v>
      </c>
      <c r="UJ51" s="39">
        <v>0</v>
      </c>
      <c r="UK51" s="39">
        <v>1</v>
      </c>
      <c r="UL51" s="39">
        <v>9</v>
      </c>
      <c r="UM51" s="39" t="s">
        <v>2418</v>
      </c>
      <c r="UN51" s="39">
        <v>0</v>
      </c>
      <c r="UO51" s="39" t="s">
        <v>383</v>
      </c>
      <c r="UP51" s="39" t="s">
        <v>383</v>
      </c>
      <c r="UQ51" s="39" t="s">
        <v>383</v>
      </c>
      <c r="UR51" s="39" t="s">
        <v>383</v>
      </c>
      <c r="US51" s="39" t="s">
        <v>383</v>
      </c>
      <c r="UT51" s="39" t="s">
        <v>383</v>
      </c>
      <c r="UU51" s="39" t="s">
        <v>383</v>
      </c>
      <c r="UV51" s="39">
        <v>0</v>
      </c>
      <c r="UW51" s="39" t="s">
        <v>383</v>
      </c>
      <c r="UX51" s="39" t="s">
        <v>2943</v>
      </c>
      <c r="UY51" s="39" t="s">
        <v>2435</v>
      </c>
      <c r="UZ51" s="39">
        <v>0</v>
      </c>
      <c r="VA51" s="39">
        <v>0</v>
      </c>
      <c r="VB51" s="39">
        <v>0</v>
      </c>
      <c r="VC51" s="39">
        <v>0</v>
      </c>
      <c r="VD51" s="39">
        <v>0</v>
      </c>
      <c r="VE51" s="39">
        <v>0</v>
      </c>
      <c r="VF51" s="39">
        <v>1</v>
      </c>
      <c r="VG51" s="39">
        <v>0</v>
      </c>
      <c r="VH51" s="39"/>
      <c r="VI51" s="39">
        <v>1</v>
      </c>
      <c r="VJ51" s="39">
        <v>1</v>
      </c>
      <c r="VK51" s="39">
        <v>3</v>
      </c>
      <c r="VL51" s="39"/>
      <c r="VM51" s="39">
        <v>0</v>
      </c>
      <c r="VN51" s="39">
        <v>0</v>
      </c>
      <c r="VO51" s="39"/>
      <c r="VP51" s="39">
        <v>0</v>
      </c>
      <c r="VQ51" s="39">
        <v>0</v>
      </c>
      <c r="VR51" s="39">
        <v>0</v>
      </c>
      <c r="VS51" s="39">
        <v>0</v>
      </c>
      <c r="VT51" s="39"/>
      <c r="VU51" s="39">
        <v>0</v>
      </c>
      <c r="VV51" s="39" t="s">
        <v>3718</v>
      </c>
      <c r="VW51" s="64" t="s">
        <v>3719</v>
      </c>
      <c r="VX51" s="39">
        <v>0</v>
      </c>
      <c r="VY51" s="64">
        <v>1</v>
      </c>
      <c r="VZ51" s="39">
        <v>0</v>
      </c>
      <c r="WA51" s="39">
        <v>0</v>
      </c>
      <c r="WB51" s="39">
        <v>0</v>
      </c>
      <c r="WC51" s="39">
        <v>0</v>
      </c>
      <c r="WD51" s="39">
        <v>0</v>
      </c>
      <c r="WE51" s="39">
        <v>0</v>
      </c>
      <c r="WF51" s="39">
        <v>0</v>
      </c>
      <c r="WG51" s="39">
        <v>0</v>
      </c>
      <c r="WH51" s="39">
        <v>0</v>
      </c>
      <c r="WI51" s="39">
        <v>0</v>
      </c>
      <c r="WJ51" s="39">
        <v>0</v>
      </c>
      <c r="WK51" s="39">
        <v>1</v>
      </c>
      <c r="WL51" s="39" t="s">
        <v>2742</v>
      </c>
      <c r="WM51" s="39" t="s">
        <v>2743</v>
      </c>
      <c r="WN51" s="39"/>
      <c r="WO51" s="39">
        <f t="shared" si="6"/>
        <v>1</v>
      </c>
      <c r="WP51" s="39" t="s">
        <v>2681</v>
      </c>
      <c r="WQ51" s="39"/>
      <c r="WR51" s="39" t="s">
        <v>2435</v>
      </c>
      <c r="WS51" s="39">
        <v>0</v>
      </c>
      <c r="WT51" s="39">
        <v>0</v>
      </c>
      <c r="WU51" s="39">
        <v>0</v>
      </c>
      <c r="WV51" s="39">
        <v>0</v>
      </c>
      <c r="WW51" s="39">
        <v>0</v>
      </c>
      <c r="WX51" s="39">
        <v>0</v>
      </c>
      <c r="WY51" s="39">
        <v>0</v>
      </c>
      <c r="WZ51" s="39">
        <v>0</v>
      </c>
      <c r="XA51" s="39">
        <v>0</v>
      </c>
      <c r="XB51" s="39">
        <v>1</v>
      </c>
      <c r="XC51" s="39">
        <v>0</v>
      </c>
      <c r="XD51" s="39"/>
      <c r="XE51" s="39"/>
      <c r="XF51" s="39">
        <f t="shared" si="5"/>
        <v>0</v>
      </c>
      <c r="XG51" s="39" t="s">
        <v>2447</v>
      </c>
      <c r="XH51" s="39">
        <v>1</v>
      </c>
      <c r="XI51" s="39">
        <v>0</v>
      </c>
      <c r="XJ51" s="39">
        <v>0</v>
      </c>
      <c r="XK51" s="39">
        <v>0</v>
      </c>
      <c r="XL51" s="39">
        <v>0</v>
      </c>
      <c r="XM51" s="39"/>
      <c r="XN51" s="39"/>
      <c r="XO51" s="57" t="e">
        <f>SUM(XF51+WO51+VA51+UD51+TR51+TD51+#REF!)</f>
        <v>#REF!</v>
      </c>
      <c r="XP51" s="57">
        <v>3</v>
      </c>
      <c r="XQ51" s="56">
        <v>1</v>
      </c>
    </row>
    <row r="52" spans="1:641" ht="15" customHeight="1" x14ac:dyDescent="0.2">
      <c r="A52" s="63">
        <v>42439</v>
      </c>
      <c r="B52" s="63" t="s">
        <v>899</v>
      </c>
      <c r="C52" s="52" t="s">
        <v>1058</v>
      </c>
      <c r="D52" s="39" t="s">
        <v>2989</v>
      </c>
      <c r="E52" s="52" t="s">
        <v>3481</v>
      </c>
      <c r="F52" s="52" t="s">
        <v>3720</v>
      </c>
      <c r="G52" s="52">
        <v>8.8376300000000008</v>
      </c>
      <c r="H52" s="52">
        <v>-79.963122999999996</v>
      </c>
      <c r="I52" s="52">
        <v>8.8375130019999997</v>
      </c>
      <c r="J52" s="52">
        <v>-79.963154000000003</v>
      </c>
      <c r="K52" s="52">
        <v>-79.963122999999996</v>
      </c>
      <c r="L52" s="52">
        <v>177.43026574999999</v>
      </c>
      <c r="M52" s="39">
        <v>12</v>
      </c>
      <c r="N52" s="39"/>
      <c r="O52" s="39">
        <v>6</v>
      </c>
      <c r="P52" s="39" t="s">
        <v>3721</v>
      </c>
      <c r="Q52" s="39">
        <v>1</v>
      </c>
      <c r="R52" s="41">
        <v>67</v>
      </c>
      <c r="S52" s="39">
        <v>1</v>
      </c>
      <c r="T52" s="39">
        <v>1</v>
      </c>
      <c r="U52" s="39" t="s">
        <v>2454</v>
      </c>
      <c r="V52" s="39" t="s">
        <v>2455</v>
      </c>
      <c r="W52" s="39" t="s">
        <v>2456</v>
      </c>
      <c r="X52" s="39" t="s">
        <v>383</v>
      </c>
      <c r="Y52" s="39"/>
      <c r="Z52" s="39">
        <v>0</v>
      </c>
      <c r="AA52" s="39">
        <v>1</v>
      </c>
      <c r="AB52" s="39">
        <v>0</v>
      </c>
      <c r="AC52" s="39">
        <v>0</v>
      </c>
      <c r="AD52" s="39">
        <v>0</v>
      </c>
      <c r="AE52" s="39">
        <v>0</v>
      </c>
      <c r="AF52" s="39">
        <v>0</v>
      </c>
      <c r="AG52" s="39" t="s">
        <v>2401</v>
      </c>
      <c r="AH52" s="39" t="s">
        <v>383</v>
      </c>
      <c r="AI52" s="39">
        <v>0</v>
      </c>
      <c r="AJ52" s="39">
        <v>0</v>
      </c>
      <c r="AK52" s="39">
        <v>0</v>
      </c>
      <c r="AL52" s="39">
        <v>1</v>
      </c>
      <c r="AM52" s="39">
        <v>0</v>
      </c>
      <c r="AN52" s="39">
        <v>0</v>
      </c>
      <c r="AO52" s="39">
        <v>0</v>
      </c>
      <c r="AP52" s="39"/>
      <c r="AQ52" s="39">
        <v>0</v>
      </c>
      <c r="AR52" s="39"/>
      <c r="AS52" s="39">
        <v>50</v>
      </c>
      <c r="AT52" s="39">
        <v>67</v>
      </c>
      <c r="AU52" s="39">
        <v>1</v>
      </c>
      <c r="AV52" s="39"/>
      <c r="AW52" s="39">
        <v>1</v>
      </c>
      <c r="AX52" s="39" t="s">
        <v>383</v>
      </c>
      <c r="AY52" s="39">
        <v>1</v>
      </c>
      <c r="AZ52" s="39">
        <v>0</v>
      </c>
      <c r="BA52" s="39">
        <v>0</v>
      </c>
      <c r="BB52" s="39">
        <v>0</v>
      </c>
      <c r="BC52" s="39"/>
      <c r="BD52" s="39">
        <v>2</v>
      </c>
      <c r="BE52" s="39" t="s">
        <v>383</v>
      </c>
      <c r="BF52" s="39">
        <v>0</v>
      </c>
      <c r="BG52" s="39">
        <v>1</v>
      </c>
      <c r="BH52" s="39">
        <v>0</v>
      </c>
      <c r="BI52" s="39">
        <v>0</v>
      </c>
      <c r="BJ52" s="39"/>
      <c r="BK52" s="39">
        <v>4</v>
      </c>
      <c r="BL52" s="39">
        <v>1</v>
      </c>
      <c r="BM52" s="64" t="s">
        <v>383</v>
      </c>
      <c r="BN52" s="39">
        <v>1</v>
      </c>
      <c r="BO52" s="39">
        <v>0</v>
      </c>
      <c r="BP52" s="39">
        <v>0</v>
      </c>
      <c r="BQ52" s="39">
        <v>0</v>
      </c>
      <c r="BR52" s="39">
        <v>0</v>
      </c>
      <c r="BS52" s="39">
        <v>0</v>
      </c>
      <c r="BT52" s="39">
        <v>0</v>
      </c>
      <c r="BU52" s="39"/>
      <c r="BV52" s="39">
        <v>4</v>
      </c>
      <c r="BW52" s="39">
        <v>3</v>
      </c>
      <c r="BX52" s="39"/>
      <c r="BY52" s="39">
        <v>0</v>
      </c>
      <c r="BZ52" s="39">
        <v>0</v>
      </c>
      <c r="CA52" s="39">
        <v>1</v>
      </c>
      <c r="CB52" s="39">
        <v>0</v>
      </c>
      <c r="CC52" s="39"/>
      <c r="CD52" s="39">
        <v>4</v>
      </c>
      <c r="CE52" s="64">
        <v>0</v>
      </c>
      <c r="CF52" s="64"/>
      <c r="CG52" s="39">
        <v>2</v>
      </c>
      <c r="CH52" s="39"/>
      <c r="CI52" s="39">
        <v>3</v>
      </c>
      <c r="CJ52" s="39">
        <v>3</v>
      </c>
      <c r="CK52" s="39"/>
      <c r="CL52" s="39" t="s">
        <v>2404</v>
      </c>
      <c r="CM52" s="39"/>
      <c r="CN52" s="39">
        <v>1</v>
      </c>
      <c r="CO52" s="39">
        <v>1</v>
      </c>
      <c r="CP52" s="39">
        <v>0</v>
      </c>
      <c r="CQ52" s="39"/>
      <c r="CR52" s="39">
        <v>0</v>
      </c>
      <c r="CS52" s="39"/>
      <c r="CT52" s="39">
        <v>0</v>
      </c>
      <c r="CU52" s="39">
        <v>1</v>
      </c>
      <c r="CV52" s="39">
        <v>1</v>
      </c>
      <c r="CW52" s="39"/>
      <c r="CX52" s="39">
        <v>0</v>
      </c>
      <c r="CY52" s="39">
        <v>1</v>
      </c>
      <c r="CZ52" s="41">
        <v>2</v>
      </c>
      <c r="DA52" s="39">
        <v>0</v>
      </c>
      <c r="DB52" s="39"/>
      <c r="DC52" s="39">
        <v>0</v>
      </c>
      <c r="DD52" s="39"/>
      <c r="DE52" s="39">
        <v>1</v>
      </c>
      <c r="DF52" s="41">
        <v>1</v>
      </c>
      <c r="DG52" s="39">
        <v>1</v>
      </c>
      <c r="DH52" s="39">
        <v>2</v>
      </c>
      <c r="DI52" s="39">
        <v>0</v>
      </c>
      <c r="DJ52" s="39"/>
      <c r="DK52" s="39"/>
      <c r="DL52" s="39">
        <v>0</v>
      </c>
      <c r="DM52" s="39"/>
      <c r="DN52" s="39">
        <v>0</v>
      </c>
      <c r="DO52" s="39"/>
      <c r="DP52" s="39">
        <v>1</v>
      </c>
      <c r="DQ52" s="39">
        <v>3</v>
      </c>
      <c r="DR52" s="39">
        <v>1</v>
      </c>
      <c r="DS52" s="39">
        <v>2</v>
      </c>
      <c r="DT52" s="39">
        <v>1</v>
      </c>
      <c r="DU52" s="39">
        <v>1</v>
      </c>
      <c r="DV52" s="64">
        <v>1</v>
      </c>
      <c r="DW52" s="64">
        <v>1</v>
      </c>
      <c r="DX52" s="39">
        <v>0</v>
      </c>
      <c r="DY52" s="39"/>
      <c r="DZ52" s="39">
        <v>0</v>
      </c>
      <c r="EA52" s="39"/>
      <c r="EB52" s="39">
        <v>1</v>
      </c>
      <c r="EC52" s="39">
        <v>0</v>
      </c>
      <c r="ED52" s="39" t="s">
        <v>383</v>
      </c>
      <c r="EE52" s="39" t="s">
        <v>383</v>
      </c>
      <c r="EF52" s="39" t="s">
        <v>383</v>
      </c>
      <c r="EG52" s="39"/>
      <c r="EH52" s="39">
        <v>1</v>
      </c>
      <c r="EI52" s="39">
        <v>1</v>
      </c>
      <c r="EJ52" s="39" t="s">
        <v>2409</v>
      </c>
      <c r="EK52" s="39" t="s">
        <v>2466</v>
      </c>
      <c r="EL52" s="39" t="s">
        <v>3722</v>
      </c>
      <c r="EM52" s="39" t="s">
        <v>2464</v>
      </c>
      <c r="EN52" s="39">
        <v>0</v>
      </c>
      <c r="EO52" s="39">
        <v>1</v>
      </c>
      <c r="EP52" s="64">
        <v>1</v>
      </c>
      <c r="EQ52" s="39" t="s">
        <v>2409</v>
      </c>
      <c r="ER52" s="39" t="s">
        <v>2466</v>
      </c>
      <c r="ES52" s="39" t="s">
        <v>3723</v>
      </c>
      <c r="ET52" s="64" t="s">
        <v>2415</v>
      </c>
      <c r="EU52" s="39">
        <v>0</v>
      </c>
      <c r="EV52" s="39">
        <v>0</v>
      </c>
      <c r="EW52" s="39" t="s">
        <v>383</v>
      </c>
      <c r="EX52" s="39" t="s">
        <v>383</v>
      </c>
      <c r="EY52" s="39" t="s">
        <v>383</v>
      </c>
      <c r="EZ52" s="39" t="s">
        <v>383</v>
      </c>
      <c r="FA52" s="39" t="s">
        <v>383</v>
      </c>
      <c r="FB52" s="39">
        <v>0</v>
      </c>
      <c r="FC52" s="39">
        <v>1</v>
      </c>
      <c r="FD52" s="39" t="s">
        <v>3072</v>
      </c>
      <c r="FE52" s="39" t="s">
        <v>2413</v>
      </c>
      <c r="FF52" s="39" t="s">
        <v>2410</v>
      </c>
      <c r="FG52" s="39" t="s">
        <v>3723</v>
      </c>
      <c r="FH52" s="39" t="s">
        <v>2415</v>
      </c>
      <c r="FI52" s="39">
        <v>0</v>
      </c>
      <c r="FJ52" s="64">
        <v>1</v>
      </c>
      <c r="FK52" s="64" t="s">
        <v>3608</v>
      </c>
      <c r="FL52" s="64" t="s">
        <v>3608</v>
      </c>
      <c r="FM52" s="64" t="s">
        <v>2466</v>
      </c>
      <c r="FN52" s="64" t="s">
        <v>3561</v>
      </c>
      <c r="FO52" s="64" t="s">
        <v>2469</v>
      </c>
      <c r="FP52" s="64">
        <v>0</v>
      </c>
      <c r="FQ52" s="39">
        <v>0</v>
      </c>
      <c r="FR52" s="39" t="s">
        <v>383</v>
      </c>
      <c r="FS52" s="39" t="s">
        <v>383</v>
      </c>
      <c r="FT52" s="39" t="s">
        <v>383</v>
      </c>
      <c r="FU52" s="39" t="s">
        <v>383</v>
      </c>
      <c r="FV52" s="39" t="s">
        <v>383</v>
      </c>
      <c r="FW52" s="39">
        <v>0</v>
      </c>
      <c r="FX52" s="39">
        <v>0</v>
      </c>
      <c r="FY52" s="39" t="s">
        <v>383</v>
      </c>
      <c r="FZ52" s="39" t="s">
        <v>383</v>
      </c>
      <c r="GA52" s="39" t="s">
        <v>383</v>
      </c>
      <c r="GB52" s="39" t="s">
        <v>383</v>
      </c>
      <c r="GC52" s="39" t="s">
        <v>383</v>
      </c>
      <c r="GD52" s="39">
        <v>0</v>
      </c>
      <c r="GE52" s="39">
        <v>0</v>
      </c>
      <c r="GF52" s="39" t="s">
        <v>383</v>
      </c>
      <c r="GG52" s="39" t="s">
        <v>383</v>
      </c>
      <c r="GH52" s="39" t="s">
        <v>383</v>
      </c>
      <c r="GI52" s="39" t="s">
        <v>383</v>
      </c>
      <c r="GJ52" s="39" t="s">
        <v>383</v>
      </c>
      <c r="GK52" s="39">
        <v>0</v>
      </c>
      <c r="GL52" s="39">
        <v>0</v>
      </c>
      <c r="GM52" s="39" t="s">
        <v>383</v>
      </c>
      <c r="GN52" s="39" t="s">
        <v>383</v>
      </c>
      <c r="GO52" s="39" t="s">
        <v>383</v>
      </c>
      <c r="GP52" s="39" t="s">
        <v>383</v>
      </c>
      <c r="GQ52" s="39" t="s">
        <v>383</v>
      </c>
      <c r="GR52" s="39" t="s">
        <v>383</v>
      </c>
      <c r="GS52" s="39" t="s">
        <v>383</v>
      </c>
      <c r="GT52" s="39">
        <v>0</v>
      </c>
      <c r="GU52" s="39" t="s">
        <v>383</v>
      </c>
      <c r="GV52" s="39"/>
      <c r="GW52" s="39">
        <v>1</v>
      </c>
      <c r="GX52" s="39">
        <v>5</v>
      </c>
      <c r="GY52" s="39"/>
      <c r="GZ52" s="39">
        <v>1</v>
      </c>
      <c r="HA52" s="39">
        <v>5</v>
      </c>
      <c r="HB52" s="39"/>
      <c r="HC52" s="39">
        <v>0</v>
      </c>
      <c r="HD52" s="39" t="s">
        <v>383</v>
      </c>
      <c r="HE52" s="39"/>
      <c r="HF52" s="39">
        <v>0</v>
      </c>
      <c r="HG52" s="39" t="s">
        <v>383</v>
      </c>
      <c r="HH52" s="39"/>
      <c r="HI52" s="39">
        <v>1</v>
      </c>
      <c r="HJ52" s="39">
        <v>10</v>
      </c>
      <c r="HK52" s="39"/>
      <c r="HL52" s="39">
        <v>0</v>
      </c>
      <c r="HM52" s="39" t="s">
        <v>383</v>
      </c>
      <c r="HN52" s="39"/>
      <c r="HO52" s="39">
        <v>0</v>
      </c>
      <c r="HP52" s="39" t="s">
        <v>383</v>
      </c>
      <c r="HQ52" s="39">
        <v>0</v>
      </c>
      <c r="HR52" s="39" t="s">
        <v>383</v>
      </c>
      <c r="HS52" s="39">
        <v>0</v>
      </c>
      <c r="HT52" s="39"/>
      <c r="HU52" s="39" t="s">
        <v>383</v>
      </c>
      <c r="HV52" s="39" t="s">
        <v>383</v>
      </c>
      <c r="HW52" s="39"/>
      <c r="HX52" s="39" t="s">
        <v>383</v>
      </c>
      <c r="HY52" s="39" t="s">
        <v>2417</v>
      </c>
      <c r="HZ52" s="39"/>
      <c r="IA52" s="39" t="s">
        <v>1734</v>
      </c>
      <c r="IB52" s="39"/>
      <c r="IC52" s="39">
        <v>1</v>
      </c>
      <c r="ID52" s="39">
        <v>1</v>
      </c>
      <c r="IE52" s="39">
        <v>0</v>
      </c>
      <c r="IF52" s="39">
        <v>0</v>
      </c>
      <c r="IG52" s="39">
        <v>1</v>
      </c>
      <c r="IH52" s="39">
        <v>5</v>
      </c>
      <c r="II52" s="39">
        <v>0</v>
      </c>
      <c r="IJ52" s="39">
        <v>0</v>
      </c>
      <c r="IK52" s="39" t="s">
        <v>383</v>
      </c>
      <c r="IL52" s="39">
        <v>0</v>
      </c>
      <c r="IM52" s="39">
        <v>0</v>
      </c>
      <c r="IN52" s="39" t="s">
        <v>383</v>
      </c>
      <c r="IO52" s="39" t="s">
        <v>383</v>
      </c>
      <c r="IP52" s="39" t="s">
        <v>383</v>
      </c>
      <c r="IQ52" s="39">
        <v>0</v>
      </c>
      <c r="IR52" s="39">
        <v>0</v>
      </c>
      <c r="IS52" s="39" t="s">
        <v>383</v>
      </c>
      <c r="IT52" s="39" t="s">
        <v>383</v>
      </c>
      <c r="IU52" s="39" t="s">
        <v>383</v>
      </c>
      <c r="IV52" s="39">
        <v>0</v>
      </c>
      <c r="IW52" s="39">
        <v>0</v>
      </c>
      <c r="IX52" s="39" t="s">
        <v>383</v>
      </c>
      <c r="IY52" s="39" t="s">
        <v>383</v>
      </c>
      <c r="IZ52" s="39" t="s">
        <v>383</v>
      </c>
      <c r="JA52" s="39">
        <v>1</v>
      </c>
      <c r="JB52" s="39">
        <v>2</v>
      </c>
      <c r="JC52" s="39">
        <v>0</v>
      </c>
      <c r="JD52" s="39">
        <v>0</v>
      </c>
      <c r="JE52" s="39" t="s">
        <v>383</v>
      </c>
      <c r="JF52" s="39">
        <v>0</v>
      </c>
      <c r="JG52" s="39">
        <v>0</v>
      </c>
      <c r="JH52" s="39" t="s">
        <v>383</v>
      </c>
      <c r="JI52" s="39" t="s">
        <v>383</v>
      </c>
      <c r="JJ52" s="39">
        <v>0</v>
      </c>
      <c r="JK52" s="39">
        <v>0</v>
      </c>
      <c r="JL52" s="39" t="s">
        <v>383</v>
      </c>
      <c r="JM52" s="39" t="s">
        <v>383</v>
      </c>
      <c r="JN52" s="39" t="s">
        <v>2896</v>
      </c>
      <c r="JO52" s="39">
        <v>3</v>
      </c>
      <c r="JP52" s="39">
        <v>2</v>
      </c>
      <c r="JQ52" s="39">
        <v>2</v>
      </c>
      <c r="JR52" s="39">
        <v>2</v>
      </c>
      <c r="JS52" s="39">
        <v>0</v>
      </c>
      <c r="JT52" s="39">
        <v>0</v>
      </c>
      <c r="JU52" s="39">
        <v>0</v>
      </c>
      <c r="JV52" s="39">
        <v>1</v>
      </c>
      <c r="JW52" s="39">
        <v>1</v>
      </c>
      <c r="JX52" s="39">
        <v>1</v>
      </c>
      <c r="JY52" s="39">
        <v>0</v>
      </c>
      <c r="JZ52" s="39">
        <v>2</v>
      </c>
      <c r="KA52" s="39">
        <v>2</v>
      </c>
      <c r="KB52" s="39">
        <v>0</v>
      </c>
      <c r="KC52" s="39">
        <v>0</v>
      </c>
      <c r="KD52" s="39">
        <v>0</v>
      </c>
      <c r="KE52" s="39">
        <v>48</v>
      </c>
      <c r="KF52" s="39" t="s">
        <v>3724</v>
      </c>
      <c r="KG52" s="39" t="s">
        <v>3725</v>
      </c>
      <c r="KH52" s="39">
        <v>2</v>
      </c>
      <c r="KI52" s="39">
        <v>5</v>
      </c>
      <c r="KJ52" s="39"/>
      <c r="KK52" s="39">
        <v>0</v>
      </c>
      <c r="KL52" s="39"/>
      <c r="KM52" s="39"/>
      <c r="KN52" s="39">
        <v>0</v>
      </c>
      <c r="KO52" s="39"/>
      <c r="KP52" s="39"/>
      <c r="KQ52" s="39">
        <v>4</v>
      </c>
      <c r="KR52" s="39" t="s">
        <v>3726</v>
      </c>
      <c r="KS52" s="39" t="s">
        <v>2473</v>
      </c>
      <c r="KT52" s="39" t="s">
        <v>2068</v>
      </c>
      <c r="KU52" s="39">
        <v>0</v>
      </c>
      <c r="KV52" s="39">
        <v>0</v>
      </c>
      <c r="KW52" s="39">
        <v>0</v>
      </c>
      <c r="KX52" s="39">
        <v>0</v>
      </c>
      <c r="KY52" s="39">
        <v>0</v>
      </c>
      <c r="KZ52" s="39">
        <v>0</v>
      </c>
      <c r="LA52" s="39">
        <v>0</v>
      </c>
      <c r="LB52" s="39">
        <v>0</v>
      </c>
      <c r="LC52" s="39">
        <v>1</v>
      </c>
      <c r="LD52" s="64" t="s">
        <v>3727</v>
      </c>
      <c r="LE52" s="39">
        <v>2</v>
      </c>
      <c r="LF52" s="39">
        <v>0</v>
      </c>
      <c r="LG52" s="39">
        <v>1</v>
      </c>
      <c r="LH52" s="39">
        <v>0</v>
      </c>
      <c r="LI52" s="39">
        <v>0</v>
      </c>
      <c r="LJ52" s="39"/>
      <c r="LK52" s="39" t="s">
        <v>2702</v>
      </c>
      <c r="LL52" s="39">
        <v>1</v>
      </c>
      <c r="LM52" s="39">
        <v>0</v>
      </c>
      <c r="LN52" s="39">
        <v>1</v>
      </c>
      <c r="LO52" s="39">
        <v>0</v>
      </c>
      <c r="LP52" s="39">
        <v>0</v>
      </c>
      <c r="LQ52" s="39"/>
      <c r="LR52" s="39">
        <v>1</v>
      </c>
      <c r="LS52" s="39"/>
      <c r="LT52" s="39">
        <v>18</v>
      </c>
      <c r="LU52" s="39" t="s">
        <v>2806</v>
      </c>
      <c r="LV52" s="39">
        <v>1</v>
      </c>
      <c r="LW52" s="39">
        <v>1</v>
      </c>
      <c r="LX52" s="39">
        <v>0</v>
      </c>
      <c r="LY52" s="39"/>
      <c r="LZ52" s="39">
        <v>1</v>
      </c>
      <c r="MA52" s="39">
        <v>1</v>
      </c>
      <c r="MB52" s="39">
        <v>1</v>
      </c>
      <c r="MC52" s="39">
        <v>0</v>
      </c>
      <c r="MD52" s="39">
        <v>0</v>
      </c>
      <c r="ME52" s="39" t="s">
        <v>383</v>
      </c>
      <c r="MF52" s="39"/>
      <c r="MG52" s="39">
        <v>1</v>
      </c>
      <c r="MH52" s="39" t="s">
        <v>3728</v>
      </c>
      <c r="MI52" s="39">
        <v>1</v>
      </c>
      <c r="MJ52" s="39"/>
      <c r="MK52" s="39">
        <v>1</v>
      </c>
      <c r="ML52" s="39">
        <v>1</v>
      </c>
      <c r="MM52" s="39">
        <v>1</v>
      </c>
      <c r="MN52" s="39">
        <v>0</v>
      </c>
      <c r="MO52" s="39"/>
      <c r="MP52" s="39"/>
      <c r="MQ52" s="39">
        <v>0</v>
      </c>
      <c r="MR52" s="39">
        <v>0</v>
      </c>
      <c r="MS52" s="39"/>
      <c r="MT52" s="39"/>
      <c r="MU52" s="39"/>
      <c r="MV52" s="39">
        <v>0</v>
      </c>
      <c r="MW52" s="64" t="s">
        <v>3729</v>
      </c>
      <c r="MX52" s="64">
        <v>1</v>
      </c>
      <c r="MY52" s="64">
        <v>1</v>
      </c>
      <c r="MZ52" s="39">
        <v>0</v>
      </c>
      <c r="NA52" s="39">
        <v>0</v>
      </c>
      <c r="NB52" s="39">
        <v>0</v>
      </c>
      <c r="NC52" s="39">
        <v>0</v>
      </c>
      <c r="ND52" s="39">
        <v>0</v>
      </c>
      <c r="NE52" s="39">
        <v>0</v>
      </c>
      <c r="NF52" s="39">
        <v>0</v>
      </c>
      <c r="NG52" s="39" t="s">
        <v>3730</v>
      </c>
      <c r="NH52" s="39" t="s">
        <v>3543</v>
      </c>
      <c r="NI52" s="39"/>
      <c r="NJ52" s="39" t="s">
        <v>2428</v>
      </c>
      <c r="NK52" s="64" t="s">
        <v>3731</v>
      </c>
      <c r="NL52" s="39" t="s">
        <v>3732</v>
      </c>
      <c r="NM52" s="39">
        <v>0</v>
      </c>
      <c r="NN52" s="39"/>
      <c r="NO52" s="39"/>
      <c r="NP52" s="39"/>
      <c r="NQ52" s="39"/>
      <c r="NR52" s="39"/>
      <c r="NS52" s="39"/>
      <c r="NT52" s="39"/>
      <c r="NU52" s="39"/>
      <c r="NV52" s="39"/>
      <c r="NW52" s="64">
        <v>0</v>
      </c>
      <c r="NX52" s="39"/>
      <c r="NY52" s="39">
        <v>1</v>
      </c>
      <c r="NZ52" s="39">
        <v>1</v>
      </c>
      <c r="OA52" s="39" t="s">
        <v>2564</v>
      </c>
      <c r="OB52" s="39">
        <v>0</v>
      </c>
      <c r="OC52" s="39">
        <v>1</v>
      </c>
      <c r="OD52" s="39">
        <v>0</v>
      </c>
      <c r="OE52" s="39">
        <v>0</v>
      </c>
      <c r="OF52" s="39">
        <v>0</v>
      </c>
      <c r="OG52" s="39">
        <v>0</v>
      </c>
      <c r="OH52" s="39">
        <v>0</v>
      </c>
      <c r="OI52" s="39">
        <v>0</v>
      </c>
      <c r="OJ52" s="39"/>
      <c r="OK52" s="39">
        <v>1</v>
      </c>
      <c r="OL52" s="39"/>
      <c r="OM52" s="39" t="s">
        <v>2434</v>
      </c>
      <c r="ON52" s="39">
        <v>1</v>
      </c>
      <c r="OO52" s="39">
        <v>0</v>
      </c>
      <c r="OP52" s="39">
        <v>0</v>
      </c>
      <c r="OQ52" s="39">
        <v>0</v>
      </c>
      <c r="OR52" s="39">
        <v>0</v>
      </c>
      <c r="OS52" s="39">
        <v>0</v>
      </c>
      <c r="OT52" s="39">
        <v>0</v>
      </c>
      <c r="OU52" s="39">
        <v>0</v>
      </c>
      <c r="OV52" s="39">
        <v>0</v>
      </c>
      <c r="OW52" s="39">
        <v>0</v>
      </c>
      <c r="OX52" s="39"/>
      <c r="OY52" s="39"/>
      <c r="OZ52" s="39" t="s">
        <v>1241</v>
      </c>
      <c r="PA52" s="39">
        <v>0</v>
      </c>
      <c r="PB52" s="39">
        <v>0</v>
      </c>
      <c r="PC52" s="39">
        <v>0</v>
      </c>
      <c r="PD52" s="39">
        <v>0</v>
      </c>
      <c r="PE52" s="39">
        <v>1</v>
      </c>
      <c r="PF52" s="39">
        <v>0</v>
      </c>
      <c r="PG52" s="39">
        <v>0</v>
      </c>
      <c r="PH52" s="39"/>
      <c r="PI52" s="39">
        <v>1</v>
      </c>
      <c r="PJ52" s="64" t="s">
        <v>2435</v>
      </c>
      <c r="PK52" s="39">
        <v>0</v>
      </c>
      <c r="PL52" s="39">
        <v>0</v>
      </c>
      <c r="PM52" s="39">
        <v>0</v>
      </c>
      <c r="PN52" s="39">
        <v>0</v>
      </c>
      <c r="PO52" s="39">
        <v>0</v>
      </c>
      <c r="PP52" s="39">
        <v>0</v>
      </c>
      <c r="PQ52" s="64">
        <v>0</v>
      </c>
      <c r="PR52" s="39">
        <v>0</v>
      </c>
      <c r="PS52" s="64">
        <v>1</v>
      </c>
      <c r="PT52" s="39" t="s">
        <v>3733</v>
      </c>
      <c r="PU52" s="39"/>
      <c r="PV52" s="39"/>
      <c r="PW52" s="39">
        <v>1</v>
      </c>
      <c r="PX52" s="39">
        <v>1</v>
      </c>
      <c r="PY52" s="39"/>
      <c r="PZ52" s="39" t="s">
        <v>383</v>
      </c>
      <c r="QA52" s="64" t="s">
        <v>3734</v>
      </c>
      <c r="QB52" s="64"/>
      <c r="QC52" s="64"/>
      <c r="QD52" s="39">
        <v>6</v>
      </c>
      <c r="QE52" s="39">
        <v>0</v>
      </c>
      <c r="QF52" s="39">
        <v>0</v>
      </c>
      <c r="QG52" s="39">
        <v>0</v>
      </c>
      <c r="QH52" s="39">
        <v>0</v>
      </c>
      <c r="QI52" s="39">
        <v>0</v>
      </c>
      <c r="QJ52" s="39">
        <v>1</v>
      </c>
      <c r="QK52" s="39">
        <v>0</v>
      </c>
      <c r="QL52" s="39"/>
      <c r="QM52" s="39" t="s">
        <v>2435</v>
      </c>
      <c r="QN52" s="39">
        <v>0</v>
      </c>
      <c r="QO52" s="39">
        <v>0</v>
      </c>
      <c r="QP52" s="39">
        <v>0</v>
      </c>
      <c r="QQ52" s="39">
        <v>1</v>
      </c>
      <c r="QR52" s="39">
        <v>0</v>
      </c>
      <c r="QS52" s="39"/>
      <c r="QT52" s="39" t="s">
        <v>2435</v>
      </c>
      <c r="QU52" s="39">
        <v>0</v>
      </c>
      <c r="QV52" s="39">
        <v>0</v>
      </c>
      <c r="QW52" s="39">
        <v>0</v>
      </c>
      <c r="QX52" s="39">
        <v>0</v>
      </c>
      <c r="QY52" s="39">
        <v>0</v>
      </c>
      <c r="QZ52" s="39">
        <v>1</v>
      </c>
      <c r="RA52" s="39">
        <v>0</v>
      </c>
      <c r="RB52" s="39"/>
      <c r="RC52" s="39">
        <v>1</v>
      </c>
      <c r="RD52" s="39">
        <v>1</v>
      </c>
      <c r="RE52" s="64">
        <v>3</v>
      </c>
      <c r="RF52" s="64"/>
      <c r="RG52" s="39">
        <v>0</v>
      </c>
      <c r="RH52" s="39">
        <v>0</v>
      </c>
      <c r="RI52" s="39"/>
      <c r="RJ52" s="39">
        <v>0</v>
      </c>
      <c r="RK52" s="39">
        <v>0</v>
      </c>
      <c r="RL52" s="39"/>
      <c r="RM52" s="39">
        <v>0</v>
      </c>
      <c r="RN52" s="39">
        <v>0</v>
      </c>
      <c r="RO52" s="39"/>
      <c r="RP52" s="39">
        <v>0</v>
      </c>
      <c r="RQ52" s="39"/>
      <c r="RR52" s="39" t="s">
        <v>2720</v>
      </c>
      <c r="RS52" s="39">
        <v>0</v>
      </c>
      <c r="RT52" s="39">
        <v>1</v>
      </c>
      <c r="RU52" s="39">
        <v>0</v>
      </c>
      <c r="RV52" s="39">
        <v>0</v>
      </c>
      <c r="RW52" s="39">
        <v>0</v>
      </c>
      <c r="RX52" s="39">
        <v>0</v>
      </c>
      <c r="RY52" s="39">
        <v>0</v>
      </c>
      <c r="RZ52" s="39">
        <v>0</v>
      </c>
      <c r="SA52" s="39">
        <v>0</v>
      </c>
      <c r="SB52" s="39">
        <v>0</v>
      </c>
      <c r="SC52" s="39">
        <v>0</v>
      </c>
      <c r="SD52" s="39">
        <v>0</v>
      </c>
      <c r="SE52" s="39">
        <v>0</v>
      </c>
      <c r="SF52" s="64">
        <v>0</v>
      </c>
      <c r="SG52" s="39" t="s">
        <v>2444</v>
      </c>
      <c r="SH52" s="39" t="s">
        <v>2445</v>
      </c>
      <c r="SI52" s="39" t="s">
        <v>2435</v>
      </c>
      <c r="SJ52" s="39">
        <v>0</v>
      </c>
      <c r="SK52" s="39">
        <v>0</v>
      </c>
      <c r="SL52" s="39">
        <v>0</v>
      </c>
      <c r="SM52" s="39">
        <v>0</v>
      </c>
      <c r="SN52" s="39">
        <v>0</v>
      </c>
      <c r="SO52" s="39">
        <v>0</v>
      </c>
      <c r="SP52" s="39">
        <v>0</v>
      </c>
      <c r="SQ52" s="39">
        <v>0</v>
      </c>
      <c r="SR52" s="39">
        <v>0</v>
      </c>
      <c r="SS52" s="39">
        <v>1</v>
      </c>
      <c r="ST52" s="39"/>
      <c r="SU52" s="39" t="s">
        <v>3696</v>
      </c>
      <c r="SV52" s="39">
        <v>1</v>
      </c>
      <c r="SW52" s="39">
        <v>1</v>
      </c>
      <c r="SX52" s="39">
        <v>0</v>
      </c>
      <c r="SY52" s="39">
        <v>0</v>
      </c>
      <c r="SZ52" s="39">
        <v>0</v>
      </c>
      <c r="TA52" s="39"/>
      <c r="TB52" s="39"/>
      <c r="TC52" s="39"/>
      <c r="TD52" s="39">
        <v>1</v>
      </c>
      <c r="TE52" s="39"/>
      <c r="TF52" s="39">
        <v>1</v>
      </c>
      <c r="TG52" s="39"/>
      <c r="TH52" s="39" t="s">
        <v>2573</v>
      </c>
      <c r="TI52" s="39">
        <v>1</v>
      </c>
      <c r="TJ52" s="39">
        <v>0</v>
      </c>
      <c r="TK52" s="39">
        <v>0</v>
      </c>
      <c r="TL52" s="39">
        <v>0</v>
      </c>
      <c r="TM52" s="39">
        <v>0</v>
      </c>
      <c r="TN52" s="39">
        <v>0</v>
      </c>
      <c r="TO52" s="39">
        <v>0</v>
      </c>
      <c r="TP52" s="39">
        <v>0</v>
      </c>
      <c r="TQ52" s="39"/>
      <c r="TR52" s="39">
        <v>1</v>
      </c>
      <c r="TS52" s="39" t="s">
        <v>2435</v>
      </c>
      <c r="TT52" s="39">
        <v>0</v>
      </c>
      <c r="TU52" s="39">
        <v>0</v>
      </c>
      <c r="TV52" s="39">
        <v>0</v>
      </c>
      <c r="TW52" s="39">
        <v>0</v>
      </c>
      <c r="TX52" s="39">
        <v>0</v>
      </c>
      <c r="TY52" s="39">
        <v>0</v>
      </c>
      <c r="TZ52" s="39">
        <v>0</v>
      </c>
      <c r="UA52" s="39">
        <v>0</v>
      </c>
      <c r="UB52" s="39">
        <v>1</v>
      </c>
      <c r="UC52" s="39"/>
      <c r="UD52" s="39">
        <f t="shared" si="4"/>
        <v>0</v>
      </c>
      <c r="UE52" s="39" t="s">
        <v>1241</v>
      </c>
      <c r="UF52" s="39">
        <v>0</v>
      </c>
      <c r="UG52" s="39">
        <v>0</v>
      </c>
      <c r="UH52" s="39">
        <v>0</v>
      </c>
      <c r="UI52" s="39">
        <v>0</v>
      </c>
      <c r="UJ52" s="39">
        <v>1</v>
      </c>
      <c r="UK52" s="39">
        <v>0</v>
      </c>
      <c r="UL52" s="39">
        <v>9</v>
      </c>
      <c r="UM52" s="39" t="s">
        <v>2418</v>
      </c>
      <c r="UN52" s="39">
        <v>0</v>
      </c>
      <c r="UO52" s="39" t="s">
        <v>383</v>
      </c>
      <c r="UP52" s="39" t="s">
        <v>383</v>
      </c>
      <c r="UQ52" s="39" t="s">
        <v>383</v>
      </c>
      <c r="UR52" s="39" t="s">
        <v>383</v>
      </c>
      <c r="US52" s="39" t="s">
        <v>383</v>
      </c>
      <c r="UT52" s="39" t="s">
        <v>383</v>
      </c>
      <c r="UU52" s="39" t="s">
        <v>383</v>
      </c>
      <c r="UV52" s="39">
        <v>0</v>
      </c>
      <c r="UW52" s="39" t="s">
        <v>383</v>
      </c>
      <c r="UX52" s="64" t="s">
        <v>3735</v>
      </c>
      <c r="UY52" s="39" t="s">
        <v>2846</v>
      </c>
      <c r="UZ52" s="64">
        <v>0</v>
      </c>
      <c r="VA52" s="39">
        <v>0</v>
      </c>
      <c r="VB52" s="39">
        <v>0</v>
      </c>
      <c r="VC52" s="39">
        <v>0</v>
      </c>
      <c r="VD52" s="39">
        <v>0</v>
      </c>
      <c r="VE52" s="39">
        <v>0</v>
      </c>
      <c r="VF52" s="64">
        <v>1</v>
      </c>
      <c r="VG52" s="39">
        <v>0</v>
      </c>
      <c r="VH52" s="39"/>
      <c r="VI52" s="39">
        <v>1</v>
      </c>
      <c r="VJ52" s="39">
        <v>0</v>
      </c>
      <c r="VK52" s="39" t="s">
        <v>383</v>
      </c>
      <c r="VL52" s="39" t="s">
        <v>383</v>
      </c>
      <c r="VM52" s="39">
        <v>1</v>
      </c>
      <c r="VN52" s="39">
        <v>2</v>
      </c>
      <c r="VO52" s="39"/>
      <c r="VP52" s="39">
        <v>0</v>
      </c>
      <c r="VQ52" s="39">
        <v>0</v>
      </c>
      <c r="VR52" s="39">
        <v>0</v>
      </c>
      <c r="VS52" s="39">
        <v>0</v>
      </c>
      <c r="VT52" s="39"/>
      <c r="VU52" s="39">
        <v>0</v>
      </c>
      <c r="VV52" s="39" t="s">
        <v>3736</v>
      </c>
      <c r="VW52" s="39" t="s">
        <v>2533</v>
      </c>
      <c r="VX52" s="39">
        <v>0</v>
      </c>
      <c r="VY52" s="39">
        <v>1</v>
      </c>
      <c r="VZ52" s="39">
        <v>0</v>
      </c>
      <c r="WA52" s="39">
        <v>0</v>
      </c>
      <c r="WB52" s="39">
        <v>0</v>
      </c>
      <c r="WC52" s="39">
        <v>0</v>
      </c>
      <c r="WD52" s="39">
        <v>0</v>
      </c>
      <c r="WE52" s="39">
        <v>0</v>
      </c>
      <c r="WF52" s="39">
        <v>0</v>
      </c>
      <c r="WG52" s="39">
        <v>1</v>
      </c>
      <c r="WH52" s="39">
        <v>0</v>
      </c>
      <c r="WI52" s="39">
        <v>0</v>
      </c>
      <c r="WJ52" s="39">
        <v>0</v>
      </c>
      <c r="WK52" s="39">
        <v>0</v>
      </c>
      <c r="WL52" s="39"/>
      <c r="WM52" s="39"/>
      <c r="WN52" s="39"/>
      <c r="WO52" s="39">
        <f t="shared" si="6"/>
        <v>1</v>
      </c>
      <c r="WP52" s="39" t="s">
        <v>2681</v>
      </c>
      <c r="WQ52" s="39"/>
      <c r="WR52" s="39" t="s">
        <v>2435</v>
      </c>
      <c r="WS52" s="39">
        <v>0</v>
      </c>
      <c r="WT52" s="39">
        <v>0</v>
      </c>
      <c r="WU52" s="39">
        <v>0</v>
      </c>
      <c r="WV52" s="39">
        <v>0</v>
      </c>
      <c r="WW52" s="39">
        <v>0</v>
      </c>
      <c r="WX52" s="39">
        <v>0</v>
      </c>
      <c r="WY52" s="39">
        <v>0</v>
      </c>
      <c r="WZ52" s="39">
        <v>0</v>
      </c>
      <c r="XA52" s="39">
        <v>0</v>
      </c>
      <c r="XB52" s="39">
        <v>1</v>
      </c>
      <c r="XC52" s="39">
        <v>0</v>
      </c>
      <c r="XD52" s="39"/>
      <c r="XE52" s="39"/>
      <c r="XF52" s="39">
        <f t="shared" si="5"/>
        <v>0</v>
      </c>
      <c r="XG52" s="39" t="s">
        <v>2447</v>
      </c>
      <c r="XH52" s="39">
        <v>1</v>
      </c>
      <c r="XI52" s="39">
        <v>0</v>
      </c>
      <c r="XJ52" s="39">
        <v>0</v>
      </c>
      <c r="XK52" s="39">
        <v>0</v>
      </c>
      <c r="XL52" s="39">
        <v>0</v>
      </c>
      <c r="XM52" s="39"/>
      <c r="XN52" s="39"/>
      <c r="XO52" s="57" t="e">
        <f>SUM(XF52+WO52+VA52+UD52+TR52+TD52+#REF!)</f>
        <v>#REF!</v>
      </c>
      <c r="XP52" s="57">
        <v>4</v>
      </c>
      <c r="XQ52" s="56">
        <v>1</v>
      </c>
    </row>
    <row r="53" spans="1:641" ht="15" customHeight="1" x14ac:dyDescent="0.2">
      <c r="A53" s="63">
        <v>42439</v>
      </c>
      <c r="B53" s="63" t="s">
        <v>899</v>
      </c>
      <c r="C53" s="52" t="s">
        <v>1077</v>
      </c>
      <c r="D53" s="39" t="s">
        <v>3347</v>
      </c>
      <c r="E53" s="52" t="s">
        <v>3481</v>
      </c>
      <c r="F53" s="52" t="s">
        <v>3737</v>
      </c>
      <c r="G53" s="52">
        <v>8.8377920000000003</v>
      </c>
      <c r="H53" s="52">
        <v>-79.962487999999993</v>
      </c>
      <c r="I53" s="52">
        <v>8.8377099759999993</v>
      </c>
      <c r="J53" s="52">
        <v>-79.962658970000007</v>
      </c>
      <c r="K53" s="52">
        <v>-79.962487999999993</v>
      </c>
      <c r="L53" s="52">
        <v>223.361920887</v>
      </c>
      <c r="M53" s="39">
        <v>48</v>
      </c>
      <c r="N53" s="39"/>
      <c r="O53" s="39">
        <v>4</v>
      </c>
      <c r="P53" s="39" t="s">
        <v>3738</v>
      </c>
      <c r="Q53" s="39">
        <v>1</v>
      </c>
      <c r="R53" s="41">
        <v>33</v>
      </c>
      <c r="S53" s="39">
        <v>2</v>
      </c>
      <c r="T53" s="39">
        <v>2</v>
      </c>
      <c r="U53" s="39" t="s">
        <v>2454</v>
      </c>
      <c r="V53" s="39" t="s">
        <v>2455</v>
      </c>
      <c r="W53" s="39" t="s">
        <v>2598</v>
      </c>
      <c r="X53" s="39" t="s">
        <v>383</v>
      </c>
      <c r="Y53" s="39"/>
      <c r="Z53" s="39">
        <v>1</v>
      </c>
      <c r="AA53" s="39">
        <v>0</v>
      </c>
      <c r="AB53" s="39">
        <v>0</v>
      </c>
      <c r="AC53" s="39">
        <v>0</v>
      </c>
      <c r="AD53" s="39">
        <v>0</v>
      </c>
      <c r="AE53" s="39">
        <v>0</v>
      </c>
      <c r="AF53" s="39">
        <v>0</v>
      </c>
      <c r="AG53" s="39" t="s">
        <v>2401</v>
      </c>
      <c r="AH53" s="39" t="s">
        <v>383</v>
      </c>
      <c r="AI53" s="39">
        <v>0</v>
      </c>
      <c r="AJ53" s="39">
        <v>0</v>
      </c>
      <c r="AK53" s="39">
        <v>0</v>
      </c>
      <c r="AL53" s="39">
        <v>1</v>
      </c>
      <c r="AM53" s="39">
        <v>0</v>
      </c>
      <c r="AN53" s="39">
        <v>0</v>
      </c>
      <c r="AO53" s="39">
        <v>0</v>
      </c>
      <c r="AP53" s="39" t="s">
        <v>2600</v>
      </c>
      <c r="AQ53" s="39">
        <v>0</v>
      </c>
      <c r="AR53" s="39" t="s">
        <v>3739</v>
      </c>
      <c r="AS53" s="39">
        <v>15</v>
      </c>
      <c r="AT53" s="39">
        <v>15</v>
      </c>
      <c r="AU53" s="39">
        <v>1</v>
      </c>
      <c r="AV53" s="39"/>
      <c r="AW53" s="39">
        <v>1</v>
      </c>
      <c r="AX53" s="39" t="s">
        <v>383</v>
      </c>
      <c r="AY53" s="39">
        <v>1</v>
      </c>
      <c r="AZ53" s="39">
        <v>0</v>
      </c>
      <c r="BA53" s="39">
        <v>0</v>
      </c>
      <c r="BB53" s="39">
        <v>0</v>
      </c>
      <c r="BC53" s="39"/>
      <c r="BD53" s="39">
        <v>2</v>
      </c>
      <c r="BE53" s="39" t="s">
        <v>383</v>
      </c>
      <c r="BF53" s="39">
        <v>0</v>
      </c>
      <c r="BG53" s="39">
        <v>1</v>
      </c>
      <c r="BH53" s="39">
        <v>0</v>
      </c>
      <c r="BI53" s="39">
        <v>0</v>
      </c>
      <c r="BJ53" s="39"/>
      <c r="BK53" s="39">
        <v>4</v>
      </c>
      <c r="BL53" s="39">
        <v>1</v>
      </c>
      <c r="BM53" s="39">
        <v>7</v>
      </c>
      <c r="BN53" s="39">
        <v>1</v>
      </c>
      <c r="BO53" s="39">
        <v>0</v>
      </c>
      <c r="BP53" s="39">
        <v>0</v>
      </c>
      <c r="BQ53" s="39">
        <v>0</v>
      </c>
      <c r="BR53" s="39">
        <v>0</v>
      </c>
      <c r="BS53" s="39">
        <v>0</v>
      </c>
      <c r="BT53" s="39">
        <v>1</v>
      </c>
      <c r="BU53" s="39" t="s">
        <v>2625</v>
      </c>
      <c r="BV53" s="39">
        <v>4</v>
      </c>
      <c r="BW53" s="39">
        <v>3</v>
      </c>
      <c r="BX53" s="39"/>
      <c r="BY53" s="39">
        <v>0</v>
      </c>
      <c r="BZ53" s="39">
        <v>0</v>
      </c>
      <c r="CA53" s="39">
        <v>1</v>
      </c>
      <c r="CB53" s="39">
        <v>0</v>
      </c>
      <c r="CC53" s="39"/>
      <c r="CD53" s="39">
        <v>4</v>
      </c>
      <c r="CE53" s="39">
        <v>1</v>
      </c>
      <c r="CF53" s="39"/>
      <c r="CG53" s="39">
        <v>2</v>
      </c>
      <c r="CH53" s="39"/>
      <c r="CI53" s="39">
        <v>2</v>
      </c>
      <c r="CJ53" s="39">
        <v>1</v>
      </c>
      <c r="CK53" s="39"/>
      <c r="CL53" s="39" t="s">
        <v>2688</v>
      </c>
      <c r="CM53" s="39"/>
      <c r="CN53" s="39">
        <v>1</v>
      </c>
      <c r="CO53" s="39">
        <v>0</v>
      </c>
      <c r="CP53" s="39">
        <v>0</v>
      </c>
      <c r="CQ53" s="39"/>
      <c r="CR53" s="39">
        <v>1</v>
      </c>
      <c r="CS53" s="39"/>
      <c r="CT53" s="39">
        <v>1</v>
      </c>
      <c r="CU53" s="39">
        <v>1</v>
      </c>
      <c r="CV53" s="39">
        <v>0</v>
      </c>
      <c r="CW53" s="39"/>
      <c r="CX53" s="39">
        <v>0</v>
      </c>
      <c r="CY53" s="39">
        <v>1</v>
      </c>
      <c r="CZ53" s="41">
        <v>2</v>
      </c>
      <c r="DA53" s="39">
        <v>0</v>
      </c>
      <c r="DB53" s="39"/>
      <c r="DC53" s="39">
        <v>0</v>
      </c>
      <c r="DD53" s="39"/>
      <c r="DE53" s="39">
        <v>1</v>
      </c>
      <c r="DF53" s="39">
        <v>1</v>
      </c>
      <c r="DG53" s="39">
        <v>0</v>
      </c>
      <c r="DH53" s="39"/>
      <c r="DI53" s="39">
        <v>0</v>
      </c>
      <c r="DJ53" s="39"/>
      <c r="DK53" s="39"/>
      <c r="DL53" s="39">
        <v>0</v>
      </c>
      <c r="DM53" s="39"/>
      <c r="DN53" s="39">
        <v>0</v>
      </c>
      <c r="DO53" s="39"/>
      <c r="DP53" s="39">
        <v>1</v>
      </c>
      <c r="DQ53" s="39">
        <v>1</v>
      </c>
      <c r="DR53" s="39">
        <v>0</v>
      </c>
      <c r="DS53" s="39"/>
      <c r="DT53" s="39">
        <v>0</v>
      </c>
      <c r="DU53" s="39"/>
      <c r="DV53" s="39">
        <v>0</v>
      </c>
      <c r="DW53" s="39"/>
      <c r="DX53" s="39">
        <v>0</v>
      </c>
      <c r="DY53" s="39"/>
      <c r="DZ53" s="39">
        <v>0</v>
      </c>
      <c r="EA53" s="39"/>
      <c r="EB53" s="39">
        <v>1</v>
      </c>
      <c r="EC53" s="39">
        <v>0</v>
      </c>
      <c r="ED53" s="39" t="s">
        <v>383</v>
      </c>
      <c r="EE53" s="39" t="s">
        <v>383</v>
      </c>
      <c r="EF53" s="39" t="s">
        <v>383</v>
      </c>
      <c r="EG53" s="39"/>
      <c r="EH53" s="39">
        <v>0</v>
      </c>
      <c r="EI53" s="39" t="s">
        <v>383</v>
      </c>
      <c r="EJ53" s="39" t="s">
        <v>383</v>
      </c>
      <c r="EK53" s="39" t="s">
        <v>383</v>
      </c>
      <c r="EL53" s="39" t="s">
        <v>383</v>
      </c>
      <c r="EM53" s="39" t="s">
        <v>383</v>
      </c>
      <c r="EN53" s="39" t="s">
        <v>383</v>
      </c>
      <c r="EO53" s="39">
        <v>1</v>
      </c>
      <c r="EP53" s="39">
        <v>2</v>
      </c>
      <c r="EQ53" s="39" t="s">
        <v>2413</v>
      </c>
      <c r="ER53" s="39" t="s">
        <v>2410</v>
      </c>
      <c r="ES53" s="39" t="s">
        <v>2977</v>
      </c>
      <c r="ET53" s="64" t="s">
        <v>2415</v>
      </c>
      <c r="EU53" s="39">
        <v>0</v>
      </c>
      <c r="EV53" s="39">
        <v>1</v>
      </c>
      <c r="EW53" s="39" t="s">
        <v>760</v>
      </c>
      <c r="EX53" s="39" t="s">
        <v>2409</v>
      </c>
      <c r="EY53" s="39" t="s">
        <v>2410</v>
      </c>
      <c r="EZ53" s="39" t="s">
        <v>3740</v>
      </c>
      <c r="FA53" s="39" t="s">
        <v>2464</v>
      </c>
      <c r="FB53" s="39">
        <v>0</v>
      </c>
      <c r="FC53" s="39">
        <v>1</v>
      </c>
      <c r="FD53" s="39" t="s">
        <v>563</v>
      </c>
      <c r="FE53" s="39" t="s">
        <v>2413</v>
      </c>
      <c r="FF53" s="39" t="s">
        <v>2410</v>
      </c>
      <c r="FG53" s="39" t="s">
        <v>3741</v>
      </c>
      <c r="FH53" s="39" t="s">
        <v>2469</v>
      </c>
      <c r="FI53" s="39" t="s">
        <v>383</v>
      </c>
      <c r="FJ53" s="39">
        <v>1</v>
      </c>
      <c r="FK53" s="39" t="s">
        <v>3072</v>
      </c>
      <c r="FL53" s="64" t="s">
        <v>3608</v>
      </c>
      <c r="FM53" s="39" t="s">
        <v>2466</v>
      </c>
      <c r="FN53" s="39" t="s">
        <v>2977</v>
      </c>
      <c r="FO53" s="39" t="s">
        <v>2415</v>
      </c>
      <c r="FP53" s="39">
        <v>0</v>
      </c>
      <c r="FQ53" s="39">
        <v>0</v>
      </c>
      <c r="FR53" s="39" t="s">
        <v>383</v>
      </c>
      <c r="FS53" s="39" t="s">
        <v>383</v>
      </c>
      <c r="FT53" s="39" t="s">
        <v>383</v>
      </c>
      <c r="FU53" s="39" t="s">
        <v>383</v>
      </c>
      <c r="FV53" s="39" t="s">
        <v>383</v>
      </c>
      <c r="FW53" s="39" t="s">
        <v>383</v>
      </c>
      <c r="FX53" s="39">
        <v>0</v>
      </c>
      <c r="FY53" s="39" t="s">
        <v>383</v>
      </c>
      <c r="FZ53" s="39" t="s">
        <v>383</v>
      </c>
      <c r="GA53" s="39" t="s">
        <v>383</v>
      </c>
      <c r="GB53" s="39" t="s">
        <v>383</v>
      </c>
      <c r="GC53" s="39" t="s">
        <v>383</v>
      </c>
      <c r="GD53" s="39" t="s">
        <v>383</v>
      </c>
      <c r="GE53" s="39">
        <v>1</v>
      </c>
      <c r="GF53" s="39">
        <v>5</v>
      </c>
      <c r="GG53" s="39" t="s">
        <v>2413</v>
      </c>
      <c r="GH53" s="39" t="s">
        <v>2462</v>
      </c>
      <c r="GI53" s="39" t="s">
        <v>3742</v>
      </c>
      <c r="GJ53" s="39" t="s">
        <v>2464</v>
      </c>
      <c r="GK53" s="39">
        <v>0</v>
      </c>
      <c r="GL53" s="39">
        <v>1</v>
      </c>
      <c r="GM53" s="39" t="s">
        <v>3743</v>
      </c>
      <c r="GN53" s="39" t="s">
        <v>383</v>
      </c>
      <c r="GO53" s="39" t="s">
        <v>383</v>
      </c>
      <c r="GP53" s="39" t="s">
        <v>2410</v>
      </c>
      <c r="GQ53" s="39" t="s">
        <v>383</v>
      </c>
      <c r="GR53" s="39" t="s">
        <v>383</v>
      </c>
      <c r="GS53" s="39">
        <v>0</v>
      </c>
      <c r="GT53" s="39">
        <v>1</v>
      </c>
      <c r="GU53" s="39">
        <v>10</v>
      </c>
      <c r="GV53" s="39" t="s">
        <v>3744</v>
      </c>
      <c r="GW53" s="39">
        <v>1</v>
      </c>
      <c r="GX53" s="39">
        <v>10</v>
      </c>
      <c r="GY53" s="39" t="s">
        <v>2630</v>
      </c>
      <c r="GZ53" s="39">
        <v>0</v>
      </c>
      <c r="HA53" s="39" t="s">
        <v>383</v>
      </c>
      <c r="HB53" s="39"/>
      <c r="HC53" s="39">
        <v>0</v>
      </c>
      <c r="HD53" s="39" t="s">
        <v>383</v>
      </c>
      <c r="HE53" s="39"/>
      <c r="HF53" s="39">
        <v>0</v>
      </c>
      <c r="HG53" s="39" t="s">
        <v>383</v>
      </c>
      <c r="HH53" s="39"/>
      <c r="HI53" s="39">
        <v>1</v>
      </c>
      <c r="HJ53" s="39">
        <v>3</v>
      </c>
      <c r="HK53" s="39"/>
      <c r="HL53" s="39">
        <v>1</v>
      </c>
      <c r="HM53" s="39" t="s">
        <v>383</v>
      </c>
      <c r="HN53" s="39" t="s">
        <v>3745</v>
      </c>
      <c r="HO53" s="39">
        <v>0</v>
      </c>
      <c r="HP53" s="39" t="s">
        <v>383</v>
      </c>
      <c r="HQ53" s="39">
        <v>0</v>
      </c>
      <c r="HR53" s="39" t="s">
        <v>383</v>
      </c>
      <c r="HS53" s="39">
        <v>0</v>
      </c>
      <c r="HT53" s="39"/>
      <c r="HU53" s="39" t="s">
        <v>383</v>
      </c>
      <c r="HV53" s="39" t="s">
        <v>383</v>
      </c>
      <c r="HW53" s="39"/>
      <c r="HX53" s="39" t="s">
        <v>383</v>
      </c>
      <c r="HY53" s="39" t="s">
        <v>2472</v>
      </c>
      <c r="HZ53" s="39"/>
      <c r="IA53" s="39" t="s">
        <v>1734</v>
      </c>
      <c r="IB53" s="39"/>
      <c r="IC53" s="39">
        <v>0</v>
      </c>
      <c r="ID53" s="39">
        <v>0</v>
      </c>
      <c r="IE53" s="39" t="s">
        <v>383</v>
      </c>
      <c r="IF53" s="39" t="s">
        <v>383</v>
      </c>
      <c r="IG53" s="39">
        <v>1</v>
      </c>
      <c r="IH53" s="39">
        <v>6</v>
      </c>
      <c r="II53" s="39">
        <v>0</v>
      </c>
      <c r="IJ53" s="39">
        <v>0</v>
      </c>
      <c r="IK53" s="39" t="s">
        <v>383</v>
      </c>
      <c r="IL53" s="39">
        <v>0</v>
      </c>
      <c r="IM53" s="39">
        <v>0</v>
      </c>
      <c r="IN53" s="39" t="s">
        <v>383</v>
      </c>
      <c r="IO53" s="39" t="s">
        <v>383</v>
      </c>
      <c r="IP53" s="39" t="s">
        <v>383</v>
      </c>
      <c r="IQ53" s="39">
        <v>0</v>
      </c>
      <c r="IR53" s="39">
        <v>0</v>
      </c>
      <c r="IS53" s="39" t="s">
        <v>383</v>
      </c>
      <c r="IT53" s="39" t="s">
        <v>383</v>
      </c>
      <c r="IU53" s="39" t="s">
        <v>383</v>
      </c>
      <c r="IV53" s="39">
        <v>0</v>
      </c>
      <c r="IW53" s="39">
        <v>0</v>
      </c>
      <c r="IX53" s="39" t="s">
        <v>383</v>
      </c>
      <c r="IY53" s="39" t="s">
        <v>383</v>
      </c>
      <c r="IZ53" s="39" t="s">
        <v>383</v>
      </c>
      <c r="JA53" s="39">
        <v>1</v>
      </c>
      <c r="JB53" s="39">
        <v>5</v>
      </c>
      <c r="JC53" s="39">
        <v>1</v>
      </c>
      <c r="JD53" s="39">
        <v>1</v>
      </c>
      <c r="JE53" s="39">
        <v>1</v>
      </c>
      <c r="JF53" s="39">
        <v>0</v>
      </c>
      <c r="JG53" s="39">
        <v>0</v>
      </c>
      <c r="JH53" s="39" t="s">
        <v>383</v>
      </c>
      <c r="JI53" s="39" t="s">
        <v>383</v>
      </c>
      <c r="JJ53" s="39">
        <v>0</v>
      </c>
      <c r="JK53" s="39">
        <v>0</v>
      </c>
      <c r="JL53" s="39" t="s">
        <v>383</v>
      </c>
      <c r="JM53" s="39" t="s">
        <v>383</v>
      </c>
      <c r="JN53" s="39" t="s">
        <v>383</v>
      </c>
      <c r="JO53" s="39">
        <v>2</v>
      </c>
      <c r="JP53" s="39">
        <v>2</v>
      </c>
      <c r="JQ53" s="39">
        <v>2</v>
      </c>
      <c r="JR53" s="39">
        <v>2</v>
      </c>
      <c r="JS53" s="39">
        <v>2</v>
      </c>
      <c r="JT53" s="39">
        <v>1</v>
      </c>
      <c r="JU53" s="39">
        <v>1</v>
      </c>
      <c r="JV53" s="39">
        <v>1</v>
      </c>
      <c r="JW53" s="39">
        <v>1</v>
      </c>
      <c r="JX53" s="39">
        <v>1</v>
      </c>
      <c r="JY53" s="39">
        <v>0</v>
      </c>
      <c r="JZ53" s="39">
        <v>2</v>
      </c>
      <c r="KA53" s="39">
        <v>2</v>
      </c>
      <c r="KB53" s="39">
        <v>1</v>
      </c>
      <c r="KC53" s="39">
        <v>1</v>
      </c>
      <c r="KD53" s="39">
        <v>0</v>
      </c>
      <c r="KE53" s="39">
        <v>1</v>
      </c>
      <c r="KF53" s="39">
        <v>50</v>
      </c>
      <c r="KG53" s="39"/>
      <c r="KH53" s="39">
        <v>0</v>
      </c>
      <c r="KI53" s="39"/>
      <c r="KJ53" s="39"/>
      <c r="KK53" s="39">
        <v>0</v>
      </c>
      <c r="KL53" s="39"/>
      <c r="KM53" s="39"/>
      <c r="KN53" s="39" t="s">
        <v>383</v>
      </c>
      <c r="KO53" s="39"/>
      <c r="KP53" s="39"/>
      <c r="KQ53" s="39">
        <v>1</v>
      </c>
      <c r="KR53" s="39">
        <v>60</v>
      </c>
      <c r="KS53" s="39" t="s">
        <v>2897</v>
      </c>
      <c r="KT53" s="39" t="s">
        <v>2068</v>
      </c>
      <c r="KU53" s="39">
        <v>0</v>
      </c>
      <c r="KV53" s="39">
        <v>0</v>
      </c>
      <c r="KW53" s="39">
        <v>0</v>
      </c>
      <c r="KX53" s="39">
        <v>0</v>
      </c>
      <c r="KY53" s="39">
        <v>0</v>
      </c>
      <c r="KZ53" s="39">
        <v>0</v>
      </c>
      <c r="LA53" s="39">
        <v>0</v>
      </c>
      <c r="LB53" s="39">
        <v>0</v>
      </c>
      <c r="LC53" s="39">
        <v>1</v>
      </c>
      <c r="LD53" s="39"/>
      <c r="LE53" s="39">
        <v>4</v>
      </c>
      <c r="LF53" s="39">
        <v>1</v>
      </c>
      <c r="LG53" s="39">
        <v>1</v>
      </c>
      <c r="LH53" s="39">
        <v>0</v>
      </c>
      <c r="LI53" s="39">
        <v>0</v>
      </c>
      <c r="LJ53" s="39" t="s">
        <v>3672</v>
      </c>
      <c r="LK53" s="39" t="s">
        <v>3746</v>
      </c>
      <c r="LL53" s="39">
        <v>0</v>
      </c>
      <c r="LM53" s="39">
        <v>1</v>
      </c>
      <c r="LN53" s="39">
        <v>1</v>
      </c>
      <c r="LO53" s="39">
        <v>0</v>
      </c>
      <c r="LP53" s="39">
        <v>0</v>
      </c>
      <c r="LQ53" s="39"/>
      <c r="LR53" s="39">
        <v>1</v>
      </c>
      <c r="LS53" s="39"/>
      <c r="LT53" s="39">
        <v>0</v>
      </c>
      <c r="LU53" s="39" t="s">
        <v>3747</v>
      </c>
      <c r="LV53" s="39">
        <v>1</v>
      </c>
      <c r="LW53" s="39">
        <v>1</v>
      </c>
      <c r="LX53" s="39">
        <v>0</v>
      </c>
      <c r="LY53" s="39"/>
      <c r="LZ53" s="39">
        <v>1</v>
      </c>
      <c r="MA53" s="39">
        <v>1</v>
      </c>
      <c r="MB53" s="39">
        <v>0</v>
      </c>
      <c r="MC53" s="39">
        <v>1</v>
      </c>
      <c r="MD53" s="39">
        <v>0</v>
      </c>
      <c r="ME53" s="39">
        <v>0</v>
      </c>
      <c r="MF53" s="39"/>
      <c r="MG53" s="39">
        <v>0</v>
      </c>
      <c r="MH53" s="39"/>
      <c r="MI53" s="39">
        <v>0</v>
      </c>
      <c r="MJ53" s="39"/>
      <c r="MK53" s="39">
        <v>0</v>
      </c>
      <c r="ML53" s="39">
        <v>1</v>
      </c>
      <c r="MM53" s="39">
        <v>1</v>
      </c>
      <c r="MN53" s="39">
        <v>0</v>
      </c>
      <c r="MO53" s="39"/>
      <c r="MP53" s="39"/>
      <c r="MQ53" s="39">
        <v>1</v>
      </c>
      <c r="MR53" s="39">
        <v>0</v>
      </c>
      <c r="MS53" s="39"/>
      <c r="MT53" s="39"/>
      <c r="MU53" s="39"/>
      <c r="MV53" s="39">
        <v>1</v>
      </c>
      <c r="MW53" s="39" t="s">
        <v>3748</v>
      </c>
      <c r="MX53" s="39">
        <v>0</v>
      </c>
      <c r="MY53" s="39">
        <v>0</v>
      </c>
      <c r="MZ53" s="39">
        <v>0</v>
      </c>
      <c r="NA53" s="39">
        <v>0</v>
      </c>
      <c r="NB53" s="39">
        <v>0</v>
      </c>
      <c r="NC53" s="39">
        <v>0</v>
      </c>
      <c r="ND53" s="39">
        <v>0</v>
      </c>
      <c r="NE53" s="39">
        <v>1</v>
      </c>
      <c r="NF53" s="39">
        <v>0</v>
      </c>
      <c r="NG53" s="39"/>
      <c r="NH53" s="39" t="s">
        <v>3630</v>
      </c>
      <c r="NI53" s="39"/>
      <c r="NJ53" s="39" t="s">
        <v>3749</v>
      </c>
      <c r="NK53" s="39"/>
      <c r="NL53" s="39" t="s">
        <v>3750</v>
      </c>
      <c r="NM53" s="58">
        <v>0</v>
      </c>
      <c r="NN53" s="39" t="s">
        <v>3751</v>
      </c>
      <c r="NO53" s="39" t="s">
        <v>3752</v>
      </c>
      <c r="NP53" s="39">
        <v>0</v>
      </c>
      <c r="NQ53" s="39" t="s">
        <v>2833</v>
      </c>
      <c r="NR53" s="39"/>
      <c r="NS53" s="39"/>
      <c r="NT53" s="39"/>
      <c r="NU53" s="39"/>
      <c r="NV53" s="39"/>
      <c r="NW53" s="64">
        <v>0</v>
      </c>
      <c r="NX53" s="39"/>
      <c r="NY53" s="39">
        <v>1</v>
      </c>
      <c r="NZ53" s="39">
        <v>1</v>
      </c>
      <c r="OA53" s="39" t="s">
        <v>2564</v>
      </c>
      <c r="OB53" s="39">
        <v>0</v>
      </c>
      <c r="OC53" s="39">
        <v>1</v>
      </c>
      <c r="OD53" s="39">
        <v>0</v>
      </c>
      <c r="OE53" s="39">
        <v>0</v>
      </c>
      <c r="OF53" s="39">
        <v>0</v>
      </c>
      <c r="OG53" s="39">
        <v>0</v>
      </c>
      <c r="OH53" s="39">
        <v>0</v>
      </c>
      <c r="OI53" s="39">
        <v>0</v>
      </c>
      <c r="OJ53" s="39"/>
      <c r="OK53" s="39">
        <v>1</v>
      </c>
      <c r="OL53" s="39"/>
      <c r="OM53" s="39" t="s">
        <v>2434</v>
      </c>
      <c r="ON53" s="39">
        <v>1</v>
      </c>
      <c r="OO53" s="39">
        <v>0</v>
      </c>
      <c r="OP53" s="39">
        <v>0</v>
      </c>
      <c r="OQ53" s="39">
        <v>0</v>
      </c>
      <c r="OR53" s="39">
        <v>0</v>
      </c>
      <c r="OS53" s="39">
        <v>0</v>
      </c>
      <c r="OT53" s="39">
        <v>0</v>
      </c>
      <c r="OU53" s="39">
        <v>0</v>
      </c>
      <c r="OV53" s="39">
        <v>0</v>
      </c>
      <c r="OW53" s="39">
        <v>0</v>
      </c>
      <c r="OX53" s="39"/>
      <c r="OY53" s="39"/>
      <c r="OZ53" s="39" t="s">
        <v>3753</v>
      </c>
      <c r="PA53" s="39">
        <v>1</v>
      </c>
      <c r="PB53" s="39">
        <v>1</v>
      </c>
      <c r="PC53" s="39">
        <v>0</v>
      </c>
      <c r="PD53" s="39">
        <v>0</v>
      </c>
      <c r="PE53" s="39">
        <v>0</v>
      </c>
      <c r="PF53" s="39">
        <v>0</v>
      </c>
      <c r="PG53" s="39">
        <v>0</v>
      </c>
      <c r="PH53" s="39"/>
      <c r="PI53" s="39">
        <v>1</v>
      </c>
      <c r="PJ53" s="39" t="s">
        <v>2435</v>
      </c>
      <c r="PK53" s="39">
        <v>0</v>
      </c>
      <c r="PL53" s="39">
        <v>0</v>
      </c>
      <c r="PM53" s="39">
        <v>0</v>
      </c>
      <c r="PN53" s="39">
        <v>0</v>
      </c>
      <c r="PO53" s="39">
        <v>0</v>
      </c>
      <c r="PP53" s="39">
        <v>0</v>
      </c>
      <c r="PQ53" s="39">
        <v>0</v>
      </c>
      <c r="PR53" s="39">
        <v>0</v>
      </c>
      <c r="PS53" s="39">
        <v>1</v>
      </c>
      <c r="PT53" s="39"/>
      <c r="PU53" s="39" t="s">
        <v>3754</v>
      </c>
      <c r="PV53" s="39"/>
      <c r="PW53" s="39">
        <v>0</v>
      </c>
      <c r="PX53" s="39"/>
      <c r="PY53" s="39"/>
      <c r="PZ53" s="39" t="s">
        <v>383</v>
      </c>
      <c r="QA53" s="39" t="s">
        <v>3755</v>
      </c>
      <c r="QB53" s="39" t="s">
        <v>2839</v>
      </c>
      <c r="QC53" s="39" t="s">
        <v>2840</v>
      </c>
      <c r="QD53" s="39">
        <v>1</v>
      </c>
      <c r="QE53" s="39">
        <v>1</v>
      </c>
      <c r="QF53" s="39">
        <v>0</v>
      </c>
      <c r="QG53" s="39">
        <v>0</v>
      </c>
      <c r="QH53" s="39">
        <v>0</v>
      </c>
      <c r="QI53" s="39">
        <v>0</v>
      </c>
      <c r="QJ53" s="39">
        <v>1</v>
      </c>
      <c r="QK53" s="39">
        <v>0</v>
      </c>
      <c r="QL53" s="39"/>
      <c r="QM53" s="39" t="s">
        <v>2531</v>
      </c>
      <c r="QN53" s="39">
        <v>0</v>
      </c>
      <c r="QO53" s="39">
        <v>0</v>
      </c>
      <c r="QP53" s="39">
        <v>1</v>
      </c>
      <c r="QQ53" s="39">
        <v>0</v>
      </c>
      <c r="QR53" s="39">
        <v>0</v>
      </c>
      <c r="QS53" s="39"/>
      <c r="QT53" s="39" t="s">
        <v>2531</v>
      </c>
      <c r="QU53" s="39">
        <v>0</v>
      </c>
      <c r="QV53" s="39">
        <v>0</v>
      </c>
      <c r="QW53" s="39">
        <v>0</v>
      </c>
      <c r="QX53" s="39">
        <v>1</v>
      </c>
      <c r="QY53" s="39">
        <v>0</v>
      </c>
      <c r="QZ53" s="39">
        <v>0</v>
      </c>
      <c r="RA53" s="39">
        <v>0</v>
      </c>
      <c r="RB53" s="39"/>
      <c r="RC53" s="39">
        <v>1</v>
      </c>
      <c r="RD53" s="39">
        <v>1</v>
      </c>
      <c r="RE53" s="39">
        <v>4</v>
      </c>
      <c r="RF53" s="39"/>
      <c r="RG53" s="39">
        <v>1</v>
      </c>
      <c r="RH53" s="39">
        <v>4</v>
      </c>
      <c r="RI53" s="39"/>
      <c r="RJ53" s="39">
        <v>0</v>
      </c>
      <c r="RK53" s="39">
        <v>0</v>
      </c>
      <c r="RL53" s="39"/>
      <c r="RM53" s="39">
        <v>0</v>
      </c>
      <c r="RN53" s="39">
        <v>0</v>
      </c>
      <c r="RO53" s="39"/>
      <c r="RP53" s="39">
        <v>0</v>
      </c>
      <c r="RQ53" s="39"/>
      <c r="RR53" s="39" t="s">
        <v>3756</v>
      </c>
      <c r="RS53" s="39">
        <v>1</v>
      </c>
      <c r="RT53" s="39">
        <v>0</v>
      </c>
      <c r="RU53" s="39">
        <v>0</v>
      </c>
      <c r="RV53" s="39">
        <v>0</v>
      </c>
      <c r="RW53" s="39">
        <v>0</v>
      </c>
      <c r="RX53" s="39">
        <v>0</v>
      </c>
      <c r="RY53" s="39">
        <v>0</v>
      </c>
      <c r="RZ53" s="39">
        <v>0</v>
      </c>
      <c r="SA53" s="39">
        <v>0</v>
      </c>
      <c r="SB53" s="39">
        <v>0</v>
      </c>
      <c r="SC53" s="39">
        <v>0</v>
      </c>
      <c r="SD53" s="39">
        <v>0</v>
      </c>
      <c r="SE53" s="39">
        <v>0</v>
      </c>
      <c r="SF53" s="39">
        <v>0</v>
      </c>
      <c r="SG53" s="39"/>
      <c r="SH53" s="39"/>
      <c r="SI53" s="39" t="s">
        <v>2435</v>
      </c>
      <c r="SJ53" s="39">
        <v>0</v>
      </c>
      <c r="SK53" s="39">
        <v>0</v>
      </c>
      <c r="SL53" s="39">
        <v>0</v>
      </c>
      <c r="SM53" s="39">
        <v>0</v>
      </c>
      <c r="SN53" s="39">
        <v>0</v>
      </c>
      <c r="SO53" s="39">
        <v>0</v>
      </c>
      <c r="SP53" s="39">
        <v>0</v>
      </c>
      <c r="SQ53" s="39">
        <v>0</v>
      </c>
      <c r="SR53" s="39">
        <v>0</v>
      </c>
      <c r="SS53" s="39">
        <v>1</v>
      </c>
      <c r="ST53" s="39"/>
      <c r="SU53" s="39" t="s">
        <v>2447</v>
      </c>
      <c r="SV53" s="39">
        <v>1</v>
      </c>
      <c r="SW53" s="39">
        <v>0</v>
      </c>
      <c r="SX53" s="39">
        <v>0</v>
      </c>
      <c r="SY53" s="39">
        <v>0</v>
      </c>
      <c r="SZ53" s="39">
        <v>0</v>
      </c>
      <c r="TA53" s="39"/>
      <c r="TB53" s="39"/>
      <c r="TC53" s="39"/>
      <c r="TD53" s="39">
        <v>1</v>
      </c>
      <c r="TE53" s="39" t="s">
        <v>3370</v>
      </c>
      <c r="TF53" s="39">
        <v>1</v>
      </c>
      <c r="TG53" s="39"/>
      <c r="TH53" s="39" t="s">
        <v>2573</v>
      </c>
      <c r="TI53" s="39">
        <v>1</v>
      </c>
      <c r="TJ53" s="39">
        <v>0</v>
      </c>
      <c r="TK53" s="39">
        <v>0</v>
      </c>
      <c r="TL53" s="39">
        <v>0</v>
      </c>
      <c r="TM53" s="39">
        <v>0</v>
      </c>
      <c r="TN53" s="39">
        <v>0</v>
      </c>
      <c r="TO53" s="39">
        <v>0</v>
      </c>
      <c r="TP53" s="39">
        <v>0</v>
      </c>
      <c r="TQ53" s="39"/>
      <c r="TR53" s="39">
        <v>1</v>
      </c>
      <c r="TS53" s="39" t="s">
        <v>2435</v>
      </c>
      <c r="TT53" s="39">
        <v>0</v>
      </c>
      <c r="TU53" s="39">
        <v>0</v>
      </c>
      <c r="TV53" s="39">
        <v>0</v>
      </c>
      <c r="TW53" s="39">
        <v>0</v>
      </c>
      <c r="TX53" s="39">
        <v>0</v>
      </c>
      <c r="TY53" s="39">
        <v>0</v>
      </c>
      <c r="TZ53" s="39">
        <v>0</v>
      </c>
      <c r="UA53" s="39">
        <v>0</v>
      </c>
      <c r="UB53" s="39">
        <v>1</v>
      </c>
      <c r="UC53" s="39"/>
      <c r="UD53" s="39">
        <f t="shared" si="4"/>
        <v>0</v>
      </c>
      <c r="UE53" s="39" t="s">
        <v>1241</v>
      </c>
      <c r="UF53" s="39">
        <v>0</v>
      </c>
      <c r="UG53" s="39">
        <v>0</v>
      </c>
      <c r="UH53" s="39">
        <v>0</v>
      </c>
      <c r="UI53" s="39">
        <v>0</v>
      </c>
      <c r="UJ53" s="39">
        <v>1</v>
      </c>
      <c r="UK53" s="39">
        <v>0</v>
      </c>
      <c r="UL53" s="39">
        <v>9</v>
      </c>
      <c r="UM53" s="39" t="s">
        <v>2418</v>
      </c>
      <c r="UN53" s="39">
        <v>1</v>
      </c>
      <c r="UO53" s="39" t="s">
        <v>383</v>
      </c>
      <c r="UP53" s="39">
        <v>9</v>
      </c>
      <c r="UQ53" s="39" t="s">
        <v>383</v>
      </c>
      <c r="UR53" s="39" t="s">
        <v>383</v>
      </c>
      <c r="US53" s="39" t="s">
        <v>383</v>
      </c>
      <c r="UT53" s="39" t="s">
        <v>383</v>
      </c>
      <c r="UU53" s="39" t="s">
        <v>3757</v>
      </c>
      <c r="UV53" s="39">
        <v>1</v>
      </c>
      <c r="UW53" s="39" t="s">
        <v>3495</v>
      </c>
      <c r="UX53" s="39" t="s">
        <v>3758</v>
      </c>
      <c r="UY53" s="39" t="s">
        <v>2846</v>
      </c>
      <c r="UZ53" s="39">
        <v>1</v>
      </c>
      <c r="VA53" s="39">
        <v>0</v>
      </c>
      <c r="VB53" s="39">
        <v>0</v>
      </c>
      <c r="VC53" s="39">
        <v>0</v>
      </c>
      <c r="VD53" s="39">
        <v>0</v>
      </c>
      <c r="VE53" s="39">
        <v>0</v>
      </c>
      <c r="VF53" s="39">
        <v>0</v>
      </c>
      <c r="VG53" s="39">
        <v>0</v>
      </c>
      <c r="VH53" s="39"/>
      <c r="VI53" s="39">
        <v>0</v>
      </c>
      <c r="VJ53" s="39" t="s">
        <v>383</v>
      </c>
      <c r="VK53" s="39" t="s">
        <v>383</v>
      </c>
      <c r="VL53" s="39" t="s">
        <v>383</v>
      </c>
      <c r="VM53" s="39" t="s">
        <v>383</v>
      </c>
      <c r="VN53" s="39" t="s">
        <v>383</v>
      </c>
      <c r="VO53" s="39" t="s">
        <v>383</v>
      </c>
      <c r="VP53" s="39" t="s">
        <v>383</v>
      </c>
      <c r="VQ53" s="39" t="s">
        <v>383</v>
      </c>
      <c r="VR53" s="39" t="s">
        <v>383</v>
      </c>
      <c r="VS53" s="39" t="s">
        <v>383</v>
      </c>
      <c r="VT53" s="39" t="s">
        <v>383</v>
      </c>
      <c r="VU53" s="39" t="s">
        <v>383</v>
      </c>
      <c r="VV53" s="39"/>
      <c r="VW53" s="39" t="s">
        <v>1979</v>
      </c>
      <c r="VX53" s="39">
        <v>0</v>
      </c>
      <c r="VY53" s="39">
        <v>0</v>
      </c>
      <c r="VZ53" s="39">
        <v>0</v>
      </c>
      <c r="WA53" s="39">
        <v>0</v>
      </c>
      <c r="WB53" s="39">
        <v>0</v>
      </c>
      <c r="WC53" s="39">
        <v>0</v>
      </c>
      <c r="WD53" s="39">
        <v>0</v>
      </c>
      <c r="WE53" s="39">
        <v>0</v>
      </c>
      <c r="WF53" s="39">
        <v>0</v>
      </c>
      <c r="WG53" s="39">
        <v>0</v>
      </c>
      <c r="WH53" s="39">
        <v>0</v>
      </c>
      <c r="WI53" s="39">
        <v>0</v>
      </c>
      <c r="WJ53" s="39">
        <v>0</v>
      </c>
      <c r="WK53" s="39">
        <v>1</v>
      </c>
      <c r="WL53" s="39"/>
      <c r="WM53" s="39"/>
      <c r="WN53" s="39"/>
      <c r="WO53" s="39">
        <f t="shared" si="6"/>
        <v>0</v>
      </c>
      <c r="WP53" s="39" t="s">
        <v>2593</v>
      </c>
      <c r="WQ53" s="39"/>
      <c r="WR53" s="39" t="s">
        <v>3759</v>
      </c>
      <c r="WS53" s="39">
        <v>0</v>
      </c>
      <c r="WT53" s="39">
        <v>0</v>
      </c>
      <c r="WU53" s="39">
        <v>0</v>
      </c>
      <c r="WV53" s="39">
        <v>0</v>
      </c>
      <c r="WW53" s="39">
        <v>1</v>
      </c>
      <c r="WX53" s="39">
        <v>0</v>
      </c>
      <c r="WY53" s="39">
        <v>0</v>
      </c>
      <c r="WZ53" s="39">
        <v>0</v>
      </c>
      <c r="XA53" s="39">
        <v>0</v>
      </c>
      <c r="XB53" s="39">
        <v>0</v>
      </c>
      <c r="XC53" s="39">
        <v>0</v>
      </c>
      <c r="XD53" s="39"/>
      <c r="XE53" s="39"/>
      <c r="XF53" s="39">
        <f t="shared" si="5"/>
        <v>0</v>
      </c>
      <c r="XG53" s="39" t="s">
        <v>2447</v>
      </c>
      <c r="XH53" s="39">
        <v>1</v>
      </c>
      <c r="XI53" s="39">
        <v>0</v>
      </c>
      <c r="XJ53" s="39">
        <v>0</v>
      </c>
      <c r="XK53" s="39">
        <v>0</v>
      </c>
      <c r="XL53" s="39">
        <v>0</v>
      </c>
      <c r="XM53" s="39"/>
      <c r="XN53" s="39"/>
      <c r="XO53" s="57" t="e">
        <f>SUM(XF53+WO53+VA53+UD53+TR53+TD53+#REF!)</f>
        <v>#REF!</v>
      </c>
      <c r="XP53" s="57">
        <v>3</v>
      </c>
      <c r="XQ53" s="56">
        <v>1</v>
      </c>
    </row>
    <row r="54" spans="1:641" ht="15" customHeight="1" x14ac:dyDescent="0.2">
      <c r="A54" s="63">
        <v>42440</v>
      </c>
      <c r="B54" s="63" t="s">
        <v>899</v>
      </c>
      <c r="C54" s="52" t="s">
        <v>1088</v>
      </c>
      <c r="D54" s="39" t="s">
        <v>2989</v>
      </c>
      <c r="E54" s="52" t="s">
        <v>3481</v>
      </c>
      <c r="F54" s="52" t="s">
        <v>3760</v>
      </c>
      <c r="G54" s="52">
        <v>8.8371689999999994</v>
      </c>
      <c r="H54" s="52">
        <v>-79.961155000000005</v>
      </c>
      <c r="I54" s="52">
        <v>8.8371939860000008</v>
      </c>
      <c r="J54" s="52">
        <v>-79.961236979999995</v>
      </c>
      <c r="K54" s="52">
        <v>-79.961155000000005</v>
      </c>
      <c r="L54" s="52">
        <v>168.70580062600001</v>
      </c>
      <c r="M54" s="39">
        <v>8</v>
      </c>
      <c r="N54" s="39"/>
      <c r="O54" s="64">
        <v>2</v>
      </c>
      <c r="P54" s="39" t="s">
        <v>3761</v>
      </c>
      <c r="Q54" s="39">
        <v>0</v>
      </c>
      <c r="R54" s="41">
        <v>92</v>
      </c>
      <c r="S54" s="39">
        <v>2</v>
      </c>
      <c r="T54" s="39">
        <v>2</v>
      </c>
      <c r="U54" s="39" t="s">
        <v>2454</v>
      </c>
      <c r="V54" s="39" t="s">
        <v>2455</v>
      </c>
      <c r="W54" s="39" t="s">
        <v>2456</v>
      </c>
      <c r="X54" s="39" t="s">
        <v>383</v>
      </c>
      <c r="Y54" s="39"/>
      <c r="Z54" s="39">
        <v>0</v>
      </c>
      <c r="AA54" s="39">
        <v>1</v>
      </c>
      <c r="AB54" s="39">
        <v>0</v>
      </c>
      <c r="AC54" s="39">
        <v>0</v>
      </c>
      <c r="AD54" s="39">
        <v>0</v>
      </c>
      <c r="AE54" s="39">
        <v>0</v>
      </c>
      <c r="AF54" s="39">
        <v>0</v>
      </c>
      <c r="AG54" s="39" t="s">
        <v>383</v>
      </c>
      <c r="AH54" s="39" t="s">
        <v>383</v>
      </c>
      <c r="AI54" s="39" t="s">
        <v>383</v>
      </c>
      <c r="AJ54" s="39" t="s">
        <v>383</v>
      </c>
      <c r="AK54" s="39" t="s">
        <v>383</v>
      </c>
      <c r="AL54" s="39" t="s">
        <v>383</v>
      </c>
      <c r="AM54" s="39" t="s">
        <v>383</v>
      </c>
      <c r="AN54" s="39" t="s">
        <v>383</v>
      </c>
      <c r="AO54" s="39" t="s">
        <v>383</v>
      </c>
      <c r="AP54" s="39" t="s">
        <v>3762</v>
      </c>
      <c r="AQ54" s="39">
        <v>0</v>
      </c>
      <c r="AR54" s="39"/>
      <c r="AS54" s="39">
        <v>60</v>
      </c>
      <c r="AT54" s="39">
        <v>60</v>
      </c>
      <c r="AU54" s="39">
        <v>1</v>
      </c>
      <c r="AV54" s="39"/>
      <c r="AW54" s="39">
        <v>1</v>
      </c>
      <c r="AX54" s="39" t="s">
        <v>383</v>
      </c>
      <c r="AY54" s="39">
        <v>1</v>
      </c>
      <c r="AZ54" s="39">
        <v>0</v>
      </c>
      <c r="BA54" s="39">
        <v>0</v>
      </c>
      <c r="BB54" s="39">
        <v>0</v>
      </c>
      <c r="BC54" s="39"/>
      <c r="BD54" s="39">
        <v>2</v>
      </c>
      <c r="BE54" s="39" t="s">
        <v>383</v>
      </c>
      <c r="BF54" s="39">
        <v>0</v>
      </c>
      <c r="BG54" s="39">
        <v>1</v>
      </c>
      <c r="BH54" s="39">
        <v>0</v>
      </c>
      <c r="BI54" s="39">
        <v>0</v>
      </c>
      <c r="BJ54" s="39"/>
      <c r="BK54" s="39">
        <v>4</v>
      </c>
      <c r="BL54" s="39">
        <v>1</v>
      </c>
      <c r="BM54" s="64" t="s">
        <v>383</v>
      </c>
      <c r="BN54" s="39">
        <v>1</v>
      </c>
      <c r="BO54" s="39">
        <v>0</v>
      </c>
      <c r="BP54" s="39">
        <v>0</v>
      </c>
      <c r="BQ54" s="39">
        <v>0</v>
      </c>
      <c r="BR54" s="39">
        <v>0</v>
      </c>
      <c r="BS54" s="39">
        <v>0</v>
      </c>
      <c r="BT54" s="39">
        <v>0</v>
      </c>
      <c r="BU54" s="39"/>
      <c r="BV54" s="39">
        <v>4</v>
      </c>
      <c r="BW54" s="39">
        <v>3</v>
      </c>
      <c r="BX54" s="39"/>
      <c r="BY54" s="39">
        <v>0</v>
      </c>
      <c r="BZ54" s="39">
        <v>0</v>
      </c>
      <c r="CA54" s="39">
        <v>1</v>
      </c>
      <c r="CB54" s="39">
        <v>0</v>
      </c>
      <c r="CC54" s="39"/>
      <c r="CD54" s="39">
        <v>4</v>
      </c>
      <c r="CE54" s="39">
        <v>0</v>
      </c>
      <c r="CF54" s="39"/>
      <c r="CG54" s="39">
        <v>3</v>
      </c>
      <c r="CH54" s="39"/>
      <c r="CI54" s="39">
        <v>3</v>
      </c>
      <c r="CJ54" s="39">
        <v>3</v>
      </c>
      <c r="CK54" s="39"/>
      <c r="CL54" s="39" t="s">
        <v>2404</v>
      </c>
      <c r="CM54" s="39"/>
      <c r="CN54" s="39">
        <v>1</v>
      </c>
      <c r="CO54" s="39">
        <v>1</v>
      </c>
      <c r="CP54" s="39">
        <v>2</v>
      </c>
      <c r="CQ54" s="39"/>
      <c r="CR54" s="39">
        <v>0</v>
      </c>
      <c r="CS54" s="39"/>
      <c r="CT54" s="39">
        <v>0</v>
      </c>
      <c r="CU54" s="39">
        <v>0</v>
      </c>
      <c r="CV54" s="39">
        <v>0</v>
      </c>
      <c r="CW54" s="39"/>
      <c r="CX54" s="39">
        <v>0</v>
      </c>
      <c r="CY54" s="39">
        <v>1</v>
      </c>
      <c r="CZ54" s="41">
        <v>2</v>
      </c>
      <c r="DA54" s="39">
        <v>0</v>
      </c>
      <c r="DB54" s="39"/>
      <c r="DC54" s="39">
        <v>0</v>
      </c>
      <c r="DD54" s="39"/>
      <c r="DE54" s="39">
        <v>1</v>
      </c>
      <c r="DF54" s="41">
        <v>1</v>
      </c>
      <c r="DG54" s="39">
        <v>1</v>
      </c>
      <c r="DH54" s="39">
        <v>2</v>
      </c>
      <c r="DI54" s="39">
        <v>0</v>
      </c>
      <c r="DJ54" s="39"/>
      <c r="DK54" s="39"/>
      <c r="DL54" s="39">
        <v>0</v>
      </c>
      <c r="DM54" s="39"/>
      <c r="DN54" s="39">
        <v>0</v>
      </c>
      <c r="DO54" s="39"/>
      <c r="DP54" s="39">
        <v>1</v>
      </c>
      <c r="DQ54" s="39">
        <v>2</v>
      </c>
      <c r="DR54" s="39">
        <v>1</v>
      </c>
      <c r="DS54" s="39">
        <v>1</v>
      </c>
      <c r="DT54" s="39">
        <v>1</v>
      </c>
      <c r="DU54" s="39">
        <v>1</v>
      </c>
      <c r="DV54" s="39">
        <v>0</v>
      </c>
      <c r="DW54" s="39"/>
      <c r="DX54" s="39">
        <v>0</v>
      </c>
      <c r="DY54" s="39"/>
      <c r="DZ54" s="39">
        <v>0</v>
      </c>
      <c r="EA54" s="39"/>
      <c r="EB54" s="39">
        <v>1</v>
      </c>
      <c r="EC54" s="39">
        <v>0</v>
      </c>
      <c r="ED54" s="39" t="s">
        <v>383</v>
      </c>
      <c r="EE54" s="39" t="s">
        <v>383</v>
      </c>
      <c r="EF54" s="39">
        <v>1</v>
      </c>
      <c r="EG54" s="39" t="s">
        <v>3763</v>
      </c>
      <c r="EH54" s="39">
        <v>0</v>
      </c>
      <c r="EI54" s="39" t="s">
        <v>383</v>
      </c>
      <c r="EJ54" s="39" t="s">
        <v>383</v>
      </c>
      <c r="EK54" s="39" t="s">
        <v>383</v>
      </c>
      <c r="EL54" s="39" t="s">
        <v>383</v>
      </c>
      <c r="EM54" s="39" t="s">
        <v>383</v>
      </c>
      <c r="EN54" s="39" t="s">
        <v>383</v>
      </c>
      <c r="EO54" s="39">
        <v>0</v>
      </c>
      <c r="EP54" s="39" t="s">
        <v>383</v>
      </c>
      <c r="EQ54" s="39" t="s">
        <v>383</v>
      </c>
      <c r="ER54" s="39" t="s">
        <v>383</v>
      </c>
      <c r="ES54" s="39" t="s">
        <v>383</v>
      </c>
      <c r="ET54" s="39" t="s">
        <v>383</v>
      </c>
      <c r="EU54" s="39" t="s">
        <v>383</v>
      </c>
      <c r="EV54" s="39">
        <v>0</v>
      </c>
      <c r="EW54" s="39" t="s">
        <v>383</v>
      </c>
      <c r="EX54" s="39" t="s">
        <v>383</v>
      </c>
      <c r="EY54" s="39" t="s">
        <v>383</v>
      </c>
      <c r="EZ54" s="39" t="s">
        <v>383</v>
      </c>
      <c r="FA54" s="39" t="s">
        <v>383</v>
      </c>
      <c r="FB54" s="39" t="s">
        <v>383</v>
      </c>
      <c r="FC54" s="39">
        <v>1</v>
      </c>
      <c r="FD54" s="39" t="s">
        <v>3354</v>
      </c>
      <c r="FE54" s="39" t="s">
        <v>2498</v>
      </c>
      <c r="FF54" s="39" t="s">
        <v>2466</v>
      </c>
      <c r="FG54" s="39" t="s">
        <v>2728</v>
      </c>
      <c r="FH54" s="39" t="s">
        <v>2415</v>
      </c>
      <c r="FI54" s="39">
        <v>0</v>
      </c>
      <c r="FJ54" s="39">
        <v>1</v>
      </c>
      <c r="FK54" s="39" t="s">
        <v>2996</v>
      </c>
      <c r="FL54" s="39" t="s">
        <v>2498</v>
      </c>
      <c r="FM54" s="39" t="s">
        <v>2466</v>
      </c>
      <c r="FN54" s="39" t="s">
        <v>2728</v>
      </c>
      <c r="FO54" s="39" t="s">
        <v>2415</v>
      </c>
      <c r="FP54" s="39">
        <v>0</v>
      </c>
      <c r="FQ54" s="39">
        <v>0</v>
      </c>
      <c r="FR54" s="39" t="s">
        <v>383</v>
      </c>
      <c r="FS54" s="39" t="s">
        <v>383</v>
      </c>
      <c r="FT54" s="39" t="s">
        <v>383</v>
      </c>
      <c r="FU54" s="39" t="s">
        <v>383</v>
      </c>
      <c r="FV54" s="39" t="s">
        <v>383</v>
      </c>
      <c r="FW54" s="39" t="s">
        <v>383</v>
      </c>
      <c r="FX54" s="39">
        <v>1</v>
      </c>
      <c r="FY54" s="39">
        <v>1</v>
      </c>
      <c r="FZ54" s="39" t="s">
        <v>2409</v>
      </c>
      <c r="GA54" s="39" t="s">
        <v>2462</v>
      </c>
      <c r="GB54" s="39" t="s">
        <v>2728</v>
      </c>
      <c r="GC54" s="39" t="s">
        <v>2415</v>
      </c>
      <c r="GD54" s="39">
        <v>0</v>
      </c>
      <c r="GE54" s="39">
        <v>1</v>
      </c>
      <c r="GF54" s="39">
        <v>1</v>
      </c>
      <c r="GG54" s="39" t="s">
        <v>2409</v>
      </c>
      <c r="GH54" s="39" t="s">
        <v>2462</v>
      </c>
      <c r="GI54" s="39" t="s">
        <v>383</v>
      </c>
      <c r="GJ54" s="39" t="s">
        <v>383</v>
      </c>
      <c r="GK54" s="39">
        <v>0</v>
      </c>
      <c r="GL54" s="39">
        <v>0</v>
      </c>
      <c r="GM54" s="39" t="s">
        <v>383</v>
      </c>
      <c r="GN54" s="39" t="s">
        <v>383</v>
      </c>
      <c r="GO54" s="39" t="s">
        <v>383</v>
      </c>
      <c r="GP54" s="39" t="s">
        <v>383</v>
      </c>
      <c r="GQ54" s="39" t="s">
        <v>383</v>
      </c>
      <c r="GR54" s="39" t="s">
        <v>383</v>
      </c>
      <c r="GS54" s="39" t="s">
        <v>383</v>
      </c>
      <c r="GT54" s="39">
        <v>1</v>
      </c>
      <c r="GU54" s="39">
        <v>20</v>
      </c>
      <c r="GV54" s="39"/>
      <c r="GW54" s="39">
        <v>1</v>
      </c>
      <c r="GX54" s="39">
        <v>10</v>
      </c>
      <c r="GY54" s="39"/>
      <c r="GZ54" s="39">
        <v>1</v>
      </c>
      <c r="HA54" s="39">
        <v>5</v>
      </c>
      <c r="HB54" s="39"/>
      <c r="HC54" s="39">
        <v>0</v>
      </c>
      <c r="HD54" s="39" t="s">
        <v>383</v>
      </c>
      <c r="HE54" s="39"/>
      <c r="HF54" s="39">
        <v>0</v>
      </c>
      <c r="HG54" s="39" t="s">
        <v>383</v>
      </c>
      <c r="HH54" s="39"/>
      <c r="HI54" s="39">
        <v>1</v>
      </c>
      <c r="HJ54" s="39">
        <v>10</v>
      </c>
      <c r="HK54" s="39"/>
      <c r="HL54" s="39">
        <v>0</v>
      </c>
      <c r="HM54" s="39" t="s">
        <v>383</v>
      </c>
      <c r="HN54" s="39"/>
      <c r="HO54" s="39">
        <v>0</v>
      </c>
      <c r="HP54" s="39" t="s">
        <v>383</v>
      </c>
      <c r="HQ54" s="39">
        <v>0</v>
      </c>
      <c r="HR54" s="39" t="s">
        <v>383</v>
      </c>
      <c r="HS54" s="39">
        <v>0</v>
      </c>
      <c r="HT54" s="39"/>
      <c r="HU54" s="39" t="s">
        <v>383</v>
      </c>
      <c r="HV54" s="39" t="s">
        <v>383</v>
      </c>
      <c r="HW54" s="39"/>
      <c r="HX54" s="39" t="s">
        <v>383</v>
      </c>
      <c r="HY54" s="39" t="s">
        <v>2417</v>
      </c>
      <c r="HZ54" s="39"/>
      <c r="IA54" s="39" t="s">
        <v>1734</v>
      </c>
      <c r="IB54" s="39"/>
      <c r="IC54" s="39">
        <v>0</v>
      </c>
      <c r="ID54" s="39">
        <v>0</v>
      </c>
      <c r="IE54" s="39" t="s">
        <v>383</v>
      </c>
      <c r="IF54" s="39" t="s">
        <v>383</v>
      </c>
      <c r="IG54" s="39">
        <v>1</v>
      </c>
      <c r="IH54" s="39">
        <v>6</v>
      </c>
      <c r="II54" s="39">
        <v>0</v>
      </c>
      <c r="IJ54" s="39">
        <v>0</v>
      </c>
      <c r="IK54" s="39" t="s">
        <v>383</v>
      </c>
      <c r="IL54" s="39">
        <v>0</v>
      </c>
      <c r="IM54" s="39">
        <v>0</v>
      </c>
      <c r="IN54" s="39" t="s">
        <v>383</v>
      </c>
      <c r="IO54" s="39" t="s">
        <v>383</v>
      </c>
      <c r="IP54" s="39" t="s">
        <v>383</v>
      </c>
      <c r="IQ54" s="39">
        <v>0</v>
      </c>
      <c r="IR54" s="39">
        <v>0</v>
      </c>
      <c r="IS54" s="39" t="s">
        <v>383</v>
      </c>
      <c r="IT54" s="39" t="s">
        <v>383</v>
      </c>
      <c r="IU54" s="39" t="s">
        <v>383</v>
      </c>
      <c r="IV54" s="39">
        <v>0</v>
      </c>
      <c r="IW54" s="39">
        <v>0</v>
      </c>
      <c r="IX54" s="39" t="s">
        <v>383</v>
      </c>
      <c r="IY54" s="39" t="s">
        <v>383</v>
      </c>
      <c r="IZ54" s="39" t="s">
        <v>383</v>
      </c>
      <c r="JA54" s="39">
        <v>0</v>
      </c>
      <c r="JB54" s="39">
        <v>0</v>
      </c>
      <c r="JC54" s="39" t="s">
        <v>383</v>
      </c>
      <c r="JD54" s="39" t="s">
        <v>383</v>
      </c>
      <c r="JE54" s="39" t="s">
        <v>383</v>
      </c>
      <c r="JF54" s="39">
        <v>0</v>
      </c>
      <c r="JG54" s="39">
        <v>0</v>
      </c>
      <c r="JH54" s="39" t="s">
        <v>383</v>
      </c>
      <c r="JI54" s="39" t="s">
        <v>383</v>
      </c>
      <c r="JJ54" s="39">
        <v>0</v>
      </c>
      <c r="JK54" s="39">
        <v>0</v>
      </c>
      <c r="JL54" s="39" t="s">
        <v>383</v>
      </c>
      <c r="JM54" s="39" t="s">
        <v>383</v>
      </c>
      <c r="JN54" s="39" t="s">
        <v>2896</v>
      </c>
      <c r="JO54" s="64">
        <v>1</v>
      </c>
      <c r="JP54" s="39">
        <v>1</v>
      </c>
      <c r="JQ54" s="39">
        <v>1</v>
      </c>
      <c r="JR54" s="39">
        <v>1</v>
      </c>
      <c r="JS54" s="39">
        <v>0</v>
      </c>
      <c r="JT54" s="39">
        <v>0</v>
      </c>
      <c r="JU54" s="39">
        <v>0</v>
      </c>
      <c r="JV54" s="39">
        <v>0</v>
      </c>
      <c r="JW54" s="39">
        <v>0</v>
      </c>
      <c r="JX54" s="39">
        <v>1</v>
      </c>
      <c r="JY54" s="39">
        <v>1</v>
      </c>
      <c r="JZ54" s="39">
        <v>2</v>
      </c>
      <c r="KA54" s="39">
        <v>2</v>
      </c>
      <c r="KB54" s="39">
        <v>0</v>
      </c>
      <c r="KC54" s="39">
        <v>0</v>
      </c>
      <c r="KD54" s="39">
        <v>1</v>
      </c>
      <c r="KE54" s="39">
        <v>48</v>
      </c>
      <c r="KF54" s="39">
        <v>20</v>
      </c>
      <c r="KG54" s="39"/>
      <c r="KH54" s="39">
        <v>4</v>
      </c>
      <c r="KI54" s="39">
        <v>5</v>
      </c>
      <c r="KJ54" s="39"/>
      <c r="KK54" s="39">
        <v>0</v>
      </c>
      <c r="KL54" s="39"/>
      <c r="KM54" s="39"/>
      <c r="KN54" s="39">
        <v>0</v>
      </c>
      <c r="KO54" s="39"/>
      <c r="KP54" s="39"/>
      <c r="KQ54" s="39">
        <v>4</v>
      </c>
      <c r="KR54" s="39" t="s">
        <v>3764</v>
      </c>
      <c r="KS54" s="39" t="s">
        <v>2473</v>
      </c>
      <c r="KT54" s="39" t="s">
        <v>3671</v>
      </c>
      <c r="KU54" s="39">
        <v>1</v>
      </c>
      <c r="KV54" s="39">
        <v>0</v>
      </c>
      <c r="KW54" s="39">
        <v>1</v>
      </c>
      <c r="KX54" s="39">
        <v>0</v>
      </c>
      <c r="KY54" s="39">
        <v>0</v>
      </c>
      <c r="KZ54" s="39">
        <v>0</v>
      </c>
      <c r="LA54" s="39">
        <v>0</v>
      </c>
      <c r="LB54" s="39">
        <v>0</v>
      </c>
      <c r="LC54" s="39">
        <v>1</v>
      </c>
      <c r="LD54" s="39" t="s">
        <v>3765</v>
      </c>
      <c r="LE54" s="39">
        <v>4</v>
      </c>
      <c r="LF54" s="39">
        <v>1</v>
      </c>
      <c r="LG54" s="39">
        <v>0</v>
      </c>
      <c r="LH54" s="39">
        <v>1</v>
      </c>
      <c r="LI54" s="39">
        <v>0</v>
      </c>
      <c r="LJ54" s="39" t="s">
        <v>3766</v>
      </c>
      <c r="LK54" s="39" t="s">
        <v>2421</v>
      </c>
      <c r="LL54" s="39">
        <v>1</v>
      </c>
      <c r="LM54" s="39">
        <v>0</v>
      </c>
      <c r="LN54" s="39">
        <v>0</v>
      </c>
      <c r="LO54" s="39">
        <v>0</v>
      </c>
      <c r="LP54" s="39">
        <v>0</v>
      </c>
      <c r="LQ54" s="39"/>
      <c r="LR54" s="39">
        <v>1</v>
      </c>
      <c r="LS54" s="39"/>
      <c r="LT54" s="39">
        <v>18</v>
      </c>
      <c r="LU54" s="39" t="s">
        <v>2806</v>
      </c>
      <c r="LV54" s="39">
        <v>0</v>
      </c>
      <c r="LW54" s="39">
        <v>0</v>
      </c>
      <c r="LX54" s="39">
        <v>0</v>
      </c>
      <c r="LY54" s="39"/>
      <c r="LZ54" s="39">
        <v>1</v>
      </c>
      <c r="MA54" s="39">
        <v>1</v>
      </c>
      <c r="MB54" s="39">
        <v>0</v>
      </c>
      <c r="MC54" s="39" t="s">
        <v>383</v>
      </c>
      <c r="MD54" s="64">
        <v>1</v>
      </c>
      <c r="ME54" s="39">
        <v>1</v>
      </c>
      <c r="MF54" s="39"/>
      <c r="MG54" s="39">
        <v>0</v>
      </c>
      <c r="MH54" s="39"/>
      <c r="MI54" s="39">
        <v>0</v>
      </c>
      <c r="MJ54" s="39"/>
      <c r="MK54" s="39">
        <v>0</v>
      </c>
      <c r="ML54" s="39">
        <v>1</v>
      </c>
      <c r="MM54" s="39">
        <v>1</v>
      </c>
      <c r="MN54" s="39">
        <v>0</v>
      </c>
      <c r="MO54" s="39"/>
      <c r="MP54" s="39"/>
      <c r="MQ54" s="39">
        <v>1</v>
      </c>
      <c r="MR54" s="39">
        <v>0</v>
      </c>
      <c r="MS54" s="39"/>
      <c r="MT54" s="39"/>
      <c r="MU54" s="39"/>
      <c r="MV54" s="39">
        <v>0</v>
      </c>
      <c r="MW54" s="39" t="s">
        <v>3748</v>
      </c>
      <c r="MX54" s="39">
        <v>0</v>
      </c>
      <c r="MY54" s="39">
        <v>0</v>
      </c>
      <c r="MZ54" s="39">
        <v>0</v>
      </c>
      <c r="NA54" s="39">
        <v>0</v>
      </c>
      <c r="NB54" s="39">
        <v>0</v>
      </c>
      <c r="NC54" s="39">
        <v>0</v>
      </c>
      <c r="ND54" s="39">
        <v>0</v>
      </c>
      <c r="NE54" s="39">
        <v>1</v>
      </c>
      <c r="NF54" s="39">
        <v>0</v>
      </c>
      <c r="NG54" s="39"/>
      <c r="NH54" s="64" t="s">
        <v>3647</v>
      </c>
      <c r="NI54" s="39"/>
      <c r="NJ54" s="39" t="s">
        <v>3767</v>
      </c>
      <c r="NK54" s="39" t="s">
        <v>3768</v>
      </c>
      <c r="NL54" s="39" t="s">
        <v>3769</v>
      </c>
      <c r="NM54" s="39">
        <v>0</v>
      </c>
      <c r="NN54" s="39"/>
      <c r="NO54" s="39"/>
      <c r="NP54" s="39"/>
      <c r="NQ54" s="39"/>
      <c r="NR54" s="39"/>
      <c r="NS54" s="39"/>
      <c r="NT54" s="39"/>
      <c r="NU54" s="39"/>
      <c r="NV54" s="39"/>
      <c r="NW54" s="64">
        <v>0</v>
      </c>
      <c r="NX54" s="39"/>
      <c r="NY54" s="39">
        <v>1</v>
      </c>
      <c r="NZ54" s="39">
        <v>0</v>
      </c>
      <c r="OA54" s="39" t="s">
        <v>2907</v>
      </c>
      <c r="OB54" s="39">
        <v>1</v>
      </c>
      <c r="OC54" s="39">
        <v>0</v>
      </c>
      <c r="OD54" s="39">
        <v>0</v>
      </c>
      <c r="OE54" s="39">
        <v>0</v>
      </c>
      <c r="OF54" s="39">
        <v>0</v>
      </c>
      <c r="OG54" s="39">
        <v>0</v>
      </c>
      <c r="OH54" s="39">
        <v>0</v>
      </c>
      <c r="OI54" s="39">
        <v>0</v>
      </c>
      <c r="OJ54" s="39"/>
      <c r="OK54" s="39">
        <v>1</v>
      </c>
      <c r="OL54" s="39"/>
      <c r="OM54" s="64" t="s">
        <v>2434</v>
      </c>
      <c r="ON54" s="39">
        <v>1</v>
      </c>
      <c r="OO54" s="39">
        <v>0</v>
      </c>
      <c r="OP54" s="64">
        <v>0</v>
      </c>
      <c r="OQ54" s="39">
        <v>0</v>
      </c>
      <c r="OR54" s="39">
        <v>0</v>
      </c>
      <c r="OS54" s="39">
        <v>0</v>
      </c>
      <c r="OT54" s="39">
        <v>0</v>
      </c>
      <c r="OU54" s="39">
        <v>0</v>
      </c>
      <c r="OV54" s="39">
        <v>0</v>
      </c>
      <c r="OW54" s="39">
        <v>0</v>
      </c>
      <c r="OX54" s="39"/>
      <c r="OY54" s="39"/>
      <c r="OZ54" s="39" t="s">
        <v>1241</v>
      </c>
      <c r="PA54" s="39">
        <v>0</v>
      </c>
      <c r="PB54" s="39">
        <v>0</v>
      </c>
      <c r="PC54" s="39">
        <v>0</v>
      </c>
      <c r="PD54" s="39">
        <v>0</v>
      </c>
      <c r="PE54" s="39">
        <v>1</v>
      </c>
      <c r="PF54" s="39">
        <v>0</v>
      </c>
      <c r="PG54" s="39">
        <v>0</v>
      </c>
      <c r="PH54" s="39"/>
      <c r="PI54" s="39">
        <v>9</v>
      </c>
      <c r="PJ54" s="39" t="s">
        <v>1979</v>
      </c>
      <c r="PK54" s="39">
        <v>0</v>
      </c>
      <c r="PL54" s="39">
        <v>0</v>
      </c>
      <c r="PM54" s="39">
        <v>0</v>
      </c>
      <c r="PN54" s="39">
        <v>0</v>
      </c>
      <c r="PO54" s="39">
        <v>0</v>
      </c>
      <c r="PP54" s="39">
        <v>0</v>
      </c>
      <c r="PQ54" s="39">
        <v>0</v>
      </c>
      <c r="PR54" s="39">
        <v>1</v>
      </c>
      <c r="PS54" s="39">
        <v>1</v>
      </c>
      <c r="PT54" s="64" t="s">
        <v>3770</v>
      </c>
      <c r="PU54" s="39"/>
      <c r="PV54" s="39"/>
      <c r="PW54" s="39">
        <v>0</v>
      </c>
      <c r="PX54" s="39"/>
      <c r="PY54" s="39"/>
      <c r="PZ54" s="39" t="s">
        <v>383</v>
      </c>
      <c r="QA54" s="64" t="s">
        <v>3771</v>
      </c>
      <c r="QB54" s="64" t="s">
        <v>3772</v>
      </c>
      <c r="QC54" s="64" t="s">
        <v>3773</v>
      </c>
      <c r="QD54" s="39">
        <v>6</v>
      </c>
      <c r="QE54" s="39">
        <v>0</v>
      </c>
      <c r="QF54" s="39">
        <v>0</v>
      </c>
      <c r="QG54" s="39">
        <v>0</v>
      </c>
      <c r="QH54" s="39">
        <v>0</v>
      </c>
      <c r="QI54" s="39">
        <v>0</v>
      </c>
      <c r="QJ54" s="39">
        <v>1</v>
      </c>
      <c r="QK54" s="39">
        <v>0</v>
      </c>
      <c r="QL54" s="39"/>
      <c r="QM54" s="39" t="s">
        <v>2435</v>
      </c>
      <c r="QN54" s="39">
        <v>0</v>
      </c>
      <c r="QO54" s="39">
        <v>0</v>
      </c>
      <c r="QP54" s="39">
        <v>0</v>
      </c>
      <c r="QQ54" s="39">
        <v>1</v>
      </c>
      <c r="QR54" s="39">
        <v>0</v>
      </c>
      <c r="QS54" s="39"/>
      <c r="QT54" s="39" t="s">
        <v>2435</v>
      </c>
      <c r="QU54" s="39">
        <v>0</v>
      </c>
      <c r="QV54" s="39">
        <v>0</v>
      </c>
      <c r="QW54" s="39">
        <v>0</v>
      </c>
      <c r="QX54" s="39">
        <v>0</v>
      </c>
      <c r="QY54" s="39">
        <v>0</v>
      </c>
      <c r="QZ54" s="39">
        <v>1</v>
      </c>
      <c r="RA54" s="39">
        <v>0</v>
      </c>
      <c r="RB54" s="39"/>
      <c r="RC54" s="39">
        <v>1</v>
      </c>
      <c r="RD54" s="39">
        <v>1</v>
      </c>
      <c r="RE54" s="39">
        <v>4</v>
      </c>
      <c r="RF54" s="39"/>
      <c r="RG54" s="39">
        <v>0</v>
      </c>
      <c r="RH54" s="64">
        <v>0</v>
      </c>
      <c r="RI54" s="64"/>
      <c r="RJ54" s="64">
        <v>0</v>
      </c>
      <c r="RK54" s="39">
        <v>0</v>
      </c>
      <c r="RL54" s="39"/>
      <c r="RM54" s="39">
        <v>0</v>
      </c>
      <c r="RN54" s="64">
        <v>0</v>
      </c>
      <c r="RO54" s="64"/>
      <c r="RP54" s="39">
        <v>0</v>
      </c>
      <c r="RQ54" s="39"/>
      <c r="RR54" s="39" t="s">
        <v>2533</v>
      </c>
      <c r="RS54" s="39">
        <v>0</v>
      </c>
      <c r="RT54" s="39">
        <v>1</v>
      </c>
      <c r="RU54" s="39">
        <v>0</v>
      </c>
      <c r="RV54" s="39">
        <v>0</v>
      </c>
      <c r="RW54" s="39">
        <v>0</v>
      </c>
      <c r="RX54" s="39">
        <v>0</v>
      </c>
      <c r="RY54" s="39">
        <v>0</v>
      </c>
      <c r="RZ54" s="39">
        <v>0</v>
      </c>
      <c r="SA54" s="39">
        <v>0</v>
      </c>
      <c r="SB54" s="39">
        <v>1</v>
      </c>
      <c r="SC54" s="39">
        <v>0</v>
      </c>
      <c r="SD54" s="39">
        <v>0</v>
      </c>
      <c r="SE54" s="39">
        <v>0</v>
      </c>
      <c r="SF54" s="39">
        <v>0</v>
      </c>
      <c r="SG54" s="39"/>
      <c r="SH54" s="39"/>
      <c r="SI54" s="39" t="s">
        <v>2655</v>
      </c>
      <c r="SJ54" s="39">
        <v>1</v>
      </c>
      <c r="SK54" s="39">
        <v>0</v>
      </c>
      <c r="SL54" s="39">
        <v>0</v>
      </c>
      <c r="SM54" s="39">
        <v>0</v>
      </c>
      <c r="SN54" s="39">
        <v>1</v>
      </c>
      <c r="SO54" s="39">
        <v>0</v>
      </c>
      <c r="SP54" s="39">
        <v>0</v>
      </c>
      <c r="SQ54" s="39">
        <v>0</v>
      </c>
      <c r="SR54" s="39">
        <v>0</v>
      </c>
      <c r="SS54" s="39">
        <v>0</v>
      </c>
      <c r="ST54" s="39"/>
      <c r="SU54" s="39" t="s">
        <v>2447</v>
      </c>
      <c r="SV54" s="39">
        <v>1</v>
      </c>
      <c r="SW54" s="39">
        <v>0</v>
      </c>
      <c r="SX54" s="39">
        <v>0</v>
      </c>
      <c r="SY54" s="39">
        <v>0</v>
      </c>
      <c r="SZ54" s="39">
        <v>0</v>
      </c>
      <c r="TA54" s="39"/>
      <c r="TB54" s="39"/>
      <c r="TC54" s="39"/>
      <c r="TD54" s="39">
        <v>0</v>
      </c>
      <c r="TE54" s="39" t="s">
        <v>2859</v>
      </c>
      <c r="TF54" s="39">
        <v>1</v>
      </c>
      <c r="TG54" s="39"/>
      <c r="TH54" s="39" t="s">
        <v>1979</v>
      </c>
      <c r="TI54" s="39">
        <v>0</v>
      </c>
      <c r="TJ54" s="39">
        <v>0</v>
      </c>
      <c r="TK54" s="39">
        <v>0</v>
      </c>
      <c r="TL54" s="39">
        <v>0</v>
      </c>
      <c r="TM54" s="39">
        <v>0</v>
      </c>
      <c r="TN54" s="39">
        <v>0</v>
      </c>
      <c r="TO54" s="39">
        <v>1</v>
      </c>
      <c r="TP54" s="39">
        <v>0</v>
      </c>
      <c r="TQ54" s="39" t="s">
        <v>3654</v>
      </c>
      <c r="TR54" s="39">
        <v>1</v>
      </c>
      <c r="TS54" s="39" t="s">
        <v>3131</v>
      </c>
      <c r="TT54" s="39">
        <v>0</v>
      </c>
      <c r="TU54" s="39">
        <v>0</v>
      </c>
      <c r="TV54" s="39">
        <v>0</v>
      </c>
      <c r="TW54" s="39">
        <v>1</v>
      </c>
      <c r="TX54" s="39">
        <v>0</v>
      </c>
      <c r="TY54" s="39">
        <v>0</v>
      </c>
      <c r="TZ54" s="39">
        <v>0</v>
      </c>
      <c r="UA54" s="39">
        <v>0</v>
      </c>
      <c r="UB54" s="39">
        <v>0</v>
      </c>
      <c r="UC54" s="39"/>
      <c r="UD54" s="39">
        <f t="shared" si="4"/>
        <v>1</v>
      </c>
      <c r="UE54" s="39" t="s">
        <v>3774</v>
      </c>
      <c r="UF54" s="39">
        <v>1</v>
      </c>
      <c r="UG54" s="39">
        <v>0</v>
      </c>
      <c r="UH54" s="39">
        <v>0</v>
      </c>
      <c r="UI54" s="39">
        <v>0</v>
      </c>
      <c r="UJ54" s="39">
        <v>0</v>
      </c>
      <c r="UK54" s="39">
        <v>0</v>
      </c>
      <c r="UL54" s="39">
        <v>1</v>
      </c>
      <c r="UM54" s="39" t="s">
        <v>2418</v>
      </c>
      <c r="UN54" s="64">
        <v>0</v>
      </c>
      <c r="UO54" s="39" t="s">
        <v>383</v>
      </c>
      <c r="UP54" s="39" t="s">
        <v>383</v>
      </c>
      <c r="UQ54" s="39" t="s">
        <v>383</v>
      </c>
      <c r="UR54" s="39" t="s">
        <v>383</v>
      </c>
      <c r="US54" s="39" t="s">
        <v>383</v>
      </c>
      <c r="UT54" s="39" t="s">
        <v>383</v>
      </c>
      <c r="UU54" s="39" t="s">
        <v>383</v>
      </c>
      <c r="UV54" s="39">
        <v>1</v>
      </c>
      <c r="UW54" s="39" t="s">
        <v>3775</v>
      </c>
      <c r="UX54" s="39" t="s">
        <v>3776</v>
      </c>
      <c r="UY54" s="39" t="s">
        <v>2846</v>
      </c>
      <c r="UZ54" s="39">
        <v>1</v>
      </c>
      <c r="VA54" s="39">
        <v>0</v>
      </c>
      <c r="VB54" s="39">
        <v>0</v>
      </c>
      <c r="VC54" s="39">
        <v>0</v>
      </c>
      <c r="VD54" s="39">
        <v>0</v>
      </c>
      <c r="VE54" s="39">
        <v>0</v>
      </c>
      <c r="VF54" s="39">
        <v>0</v>
      </c>
      <c r="VG54" s="39">
        <v>0</v>
      </c>
      <c r="VH54" s="39"/>
      <c r="VI54" s="39">
        <v>1</v>
      </c>
      <c r="VJ54" s="39">
        <v>1</v>
      </c>
      <c r="VK54" s="39">
        <v>4</v>
      </c>
      <c r="VL54" s="39"/>
      <c r="VM54" s="39">
        <v>0</v>
      </c>
      <c r="VN54" s="39">
        <v>0</v>
      </c>
      <c r="VO54" s="39"/>
      <c r="VP54" s="39">
        <v>0</v>
      </c>
      <c r="VQ54" s="39">
        <v>0</v>
      </c>
      <c r="VR54" s="39">
        <v>0</v>
      </c>
      <c r="VS54" s="39">
        <v>0</v>
      </c>
      <c r="VT54" s="39"/>
      <c r="VU54" s="39">
        <v>0</v>
      </c>
      <c r="VV54" s="39"/>
      <c r="VW54" s="39" t="s">
        <v>1979</v>
      </c>
      <c r="VX54" s="39">
        <v>0</v>
      </c>
      <c r="VY54" s="39">
        <v>0</v>
      </c>
      <c r="VZ54" s="39">
        <v>0</v>
      </c>
      <c r="WA54" s="39">
        <v>0</v>
      </c>
      <c r="WB54" s="39">
        <v>0</v>
      </c>
      <c r="WC54" s="39">
        <v>0</v>
      </c>
      <c r="WD54" s="39">
        <v>0</v>
      </c>
      <c r="WE54" s="39">
        <v>0</v>
      </c>
      <c r="WF54" s="39">
        <v>0</v>
      </c>
      <c r="WG54" s="39">
        <v>0</v>
      </c>
      <c r="WH54" s="39">
        <v>0</v>
      </c>
      <c r="WI54" s="39">
        <v>0</v>
      </c>
      <c r="WJ54" s="39">
        <v>0</v>
      </c>
      <c r="WK54" s="39">
        <v>1</v>
      </c>
      <c r="WL54" s="39" t="s">
        <v>2540</v>
      </c>
      <c r="WM54" s="39" t="s">
        <v>2541</v>
      </c>
      <c r="WN54" s="39"/>
      <c r="WO54" s="39">
        <f t="shared" si="6"/>
        <v>0</v>
      </c>
      <c r="WP54" s="39" t="s">
        <v>2593</v>
      </c>
      <c r="WQ54" s="39" t="s">
        <v>3777</v>
      </c>
      <c r="WR54" s="39" t="s">
        <v>2435</v>
      </c>
      <c r="WS54" s="39">
        <v>0</v>
      </c>
      <c r="WT54" s="39">
        <v>0</v>
      </c>
      <c r="WU54" s="39">
        <v>0</v>
      </c>
      <c r="WV54" s="39">
        <v>0</v>
      </c>
      <c r="WW54" s="39">
        <v>0</v>
      </c>
      <c r="WX54" s="39">
        <v>0</v>
      </c>
      <c r="WY54" s="39">
        <v>0</v>
      </c>
      <c r="WZ54" s="39">
        <v>0</v>
      </c>
      <c r="XA54" s="39">
        <v>0</v>
      </c>
      <c r="XB54" s="39">
        <v>1</v>
      </c>
      <c r="XC54" s="39">
        <v>0</v>
      </c>
      <c r="XD54" s="39"/>
      <c r="XE54" s="39"/>
      <c r="XF54" s="39">
        <f t="shared" si="5"/>
        <v>0</v>
      </c>
      <c r="XG54" s="39" t="s">
        <v>2447</v>
      </c>
      <c r="XH54" s="39">
        <v>1</v>
      </c>
      <c r="XI54" s="39">
        <v>0</v>
      </c>
      <c r="XJ54" s="39">
        <v>0</v>
      </c>
      <c r="XK54" s="39">
        <v>0</v>
      </c>
      <c r="XL54" s="39">
        <v>0</v>
      </c>
      <c r="XM54" s="39"/>
      <c r="XN54" s="39"/>
      <c r="XO54" s="57" t="e">
        <f>SUM(XF54+WO54+VA54+UD54+TR54+TD54+#REF!)</f>
        <v>#REF!</v>
      </c>
      <c r="XP54" s="57">
        <v>3</v>
      </c>
      <c r="XQ54" s="56">
        <v>1</v>
      </c>
    </row>
    <row r="55" spans="1:641" ht="15" customHeight="1" x14ac:dyDescent="0.2">
      <c r="A55" s="63">
        <v>42439</v>
      </c>
      <c r="B55" s="63" t="s">
        <v>899</v>
      </c>
      <c r="C55" s="52" t="s">
        <v>1099</v>
      </c>
      <c r="D55" s="39" t="s">
        <v>2989</v>
      </c>
      <c r="E55" s="52" t="s">
        <v>3481</v>
      </c>
      <c r="F55" s="52" t="s">
        <v>3778</v>
      </c>
      <c r="G55" s="52">
        <v>8.8356069999999995</v>
      </c>
      <c r="H55" s="52">
        <v>-79.960562999999993</v>
      </c>
      <c r="I55" s="52">
        <v>8.8354620340000007</v>
      </c>
      <c r="J55" s="52">
        <v>-79.960677989999994</v>
      </c>
      <c r="K55" s="52">
        <v>-79.960562999999993</v>
      </c>
      <c r="L55" s="52">
        <v>170.11421313899999</v>
      </c>
      <c r="M55" s="39">
        <v>24</v>
      </c>
      <c r="N55" s="39"/>
      <c r="O55" s="39">
        <v>6</v>
      </c>
      <c r="P55" s="39" t="s">
        <v>3779</v>
      </c>
      <c r="Q55" s="39">
        <v>1</v>
      </c>
      <c r="R55" s="41">
        <v>44</v>
      </c>
      <c r="S55" s="39">
        <v>2</v>
      </c>
      <c r="T55" s="39">
        <v>2</v>
      </c>
      <c r="U55" s="39" t="s">
        <v>2454</v>
      </c>
      <c r="V55" s="39" t="s">
        <v>2455</v>
      </c>
      <c r="W55" s="39" t="s">
        <v>2456</v>
      </c>
      <c r="X55" s="39" t="s">
        <v>383</v>
      </c>
      <c r="Y55" s="39"/>
      <c r="Z55" s="39">
        <v>0</v>
      </c>
      <c r="AA55" s="39">
        <v>1</v>
      </c>
      <c r="AB55" s="39">
        <v>0</v>
      </c>
      <c r="AC55" s="39">
        <v>0</v>
      </c>
      <c r="AD55" s="39">
        <v>0</v>
      </c>
      <c r="AE55" s="39">
        <v>0</v>
      </c>
      <c r="AF55" s="39">
        <v>0</v>
      </c>
      <c r="AG55" s="39" t="s">
        <v>2401</v>
      </c>
      <c r="AH55" s="39" t="s">
        <v>383</v>
      </c>
      <c r="AI55" s="39">
        <v>0</v>
      </c>
      <c r="AJ55" s="39">
        <v>0</v>
      </c>
      <c r="AK55" s="39">
        <v>0</v>
      </c>
      <c r="AL55" s="39">
        <v>1</v>
      </c>
      <c r="AM55" s="39">
        <v>0</v>
      </c>
      <c r="AN55" s="39">
        <v>0</v>
      </c>
      <c r="AO55" s="39">
        <v>0</v>
      </c>
      <c r="AP55" s="39"/>
      <c r="AQ55" s="39">
        <v>0</v>
      </c>
      <c r="AR55" s="39"/>
      <c r="AS55" s="39">
        <v>29</v>
      </c>
      <c r="AT55" s="39">
        <v>29</v>
      </c>
      <c r="AU55" s="39">
        <v>1</v>
      </c>
      <c r="AV55" s="39"/>
      <c r="AW55" s="39">
        <v>1</v>
      </c>
      <c r="AX55" s="39" t="s">
        <v>383</v>
      </c>
      <c r="AY55" s="39">
        <v>1</v>
      </c>
      <c r="AZ55" s="39">
        <v>0</v>
      </c>
      <c r="BA55" s="39">
        <v>0</v>
      </c>
      <c r="BB55" s="39">
        <v>0</v>
      </c>
      <c r="BC55" s="39"/>
      <c r="BD55" s="39">
        <v>2</v>
      </c>
      <c r="BE55" s="39" t="s">
        <v>383</v>
      </c>
      <c r="BF55" s="39">
        <v>0</v>
      </c>
      <c r="BG55" s="39">
        <v>1</v>
      </c>
      <c r="BH55" s="39">
        <v>0</v>
      </c>
      <c r="BI55" s="39">
        <v>0</v>
      </c>
      <c r="BJ55" s="39"/>
      <c r="BK55" s="39">
        <v>4</v>
      </c>
      <c r="BL55" s="39">
        <v>6</v>
      </c>
      <c r="BM55" s="64" t="s">
        <v>383</v>
      </c>
      <c r="BN55" s="39">
        <v>0</v>
      </c>
      <c r="BO55" s="39">
        <v>0</v>
      </c>
      <c r="BP55" s="39">
        <v>0</v>
      </c>
      <c r="BQ55" s="39">
        <v>0</v>
      </c>
      <c r="BR55" s="39">
        <v>0</v>
      </c>
      <c r="BS55" s="39">
        <v>1</v>
      </c>
      <c r="BT55" s="39">
        <v>0</v>
      </c>
      <c r="BU55" s="39"/>
      <c r="BV55" s="39">
        <v>4</v>
      </c>
      <c r="BW55" s="39">
        <v>3</v>
      </c>
      <c r="BX55" s="39"/>
      <c r="BY55" s="39">
        <v>0</v>
      </c>
      <c r="BZ55" s="39">
        <v>0</v>
      </c>
      <c r="CA55" s="39">
        <v>1</v>
      </c>
      <c r="CB55" s="39">
        <v>0</v>
      </c>
      <c r="CC55" s="39"/>
      <c r="CD55" s="39">
        <v>4</v>
      </c>
      <c r="CE55" s="39">
        <v>0</v>
      </c>
      <c r="CF55" s="39"/>
      <c r="CG55" s="39">
        <v>3</v>
      </c>
      <c r="CH55" s="39"/>
      <c r="CI55" s="39">
        <v>3</v>
      </c>
      <c r="CJ55" s="39">
        <v>3</v>
      </c>
      <c r="CK55" s="39"/>
      <c r="CL55" s="39" t="s">
        <v>2404</v>
      </c>
      <c r="CM55" s="39"/>
      <c r="CN55" s="39">
        <v>1</v>
      </c>
      <c r="CO55" s="39">
        <v>1</v>
      </c>
      <c r="CP55" s="39">
        <v>0</v>
      </c>
      <c r="CQ55" s="39"/>
      <c r="CR55" s="39">
        <v>0</v>
      </c>
      <c r="CS55" s="39"/>
      <c r="CT55" s="39">
        <v>0</v>
      </c>
      <c r="CU55" s="39">
        <v>0</v>
      </c>
      <c r="CV55" s="39">
        <v>1</v>
      </c>
      <c r="CW55" s="39"/>
      <c r="CX55" s="39">
        <v>0</v>
      </c>
      <c r="CY55" s="39">
        <v>0</v>
      </c>
      <c r="CZ55" s="41"/>
      <c r="DA55" s="39">
        <v>0</v>
      </c>
      <c r="DB55" s="39"/>
      <c r="DC55" s="39">
        <v>0</v>
      </c>
      <c r="DD55" s="39"/>
      <c r="DE55" s="39">
        <v>1</v>
      </c>
      <c r="DF55" s="41">
        <v>1</v>
      </c>
      <c r="DG55" s="39">
        <v>1</v>
      </c>
      <c r="DH55" s="39">
        <v>1</v>
      </c>
      <c r="DI55" s="39">
        <v>0</v>
      </c>
      <c r="DJ55" s="39"/>
      <c r="DK55" s="39"/>
      <c r="DL55" s="39">
        <v>0</v>
      </c>
      <c r="DM55" s="39"/>
      <c r="DN55" s="39">
        <v>0</v>
      </c>
      <c r="DO55" s="39"/>
      <c r="DP55" s="39">
        <v>1</v>
      </c>
      <c r="DQ55" s="39">
        <v>2</v>
      </c>
      <c r="DR55" s="39">
        <v>1</v>
      </c>
      <c r="DS55" s="39">
        <v>1</v>
      </c>
      <c r="DT55" s="39">
        <v>1</v>
      </c>
      <c r="DU55" s="39">
        <v>1</v>
      </c>
      <c r="DV55" s="39">
        <v>0</v>
      </c>
      <c r="DW55" s="39"/>
      <c r="DX55" s="39">
        <v>0</v>
      </c>
      <c r="DY55" s="39"/>
      <c r="DZ55" s="39">
        <v>0</v>
      </c>
      <c r="EA55" s="39"/>
      <c r="EB55" s="39">
        <v>1</v>
      </c>
      <c r="EC55" s="39">
        <v>1</v>
      </c>
      <c r="ED55" s="39" t="s">
        <v>3300</v>
      </c>
      <c r="EE55" s="39" t="s">
        <v>3780</v>
      </c>
      <c r="EF55" s="39">
        <v>0</v>
      </c>
      <c r="EG55" s="39"/>
      <c r="EH55" s="39">
        <v>0</v>
      </c>
      <c r="EI55" s="39" t="s">
        <v>383</v>
      </c>
      <c r="EJ55" s="39" t="s">
        <v>383</v>
      </c>
      <c r="EK55" s="39" t="s">
        <v>383</v>
      </c>
      <c r="EL55" s="39" t="s">
        <v>383</v>
      </c>
      <c r="EM55" s="39" t="s">
        <v>383</v>
      </c>
      <c r="EN55" s="39">
        <v>0</v>
      </c>
      <c r="EO55" s="39">
        <v>0</v>
      </c>
      <c r="EP55" s="39" t="s">
        <v>383</v>
      </c>
      <c r="EQ55" s="39" t="s">
        <v>383</v>
      </c>
      <c r="ER55" s="39" t="s">
        <v>383</v>
      </c>
      <c r="ES55" s="39" t="s">
        <v>383</v>
      </c>
      <c r="ET55" s="39" t="s">
        <v>383</v>
      </c>
      <c r="EU55" s="39">
        <v>0</v>
      </c>
      <c r="EV55" s="39">
        <v>1</v>
      </c>
      <c r="EW55" s="39" t="s">
        <v>3487</v>
      </c>
      <c r="EX55" s="39" t="s">
        <v>2498</v>
      </c>
      <c r="EY55" s="39" t="s">
        <v>2466</v>
      </c>
      <c r="EZ55" s="39" t="s">
        <v>2583</v>
      </c>
      <c r="FA55" s="39" t="s">
        <v>2464</v>
      </c>
      <c r="FB55" s="39">
        <v>0</v>
      </c>
      <c r="FC55" s="39">
        <v>1</v>
      </c>
      <c r="FD55" s="39">
        <v>6</v>
      </c>
      <c r="FE55" s="39" t="s">
        <v>2413</v>
      </c>
      <c r="FF55" s="39" t="s">
        <v>2462</v>
      </c>
      <c r="FG55" s="39" t="s">
        <v>2824</v>
      </c>
      <c r="FH55" s="39" t="s">
        <v>2415</v>
      </c>
      <c r="FI55" s="39">
        <v>0</v>
      </c>
      <c r="FJ55" s="39">
        <v>1</v>
      </c>
      <c r="FK55" s="39" t="s">
        <v>3487</v>
      </c>
      <c r="FL55" s="39" t="s">
        <v>2498</v>
      </c>
      <c r="FM55" s="39" t="s">
        <v>2466</v>
      </c>
      <c r="FN55" s="39" t="s">
        <v>2824</v>
      </c>
      <c r="FO55" s="39" t="s">
        <v>2415</v>
      </c>
      <c r="FP55" s="39">
        <v>0</v>
      </c>
      <c r="FQ55" s="39">
        <v>0</v>
      </c>
      <c r="FR55" s="39" t="s">
        <v>383</v>
      </c>
      <c r="FS55" s="39" t="s">
        <v>383</v>
      </c>
      <c r="FT55" s="39" t="s">
        <v>383</v>
      </c>
      <c r="FU55" s="39" t="s">
        <v>383</v>
      </c>
      <c r="FV55" s="39" t="s">
        <v>383</v>
      </c>
      <c r="FW55" s="39">
        <v>0</v>
      </c>
      <c r="FX55" s="39">
        <v>0</v>
      </c>
      <c r="FY55" s="39" t="s">
        <v>383</v>
      </c>
      <c r="FZ55" s="39" t="s">
        <v>383</v>
      </c>
      <c r="GA55" s="39" t="s">
        <v>383</v>
      </c>
      <c r="GB55" s="39" t="s">
        <v>383</v>
      </c>
      <c r="GC55" s="39" t="s">
        <v>383</v>
      </c>
      <c r="GD55" s="39">
        <v>0</v>
      </c>
      <c r="GE55" s="39">
        <v>1</v>
      </c>
      <c r="GF55" s="39">
        <v>10</v>
      </c>
      <c r="GG55" s="39" t="s">
        <v>2498</v>
      </c>
      <c r="GH55" s="39" t="s">
        <v>2466</v>
      </c>
      <c r="GI55" s="39" t="s">
        <v>2665</v>
      </c>
      <c r="GJ55" s="39" t="s">
        <v>2464</v>
      </c>
      <c r="GK55" s="39">
        <v>0</v>
      </c>
      <c r="GL55" s="39">
        <v>0</v>
      </c>
      <c r="GM55" s="39" t="s">
        <v>383</v>
      </c>
      <c r="GN55" s="39" t="s">
        <v>383</v>
      </c>
      <c r="GO55" s="39" t="s">
        <v>383</v>
      </c>
      <c r="GP55" s="39" t="s">
        <v>383</v>
      </c>
      <c r="GQ55" s="39" t="s">
        <v>383</v>
      </c>
      <c r="GR55" s="39" t="s">
        <v>383</v>
      </c>
      <c r="GS55" s="39" t="s">
        <v>383</v>
      </c>
      <c r="GT55" s="39">
        <v>0</v>
      </c>
      <c r="GU55" s="39" t="s">
        <v>383</v>
      </c>
      <c r="GV55" s="39"/>
      <c r="GW55" s="39">
        <v>1</v>
      </c>
      <c r="GX55" s="39">
        <v>5</v>
      </c>
      <c r="GY55" s="39"/>
      <c r="GZ55" s="39">
        <v>1</v>
      </c>
      <c r="HA55" s="39">
        <v>5</v>
      </c>
      <c r="HB55" s="39"/>
      <c r="HC55" s="39">
        <v>0</v>
      </c>
      <c r="HD55" s="39" t="s">
        <v>383</v>
      </c>
      <c r="HE55" s="39"/>
      <c r="HF55" s="39">
        <v>0</v>
      </c>
      <c r="HG55" s="39" t="s">
        <v>383</v>
      </c>
      <c r="HH55" s="39"/>
      <c r="HI55" s="39">
        <v>1</v>
      </c>
      <c r="HJ55" s="39">
        <v>5</v>
      </c>
      <c r="HK55" s="39"/>
      <c r="HL55" s="39">
        <v>0</v>
      </c>
      <c r="HM55" s="39" t="s">
        <v>383</v>
      </c>
      <c r="HN55" s="39"/>
      <c r="HO55" s="39">
        <v>0</v>
      </c>
      <c r="HP55" s="39" t="s">
        <v>383</v>
      </c>
      <c r="HQ55" s="39">
        <v>0</v>
      </c>
      <c r="HR55" s="39" t="s">
        <v>383</v>
      </c>
      <c r="HS55" s="39">
        <v>0</v>
      </c>
      <c r="HT55" s="39"/>
      <c r="HU55" s="39" t="s">
        <v>383</v>
      </c>
      <c r="HV55" s="39" t="s">
        <v>383</v>
      </c>
      <c r="HW55" s="39"/>
      <c r="HX55" s="39" t="s">
        <v>383</v>
      </c>
      <c r="HY55" s="39" t="s">
        <v>2584</v>
      </c>
      <c r="HZ55" s="39"/>
      <c r="IA55" s="39" t="s">
        <v>1738</v>
      </c>
      <c r="IB55" s="39"/>
      <c r="IC55" s="39">
        <v>0</v>
      </c>
      <c r="ID55" s="39">
        <v>0</v>
      </c>
      <c r="IE55" s="39" t="s">
        <v>383</v>
      </c>
      <c r="IF55" s="39" t="s">
        <v>383</v>
      </c>
      <c r="IG55" s="39">
        <v>1</v>
      </c>
      <c r="IH55" s="39">
        <v>30</v>
      </c>
      <c r="II55" s="39">
        <v>0</v>
      </c>
      <c r="IJ55" s="39">
        <v>0</v>
      </c>
      <c r="IK55" s="39" t="s">
        <v>383</v>
      </c>
      <c r="IL55" s="39">
        <v>1</v>
      </c>
      <c r="IM55" s="39">
        <v>5</v>
      </c>
      <c r="IN55" s="39">
        <v>0</v>
      </c>
      <c r="IO55" s="39">
        <v>1</v>
      </c>
      <c r="IP55" s="39">
        <v>0</v>
      </c>
      <c r="IQ55" s="39">
        <v>0</v>
      </c>
      <c r="IR55" s="39">
        <v>0</v>
      </c>
      <c r="IS55" s="39" t="s">
        <v>383</v>
      </c>
      <c r="IT55" s="39" t="s">
        <v>383</v>
      </c>
      <c r="IU55" s="39" t="s">
        <v>383</v>
      </c>
      <c r="IV55" s="39">
        <v>0</v>
      </c>
      <c r="IW55" s="39">
        <v>0</v>
      </c>
      <c r="IX55" s="39" t="s">
        <v>383</v>
      </c>
      <c r="IY55" s="39" t="s">
        <v>383</v>
      </c>
      <c r="IZ55" s="39" t="s">
        <v>383</v>
      </c>
      <c r="JA55" s="39">
        <v>0</v>
      </c>
      <c r="JB55" s="39">
        <v>0</v>
      </c>
      <c r="JC55" s="39" t="s">
        <v>383</v>
      </c>
      <c r="JD55" s="39" t="s">
        <v>383</v>
      </c>
      <c r="JE55" s="39" t="s">
        <v>383</v>
      </c>
      <c r="JF55" s="39">
        <v>0</v>
      </c>
      <c r="JG55" s="39">
        <v>0</v>
      </c>
      <c r="JH55" s="39" t="s">
        <v>383</v>
      </c>
      <c r="JI55" s="39" t="s">
        <v>383</v>
      </c>
      <c r="JJ55" s="39">
        <v>0</v>
      </c>
      <c r="JK55" s="39">
        <v>0</v>
      </c>
      <c r="JL55" s="39" t="s">
        <v>383</v>
      </c>
      <c r="JM55" s="39" t="s">
        <v>383</v>
      </c>
      <c r="JN55" s="39" t="s">
        <v>2896</v>
      </c>
      <c r="JO55" s="39">
        <v>4</v>
      </c>
      <c r="JP55" s="39">
        <v>2</v>
      </c>
      <c r="JQ55" s="39">
        <v>2</v>
      </c>
      <c r="JR55" s="39">
        <v>2</v>
      </c>
      <c r="JS55" s="39">
        <v>2</v>
      </c>
      <c r="JT55" s="39">
        <v>0</v>
      </c>
      <c r="JU55" s="39">
        <v>0</v>
      </c>
      <c r="JV55" s="39">
        <v>1</v>
      </c>
      <c r="JW55" s="39">
        <v>1</v>
      </c>
      <c r="JX55" s="39">
        <v>2</v>
      </c>
      <c r="JY55" s="39">
        <v>0</v>
      </c>
      <c r="JZ55" s="39">
        <v>2</v>
      </c>
      <c r="KA55" s="39">
        <v>1</v>
      </c>
      <c r="KB55" s="39">
        <v>0</v>
      </c>
      <c r="KC55" s="39">
        <v>0</v>
      </c>
      <c r="KD55" s="39">
        <v>1</v>
      </c>
      <c r="KE55" s="39">
        <v>56</v>
      </c>
      <c r="KF55" s="39" t="s">
        <v>3781</v>
      </c>
      <c r="KG55" s="39"/>
      <c r="KH55" s="39">
        <v>3</v>
      </c>
      <c r="KI55" s="39">
        <v>5</v>
      </c>
      <c r="KJ55" s="39"/>
      <c r="KK55" s="39">
        <v>0</v>
      </c>
      <c r="KL55" s="39"/>
      <c r="KM55" s="39"/>
      <c r="KN55" s="39">
        <v>0</v>
      </c>
      <c r="KO55" s="39"/>
      <c r="KP55" s="39"/>
      <c r="KQ55" s="39">
        <v>0</v>
      </c>
      <c r="KR55" s="39" t="s">
        <v>2731</v>
      </c>
      <c r="KS55" s="39" t="s">
        <v>383</v>
      </c>
      <c r="KT55" s="39" t="s">
        <v>383</v>
      </c>
      <c r="KU55" s="39" t="s">
        <v>383</v>
      </c>
      <c r="KV55" s="39" t="s">
        <v>383</v>
      </c>
      <c r="KW55" s="39" t="s">
        <v>383</v>
      </c>
      <c r="KX55" s="39" t="s">
        <v>383</v>
      </c>
      <c r="KY55" s="39" t="s">
        <v>383</v>
      </c>
      <c r="KZ55" s="39" t="s">
        <v>383</v>
      </c>
      <c r="LA55" s="39" t="s">
        <v>383</v>
      </c>
      <c r="LB55" s="39" t="s">
        <v>383</v>
      </c>
      <c r="LC55" s="39" t="s">
        <v>383</v>
      </c>
      <c r="LD55" s="39" t="s">
        <v>2731</v>
      </c>
      <c r="LE55" s="39">
        <v>4</v>
      </c>
      <c r="LF55" s="39">
        <v>1</v>
      </c>
      <c r="LG55" s="39">
        <v>1</v>
      </c>
      <c r="LH55" s="39">
        <v>0</v>
      </c>
      <c r="LI55" s="39">
        <v>0</v>
      </c>
      <c r="LJ55" s="39" t="s">
        <v>3672</v>
      </c>
      <c r="LK55" s="39" t="s">
        <v>3746</v>
      </c>
      <c r="LL55" s="39">
        <v>0</v>
      </c>
      <c r="LM55" s="39">
        <v>1</v>
      </c>
      <c r="LN55" s="39">
        <v>1</v>
      </c>
      <c r="LO55" s="39">
        <v>0</v>
      </c>
      <c r="LP55" s="39">
        <v>0</v>
      </c>
      <c r="LQ55" s="39"/>
      <c r="LR55" s="39">
        <v>1</v>
      </c>
      <c r="LS55" s="39"/>
      <c r="LT55" s="39">
        <v>18</v>
      </c>
      <c r="LU55" s="39" t="s">
        <v>3782</v>
      </c>
      <c r="LV55" s="39">
        <v>1</v>
      </c>
      <c r="LW55" s="39">
        <v>0</v>
      </c>
      <c r="LX55" s="39">
        <v>0</v>
      </c>
      <c r="LY55" s="39"/>
      <c r="LZ55" s="39">
        <v>1</v>
      </c>
      <c r="MA55" s="39">
        <v>1</v>
      </c>
      <c r="MB55" s="39">
        <v>0</v>
      </c>
      <c r="MC55" s="39">
        <v>1</v>
      </c>
      <c r="MD55" s="39">
        <v>0</v>
      </c>
      <c r="ME55" s="39" t="s">
        <v>383</v>
      </c>
      <c r="MF55" s="39"/>
      <c r="MG55" s="39">
        <v>0</v>
      </c>
      <c r="MH55" s="39"/>
      <c r="MI55" s="39">
        <v>1</v>
      </c>
      <c r="MJ55" s="39"/>
      <c r="MK55" s="39">
        <v>0</v>
      </c>
      <c r="ML55" s="39">
        <v>1</v>
      </c>
      <c r="MM55" s="39">
        <v>1</v>
      </c>
      <c r="MN55" s="39">
        <v>0</v>
      </c>
      <c r="MO55" s="39"/>
      <c r="MP55" s="39"/>
      <c r="MQ55" s="39">
        <v>0</v>
      </c>
      <c r="MR55" s="39">
        <v>0</v>
      </c>
      <c r="MS55" s="39"/>
      <c r="MT55" s="39"/>
      <c r="MU55" s="39"/>
      <c r="MV55" s="39">
        <v>1</v>
      </c>
      <c r="MW55" s="39" t="s">
        <v>2586</v>
      </c>
      <c r="MX55" s="39">
        <v>0</v>
      </c>
      <c r="MY55" s="39">
        <v>0</v>
      </c>
      <c r="MZ55" s="39">
        <v>1</v>
      </c>
      <c r="NA55" s="39">
        <v>0</v>
      </c>
      <c r="NB55" s="39">
        <v>0</v>
      </c>
      <c r="NC55" s="39">
        <v>0</v>
      </c>
      <c r="ND55" s="39">
        <v>0</v>
      </c>
      <c r="NE55" s="39">
        <v>0</v>
      </c>
      <c r="NF55" s="39">
        <v>0</v>
      </c>
      <c r="NG55" s="39"/>
      <c r="NH55" s="39" t="s">
        <v>3783</v>
      </c>
      <c r="NI55" s="39"/>
      <c r="NJ55" s="39" t="s">
        <v>3784</v>
      </c>
      <c r="NK55" s="39"/>
      <c r="NL55" s="39" t="s">
        <v>2517</v>
      </c>
      <c r="NM55" s="39">
        <v>1</v>
      </c>
      <c r="NN55" s="39" t="s">
        <v>2965</v>
      </c>
      <c r="NO55" s="39" t="s">
        <v>2966</v>
      </c>
      <c r="NP55" s="39">
        <v>0</v>
      </c>
      <c r="NQ55" s="39">
        <v>1</v>
      </c>
      <c r="NR55" s="39" t="s">
        <v>3785</v>
      </c>
      <c r="NS55" s="39" t="s">
        <v>3786</v>
      </c>
      <c r="NT55" s="39"/>
      <c r="NU55" s="39">
        <v>1</v>
      </c>
      <c r="NV55" s="39" t="s">
        <v>3224</v>
      </c>
      <c r="NW55" s="39">
        <v>1</v>
      </c>
      <c r="NX55" s="39"/>
      <c r="NY55" s="39">
        <v>1</v>
      </c>
      <c r="NZ55" s="39">
        <v>1</v>
      </c>
      <c r="OA55" s="39" t="s">
        <v>3787</v>
      </c>
      <c r="OB55" s="39">
        <v>0</v>
      </c>
      <c r="OC55" s="39">
        <v>1</v>
      </c>
      <c r="OD55" s="39">
        <v>0</v>
      </c>
      <c r="OE55" s="39">
        <v>0</v>
      </c>
      <c r="OF55" s="39">
        <v>0</v>
      </c>
      <c r="OG55" s="39">
        <v>0</v>
      </c>
      <c r="OH55" s="39">
        <v>0</v>
      </c>
      <c r="OI55" s="39">
        <v>1</v>
      </c>
      <c r="OJ55" s="39" t="s">
        <v>3788</v>
      </c>
      <c r="OK55" s="39">
        <v>1</v>
      </c>
      <c r="OL55" s="39"/>
      <c r="OM55" s="39" t="s">
        <v>2434</v>
      </c>
      <c r="ON55" s="39">
        <v>1</v>
      </c>
      <c r="OO55" s="39">
        <v>0</v>
      </c>
      <c r="OP55" s="39">
        <v>0</v>
      </c>
      <c r="OQ55" s="39">
        <v>0</v>
      </c>
      <c r="OR55" s="39">
        <v>0</v>
      </c>
      <c r="OS55" s="39">
        <v>0</v>
      </c>
      <c r="OT55" s="39">
        <v>0</v>
      </c>
      <c r="OU55" s="39">
        <v>0</v>
      </c>
      <c r="OV55" s="39">
        <v>0</v>
      </c>
      <c r="OW55" s="39">
        <v>0</v>
      </c>
      <c r="OX55" s="39"/>
      <c r="OY55" s="39"/>
      <c r="OZ55" s="39" t="s">
        <v>2565</v>
      </c>
      <c r="PA55" s="39">
        <v>0</v>
      </c>
      <c r="PB55" s="39">
        <v>0</v>
      </c>
      <c r="PC55" s="39">
        <v>1</v>
      </c>
      <c r="PD55" s="39">
        <v>0</v>
      </c>
      <c r="PE55" s="39">
        <v>0</v>
      </c>
      <c r="PF55" s="39">
        <v>0</v>
      </c>
      <c r="PG55" s="39">
        <v>0</v>
      </c>
      <c r="PH55" s="39"/>
      <c r="PI55" s="39">
        <v>1</v>
      </c>
      <c r="PJ55" s="39" t="s">
        <v>3030</v>
      </c>
      <c r="PK55" s="39">
        <v>0</v>
      </c>
      <c r="PL55" s="39">
        <v>0</v>
      </c>
      <c r="PM55" s="39">
        <v>0</v>
      </c>
      <c r="PN55" s="39">
        <v>0</v>
      </c>
      <c r="PO55" s="39">
        <v>0</v>
      </c>
      <c r="PP55" s="39">
        <v>0</v>
      </c>
      <c r="PQ55" s="39">
        <v>1</v>
      </c>
      <c r="PR55" s="39">
        <v>1</v>
      </c>
      <c r="PS55" s="39">
        <v>0</v>
      </c>
      <c r="PT55" s="39" t="s">
        <v>3567</v>
      </c>
      <c r="PU55" s="39"/>
      <c r="PV55" s="39"/>
      <c r="PW55" s="39">
        <v>0</v>
      </c>
      <c r="PX55" s="39"/>
      <c r="PY55" s="39"/>
      <c r="PZ55" s="39" t="s">
        <v>383</v>
      </c>
      <c r="QA55" s="39" t="s">
        <v>3789</v>
      </c>
      <c r="QB55" s="39" t="s">
        <v>3476</v>
      </c>
      <c r="QC55" s="39" t="s">
        <v>3477</v>
      </c>
      <c r="QD55" s="39">
        <v>1</v>
      </c>
      <c r="QE55" s="39">
        <v>1</v>
      </c>
      <c r="QF55" s="39">
        <v>0</v>
      </c>
      <c r="QG55" s="39">
        <v>0</v>
      </c>
      <c r="QH55" s="39">
        <v>0</v>
      </c>
      <c r="QI55" s="39">
        <v>0</v>
      </c>
      <c r="QJ55" s="39">
        <v>0</v>
      </c>
      <c r="QK55" s="39">
        <v>0</v>
      </c>
      <c r="QL55" s="39"/>
      <c r="QM55" s="39" t="s">
        <v>2627</v>
      </c>
      <c r="QN55" s="39">
        <v>0</v>
      </c>
      <c r="QO55" s="39">
        <v>1</v>
      </c>
      <c r="QP55" s="39">
        <v>0</v>
      </c>
      <c r="QQ55" s="39">
        <v>0</v>
      </c>
      <c r="QR55" s="39">
        <v>0</v>
      </c>
      <c r="QS55" s="39"/>
      <c r="QT55" s="39" t="s">
        <v>2435</v>
      </c>
      <c r="QU55" s="39">
        <v>0</v>
      </c>
      <c r="QV55" s="39">
        <v>0</v>
      </c>
      <c r="QW55" s="39">
        <v>0</v>
      </c>
      <c r="QX55" s="39">
        <v>0</v>
      </c>
      <c r="QY55" s="39">
        <v>0</v>
      </c>
      <c r="QZ55" s="39">
        <v>1</v>
      </c>
      <c r="RA55" s="39">
        <v>0</v>
      </c>
      <c r="RB55" s="39"/>
      <c r="RC55" s="39">
        <v>0</v>
      </c>
      <c r="RD55" s="39">
        <v>0</v>
      </c>
      <c r="RE55" s="39">
        <v>0</v>
      </c>
      <c r="RF55" s="39"/>
      <c r="RG55" s="39">
        <v>0</v>
      </c>
      <c r="RH55" s="39">
        <v>0</v>
      </c>
      <c r="RI55" s="39"/>
      <c r="RJ55" s="39">
        <v>0</v>
      </c>
      <c r="RK55" s="39">
        <v>0</v>
      </c>
      <c r="RL55" s="39"/>
      <c r="RM55" s="39">
        <v>0</v>
      </c>
      <c r="RN55" s="39">
        <v>0</v>
      </c>
      <c r="RO55" s="39"/>
      <c r="RP55" s="39">
        <v>0</v>
      </c>
      <c r="RQ55" s="39"/>
      <c r="RR55" s="39" t="s">
        <v>2720</v>
      </c>
      <c r="RS55" s="39">
        <v>0</v>
      </c>
      <c r="RT55" s="39">
        <v>1</v>
      </c>
      <c r="RU55" s="39">
        <v>0</v>
      </c>
      <c r="RV55" s="39">
        <v>0</v>
      </c>
      <c r="RW55" s="39">
        <v>0</v>
      </c>
      <c r="RX55" s="39">
        <v>0</v>
      </c>
      <c r="RY55" s="39">
        <v>0</v>
      </c>
      <c r="RZ55" s="39">
        <v>0</v>
      </c>
      <c r="SA55" s="39">
        <v>0</v>
      </c>
      <c r="SB55" s="39">
        <v>0</v>
      </c>
      <c r="SC55" s="39">
        <v>0</v>
      </c>
      <c r="SD55" s="39">
        <v>0</v>
      </c>
      <c r="SE55" s="39">
        <v>0</v>
      </c>
      <c r="SF55" s="39">
        <v>0</v>
      </c>
      <c r="SG55" s="39" t="s">
        <v>3371</v>
      </c>
      <c r="SH55" s="39" t="s">
        <v>3371</v>
      </c>
      <c r="SI55" s="39" t="s">
        <v>2435</v>
      </c>
      <c r="SJ55" s="39">
        <v>0</v>
      </c>
      <c r="SK55" s="39">
        <v>0</v>
      </c>
      <c r="SL55" s="39">
        <v>0</v>
      </c>
      <c r="SM55" s="39">
        <v>0</v>
      </c>
      <c r="SN55" s="39">
        <v>0</v>
      </c>
      <c r="SO55" s="39">
        <v>0</v>
      </c>
      <c r="SP55" s="39">
        <v>0</v>
      </c>
      <c r="SQ55" s="39">
        <v>0</v>
      </c>
      <c r="SR55" s="39">
        <v>0</v>
      </c>
      <c r="SS55" s="39">
        <v>1</v>
      </c>
      <c r="ST55" s="39"/>
      <c r="SU55" s="39" t="s">
        <v>2447</v>
      </c>
      <c r="SV55" s="39">
        <v>1</v>
      </c>
      <c r="SW55" s="39">
        <v>0</v>
      </c>
      <c r="SX55" s="39">
        <v>0</v>
      </c>
      <c r="SY55" s="39">
        <v>0</v>
      </c>
      <c r="SZ55" s="39">
        <v>0</v>
      </c>
      <c r="TA55" s="39"/>
      <c r="TB55" s="39"/>
      <c r="TC55" s="39"/>
      <c r="TD55" s="39">
        <v>1</v>
      </c>
      <c r="TE55" s="39"/>
      <c r="TF55" s="39">
        <v>1</v>
      </c>
      <c r="TG55" s="39"/>
      <c r="TH55" s="39" t="s">
        <v>3790</v>
      </c>
      <c r="TI55" s="39">
        <v>1</v>
      </c>
      <c r="TJ55" s="39">
        <v>0</v>
      </c>
      <c r="TK55" s="39">
        <v>0</v>
      </c>
      <c r="TL55" s="39">
        <v>0</v>
      </c>
      <c r="TM55" s="39">
        <v>0</v>
      </c>
      <c r="TN55" s="39">
        <v>0</v>
      </c>
      <c r="TO55" s="39">
        <v>0</v>
      </c>
      <c r="TP55" s="39">
        <v>0</v>
      </c>
      <c r="TQ55" s="39"/>
      <c r="TR55" s="39">
        <v>1</v>
      </c>
      <c r="TS55" s="39" t="s">
        <v>2435</v>
      </c>
      <c r="TT55" s="39">
        <v>0</v>
      </c>
      <c r="TU55" s="39">
        <v>0</v>
      </c>
      <c r="TV55" s="39">
        <v>0</v>
      </c>
      <c r="TW55" s="39">
        <v>0</v>
      </c>
      <c r="TX55" s="39">
        <v>0</v>
      </c>
      <c r="TY55" s="39">
        <v>0</v>
      </c>
      <c r="TZ55" s="39">
        <v>0</v>
      </c>
      <c r="UA55" s="39">
        <v>0</v>
      </c>
      <c r="UB55" s="39">
        <v>1</v>
      </c>
      <c r="UC55" s="39"/>
      <c r="UD55" s="39">
        <f t="shared" si="4"/>
        <v>0</v>
      </c>
      <c r="UE55" s="39" t="s">
        <v>3791</v>
      </c>
      <c r="UF55" s="39">
        <v>1</v>
      </c>
      <c r="UG55" s="39">
        <v>1</v>
      </c>
      <c r="UH55" s="39">
        <v>1</v>
      </c>
      <c r="UI55" s="39">
        <v>0</v>
      </c>
      <c r="UJ55" s="39">
        <v>0</v>
      </c>
      <c r="UK55" s="39">
        <v>0</v>
      </c>
      <c r="UL55" s="39">
        <v>9</v>
      </c>
      <c r="UM55" s="39" t="s">
        <v>2418</v>
      </c>
      <c r="UN55" s="39">
        <v>0</v>
      </c>
      <c r="UO55" s="39" t="s">
        <v>383</v>
      </c>
      <c r="UP55" s="39" t="s">
        <v>383</v>
      </c>
      <c r="UQ55" s="39" t="s">
        <v>383</v>
      </c>
      <c r="UR55" s="39" t="s">
        <v>383</v>
      </c>
      <c r="US55" s="39" t="s">
        <v>383</v>
      </c>
      <c r="UT55" s="39" t="s">
        <v>383</v>
      </c>
      <c r="UU55" s="39" t="s">
        <v>383</v>
      </c>
      <c r="UV55" s="39">
        <v>0</v>
      </c>
      <c r="UW55" s="39" t="s">
        <v>383</v>
      </c>
      <c r="UX55" s="39" t="s">
        <v>3792</v>
      </c>
      <c r="UY55" s="39" t="s">
        <v>2846</v>
      </c>
      <c r="UZ55" s="39">
        <v>1</v>
      </c>
      <c r="VA55" s="39">
        <v>0</v>
      </c>
      <c r="VB55" s="39">
        <v>0</v>
      </c>
      <c r="VC55" s="39">
        <v>0</v>
      </c>
      <c r="VD55" s="39">
        <v>0</v>
      </c>
      <c r="VE55" s="39">
        <v>0</v>
      </c>
      <c r="VF55" s="39">
        <v>0</v>
      </c>
      <c r="VG55" s="39">
        <v>0</v>
      </c>
      <c r="VH55" s="39"/>
      <c r="VI55" s="39">
        <v>1</v>
      </c>
      <c r="VJ55" s="39">
        <v>1</v>
      </c>
      <c r="VK55" s="39">
        <v>4</v>
      </c>
      <c r="VL55" s="39"/>
      <c r="VM55" s="39">
        <v>0</v>
      </c>
      <c r="VN55" s="39">
        <v>0</v>
      </c>
      <c r="VO55" s="39"/>
      <c r="VP55" s="39">
        <v>0</v>
      </c>
      <c r="VQ55" s="39">
        <v>0</v>
      </c>
      <c r="VR55" s="39">
        <v>0</v>
      </c>
      <c r="VS55" s="39">
        <v>0</v>
      </c>
      <c r="VT55" s="39"/>
      <c r="VU55" s="39">
        <v>0</v>
      </c>
      <c r="VV55" s="39" t="s">
        <v>3793</v>
      </c>
      <c r="VW55" s="39" t="s">
        <v>2720</v>
      </c>
      <c r="VX55" s="39">
        <v>0</v>
      </c>
      <c r="VY55" s="39">
        <v>1</v>
      </c>
      <c r="VZ55" s="39">
        <v>0</v>
      </c>
      <c r="WA55" s="39">
        <v>0</v>
      </c>
      <c r="WB55" s="39">
        <v>0</v>
      </c>
      <c r="WC55" s="39">
        <v>0</v>
      </c>
      <c r="WD55" s="39">
        <v>0</v>
      </c>
      <c r="WE55" s="39">
        <v>0</v>
      </c>
      <c r="WF55" s="39">
        <v>0</v>
      </c>
      <c r="WG55" s="39">
        <v>0</v>
      </c>
      <c r="WH55" s="39">
        <v>0</v>
      </c>
      <c r="WI55" s="39">
        <v>0</v>
      </c>
      <c r="WJ55" s="39">
        <v>0</v>
      </c>
      <c r="WK55" s="39">
        <v>0</v>
      </c>
      <c r="WL55" s="39"/>
      <c r="WM55" s="39"/>
      <c r="WN55" s="39"/>
      <c r="WO55" s="39">
        <f t="shared" si="6"/>
        <v>1</v>
      </c>
      <c r="WP55" s="39" t="s">
        <v>2577</v>
      </c>
      <c r="WQ55" s="39"/>
      <c r="WR55" s="39" t="s">
        <v>2435</v>
      </c>
      <c r="WS55" s="39">
        <v>0</v>
      </c>
      <c r="WT55" s="39">
        <v>0</v>
      </c>
      <c r="WU55" s="39">
        <v>0</v>
      </c>
      <c r="WV55" s="39">
        <v>0</v>
      </c>
      <c r="WW55" s="39">
        <v>0</v>
      </c>
      <c r="WX55" s="39">
        <v>0</v>
      </c>
      <c r="WY55" s="39">
        <v>0</v>
      </c>
      <c r="WZ55" s="39">
        <v>0</v>
      </c>
      <c r="XA55" s="39">
        <v>0</v>
      </c>
      <c r="XB55" s="39">
        <v>1</v>
      </c>
      <c r="XC55" s="39">
        <v>0</v>
      </c>
      <c r="XD55" s="39"/>
      <c r="XE55" s="39"/>
      <c r="XF55" s="39">
        <f t="shared" si="5"/>
        <v>0</v>
      </c>
      <c r="XG55" s="39" t="s">
        <v>2447</v>
      </c>
      <c r="XH55" s="39">
        <v>1</v>
      </c>
      <c r="XI55" s="39">
        <v>0</v>
      </c>
      <c r="XJ55" s="39">
        <v>0</v>
      </c>
      <c r="XK55" s="39">
        <v>0</v>
      </c>
      <c r="XL55" s="39">
        <v>0</v>
      </c>
      <c r="XM55" s="39"/>
      <c r="XN55" s="39"/>
      <c r="XO55" s="57" t="e">
        <f>SUM(XF55+WO55+VA55+UD55+TR55+TD55+#REF!)</f>
        <v>#REF!</v>
      </c>
      <c r="XP55" s="57">
        <v>4</v>
      </c>
      <c r="XQ55" s="56">
        <v>1</v>
      </c>
    </row>
    <row r="56" spans="1:641" ht="15" customHeight="1" x14ac:dyDescent="0.2">
      <c r="A56" s="63">
        <v>42440</v>
      </c>
      <c r="B56" s="63" t="s">
        <v>899</v>
      </c>
      <c r="C56" s="52" t="s">
        <v>1132</v>
      </c>
      <c r="D56" s="39" t="s">
        <v>2989</v>
      </c>
      <c r="E56" s="52" t="s">
        <v>3481</v>
      </c>
      <c r="F56" s="52" t="s">
        <v>3794</v>
      </c>
      <c r="G56" s="52">
        <v>8.8344360000000002</v>
      </c>
      <c r="H56" s="52">
        <v>-79.960736999999995</v>
      </c>
      <c r="I56" s="52">
        <v>8.8342869749999995</v>
      </c>
      <c r="J56" s="52">
        <v>-79.960752999999997</v>
      </c>
      <c r="K56" s="52">
        <v>-79.960736999999995</v>
      </c>
      <c r="L56" s="52">
        <v>234.10340565199999</v>
      </c>
      <c r="M56" s="39">
        <v>32</v>
      </c>
      <c r="N56" s="39"/>
      <c r="O56" s="39">
        <v>2</v>
      </c>
      <c r="P56" s="39" t="s">
        <v>3795</v>
      </c>
      <c r="Q56" s="39">
        <v>1</v>
      </c>
      <c r="R56" s="41">
        <v>85</v>
      </c>
      <c r="S56" s="39">
        <v>0</v>
      </c>
      <c r="T56" s="39">
        <v>0</v>
      </c>
      <c r="U56" s="39" t="s">
        <v>2454</v>
      </c>
      <c r="V56" s="39" t="s">
        <v>2455</v>
      </c>
      <c r="W56" s="64" t="s">
        <v>383</v>
      </c>
      <c r="X56" s="64" t="s">
        <v>383</v>
      </c>
      <c r="Y56" s="39" t="s">
        <v>3607</v>
      </c>
      <c r="Z56" s="64" t="s">
        <v>383</v>
      </c>
      <c r="AA56" s="64" t="s">
        <v>383</v>
      </c>
      <c r="AB56" s="64" t="s">
        <v>383</v>
      </c>
      <c r="AC56" s="64" t="s">
        <v>383</v>
      </c>
      <c r="AD56" s="64" t="s">
        <v>383</v>
      </c>
      <c r="AE56" s="64" t="s">
        <v>383</v>
      </c>
      <c r="AF56" s="39" t="s">
        <v>383</v>
      </c>
      <c r="AG56" s="39" t="s">
        <v>2401</v>
      </c>
      <c r="AH56" s="39" t="s">
        <v>383</v>
      </c>
      <c r="AI56" s="39">
        <v>0</v>
      </c>
      <c r="AJ56" s="39">
        <v>0</v>
      </c>
      <c r="AK56" s="39">
        <v>0</v>
      </c>
      <c r="AL56" s="39">
        <v>1</v>
      </c>
      <c r="AM56" s="39">
        <v>0</v>
      </c>
      <c r="AN56" s="39">
        <v>0</v>
      </c>
      <c r="AO56" s="39">
        <v>0</v>
      </c>
      <c r="AP56" s="39"/>
      <c r="AQ56" s="39">
        <v>0</v>
      </c>
      <c r="AR56" s="39"/>
      <c r="AS56" s="39">
        <v>68</v>
      </c>
      <c r="AT56" s="39">
        <v>68</v>
      </c>
      <c r="AU56" s="39">
        <v>1</v>
      </c>
      <c r="AV56" s="39"/>
      <c r="AW56" s="39">
        <v>1</v>
      </c>
      <c r="AX56" s="39" t="s">
        <v>383</v>
      </c>
      <c r="AY56" s="39">
        <v>1</v>
      </c>
      <c r="AZ56" s="39">
        <v>0</v>
      </c>
      <c r="BA56" s="39">
        <v>0</v>
      </c>
      <c r="BB56" s="39">
        <v>0</v>
      </c>
      <c r="BC56" s="39"/>
      <c r="BD56" s="39">
        <v>2</v>
      </c>
      <c r="BE56" s="39" t="s">
        <v>383</v>
      </c>
      <c r="BF56" s="39">
        <v>0</v>
      </c>
      <c r="BG56" s="39">
        <v>1</v>
      </c>
      <c r="BH56" s="39">
        <v>0</v>
      </c>
      <c r="BI56" s="39">
        <v>0</v>
      </c>
      <c r="BJ56" s="39"/>
      <c r="BK56" s="39">
        <v>4</v>
      </c>
      <c r="BL56" s="39">
        <v>6</v>
      </c>
      <c r="BM56" s="64" t="s">
        <v>383</v>
      </c>
      <c r="BN56" s="39">
        <v>0</v>
      </c>
      <c r="BO56" s="39">
        <v>0</v>
      </c>
      <c r="BP56" s="39">
        <v>0</v>
      </c>
      <c r="BQ56" s="39">
        <v>0</v>
      </c>
      <c r="BR56" s="39">
        <v>0</v>
      </c>
      <c r="BS56" s="39">
        <v>1</v>
      </c>
      <c r="BT56" s="39">
        <v>0</v>
      </c>
      <c r="BU56" s="39"/>
      <c r="BV56" s="39">
        <v>4</v>
      </c>
      <c r="BW56" s="39">
        <v>3</v>
      </c>
      <c r="BX56" s="39"/>
      <c r="BY56" s="39">
        <v>0</v>
      </c>
      <c r="BZ56" s="39">
        <v>0</v>
      </c>
      <c r="CA56" s="39">
        <v>1</v>
      </c>
      <c r="CB56" s="39">
        <v>0</v>
      </c>
      <c r="CC56" s="39"/>
      <c r="CD56" s="39">
        <v>4</v>
      </c>
      <c r="CE56" s="39">
        <v>1</v>
      </c>
      <c r="CF56" s="39"/>
      <c r="CG56" s="39">
        <v>2</v>
      </c>
      <c r="CH56" s="39"/>
      <c r="CI56" s="39">
        <v>3</v>
      </c>
      <c r="CJ56" s="39">
        <v>3</v>
      </c>
      <c r="CK56" s="39"/>
      <c r="CL56" s="39" t="s">
        <v>2404</v>
      </c>
      <c r="CM56" s="39"/>
      <c r="CN56" s="39">
        <v>1</v>
      </c>
      <c r="CO56" s="39">
        <v>1</v>
      </c>
      <c r="CP56" s="39">
        <v>0</v>
      </c>
      <c r="CQ56" s="39"/>
      <c r="CR56" s="39">
        <v>0</v>
      </c>
      <c r="CS56" s="39"/>
      <c r="CT56" s="39">
        <v>0</v>
      </c>
      <c r="CU56" s="39">
        <v>1</v>
      </c>
      <c r="CV56" s="39">
        <v>1</v>
      </c>
      <c r="CW56" s="39"/>
      <c r="CX56" s="39">
        <v>0</v>
      </c>
      <c r="CY56" s="39">
        <v>0</v>
      </c>
      <c r="CZ56" s="41"/>
      <c r="DA56" s="39">
        <v>0</v>
      </c>
      <c r="DB56" s="39"/>
      <c r="DC56" s="39">
        <v>0</v>
      </c>
      <c r="DD56" s="39"/>
      <c r="DE56" s="39">
        <v>0</v>
      </c>
      <c r="DF56" s="41"/>
      <c r="DG56" s="39">
        <v>1</v>
      </c>
      <c r="DH56" s="39">
        <v>1</v>
      </c>
      <c r="DI56" s="39">
        <v>0</v>
      </c>
      <c r="DJ56" s="39"/>
      <c r="DK56" s="39"/>
      <c r="DL56" s="39">
        <v>0</v>
      </c>
      <c r="DM56" s="39"/>
      <c r="DN56" s="39">
        <v>0</v>
      </c>
      <c r="DO56" s="39"/>
      <c r="DP56" s="39">
        <v>1</v>
      </c>
      <c r="DQ56" s="39">
        <v>1</v>
      </c>
      <c r="DR56" s="39">
        <v>1</v>
      </c>
      <c r="DS56" s="39">
        <v>1</v>
      </c>
      <c r="DT56" s="39">
        <v>0</v>
      </c>
      <c r="DU56" s="39"/>
      <c r="DV56" s="39">
        <v>0</v>
      </c>
      <c r="DW56" s="39"/>
      <c r="DX56" s="39">
        <v>0</v>
      </c>
      <c r="DY56" s="39"/>
      <c r="DZ56" s="39">
        <v>1</v>
      </c>
      <c r="EA56" s="39" t="s">
        <v>2925</v>
      </c>
      <c r="EB56" s="39">
        <v>1</v>
      </c>
      <c r="EC56" s="39">
        <v>1</v>
      </c>
      <c r="ED56" s="39" t="s">
        <v>3796</v>
      </c>
      <c r="EE56" s="39" t="s">
        <v>3797</v>
      </c>
      <c r="EF56" s="39">
        <v>1</v>
      </c>
      <c r="EG56" s="39"/>
      <c r="EH56" s="39">
        <v>1</v>
      </c>
      <c r="EI56" s="39">
        <v>3</v>
      </c>
      <c r="EJ56" s="39" t="s">
        <v>2413</v>
      </c>
      <c r="EK56" s="39" t="s">
        <v>2410</v>
      </c>
      <c r="EL56" s="39" t="s">
        <v>2583</v>
      </c>
      <c r="EM56" s="39" t="s">
        <v>2464</v>
      </c>
      <c r="EN56" s="39">
        <v>0</v>
      </c>
      <c r="EO56" s="39">
        <v>1</v>
      </c>
      <c r="EP56" s="39">
        <v>1</v>
      </c>
      <c r="EQ56" s="39" t="s">
        <v>2409</v>
      </c>
      <c r="ER56" s="39" t="s">
        <v>2466</v>
      </c>
      <c r="ES56" s="39" t="s">
        <v>2824</v>
      </c>
      <c r="ET56" s="39" t="s">
        <v>2415</v>
      </c>
      <c r="EU56" s="39">
        <v>0</v>
      </c>
      <c r="EV56" s="39">
        <v>0</v>
      </c>
      <c r="EW56" s="39" t="s">
        <v>383</v>
      </c>
      <c r="EX56" s="39" t="s">
        <v>383</v>
      </c>
      <c r="EY56" s="39" t="s">
        <v>383</v>
      </c>
      <c r="EZ56" s="39" t="s">
        <v>383</v>
      </c>
      <c r="FA56" s="39" t="s">
        <v>383</v>
      </c>
      <c r="FB56" s="39" t="s">
        <v>383</v>
      </c>
      <c r="FC56" s="39">
        <v>1</v>
      </c>
      <c r="FD56" s="39" t="s">
        <v>804</v>
      </c>
      <c r="FE56" s="39" t="s">
        <v>2413</v>
      </c>
      <c r="FF56" s="39" t="s">
        <v>2410</v>
      </c>
      <c r="FG56" s="39" t="s">
        <v>2411</v>
      </c>
      <c r="FH56" s="39" t="s">
        <v>2415</v>
      </c>
      <c r="FI56" s="39">
        <v>0</v>
      </c>
      <c r="FJ56" s="39">
        <v>1</v>
      </c>
      <c r="FK56" s="39" t="s">
        <v>3704</v>
      </c>
      <c r="FL56" s="39" t="s">
        <v>2413</v>
      </c>
      <c r="FM56" s="39" t="s">
        <v>2466</v>
      </c>
      <c r="FN56" s="39" t="s">
        <v>2411</v>
      </c>
      <c r="FO56" s="39" t="s">
        <v>2415</v>
      </c>
      <c r="FP56" s="39">
        <v>0</v>
      </c>
      <c r="FQ56" s="39">
        <v>0</v>
      </c>
      <c r="FR56" s="39" t="s">
        <v>383</v>
      </c>
      <c r="FS56" s="39" t="s">
        <v>383</v>
      </c>
      <c r="FT56" s="39" t="s">
        <v>383</v>
      </c>
      <c r="FU56" s="39" t="s">
        <v>383</v>
      </c>
      <c r="FV56" s="39" t="s">
        <v>383</v>
      </c>
      <c r="FW56" s="39" t="s">
        <v>383</v>
      </c>
      <c r="FX56" s="39">
        <v>0</v>
      </c>
      <c r="FY56" s="39" t="s">
        <v>383</v>
      </c>
      <c r="FZ56" s="39" t="s">
        <v>383</v>
      </c>
      <c r="GA56" s="39" t="s">
        <v>383</v>
      </c>
      <c r="GB56" s="39" t="s">
        <v>383</v>
      </c>
      <c r="GC56" s="39" t="s">
        <v>383</v>
      </c>
      <c r="GD56" s="39" t="s">
        <v>383</v>
      </c>
      <c r="GE56" s="39">
        <v>1</v>
      </c>
      <c r="GF56" s="39">
        <v>2</v>
      </c>
      <c r="GG56" s="39" t="s">
        <v>2413</v>
      </c>
      <c r="GH56" s="39" t="s">
        <v>2410</v>
      </c>
      <c r="GI56" s="39" t="s">
        <v>2665</v>
      </c>
      <c r="GJ56" s="39" t="s">
        <v>2464</v>
      </c>
      <c r="GK56" s="39">
        <v>0</v>
      </c>
      <c r="GL56" s="39">
        <v>0</v>
      </c>
      <c r="GM56" s="39" t="s">
        <v>383</v>
      </c>
      <c r="GN56" s="39" t="s">
        <v>383</v>
      </c>
      <c r="GO56" s="39" t="s">
        <v>383</v>
      </c>
      <c r="GP56" s="39" t="s">
        <v>383</v>
      </c>
      <c r="GQ56" s="39" t="s">
        <v>383</v>
      </c>
      <c r="GR56" s="39" t="s">
        <v>383</v>
      </c>
      <c r="GS56" s="39" t="s">
        <v>383</v>
      </c>
      <c r="GT56" s="39">
        <v>1</v>
      </c>
      <c r="GU56" s="39">
        <v>10</v>
      </c>
      <c r="GV56" s="39"/>
      <c r="GW56" s="39">
        <v>1</v>
      </c>
      <c r="GX56" s="39">
        <v>10</v>
      </c>
      <c r="GY56" s="39"/>
      <c r="GZ56" s="39">
        <v>1</v>
      </c>
      <c r="HA56" s="39">
        <v>10</v>
      </c>
      <c r="HB56" s="39"/>
      <c r="HC56" s="39">
        <v>0</v>
      </c>
      <c r="HD56" s="39" t="s">
        <v>383</v>
      </c>
      <c r="HE56" s="39"/>
      <c r="HF56" s="39">
        <v>0</v>
      </c>
      <c r="HG56" s="39" t="s">
        <v>383</v>
      </c>
      <c r="HH56" s="39"/>
      <c r="HI56" s="39">
        <v>1</v>
      </c>
      <c r="HJ56" s="39">
        <v>10</v>
      </c>
      <c r="HK56" s="39"/>
      <c r="HL56" s="39">
        <v>0</v>
      </c>
      <c r="HM56" s="39" t="s">
        <v>383</v>
      </c>
      <c r="HN56" s="39"/>
      <c r="HO56" s="39">
        <v>0</v>
      </c>
      <c r="HP56" s="39" t="s">
        <v>383</v>
      </c>
      <c r="HQ56" s="39">
        <v>0</v>
      </c>
      <c r="HR56" s="39" t="s">
        <v>383</v>
      </c>
      <c r="HS56" s="39">
        <v>1</v>
      </c>
      <c r="HT56" s="39" t="s">
        <v>2631</v>
      </c>
      <c r="HU56" s="39">
        <v>10</v>
      </c>
      <c r="HV56" s="39" t="s">
        <v>383</v>
      </c>
      <c r="HW56" s="39"/>
      <c r="HX56" s="39" t="s">
        <v>383</v>
      </c>
      <c r="HY56" s="39" t="s">
        <v>2472</v>
      </c>
      <c r="HZ56" s="39"/>
      <c r="IA56" s="39" t="s">
        <v>1734</v>
      </c>
      <c r="IB56" s="39"/>
      <c r="IC56" s="39">
        <v>0</v>
      </c>
      <c r="ID56" s="39">
        <v>0</v>
      </c>
      <c r="IE56" s="39" t="s">
        <v>383</v>
      </c>
      <c r="IF56" s="39" t="s">
        <v>383</v>
      </c>
      <c r="IG56" s="39">
        <v>1</v>
      </c>
      <c r="IH56" s="39">
        <v>7</v>
      </c>
      <c r="II56" s="39">
        <v>0</v>
      </c>
      <c r="IJ56" s="39">
        <v>0</v>
      </c>
      <c r="IK56" s="39" t="s">
        <v>383</v>
      </c>
      <c r="IL56" s="39">
        <v>0</v>
      </c>
      <c r="IM56" s="39">
        <v>0</v>
      </c>
      <c r="IN56" s="39" t="s">
        <v>383</v>
      </c>
      <c r="IO56" s="39" t="s">
        <v>383</v>
      </c>
      <c r="IP56" s="39" t="s">
        <v>383</v>
      </c>
      <c r="IQ56" s="39">
        <v>0</v>
      </c>
      <c r="IR56" s="39">
        <v>0</v>
      </c>
      <c r="IS56" s="39" t="s">
        <v>383</v>
      </c>
      <c r="IT56" s="39" t="s">
        <v>383</v>
      </c>
      <c r="IU56" s="39" t="s">
        <v>383</v>
      </c>
      <c r="IV56" s="39">
        <v>0</v>
      </c>
      <c r="IW56" s="39">
        <v>0</v>
      </c>
      <c r="IX56" s="39" t="s">
        <v>383</v>
      </c>
      <c r="IY56" s="39" t="s">
        <v>383</v>
      </c>
      <c r="IZ56" s="39" t="s">
        <v>383</v>
      </c>
      <c r="JA56" s="39">
        <v>0</v>
      </c>
      <c r="JB56" s="39">
        <v>0</v>
      </c>
      <c r="JC56" s="39" t="s">
        <v>383</v>
      </c>
      <c r="JD56" s="39" t="s">
        <v>383</v>
      </c>
      <c r="JE56" s="39" t="s">
        <v>383</v>
      </c>
      <c r="JF56" s="39">
        <v>0</v>
      </c>
      <c r="JG56" s="39">
        <v>0</v>
      </c>
      <c r="JH56" s="39" t="s">
        <v>383</v>
      </c>
      <c r="JI56" s="39" t="s">
        <v>383</v>
      </c>
      <c r="JJ56" s="39">
        <v>0</v>
      </c>
      <c r="JK56" s="39">
        <v>0</v>
      </c>
      <c r="JL56" s="39" t="s">
        <v>383</v>
      </c>
      <c r="JM56" s="39" t="s">
        <v>383</v>
      </c>
      <c r="JN56" s="39" t="s">
        <v>2896</v>
      </c>
      <c r="JO56" s="39">
        <v>7</v>
      </c>
      <c r="JP56" s="39">
        <v>2</v>
      </c>
      <c r="JQ56" s="39">
        <v>2</v>
      </c>
      <c r="JR56" s="39">
        <v>1</v>
      </c>
      <c r="JS56" s="39">
        <v>1</v>
      </c>
      <c r="JT56" s="39">
        <v>0</v>
      </c>
      <c r="JU56" s="39">
        <v>0</v>
      </c>
      <c r="JV56" s="39">
        <v>0</v>
      </c>
      <c r="JW56" s="39">
        <v>0</v>
      </c>
      <c r="JX56" s="39">
        <v>2</v>
      </c>
      <c r="JY56" s="39">
        <v>0</v>
      </c>
      <c r="JZ56" s="39">
        <v>2</v>
      </c>
      <c r="KA56" s="39">
        <v>1</v>
      </c>
      <c r="KB56" s="39">
        <v>1</v>
      </c>
      <c r="KC56" s="39">
        <v>1</v>
      </c>
      <c r="KD56" s="39">
        <v>2</v>
      </c>
      <c r="KE56" s="39">
        <v>40</v>
      </c>
      <c r="KF56" s="39">
        <v>10</v>
      </c>
      <c r="KG56" s="39"/>
      <c r="KH56" s="39">
        <v>3</v>
      </c>
      <c r="KI56" s="39">
        <v>5</v>
      </c>
      <c r="KJ56" s="39"/>
      <c r="KK56" s="39">
        <v>0</v>
      </c>
      <c r="KL56" s="39"/>
      <c r="KM56" s="39"/>
      <c r="KN56" s="39">
        <v>0</v>
      </c>
      <c r="KO56" s="39"/>
      <c r="KP56" s="39"/>
      <c r="KQ56" s="39">
        <v>0</v>
      </c>
      <c r="KR56" s="39" t="s">
        <v>2731</v>
      </c>
      <c r="KS56" s="39" t="s">
        <v>383</v>
      </c>
      <c r="KT56" s="39" t="s">
        <v>383</v>
      </c>
      <c r="KU56" s="39" t="s">
        <v>383</v>
      </c>
      <c r="KV56" s="39" t="s">
        <v>383</v>
      </c>
      <c r="KW56" s="39" t="s">
        <v>383</v>
      </c>
      <c r="KX56" s="39" t="s">
        <v>383</v>
      </c>
      <c r="KY56" s="39" t="s">
        <v>383</v>
      </c>
      <c r="KZ56" s="39" t="s">
        <v>383</v>
      </c>
      <c r="LA56" s="39" t="s">
        <v>383</v>
      </c>
      <c r="LB56" s="39" t="s">
        <v>383</v>
      </c>
      <c r="LC56" s="39" t="s">
        <v>383</v>
      </c>
      <c r="LD56" s="39" t="s">
        <v>2731</v>
      </c>
      <c r="LE56" s="39">
        <v>2</v>
      </c>
      <c r="LF56" s="39">
        <v>0</v>
      </c>
      <c r="LG56" s="39">
        <v>1</v>
      </c>
      <c r="LH56" s="39">
        <v>0</v>
      </c>
      <c r="LI56" s="39">
        <v>0</v>
      </c>
      <c r="LJ56" s="39"/>
      <c r="LK56" s="39" t="s">
        <v>2702</v>
      </c>
      <c r="LL56" s="39">
        <v>1</v>
      </c>
      <c r="LM56" s="39">
        <v>0</v>
      </c>
      <c r="LN56" s="39">
        <v>1</v>
      </c>
      <c r="LO56" s="39">
        <v>0</v>
      </c>
      <c r="LP56" s="39">
        <v>0</v>
      </c>
      <c r="LQ56" s="39"/>
      <c r="LR56" s="39">
        <v>1</v>
      </c>
      <c r="LS56" s="39"/>
      <c r="LT56" s="39">
        <v>18</v>
      </c>
      <c r="LU56" s="39" t="s">
        <v>2806</v>
      </c>
      <c r="LV56" s="39">
        <v>1</v>
      </c>
      <c r="LW56" s="39">
        <v>0</v>
      </c>
      <c r="LX56" s="39">
        <v>0</v>
      </c>
      <c r="LY56" s="39"/>
      <c r="LZ56" s="39">
        <v>1</v>
      </c>
      <c r="MA56" s="39">
        <v>1</v>
      </c>
      <c r="MB56" s="39">
        <v>0</v>
      </c>
      <c r="MC56" s="39">
        <v>1</v>
      </c>
      <c r="MD56" s="39">
        <v>0</v>
      </c>
      <c r="ME56" s="39" t="s">
        <v>383</v>
      </c>
      <c r="MF56" s="39"/>
      <c r="MG56" s="39">
        <v>0</v>
      </c>
      <c r="MH56" s="39"/>
      <c r="MI56" s="39">
        <v>1</v>
      </c>
      <c r="MJ56" s="39" t="s">
        <v>2933</v>
      </c>
      <c r="MK56" s="39">
        <v>1</v>
      </c>
      <c r="ML56" s="39">
        <v>1</v>
      </c>
      <c r="MM56" s="39">
        <v>1</v>
      </c>
      <c r="MN56" s="39">
        <v>0</v>
      </c>
      <c r="MO56" s="39"/>
      <c r="MP56" s="39"/>
      <c r="MQ56" s="39">
        <v>0</v>
      </c>
      <c r="MR56" s="39">
        <v>0</v>
      </c>
      <c r="MS56" s="39"/>
      <c r="MT56" s="39"/>
      <c r="MU56" s="39"/>
      <c r="MV56" s="39">
        <v>1</v>
      </c>
      <c r="MW56" s="39" t="s">
        <v>3169</v>
      </c>
      <c r="MX56" s="39">
        <v>1</v>
      </c>
      <c r="MY56" s="39">
        <v>0</v>
      </c>
      <c r="MZ56" s="39">
        <v>0</v>
      </c>
      <c r="NA56" s="39">
        <v>0</v>
      </c>
      <c r="NB56" s="39">
        <v>0</v>
      </c>
      <c r="NC56" s="39">
        <v>0</v>
      </c>
      <c r="ND56" s="39">
        <v>0</v>
      </c>
      <c r="NE56" s="39">
        <v>0</v>
      </c>
      <c r="NF56" s="39">
        <v>0</v>
      </c>
      <c r="NG56" s="39"/>
      <c r="NH56" s="39" t="s">
        <v>2514</v>
      </c>
      <c r="NI56" s="39"/>
      <c r="NJ56" s="39" t="s">
        <v>2428</v>
      </c>
      <c r="NK56" s="39" t="s">
        <v>2428</v>
      </c>
      <c r="NL56" s="39" t="s">
        <v>3798</v>
      </c>
      <c r="NM56" s="39">
        <v>1</v>
      </c>
      <c r="NN56" s="39" t="s">
        <v>3799</v>
      </c>
      <c r="NO56" s="39" t="s">
        <v>3800</v>
      </c>
      <c r="NP56" s="39" t="s">
        <v>3801</v>
      </c>
      <c r="NQ56" s="39" t="s">
        <v>2833</v>
      </c>
      <c r="NR56" s="39" t="s">
        <v>3802</v>
      </c>
      <c r="NS56" s="39"/>
      <c r="NT56" s="39"/>
      <c r="NU56" s="39"/>
      <c r="NV56" s="39"/>
      <c r="NW56" s="64">
        <v>0</v>
      </c>
      <c r="NX56" s="39"/>
      <c r="NY56" s="39">
        <v>1</v>
      </c>
      <c r="NZ56" s="39">
        <v>0</v>
      </c>
      <c r="OA56" s="39" t="s">
        <v>3008</v>
      </c>
      <c r="OB56" s="39">
        <v>0</v>
      </c>
      <c r="OC56" s="39">
        <v>1</v>
      </c>
      <c r="OD56" s="39">
        <v>1</v>
      </c>
      <c r="OE56" s="39">
        <v>0</v>
      </c>
      <c r="OF56" s="39">
        <v>0</v>
      </c>
      <c r="OG56" s="39">
        <v>0</v>
      </c>
      <c r="OH56" s="39">
        <v>0</v>
      </c>
      <c r="OI56" s="39">
        <v>0</v>
      </c>
      <c r="OJ56" s="39"/>
      <c r="OK56" s="39">
        <v>1</v>
      </c>
      <c r="OL56" s="39"/>
      <c r="OM56" s="39" t="s">
        <v>2434</v>
      </c>
      <c r="ON56" s="39">
        <v>1</v>
      </c>
      <c r="OO56" s="39">
        <v>0</v>
      </c>
      <c r="OP56" s="39">
        <v>0</v>
      </c>
      <c r="OQ56" s="39">
        <v>0</v>
      </c>
      <c r="OR56" s="39">
        <v>0</v>
      </c>
      <c r="OS56" s="39">
        <v>0</v>
      </c>
      <c r="OT56" s="39">
        <v>0</v>
      </c>
      <c r="OU56" s="39">
        <v>0</v>
      </c>
      <c r="OV56" s="39">
        <v>0</v>
      </c>
      <c r="OW56" s="39">
        <v>0</v>
      </c>
      <c r="OX56" s="39"/>
      <c r="OY56" s="39"/>
      <c r="OZ56" s="39" t="s">
        <v>3803</v>
      </c>
      <c r="PA56" s="39">
        <v>0</v>
      </c>
      <c r="PB56" s="39">
        <v>1</v>
      </c>
      <c r="PC56" s="39">
        <v>0</v>
      </c>
      <c r="PD56" s="39">
        <v>0</v>
      </c>
      <c r="PE56" s="39">
        <v>0</v>
      </c>
      <c r="PF56" s="39">
        <v>0</v>
      </c>
      <c r="PG56" s="39">
        <v>0</v>
      </c>
      <c r="PH56" s="39"/>
      <c r="PI56" s="39">
        <v>0</v>
      </c>
      <c r="PJ56" s="39" t="s">
        <v>2435</v>
      </c>
      <c r="PK56" s="39">
        <v>0</v>
      </c>
      <c r="PL56" s="39">
        <v>0</v>
      </c>
      <c r="PM56" s="39">
        <v>0</v>
      </c>
      <c r="PN56" s="39">
        <v>0</v>
      </c>
      <c r="PO56" s="39">
        <v>0</v>
      </c>
      <c r="PP56" s="39">
        <v>0</v>
      </c>
      <c r="PQ56" s="39">
        <v>0</v>
      </c>
      <c r="PR56" s="39">
        <v>0</v>
      </c>
      <c r="PS56" s="39">
        <v>1</v>
      </c>
      <c r="PT56" s="39"/>
      <c r="PU56" s="39"/>
      <c r="PV56" s="39"/>
      <c r="PW56" s="39">
        <v>0</v>
      </c>
      <c r="PX56" s="39"/>
      <c r="PY56" s="39"/>
      <c r="PZ56" s="39" t="s">
        <v>383</v>
      </c>
      <c r="QA56" s="39" t="s">
        <v>3804</v>
      </c>
      <c r="QB56" s="39" t="s">
        <v>3805</v>
      </c>
      <c r="QC56" s="39" t="s">
        <v>3806</v>
      </c>
      <c r="QD56" s="39">
        <v>1</v>
      </c>
      <c r="QE56" s="39">
        <v>1</v>
      </c>
      <c r="QF56" s="39">
        <v>0</v>
      </c>
      <c r="QG56" s="39">
        <v>1</v>
      </c>
      <c r="QH56" s="39">
        <v>0</v>
      </c>
      <c r="QI56" s="39">
        <v>0</v>
      </c>
      <c r="QJ56" s="39">
        <v>0</v>
      </c>
      <c r="QK56" s="39">
        <v>0</v>
      </c>
      <c r="QL56" s="39" t="s">
        <v>3807</v>
      </c>
      <c r="QM56" s="39" t="s">
        <v>2435</v>
      </c>
      <c r="QN56" s="39">
        <v>0</v>
      </c>
      <c r="QO56" s="39">
        <v>0</v>
      </c>
      <c r="QP56" s="39">
        <v>0</v>
      </c>
      <c r="QQ56" s="39">
        <v>1</v>
      </c>
      <c r="QR56" s="39">
        <v>0</v>
      </c>
      <c r="QS56" s="39"/>
      <c r="QT56" s="39" t="s">
        <v>2435</v>
      </c>
      <c r="QU56" s="39">
        <v>0</v>
      </c>
      <c r="QV56" s="39">
        <v>0</v>
      </c>
      <c r="QW56" s="39">
        <v>0</v>
      </c>
      <c r="QX56" s="39">
        <v>0</v>
      </c>
      <c r="QY56" s="39">
        <v>0</v>
      </c>
      <c r="QZ56" s="39">
        <v>1</v>
      </c>
      <c r="RA56" s="39">
        <v>0</v>
      </c>
      <c r="RB56" s="39"/>
      <c r="RC56" s="39">
        <v>1</v>
      </c>
      <c r="RD56" s="39">
        <v>1</v>
      </c>
      <c r="RE56" s="39">
        <v>4</v>
      </c>
      <c r="RF56" s="39"/>
      <c r="RG56" s="39">
        <v>1</v>
      </c>
      <c r="RH56" s="39">
        <v>4</v>
      </c>
      <c r="RI56" s="39"/>
      <c r="RJ56" s="39">
        <v>0</v>
      </c>
      <c r="RK56" s="39">
        <v>0</v>
      </c>
      <c r="RL56" s="39"/>
      <c r="RM56" s="39">
        <v>0</v>
      </c>
      <c r="RN56" s="39">
        <v>0</v>
      </c>
      <c r="RO56" s="39"/>
      <c r="RP56" s="39">
        <v>0</v>
      </c>
      <c r="RQ56" s="39"/>
      <c r="RR56" s="39" t="s">
        <v>2741</v>
      </c>
      <c r="RS56" s="39">
        <v>0</v>
      </c>
      <c r="RT56" s="39">
        <v>1</v>
      </c>
      <c r="RU56" s="39">
        <v>0</v>
      </c>
      <c r="RV56" s="39">
        <v>0</v>
      </c>
      <c r="RW56" s="39">
        <v>0</v>
      </c>
      <c r="RX56" s="39">
        <v>0</v>
      </c>
      <c r="RY56" s="39">
        <v>0</v>
      </c>
      <c r="RZ56" s="39">
        <v>0</v>
      </c>
      <c r="SA56" s="39">
        <v>0</v>
      </c>
      <c r="SB56" s="39">
        <v>0</v>
      </c>
      <c r="SC56" s="39">
        <v>0</v>
      </c>
      <c r="SD56" s="39">
        <v>0</v>
      </c>
      <c r="SE56" s="39">
        <v>0</v>
      </c>
      <c r="SF56" s="39">
        <v>1</v>
      </c>
      <c r="SG56" s="39" t="s">
        <v>2444</v>
      </c>
      <c r="SH56" s="39" t="s">
        <v>2445</v>
      </c>
      <c r="SI56" s="39" t="s">
        <v>2435</v>
      </c>
      <c r="SJ56" s="39">
        <v>0</v>
      </c>
      <c r="SK56" s="39">
        <v>0</v>
      </c>
      <c r="SL56" s="39">
        <v>0</v>
      </c>
      <c r="SM56" s="39">
        <v>0</v>
      </c>
      <c r="SN56" s="39">
        <v>0</v>
      </c>
      <c r="SO56" s="39">
        <v>0</v>
      </c>
      <c r="SP56" s="39">
        <v>0</v>
      </c>
      <c r="SQ56" s="39">
        <v>0</v>
      </c>
      <c r="SR56" s="39">
        <v>0</v>
      </c>
      <c r="SS56" s="39">
        <v>1</v>
      </c>
      <c r="ST56" s="39"/>
      <c r="SU56" s="39" t="s">
        <v>2447</v>
      </c>
      <c r="SV56" s="39">
        <v>1</v>
      </c>
      <c r="SW56" s="39">
        <v>0</v>
      </c>
      <c r="SX56" s="39">
        <v>0</v>
      </c>
      <c r="SY56" s="39">
        <v>0</v>
      </c>
      <c r="SZ56" s="39">
        <v>0</v>
      </c>
      <c r="TA56" s="39"/>
      <c r="TB56" s="39"/>
      <c r="TC56" s="39"/>
      <c r="TD56" s="39">
        <v>0</v>
      </c>
      <c r="TE56" s="39" t="s">
        <v>2943</v>
      </c>
      <c r="TF56" s="39">
        <v>1</v>
      </c>
      <c r="TG56" s="39"/>
      <c r="TH56" s="39" t="s">
        <v>2619</v>
      </c>
      <c r="TI56" s="39">
        <v>0</v>
      </c>
      <c r="TJ56" s="39">
        <v>0</v>
      </c>
      <c r="TK56" s="39">
        <v>1</v>
      </c>
      <c r="TL56" s="39">
        <v>0</v>
      </c>
      <c r="TM56" s="39">
        <v>0</v>
      </c>
      <c r="TN56" s="39">
        <v>0</v>
      </c>
      <c r="TO56" s="39">
        <v>0</v>
      </c>
      <c r="TP56" s="39">
        <v>0</v>
      </c>
      <c r="TQ56" s="39"/>
      <c r="TR56" s="60">
        <v>1</v>
      </c>
      <c r="TS56" s="39" t="s">
        <v>383</v>
      </c>
      <c r="TT56" s="39" t="s">
        <v>383</v>
      </c>
      <c r="TU56" s="39" t="s">
        <v>383</v>
      </c>
      <c r="TV56" s="39" t="s">
        <v>383</v>
      </c>
      <c r="TW56" s="39" t="s">
        <v>383</v>
      </c>
      <c r="TX56" s="39" t="s">
        <v>383</v>
      </c>
      <c r="TY56" s="39" t="s">
        <v>383</v>
      </c>
      <c r="TZ56" s="39" t="s">
        <v>383</v>
      </c>
      <c r="UA56" s="39" t="s">
        <v>383</v>
      </c>
      <c r="UB56" s="39" t="s">
        <v>383</v>
      </c>
      <c r="UC56" s="39"/>
      <c r="UD56" s="39">
        <v>0</v>
      </c>
      <c r="UE56" s="39" t="s">
        <v>383</v>
      </c>
      <c r="UF56" s="39" t="s">
        <v>383</v>
      </c>
      <c r="UG56" s="39" t="s">
        <v>383</v>
      </c>
      <c r="UH56" s="39" t="s">
        <v>383</v>
      </c>
      <c r="UI56" s="39" t="s">
        <v>383</v>
      </c>
      <c r="UJ56" s="39" t="s">
        <v>383</v>
      </c>
      <c r="UK56" s="39" t="s">
        <v>383</v>
      </c>
      <c r="UL56" s="39" t="s">
        <v>383</v>
      </c>
      <c r="UM56" s="39" t="s">
        <v>2418</v>
      </c>
      <c r="UN56" s="39">
        <v>0</v>
      </c>
      <c r="UO56" s="39" t="s">
        <v>383</v>
      </c>
      <c r="UP56" s="39" t="s">
        <v>383</v>
      </c>
      <c r="UQ56" s="39" t="s">
        <v>383</v>
      </c>
      <c r="UR56" s="39" t="s">
        <v>383</v>
      </c>
      <c r="US56" s="39" t="s">
        <v>383</v>
      </c>
      <c r="UT56" s="39" t="s">
        <v>383</v>
      </c>
      <c r="UU56" s="39" t="s">
        <v>383</v>
      </c>
      <c r="UV56" s="39">
        <v>0</v>
      </c>
      <c r="UW56" s="39" t="s">
        <v>383</v>
      </c>
      <c r="UX56" s="39" t="s">
        <v>383</v>
      </c>
      <c r="UY56" s="39" t="s">
        <v>383</v>
      </c>
      <c r="UZ56" s="39" t="s">
        <v>383</v>
      </c>
      <c r="VA56" s="39">
        <v>0</v>
      </c>
      <c r="VB56" s="39" t="s">
        <v>383</v>
      </c>
      <c r="VC56" s="39" t="s">
        <v>383</v>
      </c>
      <c r="VD56" s="39" t="s">
        <v>383</v>
      </c>
      <c r="VE56" s="39" t="s">
        <v>383</v>
      </c>
      <c r="VF56" s="39" t="s">
        <v>383</v>
      </c>
      <c r="VG56" s="39" t="s">
        <v>383</v>
      </c>
      <c r="VH56" s="39"/>
      <c r="VI56" s="39">
        <v>1</v>
      </c>
      <c r="VJ56" s="39">
        <v>1</v>
      </c>
      <c r="VK56" s="39">
        <v>4</v>
      </c>
      <c r="VL56" s="39"/>
      <c r="VM56" s="39">
        <v>0</v>
      </c>
      <c r="VN56" s="39">
        <v>0</v>
      </c>
      <c r="VO56" s="39"/>
      <c r="VP56" s="39">
        <v>0</v>
      </c>
      <c r="VQ56" s="39">
        <v>0</v>
      </c>
      <c r="VR56" s="39">
        <v>0</v>
      </c>
      <c r="VS56" s="39">
        <v>0</v>
      </c>
      <c r="VT56" s="39"/>
      <c r="VU56" s="39">
        <v>0</v>
      </c>
      <c r="VV56" s="39" t="s">
        <v>383</v>
      </c>
      <c r="VW56" s="39" t="s">
        <v>2741</v>
      </c>
      <c r="VX56" s="39">
        <v>0</v>
      </c>
      <c r="VY56" s="39">
        <v>1</v>
      </c>
      <c r="VZ56" s="39">
        <v>0</v>
      </c>
      <c r="WA56" s="39">
        <v>0</v>
      </c>
      <c r="WB56" s="39">
        <v>0</v>
      </c>
      <c r="WC56" s="39">
        <v>0</v>
      </c>
      <c r="WD56" s="39">
        <v>0</v>
      </c>
      <c r="WE56" s="39">
        <v>0</v>
      </c>
      <c r="WF56" s="39">
        <v>0</v>
      </c>
      <c r="WG56" s="39">
        <v>0</v>
      </c>
      <c r="WH56" s="39">
        <v>0</v>
      </c>
      <c r="WI56" s="39">
        <v>0</v>
      </c>
      <c r="WJ56" s="39">
        <v>0</v>
      </c>
      <c r="WK56" s="39">
        <v>1</v>
      </c>
      <c r="WL56" s="39" t="s">
        <v>2540</v>
      </c>
      <c r="WM56" s="39" t="s">
        <v>2541</v>
      </c>
      <c r="WN56" s="39"/>
      <c r="WO56" s="39">
        <f t="shared" si="6"/>
        <v>1</v>
      </c>
      <c r="WP56" s="39" t="s">
        <v>2577</v>
      </c>
      <c r="WQ56" s="39"/>
      <c r="WR56" s="39" t="s">
        <v>2435</v>
      </c>
      <c r="WS56" s="39">
        <v>0</v>
      </c>
      <c r="WT56" s="39">
        <v>0</v>
      </c>
      <c r="WU56" s="39">
        <v>0</v>
      </c>
      <c r="WV56" s="39">
        <v>0</v>
      </c>
      <c r="WW56" s="39">
        <v>0</v>
      </c>
      <c r="WX56" s="39">
        <v>0</v>
      </c>
      <c r="WY56" s="39">
        <v>0</v>
      </c>
      <c r="WZ56" s="39">
        <v>0</v>
      </c>
      <c r="XA56" s="39">
        <v>0</v>
      </c>
      <c r="XB56" s="39">
        <v>1</v>
      </c>
      <c r="XC56" s="39">
        <v>0</v>
      </c>
      <c r="XD56" s="39"/>
      <c r="XE56" s="39"/>
      <c r="XF56" s="39">
        <f t="shared" si="5"/>
        <v>0</v>
      </c>
      <c r="XG56" s="39" t="s">
        <v>2447</v>
      </c>
      <c r="XH56" s="39">
        <v>1</v>
      </c>
      <c r="XI56" s="39">
        <v>0</v>
      </c>
      <c r="XJ56" s="39">
        <v>0</v>
      </c>
      <c r="XK56" s="39">
        <v>0</v>
      </c>
      <c r="XL56" s="39">
        <v>0</v>
      </c>
      <c r="XM56" s="39"/>
      <c r="XN56" s="39"/>
      <c r="XO56" s="57" t="e">
        <f>SUM(XF56+WO56+VA56+UD56+TR56+TD56+#REF!)</f>
        <v>#REF!</v>
      </c>
      <c r="XP56" s="57">
        <v>3</v>
      </c>
      <c r="XQ56" s="56">
        <v>1</v>
      </c>
    </row>
    <row r="57" spans="1:641" ht="15" customHeight="1" x14ac:dyDescent="0.2">
      <c r="A57" s="63">
        <v>42440</v>
      </c>
      <c r="B57" s="63" t="s">
        <v>899</v>
      </c>
      <c r="C57" s="52" t="s">
        <v>1155</v>
      </c>
      <c r="D57" s="39" t="s">
        <v>2989</v>
      </c>
      <c r="E57" s="52" t="s">
        <v>3481</v>
      </c>
      <c r="F57" s="52" t="s">
        <v>3808</v>
      </c>
      <c r="G57" s="52">
        <v>8.8424479999999992</v>
      </c>
      <c r="H57" s="52">
        <v>-79.946430000000007</v>
      </c>
      <c r="I57" s="52"/>
      <c r="J57" s="52"/>
      <c r="K57" s="52">
        <v>-79.946430000000007</v>
      </c>
      <c r="L57" s="52">
        <v>185.957380411</v>
      </c>
      <c r="M57" s="39">
        <v>12</v>
      </c>
      <c r="N57" s="39"/>
      <c r="O57" s="39">
        <v>3</v>
      </c>
      <c r="P57" s="39" t="s">
        <v>3809</v>
      </c>
      <c r="Q57" s="39">
        <v>1</v>
      </c>
      <c r="R57" s="41">
        <v>60</v>
      </c>
      <c r="S57" s="39">
        <v>5</v>
      </c>
      <c r="T57" s="39">
        <v>2</v>
      </c>
      <c r="U57" s="39" t="s">
        <v>2454</v>
      </c>
      <c r="V57" s="39" t="s">
        <v>2455</v>
      </c>
      <c r="W57" s="39" t="s">
        <v>2456</v>
      </c>
      <c r="X57" s="39" t="s">
        <v>383</v>
      </c>
      <c r="Y57" s="39"/>
      <c r="Z57" s="39">
        <v>0</v>
      </c>
      <c r="AA57" s="39">
        <v>1</v>
      </c>
      <c r="AB57" s="39">
        <v>0</v>
      </c>
      <c r="AC57" s="39">
        <v>0</v>
      </c>
      <c r="AD57" s="39">
        <v>0</v>
      </c>
      <c r="AE57" s="39">
        <v>0</v>
      </c>
      <c r="AF57" s="39">
        <v>0</v>
      </c>
      <c r="AG57" s="39" t="s">
        <v>2598</v>
      </c>
      <c r="AH57" s="39" t="s">
        <v>2456</v>
      </c>
      <c r="AI57" s="39">
        <v>1</v>
      </c>
      <c r="AJ57" s="39">
        <v>1</v>
      </c>
      <c r="AK57" s="39">
        <v>0</v>
      </c>
      <c r="AL57" s="39">
        <v>1</v>
      </c>
      <c r="AM57" s="39">
        <v>0</v>
      </c>
      <c r="AN57" s="39">
        <v>0</v>
      </c>
      <c r="AO57" s="39">
        <v>0</v>
      </c>
      <c r="AP57" s="39" t="s">
        <v>3810</v>
      </c>
      <c r="AQ57" s="39">
        <v>1</v>
      </c>
      <c r="AR57" s="39" t="s">
        <v>383</v>
      </c>
      <c r="AS57" s="39">
        <v>40</v>
      </c>
      <c r="AT57" s="39">
        <v>40</v>
      </c>
      <c r="AU57" s="39">
        <v>1</v>
      </c>
      <c r="AV57" s="39"/>
      <c r="AW57" s="39">
        <v>1</v>
      </c>
      <c r="AX57" s="39">
        <v>2</v>
      </c>
      <c r="AY57" s="39">
        <v>1</v>
      </c>
      <c r="AZ57" s="39">
        <v>1</v>
      </c>
      <c r="BA57" s="39">
        <v>0</v>
      </c>
      <c r="BB57" s="39">
        <v>0</v>
      </c>
      <c r="BC57" s="39"/>
      <c r="BD57" s="39">
        <v>2</v>
      </c>
      <c r="BE57" s="39" t="s">
        <v>383</v>
      </c>
      <c r="BF57" s="39">
        <v>0</v>
      </c>
      <c r="BG57" s="39">
        <v>1</v>
      </c>
      <c r="BH57" s="39">
        <v>0</v>
      </c>
      <c r="BI57" s="39">
        <v>0</v>
      </c>
      <c r="BJ57" s="39"/>
      <c r="BK57" s="39">
        <v>2</v>
      </c>
      <c r="BL57" s="39">
        <v>1</v>
      </c>
      <c r="BM57" s="64" t="s">
        <v>383</v>
      </c>
      <c r="BN57" s="39">
        <v>1</v>
      </c>
      <c r="BO57" s="39">
        <v>0</v>
      </c>
      <c r="BP57" s="39">
        <v>0</v>
      </c>
      <c r="BQ57" s="39">
        <v>0</v>
      </c>
      <c r="BR57" s="39">
        <v>0</v>
      </c>
      <c r="BS57" s="39">
        <v>0</v>
      </c>
      <c r="BT57" s="39">
        <v>0</v>
      </c>
      <c r="BU57" s="39"/>
      <c r="BV57" s="39">
        <v>5</v>
      </c>
      <c r="BW57" s="39">
        <v>4</v>
      </c>
      <c r="BX57" s="39"/>
      <c r="BY57" s="39">
        <v>0</v>
      </c>
      <c r="BZ57" s="39">
        <v>0</v>
      </c>
      <c r="CA57" s="39">
        <v>0</v>
      </c>
      <c r="CB57" s="39">
        <v>1</v>
      </c>
      <c r="CC57" s="39" t="s">
        <v>3702</v>
      </c>
      <c r="CD57" s="39">
        <v>5</v>
      </c>
      <c r="CE57" s="39">
        <v>0</v>
      </c>
      <c r="CF57" s="39"/>
      <c r="CG57" s="39">
        <v>3</v>
      </c>
      <c r="CH57" s="39"/>
      <c r="CI57" s="39">
        <v>3</v>
      </c>
      <c r="CJ57" s="39">
        <v>3</v>
      </c>
      <c r="CK57" s="39"/>
      <c r="CL57" s="39" t="s">
        <v>2404</v>
      </c>
      <c r="CM57" s="39"/>
      <c r="CN57" s="39">
        <v>1</v>
      </c>
      <c r="CO57" s="39">
        <v>1</v>
      </c>
      <c r="CP57" s="39">
        <v>2</v>
      </c>
      <c r="CQ57" s="39"/>
      <c r="CR57" s="39">
        <v>0</v>
      </c>
      <c r="CS57" s="39"/>
      <c r="CT57" s="39">
        <v>0</v>
      </c>
      <c r="CU57" s="39">
        <v>0</v>
      </c>
      <c r="CV57" s="39">
        <v>1</v>
      </c>
      <c r="CW57" s="39"/>
      <c r="CX57" s="39">
        <v>0</v>
      </c>
      <c r="CY57" s="39">
        <v>1</v>
      </c>
      <c r="CZ57" s="41">
        <v>1</v>
      </c>
      <c r="DA57" s="39">
        <v>1</v>
      </c>
      <c r="DB57" s="39">
        <v>1</v>
      </c>
      <c r="DC57" s="39">
        <v>1</v>
      </c>
      <c r="DD57" s="39">
        <v>3</v>
      </c>
      <c r="DE57" s="39">
        <v>1</v>
      </c>
      <c r="DF57" s="41">
        <v>1</v>
      </c>
      <c r="DG57" s="39">
        <v>1</v>
      </c>
      <c r="DH57" s="39">
        <v>2</v>
      </c>
      <c r="DI57" s="39">
        <v>0</v>
      </c>
      <c r="DJ57" s="39"/>
      <c r="DK57" s="39"/>
      <c r="DL57" s="39">
        <v>0</v>
      </c>
      <c r="DM57" s="39"/>
      <c r="DN57" s="39">
        <v>0</v>
      </c>
      <c r="DO57" s="39"/>
      <c r="DP57" s="39">
        <v>1</v>
      </c>
      <c r="DQ57" s="39">
        <v>3</v>
      </c>
      <c r="DR57" s="39">
        <v>1</v>
      </c>
      <c r="DS57" s="39">
        <v>1</v>
      </c>
      <c r="DT57" s="39">
        <v>1</v>
      </c>
      <c r="DU57" s="39">
        <v>1</v>
      </c>
      <c r="DV57" s="39">
        <v>0</v>
      </c>
      <c r="DW57" s="39"/>
      <c r="DX57" s="39">
        <v>0</v>
      </c>
      <c r="DY57" s="39"/>
      <c r="DZ57" s="39">
        <v>1</v>
      </c>
      <c r="EA57" s="39" t="s">
        <v>2925</v>
      </c>
      <c r="EB57" s="39">
        <v>1</v>
      </c>
      <c r="EC57" s="39">
        <v>0</v>
      </c>
      <c r="ED57" s="39" t="s">
        <v>383</v>
      </c>
      <c r="EE57" s="39" t="s">
        <v>383</v>
      </c>
      <c r="EF57" s="39">
        <v>1</v>
      </c>
      <c r="EG57" s="39"/>
      <c r="EH57" s="39">
        <v>1</v>
      </c>
      <c r="EI57" s="39">
        <v>1</v>
      </c>
      <c r="EJ57" s="73" t="s">
        <v>2409</v>
      </c>
      <c r="EK57" s="39" t="s">
        <v>2462</v>
      </c>
      <c r="EL57" s="39" t="s">
        <v>2871</v>
      </c>
      <c r="EM57" s="39" t="s">
        <v>2464</v>
      </c>
      <c r="EN57" s="39">
        <v>0</v>
      </c>
      <c r="EO57" s="39">
        <v>1</v>
      </c>
      <c r="EP57" s="39" t="s">
        <v>2996</v>
      </c>
      <c r="EQ57" s="39" t="s">
        <v>2498</v>
      </c>
      <c r="ER57" s="39" t="s">
        <v>2462</v>
      </c>
      <c r="ES57" s="39" t="s">
        <v>2583</v>
      </c>
      <c r="ET57" s="39" t="s">
        <v>2469</v>
      </c>
      <c r="EU57" s="39">
        <v>0</v>
      </c>
      <c r="EV57" s="39">
        <v>0</v>
      </c>
      <c r="EW57" s="39" t="s">
        <v>383</v>
      </c>
      <c r="EX57" s="39" t="s">
        <v>383</v>
      </c>
      <c r="EY57" s="39" t="s">
        <v>383</v>
      </c>
      <c r="EZ57" s="39" t="s">
        <v>383</v>
      </c>
      <c r="FA57" s="39" t="s">
        <v>383</v>
      </c>
      <c r="FB57" s="39" t="s">
        <v>383</v>
      </c>
      <c r="FC57" s="39">
        <v>1</v>
      </c>
      <c r="FD57" s="39" t="s">
        <v>3487</v>
      </c>
      <c r="FE57" s="39" t="s">
        <v>2498</v>
      </c>
      <c r="FF57" s="39" t="s">
        <v>2466</v>
      </c>
      <c r="FG57" s="39" t="s">
        <v>3043</v>
      </c>
      <c r="FH57" s="39" t="s">
        <v>2415</v>
      </c>
      <c r="FI57" s="39">
        <v>0</v>
      </c>
      <c r="FJ57" s="39">
        <v>1</v>
      </c>
      <c r="FK57" s="39" t="s">
        <v>3487</v>
      </c>
      <c r="FL57" s="39" t="s">
        <v>2498</v>
      </c>
      <c r="FM57" s="39" t="s">
        <v>2466</v>
      </c>
      <c r="FN57" s="39" t="s">
        <v>2824</v>
      </c>
      <c r="FO57" s="39" t="s">
        <v>2415</v>
      </c>
      <c r="FP57" s="39">
        <v>0</v>
      </c>
      <c r="FQ57" s="39">
        <v>0</v>
      </c>
      <c r="FR57" s="39" t="s">
        <v>383</v>
      </c>
      <c r="FS57" s="39" t="s">
        <v>383</v>
      </c>
      <c r="FT57" s="39" t="s">
        <v>383</v>
      </c>
      <c r="FU57" s="39" t="s">
        <v>383</v>
      </c>
      <c r="FV57" s="39" t="s">
        <v>383</v>
      </c>
      <c r="FW57" s="39" t="s">
        <v>383</v>
      </c>
      <c r="FX57" s="39">
        <v>1</v>
      </c>
      <c r="FY57" s="39">
        <v>1</v>
      </c>
      <c r="FZ57" s="39" t="s">
        <v>2409</v>
      </c>
      <c r="GA57" s="39" t="s">
        <v>2462</v>
      </c>
      <c r="GB57" s="39" t="s">
        <v>383</v>
      </c>
      <c r="GC57" s="39" t="s">
        <v>383</v>
      </c>
      <c r="GD57" s="39">
        <v>0</v>
      </c>
      <c r="GE57" s="39">
        <v>1</v>
      </c>
      <c r="GF57" s="39" t="s">
        <v>3487</v>
      </c>
      <c r="GG57" s="39" t="s">
        <v>2498</v>
      </c>
      <c r="GH57" s="39" t="s">
        <v>2410</v>
      </c>
      <c r="GI57" s="39" t="s">
        <v>383</v>
      </c>
      <c r="GJ57" s="39" t="s">
        <v>383</v>
      </c>
      <c r="GK57" s="39">
        <v>0</v>
      </c>
      <c r="GL57" s="39">
        <v>1</v>
      </c>
      <c r="GM57" s="39" t="s">
        <v>3687</v>
      </c>
      <c r="GN57" s="39" t="s">
        <v>383</v>
      </c>
      <c r="GO57" s="39" t="s">
        <v>383</v>
      </c>
      <c r="GP57" s="39" t="s">
        <v>2462</v>
      </c>
      <c r="GQ57" s="39" t="s">
        <v>383</v>
      </c>
      <c r="GR57" s="39" t="s">
        <v>383</v>
      </c>
      <c r="GS57" s="39">
        <v>0</v>
      </c>
      <c r="GT57" s="39">
        <v>0</v>
      </c>
      <c r="GU57" s="39" t="s">
        <v>383</v>
      </c>
      <c r="GV57" s="39"/>
      <c r="GW57" s="39">
        <v>1</v>
      </c>
      <c r="GX57" s="39">
        <v>5</v>
      </c>
      <c r="GY57" s="39"/>
      <c r="GZ57" s="39">
        <v>1</v>
      </c>
      <c r="HA57" s="39">
        <v>5</v>
      </c>
      <c r="HB57" s="39"/>
      <c r="HC57" s="39">
        <v>0</v>
      </c>
      <c r="HD57" s="39" t="s">
        <v>383</v>
      </c>
      <c r="HE57" s="39"/>
      <c r="HF57" s="39">
        <v>0</v>
      </c>
      <c r="HG57" s="39" t="s">
        <v>383</v>
      </c>
      <c r="HH57" s="39"/>
      <c r="HI57" s="39">
        <v>1</v>
      </c>
      <c r="HJ57" s="39">
        <v>5</v>
      </c>
      <c r="HK57" s="39"/>
      <c r="HL57" s="39">
        <v>1</v>
      </c>
      <c r="HM57" s="39">
        <v>5</v>
      </c>
      <c r="HN57" s="39" t="s">
        <v>3811</v>
      </c>
      <c r="HO57" s="39">
        <v>0</v>
      </c>
      <c r="HP57" s="39" t="s">
        <v>383</v>
      </c>
      <c r="HQ57" s="39">
        <v>0</v>
      </c>
      <c r="HR57" s="39" t="s">
        <v>383</v>
      </c>
      <c r="HS57" s="39">
        <v>0</v>
      </c>
      <c r="HT57" s="39"/>
      <c r="HU57" s="39" t="s">
        <v>383</v>
      </c>
      <c r="HV57" s="39" t="s">
        <v>383</v>
      </c>
      <c r="HW57" s="39"/>
      <c r="HX57" s="39" t="s">
        <v>383</v>
      </c>
      <c r="HY57" s="39" t="s">
        <v>2417</v>
      </c>
      <c r="HZ57" s="39"/>
      <c r="IA57" s="39" t="s">
        <v>1738</v>
      </c>
      <c r="IB57" s="39"/>
      <c r="IC57" s="39">
        <v>1</v>
      </c>
      <c r="ID57" s="39">
        <v>1</v>
      </c>
      <c r="IE57" s="39">
        <v>0</v>
      </c>
      <c r="IF57" s="39">
        <v>0</v>
      </c>
      <c r="IG57" s="39">
        <v>1</v>
      </c>
      <c r="IH57" s="39">
        <v>10</v>
      </c>
      <c r="II57" s="39">
        <v>0</v>
      </c>
      <c r="IJ57" s="39">
        <v>0</v>
      </c>
      <c r="IK57" s="39" t="s">
        <v>383</v>
      </c>
      <c r="IL57" s="39">
        <v>0</v>
      </c>
      <c r="IM57" s="39">
        <v>0</v>
      </c>
      <c r="IN57" s="39" t="s">
        <v>383</v>
      </c>
      <c r="IO57" s="39" t="s">
        <v>383</v>
      </c>
      <c r="IP57" s="39" t="s">
        <v>383</v>
      </c>
      <c r="IQ57" s="39">
        <v>0</v>
      </c>
      <c r="IR57" s="39">
        <v>0</v>
      </c>
      <c r="IS57" s="39" t="s">
        <v>383</v>
      </c>
      <c r="IT57" s="39" t="s">
        <v>383</v>
      </c>
      <c r="IU57" s="39" t="s">
        <v>383</v>
      </c>
      <c r="IV57" s="39">
        <v>0</v>
      </c>
      <c r="IW57" s="39">
        <v>0</v>
      </c>
      <c r="IX57" s="39" t="s">
        <v>383</v>
      </c>
      <c r="IY57" s="39" t="s">
        <v>383</v>
      </c>
      <c r="IZ57" s="39" t="s">
        <v>383</v>
      </c>
      <c r="JA57" s="39">
        <v>1</v>
      </c>
      <c r="JB57" s="39">
        <v>3</v>
      </c>
      <c r="JC57" s="39">
        <v>0</v>
      </c>
      <c r="JD57" s="39">
        <v>1</v>
      </c>
      <c r="JE57" s="39">
        <v>0</v>
      </c>
      <c r="JF57" s="39">
        <v>0</v>
      </c>
      <c r="JG57" s="39">
        <v>0</v>
      </c>
      <c r="JH57" s="39" t="s">
        <v>383</v>
      </c>
      <c r="JI57" s="39" t="s">
        <v>383</v>
      </c>
      <c r="JJ57" s="39">
        <v>0</v>
      </c>
      <c r="JK57" s="39">
        <v>0</v>
      </c>
      <c r="JL57" s="39" t="s">
        <v>383</v>
      </c>
      <c r="JM57" s="39" t="s">
        <v>383</v>
      </c>
      <c r="JN57" s="39" t="s">
        <v>3812</v>
      </c>
      <c r="JO57" s="39">
        <v>1</v>
      </c>
      <c r="JP57" s="39">
        <v>2</v>
      </c>
      <c r="JQ57" s="39">
        <v>2</v>
      </c>
      <c r="JR57" s="39">
        <v>2</v>
      </c>
      <c r="JS57" s="39">
        <v>2</v>
      </c>
      <c r="JT57" s="39">
        <v>0</v>
      </c>
      <c r="JU57" s="39">
        <v>0</v>
      </c>
      <c r="JV57" s="39">
        <v>0</v>
      </c>
      <c r="JW57" s="39">
        <v>0</v>
      </c>
      <c r="JX57" s="39">
        <v>1</v>
      </c>
      <c r="JY57" s="39">
        <v>0</v>
      </c>
      <c r="JZ57" s="39">
        <v>2</v>
      </c>
      <c r="KA57" s="39">
        <v>2</v>
      </c>
      <c r="KB57" s="39">
        <v>2</v>
      </c>
      <c r="KC57" s="39">
        <v>1</v>
      </c>
      <c r="KD57" s="39">
        <v>2</v>
      </c>
      <c r="KE57" s="39">
        <v>8</v>
      </c>
      <c r="KF57" s="39">
        <v>10</v>
      </c>
      <c r="KG57" s="39"/>
      <c r="KH57" s="39">
        <v>2</v>
      </c>
      <c r="KI57" s="39">
        <v>10</v>
      </c>
      <c r="KJ57" s="39"/>
      <c r="KK57" s="39" t="s">
        <v>383</v>
      </c>
      <c r="KL57" s="39"/>
      <c r="KM57" s="39"/>
      <c r="KN57" s="39" t="s">
        <v>383</v>
      </c>
      <c r="KO57" s="39"/>
      <c r="KP57" s="39"/>
      <c r="KQ57" s="39">
        <v>3</v>
      </c>
      <c r="KR57" s="39">
        <v>3</v>
      </c>
      <c r="KS57" s="39" t="s">
        <v>2473</v>
      </c>
      <c r="KT57" s="39" t="s">
        <v>3671</v>
      </c>
      <c r="KU57" s="39">
        <v>1</v>
      </c>
      <c r="KV57" s="39">
        <v>0</v>
      </c>
      <c r="KW57" s="39">
        <v>0</v>
      </c>
      <c r="KX57" s="39">
        <v>1</v>
      </c>
      <c r="KY57" s="39">
        <v>0</v>
      </c>
      <c r="KZ57" s="39">
        <v>0</v>
      </c>
      <c r="LA57" s="39">
        <v>0</v>
      </c>
      <c r="LB57" s="39">
        <v>0</v>
      </c>
      <c r="LC57" s="39">
        <v>0</v>
      </c>
      <c r="LD57" s="39"/>
      <c r="LE57" s="39">
        <v>1</v>
      </c>
      <c r="LF57" s="39">
        <v>1</v>
      </c>
      <c r="LG57" s="39">
        <v>0</v>
      </c>
      <c r="LH57" s="39">
        <v>0</v>
      </c>
      <c r="LI57" s="39">
        <v>0</v>
      </c>
      <c r="LJ57" s="39"/>
      <c r="LK57" s="39" t="s">
        <v>2421</v>
      </c>
      <c r="LL57" s="39">
        <v>1</v>
      </c>
      <c r="LM57" s="39">
        <v>0</v>
      </c>
      <c r="LN57" s="39">
        <v>0</v>
      </c>
      <c r="LO57" s="39">
        <v>0</v>
      </c>
      <c r="LP57" s="39">
        <v>0</v>
      </c>
      <c r="LQ57" s="39"/>
      <c r="LR57" s="39">
        <v>3</v>
      </c>
      <c r="LS57" s="39"/>
      <c r="LT57" s="39">
        <v>1</v>
      </c>
      <c r="LU57" s="39" t="s">
        <v>2806</v>
      </c>
      <c r="LV57" s="39">
        <v>1</v>
      </c>
      <c r="LW57" s="39">
        <v>0</v>
      </c>
      <c r="LX57" s="39">
        <v>0</v>
      </c>
      <c r="LY57" s="39"/>
      <c r="LZ57" s="39">
        <v>1</v>
      </c>
      <c r="MA57" s="39">
        <v>1</v>
      </c>
      <c r="MB57" s="39">
        <v>0</v>
      </c>
      <c r="MC57" s="39">
        <v>0</v>
      </c>
      <c r="MD57" s="39">
        <v>0</v>
      </c>
      <c r="ME57" s="39" t="s">
        <v>383</v>
      </c>
      <c r="MF57" s="39"/>
      <c r="MG57" s="39">
        <v>0</v>
      </c>
      <c r="MH57" s="39"/>
      <c r="MI57" s="39">
        <v>1</v>
      </c>
      <c r="MJ57" s="39" t="s">
        <v>3813</v>
      </c>
      <c r="MK57" s="39">
        <v>0</v>
      </c>
      <c r="ML57" s="39">
        <v>0</v>
      </c>
      <c r="MM57" s="39">
        <v>1</v>
      </c>
      <c r="MN57" s="39">
        <v>0</v>
      </c>
      <c r="MO57" s="39"/>
      <c r="MP57" s="39"/>
      <c r="MQ57" s="39">
        <v>1</v>
      </c>
      <c r="MR57" s="39">
        <v>0</v>
      </c>
      <c r="MS57" s="39"/>
      <c r="MT57" s="39"/>
      <c r="MU57" s="39"/>
      <c r="MV57" s="39">
        <v>0</v>
      </c>
      <c r="MW57" s="39" t="s">
        <v>383</v>
      </c>
      <c r="MX57" s="39" t="s">
        <v>383</v>
      </c>
      <c r="MY57" s="39" t="s">
        <v>383</v>
      </c>
      <c r="MZ57" s="39" t="s">
        <v>383</v>
      </c>
      <c r="NA57" s="39" t="s">
        <v>383</v>
      </c>
      <c r="NB57" s="39" t="s">
        <v>383</v>
      </c>
      <c r="NC57" s="39" t="s">
        <v>383</v>
      </c>
      <c r="ND57" s="39" t="s">
        <v>383</v>
      </c>
      <c r="NE57" s="39" t="s">
        <v>383</v>
      </c>
      <c r="NF57" s="39" t="s">
        <v>383</v>
      </c>
      <c r="NG57" s="39"/>
      <c r="NH57" s="39" t="s">
        <v>3814</v>
      </c>
      <c r="NI57" s="39"/>
      <c r="NJ57" s="39" t="s">
        <v>2428</v>
      </c>
      <c r="NK57" s="39" t="s">
        <v>2428</v>
      </c>
      <c r="NL57" s="39" t="s">
        <v>3815</v>
      </c>
      <c r="NM57" s="39">
        <v>0</v>
      </c>
      <c r="NN57" s="39"/>
      <c r="NO57" s="39"/>
      <c r="NP57" s="39"/>
      <c r="NQ57" s="39"/>
      <c r="NR57" s="39"/>
      <c r="NS57" s="39"/>
      <c r="NT57" s="39"/>
      <c r="NU57" s="39"/>
      <c r="NV57" s="39"/>
      <c r="NW57" s="64">
        <v>0</v>
      </c>
      <c r="NX57" s="39"/>
      <c r="NY57" s="39">
        <v>1</v>
      </c>
      <c r="NZ57" s="39">
        <v>1</v>
      </c>
      <c r="OA57" s="39" t="s">
        <v>2564</v>
      </c>
      <c r="OB57" s="39">
        <v>0</v>
      </c>
      <c r="OC57" s="39">
        <v>1</v>
      </c>
      <c r="OD57" s="39">
        <v>0</v>
      </c>
      <c r="OE57" s="39">
        <v>0</v>
      </c>
      <c r="OF57" s="39">
        <v>0</v>
      </c>
      <c r="OG57" s="39">
        <v>0</v>
      </c>
      <c r="OH57" s="39">
        <v>0</v>
      </c>
      <c r="OI57" s="39">
        <v>0</v>
      </c>
      <c r="OJ57" s="39"/>
      <c r="OK57" s="39">
        <v>1</v>
      </c>
      <c r="OL57" s="39"/>
      <c r="OM57" s="39" t="s">
        <v>2434</v>
      </c>
      <c r="ON57" s="39">
        <v>1</v>
      </c>
      <c r="OO57" s="39">
        <v>0</v>
      </c>
      <c r="OP57" s="39">
        <v>0</v>
      </c>
      <c r="OQ57" s="39">
        <v>0</v>
      </c>
      <c r="OR57" s="39">
        <v>0</v>
      </c>
      <c r="OS57" s="39">
        <v>0</v>
      </c>
      <c r="OT57" s="39">
        <v>0</v>
      </c>
      <c r="OU57" s="39">
        <v>0</v>
      </c>
      <c r="OV57" s="39">
        <v>0</v>
      </c>
      <c r="OW57" s="39">
        <v>0</v>
      </c>
      <c r="OX57" s="39"/>
      <c r="OY57" s="39"/>
      <c r="OZ57" s="39" t="s">
        <v>1241</v>
      </c>
      <c r="PA57" s="39">
        <v>0</v>
      </c>
      <c r="PB57" s="39">
        <v>0</v>
      </c>
      <c r="PC57" s="39">
        <v>0</v>
      </c>
      <c r="PD57" s="39">
        <v>0</v>
      </c>
      <c r="PE57" s="39">
        <v>1</v>
      </c>
      <c r="PF57" s="39">
        <v>0</v>
      </c>
      <c r="PG57" s="39">
        <v>0</v>
      </c>
      <c r="PH57" s="39"/>
      <c r="PI57" s="39">
        <v>1</v>
      </c>
      <c r="PJ57" s="39" t="s">
        <v>3030</v>
      </c>
      <c r="PK57" s="39">
        <v>0</v>
      </c>
      <c r="PL57" s="39">
        <v>0</v>
      </c>
      <c r="PM57" s="39">
        <v>0</v>
      </c>
      <c r="PN57" s="39">
        <v>0</v>
      </c>
      <c r="PO57" s="39">
        <v>0</v>
      </c>
      <c r="PP57" s="39">
        <v>0</v>
      </c>
      <c r="PQ57" s="39">
        <v>1</v>
      </c>
      <c r="PR57" s="39">
        <v>1</v>
      </c>
      <c r="PS57" s="39">
        <v>0</v>
      </c>
      <c r="PT57" s="39"/>
      <c r="PU57" s="39"/>
      <c r="PV57" s="39"/>
      <c r="PW57" s="39">
        <v>0</v>
      </c>
      <c r="PX57" s="39"/>
      <c r="PY57" s="39"/>
      <c r="PZ57" s="39" t="s">
        <v>383</v>
      </c>
      <c r="QA57" s="39" t="s">
        <v>3316</v>
      </c>
      <c r="QB57" s="39" t="s">
        <v>2839</v>
      </c>
      <c r="QC57" s="39" t="s">
        <v>2840</v>
      </c>
      <c r="QD57" s="39">
        <v>1</v>
      </c>
      <c r="QE57" s="39">
        <v>1</v>
      </c>
      <c r="QF57" s="39">
        <v>0</v>
      </c>
      <c r="QG57" s="39">
        <v>0</v>
      </c>
      <c r="QH57" s="39">
        <v>0</v>
      </c>
      <c r="QI57" s="39">
        <v>0</v>
      </c>
      <c r="QJ57" s="39">
        <v>0</v>
      </c>
      <c r="QK57" s="39">
        <v>0</v>
      </c>
      <c r="QL57" s="39"/>
      <c r="QM57" s="39" t="s">
        <v>2442</v>
      </c>
      <c r="QN57" s="64">
        <v>1</v>
      </c>
      <c r="QO57" s="39">
        <v>0</v>
      </c>
      <c r="QP57" s="39">
        <v>0</v>
      </c>
      <c r="QQ57" s="39">
        <v>0</v>
      </c>
      <c r="QR57" s="39">
        <v>0</v>
      </c>
      <c r="QS57" s="39"/>
      <c r="QT57" s="39" t="s">
        <v>2435</v>
      </c>
      <c r="QU57" s="39">
        <v>0</v>
      </c>
      <c r="QV57" s="39">
        <v>0</v>
      </c>
      <c r="QW57" s="39">
        <v>0</v>
      </c>
      <c r="QX57" s="39">
        <v>0</v>
      </c>
      <c r="QY57" s="39">
        <v>0</v>
      </c>
      <c r="QZ57" s="39">
        <v>1</v>
      </c>
      <c r="RA57" s="29">
        <v>0</v>
      </c>
      <c r="RB57" s="29"/>
      <c r="RC57" s="39">
        <v>1</v>
      </c>
      <c r="RD57" s="39">
        <v>0</v>
      </c>
      <c r="RE57" s="39">
        <v>0</v>
      </c>
      <c r="RF57" s="39"/>
      <c r="RG57" s="39">
        <v>0</v>
      </c>
      <c r="RH57" s="39">
        <v>0</v>
      </c>
      <c r="RI57" s="39"/>
      <c r="RJ57" s="39">
        <v>0</v>
      </c>
      <c r="RK57" s="39">
        <v>0</v>
      </c>
      <c r="RL57" s="39"/>
      <c r="RM57" s="39">
        <v>0</v>
      </c>
      <c r="RN57" s="39">
        <v>0</v>
      </c>
      <c r="RO57" s="39"/>
      <c r="RP57" s="39">
        <v>1</v>
      </c>
      <c r="RQ57" s="39" t="s">
        <v>3816</v>
      </c>
      <c r="RR57" s="39" t="s">
        <v>2720</v>
      </c>
      <c r="RS57" s="39">
        <v>0</v>
      </c>
      <c r="RT57" s="39">
        <v>1</v>
      </c>
      <c r="RU57" s="39">
        <v>0</v>
      </c>
      <c r="RV57" s="39">
        <v>0</v>
      </c>
      <c r="RW57" s="39">
        <v>0</v>
      </c>
      <c r="RX57" s="39">
        <v>0</v>
      </c>
      <c r="RY57" s="39">
        <v>0</v>
      </c>
      <c r="RZ57" s="39">
        <v>0</v>
      </c>
      <c r="SA57" s="39">
        <v>0</v>
      </c>
      <c r="SB57" s="39">
        <v>0</v>
      </c>
      <c r="SC57" s="39">
        <v>0</v>
      </c>
      <c r="SD57" s="39">
        <v>0</v>
      </c>
      <c r="SE57" s="39">
        <v>0</v>
      </c>
      <c r="SF57" s="39">
        <v>0</v>
      </c>
      <c r="SG57" s="39"/>
      <c r="SH57" s="39"/>
      <c r="SI57" s="39" t="s">
        <v>2435</v>
      </c>
      <c r="SJ57" s="39">
        <v>0</v>
      </c>
      <c r="SK57" s="39">
        <v>0</v>
      </c>
      <c r="SL57" s="39">
        <v>0</v>
      </c>
      <c r="SM57" s="39">
        <v>0</v>
      </c>
      <c r="SN57" s="39">
        <v>0</v>
      </c>
      <c r="SO57" s="39">
        <v>0</v>
      </c>
      <c r="SP57" s="39">
        <v>0</v>
      </c>
      <c r="SQ57" s="39">
        <v>0</v>
      </c>
      <c r="SR57" s="39">
        <v>0</v>
      </c>
      <c r="SS57" s="39">
        <v>1</v>
      </c>
      <c r="ST57" s="39"/>
      <c r="SU57" s="39" t="s">
        <v>2447</v>
      </c>
      <c r="SV57" s="39">
        <v>1</v>
      </c>
      <c r="SW57" s="39">
        <v>0</v>
      </c>
      <c r="SX57" s="39">
        <v>0</v>
      </c>
      <c r="SY57" s="39">
        <v>0</v>
      </c>
      <c r="SZ57" s="39">
        <v>0</v>
      </c>
      <c r="TA57" s="39"/>
      <c r="TB57" s="39"/>
      <c r="TC57" s="39"/>
      <c r="TD57" s="39">
        <v>1</v>
      </c>
      <c r="TE57" s="39"/>
      <c r="TF57" s="39">
        <v>1</v>
      </c>
      <c r="TG57" s="39"/>
      <c r="TH57" s="39" t="s">
        <v>2537</v>
      </c>
      <c r="TI57" s="39">
        <v>0</v>
      </c>
      <c r="TJ57" s="39">
        <v>0</v>
      </c>
      <c r="TK57" s="39">
        <v>1</v>
      </c>
      <c r="TL57" s="39">
        <v>0</v>
      </c>
      <c r="TM57" s="39">
        <v>0</v>
      </c>
      <c r="TN57" s="39">
        <v>0</v>
      </c>
      <c r="TO57" s="39">
        <v>1</v>
      </c>
      <c r="TP57" s="39">
        <v>0</v>
      </c>
      <c r="TQ57" s="74" t="s">
        <v>3654</v>
      </c>
      <c r="TR57" s="39">
        <v>1</v>
      </c>
      <c r="TS57" s="39" t="s">
        <v>2435</v>
      </c>
      <c r="TT57" s="39">
        <v>0</v>
      </c>
      <c r="TU57" s="39">
        <v>0</v>
      </c>
      <c r="TV57" s="39">
        <v>0</v>
      </c>
      <c r="TW57" s="39">
        <v>0</v>
      </c>
      <c r="TX57" s="39">
        <v>0</v>
      </c>
      <c r="TY57" s="39">
        <v>0</v>
      </c>
      <c r="TZ57" s="39">
        <v>0</v>
      </c>
      <c r="UA57" s="39">
        <v>0</v>
      </c>
      <c r="UB57" s="39">
        <v>1</v>
      </c>
      <c r="UC57" s="39"/>
      <c r="UD57" s="39">
        <f>SUM(TT57+TV57+TW57+TX57)</f>
        <v>0</v>
      </c>
      <c r="UE57" s="39" t="s">
        <v>2565</v>
      </c>
      <c r="UF57" s="39">
        <v>0</v>
      </c>
      <c r="UG57" s="39">
        <v>0</v>
      </c>
      <c r="UH57" s="39">
        <v>1</v>
      </c>
      <c r="UI57" s="39">
        <v>0</v>
      </c>
      <c r="UJ57" s="39">
        <v>0</v>
      </c>
      <c r="UK57" s="39">
        <v>0</v>
      </c>
      <c r="UL57" s="39">
        <v>1</v>
      </c>
      <c r="UM57" s="39" t="s">
        <v>2418</v>
      </c>
      <c r="UN57" s="39">
        <v>0</v>
      </c>
      <c r="UO57" s="39" t="s">
        <v>383</v>
      </c>
      <c r="UP57" s="39" t="s">
        <v>383</v>
      </c>
      <c r="UQ57" s="39" t="s">
        <v>383</v>
      </c>
      <c r="UR57" s="39" t="s">
        <v>383</v>
      </c>
      <c r="US57" s="39" t="s">
        <v>383</v>
      </c>
      <c r="UT57" s="39" t="s">
        <v>383</v>
      </c>
      <c r="UU57" s="39" t="s">
        <v>383</v>
      </c>
      <c r="UV57" s="39">
        <v>1</v>
      </c>
      <c r="UW57" s="39" t="s">
        <v>3495</v>
      </c>
      <c r="UX57" s="39" t="s">
        <v>2792</v>
      </c>
      <c r="UY57" s="39" t="s">
        <v>2846</v>
      </c>
      <c r="UZ57" s="39">
        <v>1</v>
      </c>
      <c r="VA57" s="39">
        <v>0</v>
      </c>
      <c r="VB57" s="39">
        <v>0</v>
      </c>
      <c r="VC57" s="39">
        <v>0</v>
      </c>
      <c r="VD57" s="39">
        <v>0</v>
      </c>
      <c r="VE57" s="39">
        <v>0</v>
      </c>
      <c r="VF57" s="39">
        <v>0</v>
      </c>
      <c r="VG57" s="39">
        <v>0</v>
      </c>
      <c r="VH57" s="39"/>
      <c r="VI57" s="39">
        <v>1</v>
      </c>
      <c r="VJ57" s="39">
        <v>1</v>
      </c>
      <c r="VK57" s="39">
        <v>3</v>
      </c>
      <c r="VL57" s="39"/>
      <c r="VM57" s="39" t="s">
        <v>383</v>
      </c>
      <c r="VN57" s="39" t="s">
        <v>383</v>
      </c>
      <c r="VO57" s="39" t="s">
        <v>383</v>
      </c>
      <c r="VP57" s="39" t="s">
        <v>383</v>
      </c>
      <c r="VQ57" s="39" t="s">
        <v>383</v>
      </c>
      <c r="VR57" s="39" t="s">
        <v>383</v>
      </c>
      <c r="VS57" s="39" t="s">
        <v>383</v>
      </c>
      <c r="VT57" s="39" t="s">
        <v>383</v>
      </c>
      <c r="VU57" s="39" t="s">
        <v>383</v>
      </c>
      <c r="VV57" s="39" t="s">
        <v>3817</v>
      </c>
      <c r="VW57" s="39" t="s">
        <v>2484</v>
      </c>
      <c r="VX57" s="39">
        <v>0</v>
      </c>
      <c r="VY57" s="39">
        <v>0</v>
      </c>
      <c r="VZ57" s="39">
        <v>1</v>
      </c>
      <c r="WA57" s="39">
        <v>0</v>
      </c>
      <c r="WB57" s="39">
        <v>0</v>
      </c>
      <c r="WC57" s="39">
        <v>0</v>
      </c>
      <c r="WD57" s="39">
        <v>0</v>
      </c>
      <c r="WE57" s="39">
        <v>0</v>
      </c>
      <c r="WF57" s="39">
        <v>0</v>
      </c>
      <c r="WG57" s="39">
        <v>0</v>
      </c>
      <c r="WH57" s="39">
        <v>0</v>
      </c>
      <c r="WI57" s="39">
        <v>0</v>
      </c>
      <c r="WJ57" s="39">
        <v>0</v>
      </c>
      <c r="WK57" s="39">
        <v>0</v>
      </c>
      <c r="WL57" s="39"/>
      <c r="WM57" s="39"/>
      <c r="WN57" s="39"/>
      <c r="WO57" s="39">
        <f t="shared" si="6"/>
        <v>1</v>
      </c>
      <c r="WP57" s="39" t="s">
        <v>2577</v>
      </c>
      <c r="WQ57" s="39"/>
      <c r="WR57" s="39" t="s">
        <v>2435</v>
      </c>
      <c r="WS57" s="39">
        <v>0</v>
      </c>
      <c r="WT57" s="39">
        <v>0</v>
      </c>
      <c r="WU57" s="39">
        <v>0</v>
      </c>
      <c r="WV57" s="39">
        <v>0</v>
      </c>
      <c r="WW57" s="39">
        <v>0</v>
      </c>
      <c r="WX57" s="39">
        <v>0</v>
      </c>
      <c r="WY57" s="39">
        <v>0</v>
      </c>
      <c r="WZ57" s="39">
        <v>0</v>
      </c>
      <c r="XA57" s="39">
        <v>0</v>
      </c>
      <c r="XB57" s="39">
        <v>1</v>
      </c>
      <c r="XC57" s="39">
        <v>0</v>
      </c>
      <c r="XD57" s="39"/>
      <c r="XE57" s="39"/>
      <c r="XF57" s="39">
        <f t="shared" si="5"/>
        <v>0</v>
      </c>
      <c r="XG57" s="39" t="s">
        <v>3259</v>
      </c>
      <c r="XH57" s="39">
        <v>1</v>
      </c>
      <c r="XI57" s="39">
        <v>0</v>
      </c>
      <c r="XJ57" s="39">
        <v>0</v>
      </c>
      <c r="XK57" s="39">
        <v>0</v>
      </c>
      <c r="XL57" s="39">
        <v>1</v>
      </c>
      <c r="XM57" s="39"/>
      <c r="XN57" s="39"/>
      <c r="XO57" s="57" t="e">
        <f>SUM(XF57+WO57+VA57+UD57+TR57+TD57+#REF!)</f>
        <v>#REF!</v>
      </c>
      <c r="XP57" s="57">
        <v>4</v>
      </c>
      <c r="XQ57" s="56">
        <v>1</v>
      </c>
    </row>
    <row r="58" spans="1:641" ht="15" customHeight="1" x14ac:dyDescent="0.2">
      <c r="A58" s="63">
        <v>42440</v>
      </c>
      <c r="B58" s="63" t="s">
        <v>899</v>
      </c>
      <c r="C58" s="52" t="s">
        <v>1166</v>
      </c>
      <c r="D58" s="39" t="s">
        <v>3347</v>
      </c>
      <c r="E58" s="52" t="s">
        <v>3481</v>
      </c>
      <c r="F58" s="52" t="s">
        <v>3818</v>
      </c>
      <c r="G58" s="52">
        <v>8.8431010000000008</v>
      </c>
      <c r="H58" s="52">
        <v>-79.946734000000006</v>
      </c>
      <c r="I58" s="52"/>
      <c r="J58" s="52"/>
      <c r="K58" s="52">
        <v>-79.946734000000006</v>
      </c>
      <c r="L58" s="52">
        <v>243.01317143399999</v>
      </c>
      <c r="M58" s="39">
        <v>48</v>
      </c>
      <c r="N58" s="39"/>
      <c r="O58" s="39">
        <v>3</v>
      </c>
      <c r="P58" s="39" t="s">
        <v>3819</v>
      </c>
      <c r="Q58" s="39">
        <v>1</v>
      </c>
      <c r="R58" s="41">
        <v>63</v>
      </c>
      <c r="S58" s="39">
        <v>2</v>
      </c>
      <c r="T58" s="39">
        <v>2</v>
      </c>
      <c r="U58" s="39" t="s">
        <v>2454</v>
      </c>
      <c r="V58" s="39" t="s">
        <v>2455</v>
      </c>
      <c r="W58" s="39" t="s">
        <v>2456</v>
      </c>
      <c r="X58" s="39" t="s">
        <v>383</v>
      </c>
      <c r="Y58" s="39"/>
      <c r="Z58" s="39">
        <v>0</v>
      </c>
      <c r="AA58" s="39">
        <v>1</v>
      </c>
      <c r="AB58" s="39">
        <v>0</v>
      </c>
      <c r="AC58" s="39">
        <v>0</v>
      </c>
      <c r="AD58" s="39">
        <v>0</v>
      </c>
      <c r="AE58" s="39">
        <v>0</v>
      </c>
      <c r="AF58" s="39">
        <v>0</v>
      </c>
      <c r="AG58" s="39" t="s">
        <v>2401</v>
      </c>
      <c r="AH58" s="39" t="s">
        <v>383</v>
      </c>
      <c r="AI58" s="39">
        <v>0</v>
      </c>
      <c r="AJ58" s="39">
        <v>0</v>
      </c>
      <c r="AK58" s="39">
        <v>0</v>
      </c>
      <c r="AL58" s="39">
        <v>1</v>
      </c>
      <c r="AM58" s="39">
        <v>0</v>
      </c>
      <c r="AN58" s="39">
        <v>0</v>
      </c>
      <c r="AO58" s="39">
        <v>0</v>
      </c>
      <c r="AP58" s="39" t="s">
        <v>2600</v>
      </c>
      <c r="AQ58" s="39">
        <v>0</v>
      </c>
      <c r="AR58" s="39"/>
      <c r="AS58" s="39">
        <v>15</v>
      </c>
      <c r="AT58" s="39">
        <v>63</v>
      </c>
      <c r="AU58" s="39">
        <v>1</v>
      </c>
      <c r="AV58" s="39"/>
      <c r="AW58" s="39">
        <v>2</v>
      </c>
      <c r="AX58" s="39" t="s">
        <v>383</v>
      </c>
      <c r="AY58" s="39">
        <v>0</v>
      </c>
      <c r="AZ58" s="39">
        <v>1</v>
      </c>
      <c r="BA58" s="39">
        <v>0</v>
      </c>
      <c r="BB58" s="39">
        <v>0</v>
      </c>
      <c r="BC58" s="39"/>
      <c r="BD58" s="39">
        <v>2</v>
      </c>
      <c r="BE58" s="39" t="s">
        <v>383</v>
      </c>
      <c r="BF58" s="39">
        <v>0</v>
      </c>
      <c r="BG58" s="39">
        <v>1</v>
      </c>
      <c r="BH58" s="39">
        <v>0</v>
      </c>
      <c r="BI58" s="39">
        <v>0</v>
      </c>
      <c r="BJ58" s="39"/>
      <c r="BK58" s="39">
        <v>5</v>
      </c>
      <c r="BL58" s="39">
        <v>1</v>
      </c>
      <c r="BM58" s="64" t="s">
        <v>383</v>
      </c>
      <c r="BN58" s="39">
        <v>1</v>
      </c>
      <c r="BO58" s="39">
        <v>0</v>
      </c>
      <c r="BP58" s="39">
        <v>0</v>
      </c>
      <c r="BQ58" s="39">
        <v>0</v>
      </c>
      <c r="BR58" s="39">
        <v>0</v>
      </c>
      <c r="BS58" s="39">
        <v>0</v>
      </c>
      <c r="BT58" s="39">
        <v>0</v>
      </c>
      <c r="BU58" s="39"/>
      <c r="BV58" s="39">
        <v>5</v>
      </c>
      <c r="BW58" s="39">
        <v>3</v>
      </c>
      <c r="BX58" s="39"/>
      <c r="BY58" s="39">
        <v>0</v>
      </c>
      <c r="BZ58" s="39">
        <v>0</v>
      </c>
      <c r="CA58" s="39">
        <v>1</v>
      </c>
      <c r="CB58" s="39">
        <v>0</v>
      </c>
      <c r="CC58" s="39"/>
      <c r="CD58" s="39">
        <v>5</v>
      </c>
      <c r="CE58" s="39">
        <v>0</v>
      </c>
      <c r="CF58" s="39"/>
      <c r="CG58" s="39">
        <v>3</v>
      </c>
      <c r="CH58" s="39"/>
      <c r="CI58" s="39">
        <v>3</v>
      </c>
      <c r="CJ58" s="39">
        <v>3</v>
      </c>
      <c r="CK58" s="39"/>
      <c r="CL58" s="39" t="s">
        <v>2404</v>
      </c>
      <c r="CM58" s="39"/>
      <c r="CN58" s="39">
        <v>1</v>
      </c>
      <c r="CO58" s="39">
        <v>1</v>
      </c>
      <c r="CP58" s="39">
        <v>2</v>
      </c>
      <c r="CQ58" s="39"/>
      <c r="CR58" s="39">
        <v>0</v>
      </c>
      <c r="CS58" s="39"/>
      <c r="CT58" s="39">
        <v>0</v>
      </c>
      <c r="CU58" s="39">
        <v>0</v>
      </c>
      <c r="CV58" s="39">
        <v>0</v>
      </c>
      <c r="CW58" s="39"/>
      <c r="CX58" s="39">
        <v>0</v>
      </c>
      <c r="CY58" s="39">
        <v>0</v>
      </c>
      <c r="CZ58" s="41"/>
      <c r="DA58" s="39">
        <v>0</v>
      </c>
      <c r="DB58" s="39"/>
      <c r="DC58" s="39">
        <v>0</v>
      </c>
      <c r="DD58" s="39"/>
      <c r="DE58" s="39">
        <v>1</v>
      </c>
      <c r="DF58" s="41">
        <v>1</v>
      </c>
      <c r="DG58" s="39">
        <v>1</v>
      </c>
      <c r="DH58" s="39">
        <v>1</v>
      </c>
      <c r="DI58" s="39">
        <v>0</v>
      </c>
      <c r="DJ58" s="39"/>
      <c r="DK58" s="39"/>
      <c r="DL58" s="39">
        <v>0</v>
      </c>
      <c r="DM58" s="39"/>
      <c r="DN58" s="39">
        <v>1</v>
      </c>
      <c r="DO58" s="39">
        <v>1</v>
      </c>
      <c r="DP58" s="39">
        <v>1</v>
      </c>
      <c r="DQ58" s="39">
        <v>1</v>
      </c>
      <c r="DR58" s="39">
        <v>1</v>
      </c>
      <c r="DS58" s="39">
        <v>1</v>
      </c>
      <c r="DT58" s="39">
        <v>1</v>
      </c>
      <c r="DU58" s="39">
        <v>1</v>
      </c>
      <c r="DV58" s="39">
        <v>0</v>
      </c>
      <c r="DW58" s="39"/>
      <c r="DX58" s="39">
        <v>0</v>
      </c>
      <c r="DY58" s="39"/>
      <c r="DZ58" s="39">
        <v>1</v>
      </c>
      <c r="EA58" s="39" t="s">
        <v>2925</v>
      </c>
      <c r="EB58" s="39">
        <v>2</v>
      </c>
      <c r="EC58" s="39">
        <v>0</v>
      </c>
      <c r="ED58" s="39" t="s">
        <v>383</v>
      </c>
      <c r="EE58" s="39" t="s">
        <v>383</v>
      </c>
      <c r="EF58" s="39" t="s">
        <v>383</v>
      </c>
      <c r="EG58" s="39"/>
      <c r="EH58" s="39">
        <v>0</v>
      </c>
      <c r="EI58" s="39" t="s">
        <v>383</v>
      </c>
      <c r="EJ58" s="39" t="s">
        <v>383</v>
      </c>
      <c r="EK58" s="39" t="s">
        <v>383</v>
      </c>
      <c r="EL58" s="39" t="s">
        <v>383</v>
      </c>
      <c r="EM58" s="39" t="s">
        <v>383</v>
      </c>
      <c r="EN58" s="39" t="s">
        <v>383</v>
      </c>
      <c r="EO58" s="39">
        <v>1</v>
      </c>
      <c r="EP58" s="39">
        <v>2</v>
      </c>
      <c r="EQ58" s="39" t="s">
        <v>2413</v>
      </c>
      <c r="ER58" s="39" t="s">
        <v>2466</v>
      </c>
      <c r="ES58" s="39" t="s">
        <v>2664</v>
      </c>
      <c r="ET58" s="39" t="s">
        <v>2415</v>
      </c>
      <c r="EU58" s="39">
        <v>0</v>
      </c>
      <c r="EV58" s="39">
        <v>0</v>
      </c>
      <c r="EW58" s="39" t="s">
        <v>383</v>
      </c>
      <c r="EX58" s="39" t="s">
        <v>383</v>
      </c>
      <c r="EY58" s="39" t="s">
        <v>383</v>
      </c>
      <c r="EZ58" s="39" t="s">
        <v>383</v>
      </c>
      <c r="FA58" s="39" t="s">
        <v>383</v>
      </c>
      <c r="FB58" s="39" t="s">
        <v>383</v>
      </c>
      <c r="FC58" s="39">
        <v>0</v>
      </c>
      <c r="FD58" s="39" t="s">
        <v>383</v>
      </c>
      <c r="FE58" s="39" t="s">
        <v>383</v>
      </c>
      <c r="FF58" s="39" t="s">
        <v>383</v>
      </c>
      <c r="FG58" s="39" t="s">
        <v>383</v>
      </c>
      <c r="FH58" s="39" t="s">
        <v>383</v>
      </c>
      <c r="FI58" s="39" t="s">
        <v>383</v>
      </c>
      <c r="FJ58" s="39">
        <v>0</v>
      </c>
      <c r="FK58" s="39" t="s">
        <v>383</v>
      </c>
      <c r="FL58" s="39" t="s">
        <v>383</v>
      </c>
      <c r="FM58" s="39" t="s">
        <v>383</v>
      </c>
      <c r="FN58" s="39" t="s">
        <v>383</v>
      </c>
      <c r="FO58" s="39" t="s">
        <v>383</v>
      </c>
      <c r="FP58" s="39" t="s">
        <v>383</v>
      </c>
      <c r="FQ58" s="39">
        <v>1</v>
      </c>
      <c r="FR58" s="39" t="s">
        <v>3820</v>
      </c>
      <c r="FS58" s="39" t="s">
        <v>2409</v>
      </c>
      <c r="FT58" s="39" t="s">
        <v>2462</v>
      </c>
      <c r="FU58" s="39" t="s">
        <v>383</v>
      </c>
      <c r="FV58" s="39" t="s">
        <v>383</v>
      </c>
      <c r="FW58" s="39">
        <v>0</v>
      </c>
      <c r="FX58" s="39">
        <v>0</v>
      </c>
      <c r="FY58" s="39" t="s">
        <v>383</v>
      </c>
      <c r="FZ58" s="39" t="s">
        <v>383</v>
      </c>
      <c r="GA58" s="39" t="s">
        <v>383</v>
      </c>
      <c r="GB58" s="39" t="s">
        <v>383</v>
      </c>
      <c r="GC58" s="39" t="s">
        <v>383</v>
      </c>
      <c r="GD58" s="39" t="s">
        <v>383</v>
      </c>
      <c r="GE58" s="39">
        <v>1</v>
      </c>
      <c r="GF58" s="39" t="s">
        <v>2498</v>
      </c>
      <c r="GG58" s="39" t="s">
        <v>2498</v>
      </c>
      <c r="GH58" s="39" t="s">
        <v>2466</v>
      </c>
      <c r="GI58" s="39" t="s">
        <v>383</v>
      </c>
      <c r="GJ58" s="39" t="s">
        <v>383</v>
      </c>
      <c r="GK58" s="39">
        <v>0</v>
      </c>
      <c r="GL58" s="39">
        <v>0</v>
      </c>
      <c r="GM58" s="39" t="s">
        <v>383</v>
      </c>
      <c r="GN58" s="39" t="s">
        <v>383</v>
      </c>
      <c r="GO58" s="39" t="s">
        <v>383</v>
      </c>
      <c r="GP58" s="39" t="s">
        <v>383</v>
      </c>
      <c r="GQ58" s="39" t="s">
        <v>383</v>
      </c>
      <c r="GR58" s="39" t="s">
        <v>383</v>
      </c>
      <c r="GS58" s="39" t="s">
        <v>383</v>
      </c>
      <c r="GT58" s="39">
        <v>0</v>
      </c>
      <c r="GU58" s="39" t="s">
        <v>383</v>
      </c>
      <c r="GV58" s="39"/>
      <c r="GW58" s="39">
        <v>1</v>
      </c>
      <c r="GX58" s="39">
        <v>5</v>
      </c>
      <c r="GY58" s="39" t="s">
        <v>3821</v>
      </c>
      <c r="GZ58" s="39">
        <v>1</v>
      </c>
      <c r="HA58" s="39">
        <v>5</v>
      </c>
      <c r="HB58" s="39"/>
      <c r="HC58" s="39">
        <v>0</v>
      </c>
      <c r="HD58" s="39" t="s">
        <v>383</v>
      </c>
      <c r="HE58" s="39"/>
      <c r="HF58" s="39">
        <v>0</v>
      </c>
      <c r="HG58" s="39" t="s">
        <v>383</v>
      </c>
      <c r="HH58" s="39"/>
      <c r="HI58" s="39">
        <v>1</v>
      </c>
      <c r="HJ58" s="39">
        <v>5</v>
      </c>
      <c r="HK58" s="39"/>
      <c r="HL58" s="39">
        <v>0</v>
      </c>
      <c r="HM58" s="39" t="s">
        <v>383</v>
      </c>
      <c r="HN58" s="39"/>
      <c r="HO58" s="39">
        <v>0</v>
      </c>
      <c r="HP58" s="39" t="s">
        <v>383</v>
      </c>
      <c r="HQ58" s="39">
        <v>0</v>
      </c>
      <c r="HR58" s="39" t="s">
        <v>383</v>
      </c>
      <c r="HS58" s="39">
        <v>0</v>
      </c>
      <c r="HT58" s="39"/>
      <c r="HU58" s="39" t="s">
        <v>383</v>
      </c>
      <c r="HV58" s="39" t="s">
        <v>383</v>
      </c>
      <c r="HW58" s="39"/>
      <c r="HX58" s="39" t="s">
        <v>383</v>
      </c>
      <c r="HY58" s="39" t="s">
        <v>2472</v>
      </c>
      <c r="HZ58" s="39"/>
      <c r="IA58" s="39" t="s">
        <v>1734</v>
      </c>
      <c r="IB58" s="39"/>
      <c r="IC58" s="39">
        <v>0</v>
      </c>
      <c r="ID58" s="39">
        <v>0</v>
      </c>
      <c r="IE58" s="39" t="s">
        <v>383</v>
      </c>
      <c r="IF58" s="39" t="s">
        <v>383</v>
      </c>
      <c r="IG58" s="39">
        <v>1</v>
      </c>
      <c r="IH58" s="39">
        <v>5</v>
      </c>
      <c r="II58" s="39">
        <v>0</v>
      </c>
      <c r="IJ58" s="39">
        <v>1</v>
      </c>
      <c r="IK58" s="39">
        <v>0</v>
      </c>
      <c r="IL58" s="39">
        <v>0</v>
      </c>
      <c r="IM58" s="39">
        <v>0</v>
      </c>
      <c r="IN58" s="39" t="s">
        <v>383</v>
      </c>
      <c r="IO58" s="39" t="s">
        <v>383</v>
      </c>
      <c r="IP58" s="39" t="s">
        <v>383</v>
      </c>
      <c r="IQ58" s="39">
        <v>0</v>
      </c>
      <c r="IR58" s="39">
        <v>0</v>
      </c>
      <c r="IS58" s="39" t="s">
        <v>383</v>
      </c>
      <c r="IT58" s="39" t="s">
        <v>383</v>
      </c>
      <c r="IU58" s="39" t="s">
        <v>383</v>
      </c>
      <c r="IV58" s="39">
        <v>0</v>
      </c>
      <c r="IW58" s="39">
        <v>0</v>
      </c>
      <c r="IX58" s="39" t="s">
        <v>383</v>
      </c>
      <c r="IY58" s="39" t="s">
        <v>383</v>
      </c>
      <c r="IZ58" s="39" t="s">
        <v>383</v>
      </c>
      <c r="JA58" s="39">
        <v>0</v>
      </c>
      <c r="JB58" s="39">
        <v>0</v>
      </c>
      <c r="JC58" s="39" t="s">
        <v>383</v>
      </c>
      <c r="JD58" s="39" t="s">
        <v>383</v>
      </c>
      <c r="JE58" s="39" t="s">
        <v>383</v>
      </c>
      <c r="JF58" s="39">
        <v>1</v>
      </c>
      <c r="JG58" s="39">
        <v>1</v>
      </c>
      <c r="JH58" s="39">
        <v>1</v>
      </c>
      <c r="JI58" s="39">
        <v>0</v>
      </c>
      <c r="JJ58" s="39">
        <v>0</v>
      </c>
      <c r="JK58" s="39">
        <v>0</v>
      </c>
      <c r="JL58" s="39" t="s">
        <v>383</v>
      </c>
      <c r="JM58" s="39" t="s">
        <v>383</v>
      </c>
      <c r="JN58" s="39" t="s">
        <v>383</v>
      </c>
      <c r="JO58" s="39">
        <v>3</v>
      </c>
      <c r="JP58" s="39">
        <v>2</v>
      </c>
      <c r="JQ58" s="39">
        <v>2</v>
      </c>
      <c r="JR58" s="39">
        <v>0</v>
      </c>
      <c r="JS58" s="39">
        <v>0</v>
      </c>
      <c r="JT58" s="39">
        <v>0</v>
      </c>
      <c r="JU58" s="39">
        <v>0</v>
      </c>
      <c r="JV58" s="39">
        <v>0</v>
      </c>
      <c r="JW58" s="39">
        <v>0</v>
      </c>
      <c r="JX58" s="39">
        <v>1</v>
      </c>
      <c r="JY58" s="39">
        <v>1</v>
      </c>
      <c r="JZ58" s="39">
        <v>2</v>
      </c>
      <c r="KA58" s="39">
        <v>2</v>
      </c>
      <c r="KB58" s="39">
        <v>0</v>
      </c>
      <c r="KC58" s="39">
        <v>0</v>
      </c>
      <c r="KD58" s="39">
        <v>2</v>
      </c>
      <c r="KE58" s="39">
        <v>2</v>
      </c>
      <c r="KF58" s="39"/>
      <c r="KG58" s="39"/>
      <c r="KH58" s="39">
        <v>2</v>
      </c>
      <c r="KI58" s="39">
        <v>5</v>
      </c>
      <c r="KJ58" s="39"/>
      <c r="KK58" s="39">
        <v>0</v>
      </c>
      <c r="KL58" s="39"/>
      <c r="KM58" s="39"/>
      <c r="KN58" s="39">
        <v>0</v>
      </c>
      <c r="KO58" s="39"/>
      <c r="KP58" s="39"/>
      <c r="KQ58" s="39">
        <v>0</v>
      </c>
      <c r="KR58" s="39" t="s">
        <v>2731</v>
      </c>
      <c r="KS58" s="39" t="s">
        <v>383</v>
      </c>
      <c r="KT58" s="39" t="s">
        <v>383</v>
      </c>
      <c r="KU58" s="39" t="s">
        <v>383</v>
      </c>
      <c r="KV58" s="39" t="s">
        <v>383</v>
      </c>
      <c r="KW58" s="39" t="s">
        <v>383</v>
      </c>
      <c r="KX58" s="39" t="s">
        <v>383</v>
      </c>
      <c r="KY58" s="39" t="s">
        <v>383</v>
      </c>
      <c r="KZ58" s="39" t="s">
        <v>383</v>
      </c>
      <c r="LA58" s="39" t="s">
        <v>383</v>
      </c>
      <c r="LB58" s="39" t="s">
        <v>383</v>
      </c>
      <c r="LC58" s="39" t="s">
        <v>383</v>
      </c>
      <c r="LD58" s="39" t="s">
        <v>2731</v>
      </c>
      <c r="LE58" s="39">
        <v>2</v>
      </c>
      <c r="LF58" s="39">
        <v>0</v>
      </c>
      <c r="LG58" s="39">
        <v>1</v>
      </c>
      <c r="LH58" s="39">
        <v>0</v>
      </c>
      <c r="LI58" s="39">
        <v>0</v>
      </c>
      <c r="LJ58" s="39"/>
      <c r="LK58" s="39" t="s">
        <v>2421</v>
      </c>
      <c r="LL58" s="39">
        <v>1</v>
      </c>
      <c r="LM58" s="39">
        <v>0</v>
      </c>
      <c r="LN58" s="39">
        <v>0</v>
      </c>
      <c r="LO58" s="39">
        <v>0</v>
      </c>
      <c r="LP58" s="39">
        <v>0</v>
      </c>
      <c r="LQ58" s="39"/>
      <c r="LR58" s="39">
        <v>1</v>
      </c>
      <c r="LS58" s="39"/>
      <c r="LT58" s="39">
        <v>8</v>
      </c>
      <c r="LU58" s="39" t="s">
        <v>2806</v>
      </c>
      <c r="LV58" s="39">
        <v>1</v>
      </c>
      <c r="LW58" s="39">
        <v>0</v>
      </c>
      <c r="LX58" s="39">
        <v>0</v>
      </c>
      <c r="LY58" s="39"/>
      <c r="LZ58" s="39">
        <v>1</v>
      </c>
      <c r="MA58" s="39">
        <v>1</v>
      </c>
      <c r="MB58" s="39">
        <v>0</v>
      </c>
      <c r="MC58" s="39">
        <v>0</v>
      </c>
      <c r="MD58" s="39">
        <v>1</v>
      </c>
      <c r="ME58" s="39">
        <v>1</v>
      </c>
      <c r="MF58" s="39"/>
      <c r="MG58" s="39">
        <v>0</v>
      </c>
      <c r="MH58" s="39"/>
      <c r="MI58" s="39">
        <v>1</v>
      </c>
      <c r="MJ58" s="39"/>
      <c r="MK58" s="39">
        <v>0</v>
      </c>
      <c r="ML58" s="39">
        <v>1</v>
      </c>
      <c r="MM58" s="39">
        <v>1</v>
      </c>
      <c r="MN58" s="39">
        <v>0</v>
      </c>
      <c r="MO58" s="39"/>
      <c r="MP58" s="39"/>
      <c r="MQ58" s="39">
        <v>0</v>
      </c>
      <c r="MR58" s="39">
        <v>1</v>
      </c>
      <c r="MS58" s="39">
        <v>2</v>
      </c>
      <c r="MT58" s="39" t="s">
        <v>3822</v>
      </c>
      <c r="MU58" s="39"/>
      <c r="MV58" s="39">
        <v>1</v>
      </c>
      <c r="MW58" s="39" t="s">
        <v>2476</v>
      </c>
      <c r="MX58" s="39">
        <v>1</v>
      </c>
      <c r="MY58" s="39">
        <v>0</v>
      </c>
      <c r="MZ58" s="39">
        <v>0</v>
      </c>
      <c r="NA58" s="39">
        <v>0</v>
      </c>
      <c r="NB58" s="39">
        <v>0</v>
      </c>
      <c r="NC58" s="39">
        <v>0</v>
      </c>
      <c r="ND58" s="39">
        <v>0</v>
      </c>
      <c r="NE58" s="39">
        <v>1</v>
      </c>
      <c r="NF58" s="39">
        <v>0</v>
      </c>
      <c r="NG58" s="39"/>
      <c r="NH58" s="39" t="s">
        <v>3593</v>
      </c>
      <c r="NI58" s="39"/>
      <c r="NJ58" s="39" t="s">
        <v>2428</v>
      </c>
      <c r="NK58" s="39" t="s">
        <v>2428</v>
      </c>
      <c r="NL58" s="39" t="s">
        <v>3823</v>
      </c>
      <c r="NM58" s="39">
        <v>1</v>
      </c>
      <c r="NN58" s="39" t="s">
        <v>3824</v>
      </c>
      <c r="NO58" s="39" t="s">
        <v>3825</v>
      </c>
      <c r="NP58" s="39">
        <v>1</v>
      </c>
      <c r="NQ58" s="39" t="s">
        <v>2833</v>
      </c>
      <c r="NR58" s="39"/>
      <c r="NS58" s="39"/>
      <c r="NT58" s="39"/>
      <c r="NU58" s="39"/>
      <c r="NV58" s="39"/>
      <c r="NW58" s="64">
        <v>0</v>
      </c>
      <c r="NX58" s="39"/>
      <c r="NY58" s="39">
        <v>1</v>
      </c>
      <c r="NZ58" s="39">
        <v>1</v>
      </c>
      <c r="OA58" s="39" t="s">
        <v>3826</v>
      </c>
      <c r="OB58" s="39">
        <v>1</v>
      </c>
      <c r="OC58" s="39">
        <v>1</v>
      </c>
      <c r="OD58" s="39">
        <v>0</v>
      </c>
      <c r="OE58" s="39">
        <v>0</v>
      </c>
      <c r="OF58" s="39">
        <v>0</v>
      </c>
      <c r="OG58" s="39">
        <v>0</v>
      </c>
      <c r="OH58" s="39">
        <v>0</v>
      </c>
      <c r="OI58" s="39">
        <v>0</v>
      </c>
      <c r="OJ58" s="39"/>
      <c r="OK58" s="39">
        <v>1</v>
      </c>
      <c r="OL58" s="39"/>
      <c r="OM58" s="39" t="s">
        <v>3827</v>
      </c>
      <c r="ON58" s="39">
        <v>1</v>
      </c>
      <c r="OO58" s="39">
        <v>0</v>
      </c>
      <c r="OP58" s="39">
        <v>0</v>
      </c>
      <c r="OQ58" s="39">
        <v>1</v>
      </c>
      <c r="OR58" s="39">
        <v>0</v>
      </c>
      <c r="OS58" s="39">
        <v>0</v>
      </c>
      <c r="OT58" s="39">
        <v>0</v>
      </c>
      <c r="OU58" s="39">
        <v>0</v>
      </c>
      <c r="OV58" s="39">
        <v>0</v>
      </c>
      <c r="OW58" s="39">
        <v>0</v>
      </c>
      <c r="OX58" s="39"/>
      <c r="OY58" s="39"/>
      <c r="OZ58" s="39" t="s">
        <v>1241</v>
      </c>
      <c r="PA58" s="39">
        <v>0</v>
      </c>
      <c r="PB58" s="39">
        <v>0</v>
      </c>
      <c r="PC58" s="39">
        <v>0</v>
      </c>
      <c r="PD58" s="39">
        <v>0</v>
      </c>
      <c r="PE58" s="39">
        <v>1</v>
      </c>
      <c r="PF58" s="39">
        <v>0</v>
      </c>
      <c r="PG58" s="39">
        <v>0</v>
      </c>
      <c r="PH58" s="39"/>
      <c r="PI58" s="39">
        <v>1</v>
      </c>
      <c r="PJ58" s="39" t="s">
        <v>2435</v>
      </c>
      <c r="PK58" s="39">
        <v>0</v>
      </c>
      <c r="PL58" s="39">
        <v>0</v>
      </c>
      <c r="PM58" s="39">
        <v>0</v>
      </c>
      <c r="PN58" s="39">
        <v>0</v>
      </c>
      <c r="PO58" s="39">
        <v>0</v>
      </c>
      <c r="PP58" s="39">
        <v>0</v>
      </c>
      <c r="PQ58" s="39">
        <v>0</v>
      </c>
      <c r="PR58" s="39">
        <v>0</v>
      </c>
      <c r="PS58" s="39">
        <v>1</v>
      </c>
      <c r="PT58" s="39"/>
      <c r="PU58" s="39"/>
      <c r="PV58" s="39"/>
      <c r="PW58" s="39">
        <v>1</v>
      </c>
      <c r="PX58" s="39">
        <v>3</v>
      </c>
      <c r="PY58" s="39"/>
      <c r="PZ58" s="39" t="s">
        <v>383</v>
      </c>
      <c r="QA58" s="39" t="s">
        <v>3828</v>
      </c>
      <c r="QB58" s="39" t="s">
        <v>3829</v>
      </c>
      <c r="QC58" s="39" t="s">
        <v>3492</v>
      </c>
      <c r="QD58" s="39">
        <v>1</v>
      </c>
      <c r="QE58" s="39">
        <v>1</v>
      </c>
      <c r="QF58" s="39">
        <v>0</v>
      </c>
      <c r="QG58" s="39">
        <v>0</v>
      </c>
      <c r="QH58" s="39">
        <v>0</v>
      </c>
      <c r="QI58" s="39">
        <v>0</v>
      </c>
      <c r="QJ58" s="39">
        <v>0</v>
      </c>
      <c r="QK58" s="39">
        <v>0</v>
      </c>
      <c r="QL58" s="39"/>
      <c r="QM58" s="39" t="s">
        <v>2531</v>
      </c>
      <c r="QN58" s="39">
        <v>0</v>
      </c>
      <c r="QO58" s="39">
        <v>0</v>
      </c>
      <c r="QP58" s="39">
        <v>1</v>
      </c>
      <c r="QQ58" s="39">
        <v>0</v>
      </c>
      <c r="QR58" s="39">
        <v>0</v>
      </c>
      <c r="QS58" s="39"/>
      <c r="QT58" s="39" t="s">
        <v>3251</v>
      </c>
      <c r="QU58" s="39">
        <v>0</v>
      </c>
      <c r="QV58" s="39">
        <v>0</v>
      </c>
      <c r="QW58" s="39">
        <v>0</v>
      </c>
      <c r="QX58" s="39">
        <v>1</v>
      </c>
      <c r="QY58" s="39">
        <v>0</v>
      </c>
      <c r="QZ58" s="39">
        <v>0</v>
      </c>
      <c r="RA58" s="39">
        <v>0</v>
      </c>
      <c r="RB58" s="39"/>
      <c r="RC58" s="39">
        <v>1</v>
      </c>
      <c r="RD58" s="39">
        <v>0</v>
      </c>
      <c r="RE58" s="39">
        <v>0</v>
      </c>
      <c r="RF58" s="39"/>
      <c r="RG58" s="39">
        <v>1</v>
      </c>
      <c r="RH58" s="39">
        <v>4</v>
      </c>
      <c r="RI58" s="39"/>
      <c r="RJ58" s="39">
        <v>0</v>
      </c>
      <c r="RK58" s="39">
        <v>0</v>
      </c>
      <c r="RL58" s="39"/>
      <c r="RM58" s="39">
        <v>0</v>
      </c>
      <c r="RN58" s="39">
        <v>0</v>
      </c>
      <c r="RO58" s="39"/>
      <c r="RP58" s="39">
        <v>0</v>
      </c>
      <c r="RQ58" s="39"/>
      <c r="RR58" s="39" t="s">
        <v>3830</v>
      </c>
      <c r="RS58" s="39">
        <v>0</v>
      </c>
      <c r="RT58" s="39">
        <v>1</v>
      </c>
      <c r="RU58" s="39">
        <v>0</v>
      </c>
      <c r="RV58" s="39">
        <v>0</v>
      </c>
      <c r="RW58" s="39">
        <v>0</v>
      </c>
      <c r="RX58" s="39">
        <v>1</v>
      </c>
      <c r="RY58" s="39">
        <v>0</v>
      </c>
      <c r="RZ58" s="39">
        <v>0</v>
      </c>
      <c r="SA58" s="39">
        <v>0</v>
      </c>
      <c r="SB58" s="39">
        <v>0</v>
      </c>
      <c r="SC58" s="39">
        <v>0</v>
      </c>
      <c r="SD58" s="39">
        <v>0</v>
      </c>
      <c r="SE58" s="39">
        <v>0</v>
      </c>
      <c r="SF58" s="39">
        <v>0</v>
      </c>
      <c r="SG58" s="39"/>
      <c r="SH58" s="39"/>
      <c r="SI58" s="39" t="s">
        <v>2435</v>
      </c>
      <c r="SJ58" s="39">
        <v>0</v>
      </c>
      <c r="SK58" s="39">
        <v>0</v>
      </c>
      <c r="SL58" s="39">
        <v>0</v>
      </c>
      <c r="SM58" s="39">
        <v>0</v>
      </c>
      <c r="SN58" s="39">
        <v>0</v>
      </c>
      <c r="SO58" s="39">
        <v>0</v>
      </c>
      <c r="SP58" s="39">
        <v>0</v>
      </c>
      <c r="SQ58" s="39">
        <v>0</v>
      </c>
      <c r="SR58" s="39">
        <v>0</v>
      </c>
      <c r="SS58" s="39">
        <v>1</v>
      </c>
      <c r="ST58" s="39"/>
      <c r="SU58" s="39" t="s">
        <v>2447</v>
      </c>
      <c r="SV58" s="39">
        <v>1</v>
      </c>
      <c r="SW58" s="39">
        <v>0</v>
      </c>
      <c r="SX58" s="39">
        <v>0</v>
      </c>
      <c r="SY58" s="39">
        <v>0</v>
      </c>
      <c r="SZ58" s="39">
        <v>0</v>
      </c>
      <c r="TA58" s="39"/>
      <c r="TB58" s="39"/>
      <c r="TC58" s="39"/>
      <c r="TD58" s="39">
        <v>1</v>
      </c>
      <c r="TE58" s="39" t="s">
        <v>2418</v>
      </c>
      <c r="TF58" s="39">
        <v>1</v>
      </c>
      <c r="TG58" s="39"/>
      <c r="TH58" s="39" t="s">
        <v>3322</v>
      </c>
      <c r="TI58" s="39">
        <v>1</v>
      </c>
      <c r="TJ58" s="39">
        <v>0</v>
      </c>
      <c r="TK58" s="39">
        <v>1</v>
      </c>
      <c r="TL58" s="39">
        <v>0</v>
      </c>
      <c r="TM58" s="39">
        <v>0</v>
      </c>
      <c r="TN58" s="39">
        <v>0</v>
      </c>
      <c r="TO58" s="39">
        <v>1</v>
      </c>
      <c r="TP58" s="39">
        <v>0</v>
      </c>
      <c r="TQ58" s="39" t="s">
        <v>3831</v>
      </c>
      <c r="TR58" s="39">
        <v>1</v>
      </c>
      <c r="TS58" s="39" t="s">
        <v>3131</v>
      </c>
      <c r="TT58" s="39">
        <v>0</v>
      </c>
      <c r="TU58" s="39">
        <v>0</v>
      </c>
      <c r="TV58" s="39">
        <v>0</v>
      </c>
      <c r="TW58" s="39">
        <v>1</v>
      </c>
      <c r="TX58" s="39">
        <v>0</v>
      </c>
      <c r="TY58" s="39">
        <v>0</v>
      </c>
      <c r="TZ58" s="39">
        <v>0</v>
      </c>
      <c r="UA58" s="39">
        <v>0</v>
      </c>
      <c r="UB58" s="39">
        <v>0</v>
      </c>
      <c r="UC58" s="39"/>
      <c r="UD58" s="39">
        <f>SUM(TT58+TV58+TW58+TX58)</f>
        <v>1</v>
      </c>
      <c r="UE58" s="39" t="s">
        <v>1241</v>
      </c>
      <c r="UF58" s="39">
        <v>0</v>
      </c>
      <c r="UG58" s="39">
        <v>0</v>
      </c>
      <c r="UH58" s="39">
        <v>0</v>
      </c>
      <c r="UI58" s="39">
        <v>0</v>
      </c>
      <c r="UJ58" s="39">
        <v>1</v>
      </c>
      <c r="UK58" s="39">
        <v>0</v>
      </c>
      <c r="UL58" s="39">
        <v>0</v>
      </c>
      <c r="UM58" s="39" t="s">
        <v>2418</v>
      </c>
      <c r="UN58" s="39">
        <v>0</v>
      </c>
      <c r="UO58" s="39" t="s">
        <v>383</v>
      </c>
      <c r="UP58" s="39" t="s">
        <v>383</v>
      </c>
      <c r="UQ58" s="39" t="s">
        <v>383</v>
      </c>
      <c r="UR58" s="39" t="s">
        <v>383</v>
      </c>
      <c r="US58" s="39" t="s">
        <v>383</v>
      </c>
      <c r="UT58" s="39" t="s">
        <v>383</v>
      </c>
      <c r="UU58" s="39" t="s">
        <v>383</v>
      </c>
      <c r="UV58" s="39">
        <v>0</v>
      </c>
      <c r="UW58" s="39" t="s">
        <v>383</v>
      </c>
      <c r="UX58" s="39" t="s">
        <v>3832</v>
      </c>
      <c r="UY58" s="39" t="s">
        <v>2846</v>
      </c>
      <c r="UZ58" s="39">
        <v>1</v>
      </c>
      <c r="VA58" s="39">
        <v>0</v>
      </c>
      <c r="VB58" s="39">
        <v>0</v>
      </c>
      <c r="VC58" s="39">
        <v>0</v>
      </c>
      <c r="VD58" s="39">
        <v>0</v>
      </c>
      <c r="VE58" s="39">
        <v>0</v>
      </c>
      <c r="VF58" s="39">
        <v>0</v>
      </c>
      <c r="VG58" s="39">
        <v>0</v>
      </c>
      <c r="VH58" s="39"/>
      <c r="VI58" s="39">
        <v>1</v>
      </c>
      <c r="VJ58" s="39">
        <v>1</v>
      </c>
      <c r="VK58" s="39">
        <v>4</v>
      </c>
      <c r="VL58" s="39"/>
      <c r="VM58" s="39" t="s">
        <v>383</v>
      </c>
      <c r="VN58" s="39" t="s">
        <v>383</v>
      </c>
      <c r="VO58" s="39" t="s">
        <v>383</v>
      </c>
      <c r="VP58" s="39" t="s">
        <v>383</v>
      </c>
      <c r="VQ58" s="39" t="s">
        <v>383</v>
      </c>
      <c r="VR58" s="39" t="s">
        <v>383</v>
      </c>
      <c r="VS58" s="39" t="s">
        <v>383</v>
      </c>
      <c r="VT58" s="39" t="s">
        <v>383</v>
      </c>
      <c r="VU58" s="39" t="s">
        <v>383</v>
      </c>
      <c r="VV58" s="39"/>
      <c r="VW58" s="39" t="s">
        <v>2720</v>
      </c>
      <c r="VX58" s="39">
        <v>0</v>
      </c>
      <c r="VY58" s="39">
        <v>1</v>
      </c>
      <c r="VZ58" s="39">
        <v>0</v>
      </c>
      <c r="WA58" s="39">
        <v>0</v>
      </c>
      <c r="WB58" s="39">
        <v>0</v>
      </c>
      <c r="WC58" s="39">
        <v>0</v>
      </c>
      <c r="WD58" s="39">
        <v>0</v>
      </c>
      <c r="WE58" s="39">
        <v>0</v>
      </c>
      <c r="WF58" s="39">
        <v>0</v>
      </c>
      <c r="WG58" s="39">
        <v>0</v>
      </c>
      <c r="WH58" s="39">
        <v>0</v>
      </c>
      <c r="WI58" s="39">
        <v>0</v>
      </c>
      <c r="WJ58" s="39">
        <v>0</v>
      </c>
      <c r="WK58" s="39">
        <v>0</v>
      </c>
      <c r="WL58" s="39"/>
      <c r="WM58" s="39"/>
      <c r="WN58" s="39"/>
      <c r="WO58" s="39">
        <f t="shared" si="6"/>
        <v>1</v>
      </c>
      <c r="WP58" s="39" t="s">
        <v>2577</v>
      </c>
      <c r="WQ58" s="39" t="s">
        <v>3833</v>
      </c>
      <c r="WR58" s="39" t="s">
        <v>2435</v>
      </c>
      <c r="WS58" s="39">
        <v>0</v>
      </c>
      <c r="WT58" s="39">
        <v>0</v>
      </c>
      <c r="WU58" s="39">
        <v>0</v>
      </c>
      <c r="WV58" s="39">
        <v>0</v>
      </c>
      <c r="WW58" s="39">
        <v>0</v>
      </c>
      <c r="WX58" s="39">
        <v>0</v>
      </c>
      <c r="WY58" s="39">
        <v>0</v>
      </c>
      <c r="WZ58" s="39">
        <v>0</v>
      </c>
      <c r="XA58" s="39">
        <v>0</v>
      </c>
      <c r="XB58" s="39">
        <v>1</v>
      </c>
      <c r="XC58" s="39">
        <v>0</v>
      </c>
      <c r="XD58" s="39"/>
      <c r="XE58" s="39"/>
      <c r="XF58" s="39">
        <f t="shared" si="5"/>
        <v>0</v>
      </c>
      <c r="XG58" s="39" t="s">
        <v>2447</v>
      </c>
      <c r="XH58" s="39">
        <v>1</v>
      </c>
      <c r="XI58" s="39">
        <v>0</v>
      </c>
      <c r="XJ58" s="39">
        <v>0</v>
      </c>
      <c r="XK58" s="39">
        <v>0</v>
      </c>
      <c r="XL58" s="39">
        <v>0</v>
      </c>
      <c r="XM58" s="39"/>
      <c r="XN58" s="39"/>
      <c r="XO58" s="57" t="e">
        <f>SUM(XF58+WO58+VA58+UD58+TR58+TD58+#REF!)</f>
        <v>#REF!</v>
      </c>
      <c r="XP58" s="57">
        <v>5</v>
      </c>
      <c r="XQ58" s="56">
        <v>1</v>
      </c>
    </row>
    <row r="59" spans="1:641" ht="15" customHeight="1" x14ac:dyDescent="0.2">
      <c r="A59" s="63">
        <v>42440</v>
      </c>
      <c r="B59" s="63" t="s">
        <v>899</v>
      </c>
      <c r="C59" s="52" t="s">
        <v>1176</v>
      </c>
      <c r="D59" s="39" t="s">
        <v>2989</v>
      </c>
      <c r="E59" s="52" t="s">
        <v>3481</v>
      </c>
      <c r="F59" s="52" t="s">
        <v>3834</v>
      </c>
      <c r="G59" s="52">
        <v>8.8448899999999995</v>
      </c>
      <c r="H59" s="52">
        <v>-79.948414999999997</v>
      </c>
      <c r="I59" s="52"/>
      <c r="J59" s="52"/>
      <c r="K59" s="52">
        <v>-79.948414999999997</v>
      </c>
      <c r="L59" s="52">
        <v>269.07823219800002</v>
      </c>
      <c r="M59" s="39">
        <v>24</v>
      </c>
      <c r="N59" s="39"/>
      <c r="O59" s="39">
        <v>4</v>
      </c>
      <c r="P59" s="39" t="s">
        <v>3835</v>
      </c>
      <c r="Q59" s="39">
        <v>1</v>
      </c>
      <c r="R59" s="41">
        <v>80</v>
      </c>
      <c r="S59" s="39">
        <v>0</v>
      </c>
      <c r="T59" s="39">
        <v>0</v>
      </c>
      <c r="U59" s="39" t="s">
        <v>2454</v>
      </c>
      <c r="V59" s="39" t="s">
        <v>2455</v>
      </c>
      <c r="W59" s="64" t="s">
        <v>383</v>
      </c>
      <c r="X59" s="64" t="s">
        <v>383</v>
      </c>
      <c r="Y59" s="39" t="s">
        <v>3607</v>
      </c>
      <c r="Z59" s="64" t="s">
        <v>383</v>
      </c>
      <c r="AA59" s="64" t="s">
        <v>383</v>
      </c>
      <c r="AB59" s="64" t="s">
        <v>383</v>
      </c>
      <c r="AC59" s="64" t="s">
        <v>383</v>
      </c>
      <c r="AD59" s="64" t="s">
        <v>383</v>
      </c>
      <c r="AE59" s="64" t="s">
        <v>383</v>
      </c>
      <c r="AF59" s="39"/>
      <c r="AG59" s="39" t="s">
        <v>2401</v>
      </c>
      <c r="AH59" s="39" t="s">
        <v>383</v>
      </c>
      <c r="AI59" s="39">
        <v>0</v>
      </c>
      <c r="AJ59" s="39">
        <v>0</v>
      </c>
      <c r="AK59" s="39">
        <v>0</v>
      </c>
      <c r="AL59" s="39">
        <v>1</v>
      </c>
      <c r="AM59" s="39">
        <v>0</v>
      </c>
      <c r="AN59" s="39">
        <v>0</v>
      </c>
      <c r="AO59" s="39">
        <v>0</v>
      </c>
      <c r="AP59" s="39"/>
      <c r="AQ59" s="39">
        <v>0</v>
      </c>
      <c r="AR59" s="39"/>
      <c r="AS59" s="39">
        <v>58</v>
      </c>
      <c r="AT59" s="39">
        <v>58</v>
      </c>
      <c r="AU59" s="39">
        <v>1</v>
      </c>
      <c r="AV59" s="39"/>
      <c r="AW59" s="39">
        <v>1</v>
      </c>
      <c r="AX59" s="39" t="s">
        <v>383</v>
      </c>
      <c r="AY59" s="39">
        <v>1</v>
      </c>
      <c r="AZ59" s="39">
        <v>0</v>
      </c>
      <c r="BA59" s="39">
        <v>0</v>
      </c>
      <c r="BB59" s="39">
        <v>0</v>
      </c>
      <c r="BC59" s="39"/>
      <c r="BD59" s="39">
        <v>2</v>
      </c>
      <c r="BE59" s="39" t="s">
        <v>383</v>
      </c>
      <c r="BF59" s="39">
        <v>0</v>
      </c>
      <c r="BG59" s="39">
        <v>1</v>
      </c>
      <c r="BH59" s="39">
        <v>0</v>
      </c>
      <c r="BI59" s="39">
        <v>0</v>
      </c>
      <c r="BJ59" s="39"/>
      <c r="BK59" s="39">
        <v>2</v>
      </c>
      <c r="BL59" s="39">
        <v>1</v>
      </c>
      <c r="BM59" s="64" t="s">
        <v>383</v>
      </c>
      <c r="BN59" s="39">
        <v>1</v>
      </c>
      <c r="BO59" s="39">
        <v>0</v>
      </c>
      <c r="BP59" s="39">
        <v>0</v>
      </c>
      <c r="BQ59" s="39">
        <v>0</v>
      </c>
      <c r="BR59" s="39">
        <v>0</v>
      </c>
      <c r="BS59" s="39">
        <v>0</v>
      </c>
      <c r="BT59" s="39">
        <v>0</v>
      </c>
      <c r="BU59" s="39"/>
      <c r="BV59" s="39">
        <v>4</v>
      </c>
      <c r="BW59" s="39">
        <v>3</v>
      </c>
      <c r="BX59" s="39"/>
      <c r="BY59" s="39">
        <v>0</v>
      </c>
      <c r="BZ59" s="39">
        <v>0</v>
      </c>
      <c r="CA59" s="39">
        <v>1</v>
      </c>
      <c r="CB59" s="39">
        <v>0</v>
      </c>
      <c r="CC59" s="39"/>
      <c r="CD59" s="39">
        <v>4</v>
      </c>
      <c r="CE59" s="39">
        <v>0</v>
      </c>
      <c r="CF59" s="39"/>
      <c r="CG59" s="39">
        <v>3</v>
      </c>
      <c r="CH59" s="39"/>
      <c r="CI59" s="39">
        <v>3</v>
      </c>
      <c r="CJ59" s="39" t="s">
        <v>383</v>
      </c>
      <c r="CK59" s="39" t="s">
        <v>2950</v>
      </c>
      <c r="CL59" s="39" t="s">
        <v>2404</v>
      </c>
      <c r="CM59" s="39"/>
      <c r="CN59" s="39">
        <v>1</v>
      </c>
      <c r="CO59" s="39">
        <v>1</v>
      </c>
      <c r="CP59" s="39">
        <v>0</v>
      </c>
      <c r="CQ59" s="39"/>
      <c r="CR59" s="39">
        <v>0</v>
      </c>
      <c r="CS59" s="39"/>
      <c r="CT59" s="39">
        <v>0</v>
      </c>
      <c r="CU59" s="39">
        <v>1</v>
      </c>
      <c r="CV59" s="39">
        <v>1</v>
      </c>
      <c r="CW59" s="39"/>
      <c r="CX59" s="39">
        <v>0</v>
      </c>
      <c r="CY59" s="39">
        <v>0</v>
      </c>
      <c r="CZ59" s="41"/>
      <c r="DA59" s="39">
        <v>0</v>
      </c>
      <c r="DB59" s="39"/>
      <c r="DC59" s="39">
        <v>1</v>
      </c>
      <c r="DD59" s="39">
        <v>1</v>
      </c>
      <c r="DE59" s="39">
        <v>0</v>
      </c>
      <c r="DF59" s="41"/>
      <c r="DG59" s="39">
        <v>1</v>
      </c>
      <c r="DH59" s="39">
        <v>2</v>
      </c>
      <c r="DI59" s="39">
        <v>0</v>
      </c>
      <c r="DJ59" s="39"/>
      <c r="DK59" s="39"/>
      <c r="DL59" s="39">
        <v>0</v>
      </c>
      <c r="DM59" s="39"/>
      <c r="DN59" s="39">
        <v>0</v>
      </c>
      <c r="DO59" s="39"/>
      <c r="DP59" s="39">
        <v>1</v>
      </c>
      <c r="DQ59" s="39">
        <v>1</v>
      </c>
      <c r="DR59" s="39">
        <v>1</v>
      </c>
      <c r="DS59" s="39">
        <v>1</v>
      </c>
      <c r="DT59" s="39">
        <v>1</v>
      </c>
      <c r="DU59" s="39">
        <v>1</v>
      </c>
      <c r="DV59" s="39">
        <v>0</v>
      </c>
      <c r="DW59" s="39"/>
      <c r="DX59" s="39">
        <v>0</v>
      </c>
      <c r="DY59" s="39"/>
      <c r="DZ59" s="39">
        <v>1</v>
      </c>
      <c r="EA59" s="39" t="s">
        <v>2550</v>
      </c>
      <c r="EB59" s="39">
        <v>1</v>
      </c>
      <c r="EC59" s="39">
        <v>0</v>
      </c>
      <c r="ED59" s="39" t="s">
        <v>383</v>
      </c>
      <c r="EE59" s="39" t="s">
        <v>383</v>
      </c>
      <c r="EF59" s="39">
        <v>0</v>
      </c>
      <c r="EG59" s="39"/>
      <c r="EH59" s="39">
        <v>0</v>
      </c>
      <c r="EI59" s="39" t="s">
        <v>383</v>
      </c>
      <c r="EJ59" s="39" t="s">
        <v>383</v>
      </c>
      <c r="EK59" s="39" t="s">
        <v>383</v>
      </c>
      <c r="EL59" s="39" t="s">
        <v>383</v>
      </c>
      <c r="EM59" s="39" t="s">
        <v>383</v>
      </c>
      <c r="EN59" s="39" t="s">
        <v>383</v>
      </c>
      <c r="EO59" s="39">
        <v>1</v>
      </c>
      <c r="EP59" s="39" t="s">
        <v>3704</v>
      </c>
      <c r="EQ59" s="39" t="s">
        <v>2413</v>
      </c>
      <c r="ER59" s="39" t="s">
        <v>2466</v>
      </c>
      <c r="ES59" s="39" t="s">
        <v>3723</v>
      </c>
      <c r="ET59" s="39" t="s">
        <v>2415</v>
      </c>
      <c r="EU59" s="39">
        <v>0</v>
      </c>
      <c r="EV59" s="39">
        <v>1</v>
      </c>
      <c r="EW59" s="39">
        <v>1</v>
      </c>
      <c r="EX59" s="39" t="s">
        <v>2409</v>
      </c>
      <c r="EY59" s="39" t="s">
        <v>2462</v>
      </c>
      <c r="EZ59" s="39" t="s">
        <v>383</v>
      </c>
      <c r="FA59" s="39" t="s">
        <v>383</v>
      </c>
      <c r="FB59" s="39" t="s">
        <v>383</v>
      </c>
      <c r="FC59" s="39">
        <v>0</v>
      </c>
      <c r="FD59" s="39" t="s">
        <v>383</v>
      </c>
      <c r="FE59" s="39" t="s">
        <v>383</v>
      </c>
      <c r="FF59" s="39" t="s">
        <v>383</v>
      </c>
      <c r="FG59" s="39" t="s">
        <v>383</v>
      </c>
      <c r="FH59" s="39" t="s">
        <v>383</v>
      </c>
      <c r="FI59" s="39" t="s">
        <v>383</v>
      </c>
      <c r="FJ59" s="39">
        <v>1</v>
      </c>
      <c r="FK59" s="39" t="s">
        <v>3487</v>
      </c>
      <c r="FL59" s="69" t="s">
        <v>2498</v>
      </c>
      <c r="FM59" s="39" t="s">
        <v>2410</v>
      </c>
      <c r="FN59" s="39" t="s">
        <v>2824</v>
      </c>
      <c r="FO59" s="39" t="s">
        <v>2415</v>
      </c>
      <c r="FP59" s="39">
        <v>0</v>
      </c>
      <c r="FQ59" s="39">
        <v>0</v>
      </c>
      <c r="FR59" s="39" t="s">
        <v>383</v>
      </c>
      <c r="FS59" s="39" t="s">
        <v>383</v>
      </c>
      <c r="FT59" s="39" t="s">
        <v>383</v>
      </c>
      <c r="FU59" s="39" t="s">
        <v>383</v>
      </c>
      <c r="FV59" s="39" t="s">
        <v>383</v>
      </c>
      <c r="FW59" s="39" t="s">
        <v>383</v>
      </c>
      <c r="FX59" s="39">
        <v>0</v>
      </c>
      <c r="FY59" s="39" t="s">
        <v>383</v>
      </c>
      <c r="FZ59" s="39" t="s">
        <v>383</v>
      </c>
      <c r="GA59" s="39" t="s">
        <v>383</v>
      </c>
      <c r="GB59" s="39" t="s">
        <v>383</v>
      </c>
      <c r="GC59" s="39" t="s">
        <v>383</v>
      </c>
      <c r="GD59" s="39" t="s">
        <v>383</v>
      </c>
      <c r="GE59" s="39">
        <v>1</v>
      </c>
      <c r="GF59" s="39" t="s">
        <v>3836</v>
      </c>
      <c r="GG59" s="39" t="s">
        <v>2413</v>
      </c>
      <c r="GH59" s="39" t="s">
        <v>2410</v>
      </c>
      <c r="GI59" s="39" t="s">
        <v>383</v>
      </c>
      <c r="GJ59" s="39" t="s">
        <v>383</v>
      </c>
      <c r="GK59" s="39">
        <v>0</v>
      </c>
      <c r="GL59" s="39">
        <v>0</v>
      </c>
      <c r="GM59" s="39" t="s">
        <v>383</v>
      </c>
      <c r="GN59" s="39" t="s">
        <v>383</v>
      </c>
      <c r="GO59" s="39" t="s">
        <v>383</v>
      </c>
      <c r="GP59" s="39" t="s">
        <v>383</v>
      </c>
      <c r="GQ59" s="39" t="s">
        <v>383</v>
      </c>
      <c r="GR59" s="39" t="s">
        <v>383</v>
      </c>
      <c r="GS59" s="39" t="s">
        <v>383</v>
      </c>
      <c r="GT59" s="39">
        <v>0</v>
      </c>
      <c r="GU59" s="39" t="s">
        <v>383</v>
      </c>
      <c r="GV59" s="39"/>
      <c r="GW59" s="39">
        <v>1</v>
      </c>
      <c r="GX59" s="39">
        <v>5</v>
      </c>
      <c r="GY59" s="39"/>
      <c r="GZ59" s="39">
        <v>1</v>
      </c>
      <c r="HA59" s="39">
        <v>10</v>
      </c>
      <c r="HB59" s="39"/>
      <c r="HC59" s="39">
        <v>0</v>
      </c>
      <c r="HD59" s="39" t="s">
        <v>383</v>
      </c>
      <c r="HE59" s="39"/>
      <c r="HF59" s="39">
        <v>0</v>
      </c>
      <c r="HG59" s="39" t="s">
        <v>383</v>
      </c>
      <c r="HH59" s="39"/>
      <c r="HI59" s="39">
        <v>1</v>
      </c>
      <c r="HJ59" s="39">
        <v>10</v>
      </c>
      <c r="HK59" s="39"/>
      <c r="HL59" s="39">
        <v>1</v>
      </c>
      <c r="HM59" s="39">
        <v>10</v>
      </c>
      <c r="HN59" s="39" t="s">
        <v>3837</v>
      </c>
      <c r="HO59" s="39">
        <v>0</v>
      </c>
      <c r="HP59" s="39" t="s">
        <v>383</v>
      </c>
      <c r="HQ59" s="39">
        <v>0</v>
      </c>
      <c r="HR59" s="39" t="s">
        <v>383</v>
      </c>
      <c r="HS59" s="39">
        <v>0</v>
      </c>
      <c r="HT59" s="39"/>
      <c r="HU59" s="39" t="s">
        <v>383</v>
      </c>
      <c r="HV59" s="39" t="s">
        <v>383</v>
      </c>
      <c r="HW59" s="39"/>
      <c r="HX59" s="39" t="s">
        <v>383</v>
      </c>
      <c r="HY59" s="39" t="s">
        <v>2417</v>
      </c>
      <c r="HZ59" s="39"/>
      <c r="IA59" s="39" t="s">
        <v>1734</v>
      </c>
      <c r="IB59" s="39"/>
      <c r="IC59" s="39">
        <v>1</v>
      </c>
      <c r="ID59" s="39">
        <v>1</v>
      </c>
      <c r="IE59" s="39">
        <v>0</v>
      </c>
      <c r="IF59" s="39">
        <v>0</v>
      </c>
      <c r="IG59" s="39">
        <v>1</v>
      </c>
      <c r="IH59" s="39">
        <v>6</v>
      </c>
      <c r="II59" s="39">
        <v>0</v>
      </c>
      <c r="IJ59" s="39">
        <v>1</v>
      </c>
      <c r="IK59" s="39">
        <v>0</v>
      </c>
      <c r="IL59" s="39">
        <v>0</v>
      </c>
      <c r="IM59" s="39">
        <v>0</v>
      </c>
      <c r="IN59" s="39" t="s">
        <v>383</v>
      </c>
      <c r="IO59" s="39" t="s">
        <v>383</v>
      </c>
      <c r="IP59" s="39" t="s">
        <v>383</v>
      </c>
      <c r="IQ59" s="39">
        <v>0</v>
      </c>
      <c r="IR59" s="39">
        <v>0</v>
      </c>
      <c r="IS59" s="39" t="s">
        <v>383</v>
      </c>
      <c r="IT59" s="39" t="s">
        <v>383</v>
      </c>
      <c r="IU59" s="39" t="s">
        <v>383</v>
      </c>
      <c r="IV59" s="39">
        <v>0</v>
      </c>
      <c r="IW59" s="39">
        <v>0</v>
      </c>
      <c r="IX59" s="39" t="s">
        <v>383</v>
      </c>
      <c r="IY59" s="39" t="s">
        <v>383</v>
      </c>
      <c r="IZ59" s="39" t="s">
        <v>383</v>
      </c>
      <c r="JA59" s="39">
        <v>0</v>
      </c>
      <c r="JB59" s="39">
        <v>0</v>
      </c>
      <c r="JC59" s="39" t="s">
        <v>383</v>
      </c>
      <c r="JD59" s="39" t="s">
        <v>383</v>
      </c>
      <c r="JE59" s="39" t="s">
        <v>383</v>
      </c>
      <c r="JF59" s="39">
        <v>1</v>
      </c>
      <c r="JG59" s="39">
        <v>1</v>
      </c>
      <c r="JH59" s="39">
        <v>0</v>
      </c>
      <c r="JI59" s="39" t="s">
        <v>383</v>
      </c>
      <c r="JJ59" s="39">
        <v>1</v>
      </c>
      <c r="JK59" s="39">
        <v>15</v>
      </c>
      <c r="JL59" s="39">
        <v>1</v>
      </c>
      <c r="JM59" s="39">
        <v>0</v>
      </c>
      <c r="JN59" s="39" t="s">
        <v>383</v>
      </c>
      <c r="JO59" s="39">
        <v>2</v>
      </c>
      <c r="JP59" s="39">
        <v>1</v>
      </c>
      <c r="JQ59" s="39">
        <v>1</v>
      </c>
      <c r="JR59" s="39">
        <v>0</v>
      </c>
      <c r="JS59" s="39">
        <v>0</v>
      </c>
      <c r="JT59" s="39">
        <v>0</v>
      </c>
      <c r="JU59" s="39">
        <v>0</v>
      </c>
      <c r="JV59" s="39">
        <v>0</v>
      </c>
      <c r="JW59" s="39">
        <v>0</v>
      </c>
      <c r="JX59" s="39">
        <v>1</v>
      </c>
      <c r="JY59" s="39">
        <v>1</v>
      </c>
      <c r="JZ59" s="39">
        <v>1</v>
      </c>
      <c r="KA59" s="39">
        <v>1</v>
      </c>
      <c r="KB59" s="39">
        <v>0</v>
      </c>
      <c r="KC59" s="39">
        <v>0</v>
      </c>
      <c r="KD59" s="39">
        <v>1</v>
      </c>
      <c r="KE59" s="39">
        <v>40</v>
      </c>
      <c r="KF59" s="39">
        <v>10</v>
      </c>
      <c r="KG59" s="39"/>
      <c r="KH59" s="39">
        <v>2</v>
      </c>
      <c r="KI59" s="39">
        <v>5</v>
      </c>
      <c r="KJ59" s="39"/>
      <c r="KK59" s="39" t="s">
        <v>383</v>
      </c>
      <c r="KL59" s="39"/>
      <c r="KM59" s="39"/>
      <c r="KN59" s="39" t="s">
        <v>383</v>
      </c>
      <c r="KO59" s="39"/>
      <c r="KP59" s="39"/>
      <c r="KQ59" s="39">
        <v>0</v>
      </c>
      <c r="KR59" s="39" t="s">
        <v>2731</v>
      </c>
      <c r="KS59" s="39" t="s">
        <v>383</v>
      </c>
      <c r="KT59" s="39" t="s">
        <v>383</v>
      </c>
      <c r="KU59" s="39" t="s">
        <v>383</v>
      </c>
      <c r="KV59" s="39" t="s">
        <v>383</v>
      </c>
      <c r="KW59" s="39" t="s">
        <v>383</v>
      </c>
      <c r="KX59" s="39" t="s">
        <v>383</v>
      </c>
      <c r="KY59" s="39" t="s">
        <v>383</v>
      </c>
      <c r="KZ59" s="39" t="s">
        <v>383</v>
      </c>
      <c r="LA59" s="39" t="s">
        <v>383</v>
      </c>
      <c r="LB59" s="39" t="s">
        <v>383</v>
      </c>
      <c r="LC59" s="39" t="s">
        <v>383</v>
      </c>
      <c r="LD59" s="39" t="s">
        <v>2731</v>
      </c>
      <c r="LE59" s="39">
        <v>4</v>
      </c>
      <c r="LF59" s="39">
        <v>1</v>
      </c>
      <c r="LG59" s="39">
        <v>1</v>
      </c>
      <c r="LH59" s="39">
        <v>1</v>
      </c>
      <c r="LI59" s="39">
        <v>1</v>
      </c>
      <c r="LJ59" s="39"/>
      <c r="LK59" s="39" t="s">
        <v>2560</v>
      </c>
      <c r="LL59" s="39">
        <v>1</v>
      </c>
      <c r="LM59" s="39">
        <v>1</v>
      </c>
      <c r="LN59" s="39">
        <v>0</v>
      </c>
      <c r="LO59" s="39">
        <v>0</v>
      </c>
      <c r="LP59" s="39">
        <v>0</v>
      </c>
      <c r="LQ59" s="39"/>
      <c r="LR59" s="39">
        <v>1</v>
      </c>
      <c r="LS59" s="39"/>
      <c r="LT59" s="39">
        <v>18</v>
      </c>
      <c r="LU59" s="39" t="s">
        <v>3838</v>
      </c>
      <c r="LV59" s="39">
        <v>1</v>
      </c>
      <c r="LW59" s="39">
        <v>0</v>
      </c>
      <c r="LX59" s="39">
        <v>0</v>
      </c>
      <c r="LY59" s="39"/>
      <c r="LZ59" s="39">
        <v>1</v>
      </c>
      <c r="MA59" s="39">
        <v>1</v>
      </c>
      <c r="MB59" s="39">
        <v>1</v>
      </c>
      <c r="MC59" s="39">
        <v>1</v>
      </c>
      <c r="MD59" s="39">
        <v>0</v>
      </c>
      <c r="ME59" s="39" t="s">
        <v>383</v>
      </c>
      <c r="MF59" s="39"/>
      <c r="MG59" s="39">
        <v>0</v>
      </c>
      <c r="MH59" s="39"/>
      <c r="MI59" s="39">
        <v>1</v>
      </c>
      <c r="MJ59" s="39"/>
      <c r="MK59" s="39">
        <v>0</v>
      </c>
      <c r="ML59" s="39">
        <v>1</v>
      </c>
      <c r="MM59" s="39">
        <v>1</v>
      </c>
      <c r="MN59" s="39">
        <v>0</v>
      </c>
      <c r="MO59" s="39"/>
      <c r="MP59" s="39"/>
      <c r="MQ59" s="39">
        <v>1</v>
      </c>
      <c r="MR59" s="39">
        <v>0</v>
      </c>
      <c r="MS59" s="39"/>
      <c r="MT59" s="39"/>
      <c r="MU59" s="39"/>
      <c r="MV59" s="39">
        <v>0</v>
      </c>
      <c r="MW59" s="39" t="s">
        <v>383</v>
      </c>
      <c r="MX59" s="39" t="s">
        <v>383</v>
      </c>
      <c r="MY59" s="39" t="s">
        <v>383</v>
      </c>
      <c r="MZ59" s="39" t="s">
        <v>383</v>
      </c>
      <c r="NA59" s="39" t="s">
        <v>383</v>
      </c>
      <c r="NB59" s="39" t="s">
        <v>383</v>
      </c>
      <c r="NC59" s="39" t="s">
        <v>383</v>
      </c>
      <c r="ND59" s="39" t="s">
        <v>383</v>
      </c>
      <c r="NE59" s="39" t="s">
        <v>383</v>
      </c>
      <c r="NF59" s="39" t="s">
        <v>383</v>
      </c>
      <c r="NG59" s="39"/>
      <c r="NH59" s="39" t="s">
        <v>3839</v>
      </c>
      <c r="NI59" s="39"/>
      <c r="NJ59" s="39" t="s">
        <v>3840</v>
      </c>
      <c r="NK59" s="39" t="s">
        <v>3116</v>
      </c>
      <c r="NL59" s="39" t="s">
        <v>2451</v>
      </c>
      <c r="NM59" s="39">
        <v>0</v>
      </c>
      <c r="NN59" s="39"/>
      <c r="NO59" s="39"/>
      <c r="NP59" s="39"/>
      <c r="NQ59" s="39"/>
      <c r="NR59" s="39"/>
      <c r="NS59" s="39"/>
      <c r="NT59" s="39"/>
      <c r="NU59" s="39"/>
      <c r="NV59" s="39"/>
      <c r="NW59" s="64">
        <v>0</v>
      </c>
      <c r="NX59" s="39"/>
      <c r="NY59" s="39">
        <v>1</v>
      </c>
      <c r="NZ59" s="39">
        <v>0</v>
      </c>
      <c r="OA59" s="39" t="s">
        <v>2564</v>
      </c>
      <c r="OB59" s="39">
        <v>0</v>
      </c>
      <c r="OC59" s="39">
        <v>1</v>
      </c>
      <c r="OD59" s="39">
        <v>0</v>
      </c>
      <c r="OE59" s="39">
        <v>0</v>
      </c>
      <c r="OF59" s="39">
        <v>0</v>
      </c>
      <c r="OG59" s="39">
        <v>0</v>
      </c>
      <c r="OH59" s="39">
        <v>0</v>
      </c>
      <c r="OI59" s="39">
        <v>0</v>
      </c>
      <c r="OJ59" s="39"/>
      <c r="OK59" s="39">
        <v>1</v>
      </c>
      <c r="OL59" s="39"/>
      <c r="OM59" s="39" t="s">
        <v>2434</v>
      </c>
      <c r="ON59" s="39">
        <v>1</v>
      </c>
      <c r="OO59" s="39">
        <v>0</v>
      </c>
      <c r="OP59" s="39">
        <v>0</v>
      </c>
      <c r="OQ59" s="39">
        <v>0</v>
      </c>
      <c r="OR59" s="39">
        <v>0</v>
      </c>
      <c r="OS59" s="39">
        <v>0</v>
      </c>
      <c r="OT59" s="39">
        <v>0</v>
      </c>
      <c r="OU59" s="39">
        <v>0</v>
      </c>
      <c r="OV59" s="39">
        <v>0</v>
      </c>
      <c r="OW59" s="39">
        <v>0</v>
      </c>
      <c r="OX59" s="39"/>
      <c r="OY59" s="39"/>
      <c r="OZ59" s="39" t="s">
        <v>1241</v>
      </c>
      <c r="PA59" s="39">
        <v>0</v>
      </c>
      <c r="PB59" s="39">
        <v>0</v>
      </c>
      <c r="PC59" s="39">
        <v>0</v>
      </c>
      <c r="PD59" s="39">
        <v>0</v>
      </c>
      <c r="PE59" s="39">
        <v>1</v>
      </c>
      <c r="PF59" s="39">
        <v>0</v>
      </c>
      <c r="PG59" s="39">
        <v>0</v>
      </c>
      <c r="PH59" s="39"/>
      <c r="PI59" s="39">
        <v>1</v>
      </c>
      <c r="PJ59" s="39" t="s">
        <v>3841</v>
      </c>
      <c r="PK59" s="39">
        <v>0</v>
      </c>
      <c r="PL59" s="39">
        <v>0</v>
      </c>
      <c r="PM59" s="39">
        <v>0</v>
      </c>
      <c r="PN59" s="39">
        <v>0</v>
      </c>
      <c r="PO59" s="39">
        <v>0</v>
      </c>
      <c r="PP59" s="39">
        <v>1</v>
      </c>
      <c r="PQ59" s="39">
        <v>1</v>
      </c>
      <c r="PR59" s="39">
        <v>1</v>
      </c>
      <c r="PS59" s="39">
        <v>0</v>
      </c>
      <c r="PT59" s="39"/>
      <c r="PU59" s="39"/>
      <c r="PV59" s="39"/>
      <c r="PW59" s="39">
        <v>1</v>
      </c>
      <c r="PX59" s="39">
        <v>1</v>
      </c>
      <c r="PY59" s="39"/>
      <c r="PZ59" s="39" t="s">
        <v>383</v>
      </c>
      <c r="QA59" s="39" t="s">
        <v>3842</v>
      </c>
      <c r="QB59" s="39" t="s">
        <v>3829</v>
      </c>
      <c r="QC59" s="39" t="s">
        <v>3492</v>
      </c>
      <c r="QD59" s="39">
        <v>1</v>
      </c>
      <c r="QE59" s="39">
        <v>1</v>
      </c>
      <c r="QF59" s="39">
        <v>0</v>
      </c>
      <c r="QG59" s="39">
        <v>0</v>
      </c>
      <c r="QH59" s="39">
        <v>0</v>
      </c>
      <c r="QI59" s="39">
        <v>0</v>
      </c>
      <c r="QJ59" s="39">
        <v>0</v>
      </c>
      <c r="QK59" s="39">
        <v>0</v>
      </c>
      <c r="QL59" s="39"/>
      <c r="QM59" s="39" t="s">
        <v>2442</v>
      </c>
      <c r="QN59" s="64">
        <v>1</v>
      </c>
      <c r="QO59" s="39">
        <v>0</v>
      </c>
      <c r="QP59" s="39">
        <v>0</v>
      </c>
      <c r="QQ59" s="39">
        <v>0</v>
      </c>
      <c r="QR59" s="39">
        <v>0</v>
      </c>
      <c r="QS59" s="39"/>
      <c r="QT59" s="39" t="s">
        <v>2442</v>
      </c>
      <c r="QU59" s="39">
        <v>0</v>
      </c>
      <c r="QV59" s="39">
        <v>1</v>
      </c>
      <c r="QW59" s="39">
        <v>0</v>
      </c>
      <c r="QX59" s="39">
        <v>0</v>
      </c>
      <c r="QY59" s="39">
        <v>0</v>
      </c>
      <c r="QZ59" s="39">
        <v>0</v>
      </c>
      <c r="RA59" s="39">
        <v>0</v>
      </c>
      <c r="RB59" s="39"/>
      <c r="RC59" s="39">
        <v>1</v>
      </c>
      <c r="RD59" s="39">
        <v>0</v>
      </c>
      <c r="RE59" s="39">
        <v>0</v>
      </c>
      <c r="RF59" s="39"/>
      <c r="RG59" s="39">
        <v>0</v>
      </c>
      <c r="RH59" s="39">
        <v>0</v>
      </c>
      <c r="RI59" s="39"/>
      <c r="RJ59" s="39">
        <v>0</v>
      </c>
      <c r="RK59" s="39">
        <v>0</v>
      </c>
      <c r="RL59" s="39"/>
      <c r="RM59" s="39">
        <v>1</v>
      </c>
      <c r="RN59" s="39">
        <v>2</v>
      </c>
      <c r="RO59" s="39"/>
      <c r="RP59" s="39">
        <v>0</v>
      </c>
      <c r="RQ59" s="39"/>
      <c r="RR59" s="39" t="s">
        <v>2720</v>
      </c>
      <c r="RS59" s="39">
        <v>0</v>
      </c>
      <c r="RT59" s="39">
        <v>1</v>
      </c>
      <c r="RU59" s="39">
        <v>0</v>
      </c>
      <c r="RV59" s="39">
        <v>0</v>
      </c>
      <c r="RW59" s="39">
        <v>0</v>
      </c>
      <c r="RX59" s="39">
        <v>0</v>
      </c>
      <c r="RY59" s="39">
        <v>0</v>
      </c>
      <c r="RZ59" s="39">
        <v>0</v>
      </c>
      <c r="SA59" s="39">
        <v>0</v>
      </c>
      <c r="SB59" s="39">
        <v>0</v>
      </c>
      <c r="SC59" s="39">
        <v>0</v>
      </c>
      <c r="SD59" s="39">
        <v>0</v>
      </c>
      <c r="SE59" s="39">
        <v>0</v>
      </c>
      <c r="SF59" s="39">
        <v>0</v>
      </c>
      <c r="SG59" s="39"/>
      <c r="SH59" s="39"/>
      <c r="SI59" s="39" t="s">
        <v>2435</v>
      </c>
      <c r="SJ59" s="39">
        <v>0</v>
      </c>
      <c r="SK59" s="39">
        <v>0</v>
      </c>
      <c r="SL59" s="39">
        <v>0</v>
      </c>
      <c r="SM59" s="39">
        <v>0</v>
      </c>
      <c r="SN59" s="39">
        <v>0</v>
      </c>
      <c r="SO59" s="39">
        <v>0</v>
      </c>
      <c r="SP59" s="39">
        <v>0</v>
      </c>
      <c r="SQ59" s="39">
        <v>0</v>
      </c>
      <c r="SR59" s="39">
        <v>0</v>
      </c>
      <c r="SS59" s="39">
        <v>1</v>
      </c>
      <c r="ST59" s="39"/>
      <c r="SU59" s="39" t="s">
        <v>2447</v>
      </c>
      <c r="SV59" s="39">
        <v>1</v>
      </c>
      <c r="SW59" s="39">
        <v>0</v>
      </c>
      <c r="SX59" s="39">
        <v>0</v>
      </c>
      <c r="SY59" s="39">
        <v>0</v>
      </c>
      <c r="SZ59" s="39">
        <v>0</v>
      </c>
      <c r="TA59" s="39"/>
      <c r="TB59" s="39"/>
      <c r="TC59" s="39"/>
      <c r="TD59" s="39">
        <v>1</v>
      </c>
      <c r="TE59" s="39"/>
      <c r="TF59" s="39">
        <v>1</v>
      </c>
      <c r="TG59" s="39"/>
      <c r="TH59" s="39" t="s">
        <v>1979</v>
      </c>
      <c r="TI59" s="39">
        <v>0</v>
      </c>
      <c r="TJ59" s="39">
        <v>0</v>
      </c>
      <c r="TK59" s="39">
        <v>0</v>
      </c>
      <c r="TL59" s="39">
        <v>0</v>
      </c>
      <c r="TM59" s="39">
        <v>0</v>
      </c>
      <c r="TN59" s="39">
        <v>0</v>
      </c>
      <c r="TO59" s="39">
        <v>1</v>
      </c>
      <c r="TP59" s="39">
        <v>0</v>
      </c>
      <c r="TQ59" s="74" t="s">
        <v>3654</v>
      </c>
      <c r="TR59" s="39">
        <v>1</v>
      </c>
      <c r="TS59" s="39" t="s">
        <v>3843</v>
      </c>
      <c r="TT59" s="39">
        <v>1</v>
      </c>
      <c r="TU59" s="39">
        <v>1</v>
      </c>
      <c r="TV59" s="39">
        <v>0</v>
      </c>
      <c r="TW59" s="39">
        <v>0</v>
      </c>
      <c r="TX59" s="39">
        <v>0</v>
      </c>
      <c r="TY59" s="39">
        <v>1</v>
      </c>
      <c r="TZ59" s="39">
        <v>0</v>
      </c>
      <c r="UA59" s="39">
        <v>0</v>
      </c>
      <c r="UB59" s="39">
        <v>0</v>
      </c>
      <c r="UC59" s="39"/>
      <c r="UD59" s="39">
        <f>SUM(TT59+TV59+TW59+TX59)</f>
        <v>1</v>
      </c>
      <c r="UE59" s="39" t="s">
        <v>1241</v>
      </c>
      <c r="UF59" s="39">
        <v>0</v>
      </c>
      <c r="UG59" s="39">
        <v>0</v>
      </c>
      <c r="UH59" s="39">
        <v>0</v>
      </c>
      <c r="UI59" s="39">
        <v>0</v>
      </c>
      <c r="UJ59" s="39">
        <v>1</v>
      </c>
      <c r="UK59" s="39">
        <v>0</v>
      </c>
      <c r="UL59" s="39">
        <v>1</v>
      </c>
      <c r="UM59" s="39" t="s">
        <v>2418</v>
      </c>
      <c r="UN59" s="39">
        <v>0</v>
      </c>
      <c r="UO59" s="39" t="s">
        <v>383</v>
      </c>
      <c r="UP59" s="39" t="s">
        <v>383</v>
      </c>
      <c r="UQ59" s="39" t="s">
        <v>383</v>
      </c>
      <c r="UR59" s="39" t="s">
        <v>383</v>
      </c>
      <c r="US59" s="39" t="s">
        <v>383</v>
      </c>
      <c r="UT59" s="39" t="s">
        <v>383</v>
      </c>
      <c r="UU59" s="39" t="s">
        <v>383</v>
      </c>
      <c r="UV59" s="39">
        <v>0</v>
      </c>
      <c r="UW59" s="39" t="s">
        <v>383</v>
      </c>
      <c r="UX59" s="39" t="s">
        <v>2943</v>
      </c>
      <c r="UY59" s="39" t="s">
        <v>2846</v>
      </c>
      <c r="UZ59" s="39">
        <v>1</v>
      </c>
      <c r="VA59" s="39">
        <v>0</v>
      </c>
      <c r="VB59" s="39">
        <v>0</v>
      </c>
      <c r="VC59" s="39">
        <v>0</v>
      </c>
      <c r="VD59" s="39">
        <v>0</v>
      </c>
      <c r="VE59" s="39">
        <v>0</v>
      </c>
      <c r="VF59" s="39">
        <v>0</v>
      </c>
      <c r="VG59" s="39">
        <v>0</v>
      </c>
      <c r="VH59" s="39"/>
      <c r="VI59" s="39">
        <v>1</v>
      </c>
      <c r="VJ59" s="39" t="s">
        <v>383</v>
      </c>
      <c r="VK59" s="39" t="s">
        <v>383</v>
      </c>
      <c r="VL59" s="39" t="s">
        <v>383</v>
      </c>
      <c r="VM59" s="39" t="s">
        <v>383</v>
      </c>
      <c r="VN59" s="39" t="s">
        <v>383</v>
      </c>
      <c r="VO59" s="39" t="s">
        <v>383</v>
      </c>
      <c r="VP59" s="39" t="s">
        <v>383</v>
      </c>
      <c r="VQ59" s="39" t="s">
        <v>383</v>
      </c>
      <c r="VR59" s="39" t="s">
        <v>383</v>
      </c>
      <c r="VS59" s="39" t="s">
        <v>383</v>
      </c>
      <c r="VT59" s="39" t="s">
        <v>383</v>
      </c>
      <c r="VU59" s="39">
        <v>1</v>
      </c>
      <c r="VV59" s="39" t="s">
        <v>3844</v>
      </c>
      <c r="VW59" s="39" t="s">
        <v>3845</v>
      </c>
      <c r="VX59" s="39">
        <v>0</v>
      </c>
      <c r="VY59" s="39">
        <v>1</v>
      </c>
      <c r="VZ59" s="39">
        <v>0</v>
      </c>
      <c r="WA59" s="39">
        <v>0</v>
      </c>
      <c r="WB59" s="39">
        <v>0</v>
      </c>
      <c r="WC59" s="39">
        <v>0</v>
      </c>
      <c r="WD59" s="39">
        <v>0</v>
      </c>
      <c r="WE59" s="39">
        <v>1</v>
      </c>
      <c r="WF59" s="39">
        <v>0</v>
      </c>
      <c r="WG59" s="39">
        <v>0</v>
      </c>
      <c r="WH59" s="39">
        <v>0</v>
      </c>
      <c r="WI59" s="39">
        <v>0</v>
      </c>
      <c r="WJ59" s="39">
        <v>0</v>
      </c>
      <c r="WK59" s="39">
        <v>1</v>
      </c>
      <c r="WL59" s="39"/>
      <c r="WM59" s="39"/>
      <c r="WN59" s="39"/>
      <c r="WO59" s="39">
        <f t="shared" si="6"/>
        <v>1</v>
      </c>
      <c r="WP59" s="39" t="s">
        <v>2681</v>
      </c>
      <c r="WQ59" s="39"/>
      <c r="WR59" s="39" t="s">
        <v>2446</v>
      </c>
      <c r="WS59" s="39">
        <v>1</v>
      </c>
      <c r="WT59" s="39">
        <v>0</v>
      </c>
      <c r="WU59" s="39">
        <v>0</v>
      </c>
      <c r="WV59" s="39">
        <v>0</v>
      </c>
      <c r="WW59" s="39">
        <v>0</v>
      </c>
      <c r="WX59" s="39">
        <v>0</v>
      </c>
      <c r="WY59" s="39">
        <v>0</v>
      </c>
      <c r="WZ59" s="39">
        <v>0</v>
      </c>
      <c r="XA59" s="39">
        <v>0</v>
      </c>
      <c r="XB59" s="39">
        <v>0</v>
      </c>
      <c r="XC59" s="39">
        <v>0</v>
      </c>
      <c r="XD59" s="39"/>
      <c r="XE59" s="39"/>
      <c r="XF59" s="39">
        <f t="shared" si="5"/>
        <v>1</v>
      </c>
      <c r="XG59" s="39" t="s">
        <v>2447</v>
      </c>
      <c r="XH59" s="39">
        <v>1</v>
      </c>
      <c r="XI59" s="39">
        <v>0</v>
      </c>
      <c r="XJ59" s="39">
        <v>0</v>
      </c>
      <c r="XK59" s="39">
        <v>0</v>
      </c>
      <c r="XL59" s="39">
        <v>0</v>
      </c>
      <c r="XM59" s="39"/>
      <c r="XN59" s="39"/>
      <c r="XO59" s="57" t="e">
        <f>SUM(XF59+WO59+VA59+UD59+TR59+TD59+#REF!)</f>
        <v>#REF!</v>
      </c>
      <c r="XP59" s="57">
        <v>6</v>
      </c>
      <c r="XQ59" s="56">
        <v>1</v>
      </c>
    </row>
    <row r="60" spans="1:641" ht="15" customHeight="1" x14ac:dyDescent="0.2">
      <c r="A60" s="63">
        <v>42440</v>
      </c>
      <c r="B60" s="63" t="s">
        <v>899</v>
      </c>
      <c r="C60" s="52" t="s">
        <v>1184</v>
      </c>
      <c r="D60" s="39" t="s">
        <v>3347</v>
      </c>
      <c r="E60" s="52" t="s">
        <v>3481</v>
      </c>
      <c r="F60" s="52" t="s">
        <v>3846</v>
      </c>
      <c r="G60" s="52">
        <v>8.8557710000000007</v>
      </c>
      <c r="H60" s="52">
        <v>-79.966330999999997</v>
      </c>
      <c r="I60" s="52"/>
      <c r="J60" s="52"/>
      <c r="K60" s="52">
        <v>-79.966330999999997</v>
      </c>
      <c r="L60" s="52">
        <v>281.29623912800002</v>
      </c>
      <c r="M60" s="39">
        <v>8</v>
      </c>
      <c r="N60" s="39"/>
      <c r="O60" s="39">
        <v>5</v>
      </c>
      <c r="P60" s="39" t="s">
        <v>3847</v>
      </c>
      <c r="Q60" s="39">
        <v>1</v>
      </c>
      <c r="R60" s="41">
        <v>38</v>
      </c>
      <c r="S60" s="39">
        <v>3</v>
      </c>
      <c r="T60" s="39">
        <v>2</v>
      </c>
      <c r="U60" s="39" t="s">
        <v>2454</v>
      </c>
      <c r="V60" s="39" t="s">
        <v>2455</v>
      </c>
      <c r="W60" s="39" t="s">
        <v>2456</v>
      </c>
      <c r="X60" s="39" t="s">
        <v>383</v>
      </c>
      <c r="Y60" s="39"/>
      <c r="Z60" s="39">
        <v>0</v>
      </c>
      <c r="AA60" s="39">
        <v>1</v>
      </c>
      <c r="AB60" s="39">
        <v>0</v>
      </c>
      <c r="AC60" s="39">
        <v>0</v>
      </c>
      <c r="AD60" s="39">
        <v>0</v>
      </c>
      <c r="AE60" s="39">
        <v>0</v>
      </c>
      <c r="AF60" s="39">
        <v>0</v>
      </c>
      <c r="AG60" s="39" t="s">
        <v>2401</v>
      </c>
      <c r="AH60" s="39" t="s">
        <v>383</v>
      </c>
      <c r="AI60" s="39">
        <v>0</v>
      </c>
      <c r="AJ60" s="39">
        <v>0</v>
      </c>
      <c r="AK60" s="39">
        <v>0</v>
      </c>
      <c r="AL60" s="39">
        <v>1</v>
      </c>
      <c r="AM60" s="39">
        <v>0</v>
      </c>
      <c r="AN60" s="39">
        <v>0</v>
      </c>
      <c r="AO60" s="39">
        <v>0</v>
      </c>
      <c r="AP60" s="39" t="s">
        <v>2600</v>
      </c>
      <c r="AQ60" s="39">
        <v>1</v>
      </c>
      <c r="AR60" s="39" t="s">
        <v>383</v>
      </c>
      <c r="AS60" s="39">
        <v>13</v>
      </c>
      <c r="AT60" s="39">
        <v>13</v>
      </c>
      <c r="AU60" s="39">
        <v>1</v>
      </c>
      <c r="AV60" s="39"/>
      <c r="AW60" s="39">
        <v>1</v>
      </c>
      <c r="AX60" s="39" t="s">
        <v>383</v>
      </c>
      <c r="AY60" s="39">
        <v>1</v>
      </c>
      <c r="AZ60" s="39">
        <v>0</v>
      </c>
      <c r="BA60" s="39">
        <v>0</v>
      </c>
      <c r="BB60" s="39">
        <v>0</v>
      </c>
      <c r="BC60" s="39"/>
      <c r="BD60" s="39">
        <v>2</v>
      </c>
      <c r="BE60" s="39" t="s">
        <v>383</v>
      </c>
      <c r="BF60" s="39">
        <v>0</v>
      </c>
      <c r="BG60" s="39">
        <v>1</v>
      </c>
      <c r="BH60" s="39">
        <v>0</v>
      </c>
      <c r="BI60" s="39">
        <v>0</v>
      </c>
      <c r="BJ60" s="39"/>
      <c r="BK60" s="39">
        <v>4</v>
      </c>
      <c r="BL60" s="39">
        <v>1</v>
      </c>
      <c r="BM60" s="64" t="s">
        <v>383</v>
      </c>
      <c r="BN60" s="39">
        <v>1</v>
      </c>
      <c r="BO60" s="39">
        <v>0</v>
      </c>
      <c r="BP60" s="39">
        <v>0</v>
      </c>
      <c r="BQ60" s="39">
        <v>0</v>
      </c>
      <c r="BR60" s="39">
        <v>0</v>
      </c>
      <c r="BS60" s="39">
        <v>0</v>
      </c>
      <c r="BT60" s="39">
        <v>0</v>
      </c>
      <c r="BU60" s="39"/>
      <c r="BV60" s="39">
        <v>4</v>
      </c>
      <c r="BW60" s="39">
        <v>3</v>
      </c>
      <c r="BX60" s="39"/>
      <c r="BY60" s="39">
        <v>0</v>
      </c>
      <c r="BZ60" s="39">
        <v>0</v>
      </c>
      <c r="CA60" s="39">
        <v>1</v>
      </c>
      <c r="CB60" s="39">
        <v>0</v>
      </c>
      <c r="CC60" s="39"/>
      <c r="CD60" s="39">
        <v>4</v>
      </c>
      <c r="CE60" s="39">
        <v>1</v>
      </c>
      <c r="CF60" s="39"/>
      <c r="CG60" s="39">
        <v>2</v>
      </c>
      <c r="CH60" s="39"/>
      <c r="CI60" s="39">
        <v>3</v>
      </c>
      <c r="CJ60" s="39">
        <v>3</v>
      </c>
      <c r="CK60" s="39"/>
      <c r="CL60" s="39" t="s">
        <v>2404</v>
      </c>
      <c r="CM60" s="39"/>
      <c r="CN60" s="39">
        <v>1</v>
      </c>
      <c r="CO60" s="39">
        <v>1</v>
      </c>
      <c r="CP60" s="39">
        <v>0</v>
      </c>
      <c r="CQ60" s="39"/>
      <c r="CR60" s="39">
        <v>0</v>
      </c>
      <c r="CS60" s="39"/>
      <c r="CT60" s="39">
        <v>0</v>
      </c>
      <c r="CU60" s="39">
        <v>1</v>
      </c>
      <c r="CV60" s="39">
        <v>0</v>
      </c>
      <c r="CW60" s="39"/>
      <c r="CX60" s="39">
        <v>0</v>
      </c>
      <c r="CY60" s="39">
        <v>0</v>
      </c>
      <c r="CZ60" s="41"/>
      <c r="DA60" s="39">
        <v>0</v>
      </c>
      <c r="DB60" s="39"/>
      <c r="DC60" s="39">
        <v>1</v>
      </c>
      <c r="DD60" s="39">
        <v>1</v>
      </c>
      <c r="DE60" s="39">
        <v>1</v>
      </c>
      <c r="DF60" s="41">
        <v>1</v>
      </c>
      <c r="DG60" s="39">
        <v>1</v>
      </c>
      <c r="DH60" s="39">
        <v>1</v>
      </c>
      <c r="DI60" s="39">
        <v>0</v>
      </c>
      <c r="DJ60" s="39"/>
      <c r="DK60" s="39"/>
      <c r="DL60" s="39">
        <v>0</v>
      </c>
      <c r="DM60" s="39"/>
      <c r="DN60" s="39">
        <v>0</v>
      </c>
      <c r="DO60" s="39"/>
      <c r="DP60" s="39">
        <v>1</v>
      </c>
      <c r="DQ60" s="39">
        <v>1</v>
      </c>
      <c r="DR60" s="39">
        <v>1</v>
      </c>
      <c r="DS60" s="39">
        <v>1</v>
      </c>
      <c r="DT60" s="39">
        <v>1</v>
      </c>
      <c r="DU60" s="39">
        <v>1</v>
      </c>
      <c r="DV60" s="39">
        <v>0</v>
      </c>
      <c r="DW60" s="39"/>
      <c r="DX60" s="39">
        <v>0</v>
      </c>
      <c r="DY60" s="39"/>
      <c r="DZ60" s="39">
        <v>1</v>
      </c>
      <c r="EA60" s="39"/>
      <c r="EB60" s="39">
        <v>1</v>
      </c>
      <c r="EC60" s="39">
        <v>0</v>
      </c>
      <c r="ED60" s="39" t="s">
        <v>383</v>
      </c>
      <c r="EE60" s="39" t="s">
        <v>383</v>
      </c>
      <c r="EF60" s="39" t="s">
        <v>383</v>
      </c>
      <c r="EG60" s="39"/>
      <c r="EH60" s="39">
        <v>0</v>
      </c>
      <c r="EI60" s="39" t="s">
        <v>383</v>
      </c>
      <c r="EJ60" s="39" t="s">
        <v>383</v>
      </c>
      <c r="EK60" s="39" t="s">
        <v>383</v>
      </c>
      <c r="EL60" s="39" t="s">
        <v>383</v>
      </c>
      <c r="EM60" s="39" t="s">
        <v>383</v>
      </c>
      <c r="EN60" s="39" t="s">
        <v>383</v>
      </c>
      <c r="EO60" s="39">
        <v>1</v>
      </c>
      <c r="EP60" s="39">
        <v>1</v>
      </c>
      <c r="EQ60" s="39" t="s">
        <v>2409</v>
      </c>
      <c r="ER60" s="39" t="s">
        <v>2466</v>
      </c>
      <c r="ES60" s="39" t="s">
        <v>3104</v>
      </c>
      <c r="ET60" s="39" t="s">
        <v>2469</v>
      </c>
      <c r="EU60" s="39">
        <v>0</v>
      </c>
      <c r="EV60" s="39">
        <v>0</v>
      </c>
      <c r="EW60" s="39" t="s">
        <v>383</v>
      </c>
      <c r="EX60" s="39" t="s">
        <v>383</v>
      </c>
      <c r="EY60" s="39" t="s">
        <v>383</v>
      </c>
      <c r="EZ60" s="39" t="s">
        <v>383</v>
      </c>
      <c r="FA60" s="39" t="s">
        <v>383</v>
      </c>
      <c r="FB60" s="39" t="s">
        <v>383</v>
      </c>
      <c r="FC60" s="39">
        <v>0</v>
      </c>
      <c r="FD60" s="39" t="s">
        <v>383</v>
      </c>
      <c r="FE60" s="39" t="s">
        <v>383</v>
      </c>
      <c r="FF60" s="39" t="s">
        <v>383</v>
      </c>
      <c r="FG60" s="39" t="s">
        <v>383</v>
      </c>
      <c r="FH60" s="39" t="s">
        <v>383</v>
      </c>
      <c r="FI60" s="39" t="s">
        <v>383</v>
      </c>
      <c r="FJ60" s="39">
        <v>1</v>
      </c>
      <c r="FK60" s="39" t="s">
        <v>761</v>
      </c>
      <c r="FL60" s="39" t="s">
        <v>2413</v>
      </c>
      <c r="FM60" s="39" t="s">
        <v>2466</v>
      </c>
      <c r="FN60" s="39" t="s">
        <v>3355</v>
      </c>
      <c r="FO60" s="39" t="s">
        <v>2469</v>
      </c>
      <c r="FP60" s="39">
        <v>0</v>
      </c>
      <c r="FQ60" s="39">
        <v>1</v>
      </c>
      <c r="FR60" s="39" t="s">
        <v>760</v>
      </c>
      <c r="FS60" s="39" t="s">
        <v>2409</v>
      </c>
      <c r="FT60" s="39" t="s">
        <v>2410</v>
      </c>
      <c r="FU60" s="39" t="s">
        <v>3355</v>
      </c>
      <c r="FV60" s="39" t="s">
        <v>2469</v>
      </c>
      <c r="FW60" s="39" t="s">
        <v>383</v>
      </c>
      <c r="FX60" s="39">
        <v>1</v>
      </c>
      <c r="FY60" s="39">
        <v>1</v>
      </c>
      <c r="FZ60" s="39" t="s">
        <v>2409</v>
      </c>
      <c r="GA60" s="39" t="s">
        <v>2462</v>
      </c>
      <c r="GB60" s="39" t="s">
        <v>3848</v>
      </c>
      <c r="GC60" s="39" t="s">
        <v>2464</v>
      </c>
      <c r="GD60" s="39">
        <v>0</v>
      </c>
      <c r="GE60" s="39">
        <v>1</v>
      </c>
      <c r="GF60" s="39">
        <v>9</v>
      </c>
      <c r="GG60" s="39" t="s">
        <v>2498</v>
      </c>
      <c r="GH60" s="39" t="s">
        <v>2466</v>
      </c>
      <c r="GI60" s="39" t="s">
        <v>3686</v>
      </c>
      <c r="GJ60" s="39" t="s">
        <v>2464</v>
      </c>
      <c r="GK60" s="39">
        <v>0</v>
      </c>
      <c r="GL60" s="39">
        <v>0</v>
      </c>
      <c r="GM60" s="39" t="s">
        <v>383</v>
      </c>
      <c r="GN60" s="39" t="s">
        <v>383</v>
      </c>
      <c r="GO60" s="39" t="s">
        <v>383</v>
      </c>
      <c r="GP60" s="39" t="s">
        <v>383</v>
      </c>
      <c r="GQ60" s="39" t="s">
        <v>383</v>
      </c>
      <c r="GR60" s="39" t="s">
        <v>383</v>
      </c>
      <c r="GS60" s="39" t="s">
        <v>383</v>
      </c>
      <c r="GT60" s="39">
        <v>1</v>
      </c>
      <c r="GU60" s="39">
        <v>25</v>
      </c>
      <c r="GV60" s="39"/>
      <c r="GW60" s="39">
        <v>1</v>
      </c>
      <c r="GX60" s="41">
        <v>15</v>
      </c>
      <c r="GY60" s="39" t="s">
        <v>3849</v>
      </c>
      <c r="GZ60" s="39">
        <v>0</v>
      </c>
      <c r="HA60" s="39" t="s">
        <v>383</v>
      </c>
      <c r="HB60" s="39"/>
      <c r="HC60" s="39">
        <v>0</v>
      </c>
      <c r="HD60" s="39" t="s">
        <v>383</v>
      </c>
      <c r="HE60" s="39"/>
      <c r="HF60" s="39">
        <v>0</v>
      </c>
      <c r="HG60" s="39" t="s">
        <v>383</v>
      </c>
      <c r="HH60" s="39"/>
      <c r="HI60" s="39">
        <v>1</v>
      </c>
      <c r="HJ60" s="39">
        <v>30</v>
      </c>
      <c r="HK60" s="39"/>
      <c r="HL60" s="39">
        <v>0</v>
      </c>
      <c r="HM60" s="39" t="s">
        <v>383</v>
      </c>
      <c r="HN60" s="39"/>
      <c r="HO60" s="39">
        <v>0</v>
      </c>
      <c r="HP60" s="39" t="s">
        <v>383</v>
      </c>
      <c r="HQ60" s="39">
        <v>0</v>
      </c>
      <c r="HR60" s="39" t="s">
        <v>383</v>
      </c>
      <c r="HS60" s="39">
        <v>0</v>
      </c>
      <c r="HT60" s="39"/>
      <c r="HU60" s="39" t="s">
        <v>383</v>
      </c>
      <c r="HV60" s="39" t="s">
        <v>383</v>
      </c>
      <c r="HW60" s="39"/>
      <c r="HX60" s="39" t="s">
        <v>383</v>
      </c>
      <c r="HY60" s="39" t="s">
        <v>2472</v>
      </c>
      <c r="HZ60" s="39"/>
      <c r="IA60" s="39" t="s">
        <v>1743</v>
      </c>
      <c r="IB60" s="39"/>
      <c r="IC60" s="39">
        <v>1</v>
      </c>
      <c r="ID60" s="39">
        <v>1</v>
      </c>
      <c r="IE60" s="39">
        <v>0</v>
      </c>
      <c r="IF60" s="39">
        <v>0</v>
      </c>
      <c r="IG60" s="39">
        <v>1</v>
      </c>
      <c r="IH60" s="39">
        <v>10</v>
      </c>
      <c r="II60" s="39">
        <v>0</v>
      </c>
      <c r="IJ60" s="39">
        <v>1</v>
      </c>
      <c r="IK60" s="39">
        <v>1</v>
      </c>
      <c r="IL60" s="39">
        <v>1</v>
      </c>
      <c r="IM60" s="39">
        <v>3</v>
      </c>
      <c r="IN60" s="39">
        <v>0</v>
      </c>
      <c r="IO60" s="39">
        <v>1</v>
      </c>
      <c r="IP60" s="39">
        <v>1</v>
      </c>
      <c r="IQ60" s="39">
        <v>0</v>
      </c>
      <c r="IR60" s="39">
        <v>0</v>
      </c>
      <c r="IS60" s="39" t="s">
        <v>383</v>
      </c>
      <c r="IT60" s="39" t="s">
        <v>383</v>
      </c>
      <c r="IU60" s="39" t="s">
        <v>383</v>
      </c>
      <c r="IV60" s="39">
        <v>0</v>
      </c>
      <c r="IW60" s="39">
        <v>0</v>
      </c>
      <c r="IX60" s="39" t="s">
        <v>383</v>
      </c>
      <c r="IY60" s="39" t="s">
        <v>383</v>
      </c>
      <c r="IZ60" s="39" t="s">
        <v>383</v>
      </c>
      <c r="JA60" s="39">
        <v>1</v>
      </c>
      <c r="JB60" s="39">
        <v>1</v>
      </c>
      <c r="JC60" s="39">
        <v>1</v>
      </c>
      <c r="JD60" s="39">
        <v>1</v>
      </c>
      <c r="JE60" s="39">
        <v>0</v>
      </c>
      <c r="JF60" s="39">
        <v>1</v>
      </c>
      <c r="JG60" s="39">
        <v>1</v>
      </c>
      <c r="JH60" s="39">
        <v>1</v>
      </c>
      <c r="JI60" s="39">
        <v>1</v>
      </c>
      <c r="JJ60" s="39">
        <v>1</v>
      </c>
      <c r="JK60" s="39">
        <v>11</v>
      </c>
      <c r="JL60" s="39">
        <v>1</v>
      </c>
      <c r="JM60" s="39">
        <v>1</v>
      </c>
      <c r="JN60" s="39" t="s">
        <v>383</v>
      </c>
      <c r="JO60" s="39">
        <v>2</v>
      </c>
      <c r="JP60" s="39">
        <v>0</v>
      </c>
      <c r="JQ60" s="39">
        <v>0</v>
      </c>
      <c r="JR60" s="39">
        <v>2</v>
      </c>
      <c r="JS60" s="39">
        <v>2</v>
      </c>
      <c r="JT60" s="39">
        <v>1</v>
      </c>
      <c r="JU60" s="39">
        <v>1</v>
      </c>
      <c r="JV60" s="39">
        <v>1</v>
      </c>
      <c r="JW60" s="39">
        <v>1</v>
      </c>
      <c r="JX60" s="39">
        <v>1</v>
      </c>
      <c r="JY60" s="39">
        <v>1</v>
      </c>
      <c r="JZ60" s="39">
        <v>2</v>
      </c>
      <c r="KA60" s="39">
        <v>2</v>
      </c>
      <c r="KB60" s="39">
        <v>1</v>
      </c>
      <c r="KC60" s="39">
        <v>1</v>
      </c>
      <c r="KD60" s="39">
        <v>0</v>
      </c>
      <c r="KE60" s="39">
        <v>0</v>
      </c>
      <c r="KF60" s="39"/>
      <c r="KG60" s="39"/>
      <c r="KH60" s="39"/>
      <c r="KI60" s="39"/>
      <c r="KJ60" s="39"/>
      <c r="KK60" s="39" t="s">
        <v>383</v>
      </c>
      <c r="KL60" s="39"/>
      <c r="KM60" s="39"/>
      <c r="KN60" s="39" t="s">
        <v>383</v>
      </c>
      <c r="KO60" s="39"/>
      <c r="KP60" s="39"/>
      <c r="KQ60" s="39">
        <v>0</v>
      </c>
      <c r="KR60" s="39" t="s">
        <v>2731</v>
      </c>
      <c r="KS60" s="39" t="s">
        <v>383</v>
      </c>
      <c r="KT60" s="39" t="s">
        <v>383</v>
      </c>
      <c r="KU60" s="39" t="s">
        <v>383</v>
      </c>
      <c r="KV60" s="39" t="s">
        <v>383</v>
      </c>
      <c r="KW60" s="39" t="s">
        <v>383</v>
      </c>
      <c r="KX60" s="39" t="s">
        <v>383</v>
      </c>
      <c r="KY60" s="39" t="s">
        <v>383</v>
      </c>
      <c r="KZ60" s="39" t="s">
        <v>383</v>
      </c>
      <c r="LA60" s="39" t="s">
        <v>383</v>
      </c>
      <c r="LB60" s="39" t="s">
        <v>383</v>
      </c>
      <c r="LC60" s="39" t="s">
        <v>383</v>
      </c>
      <c r="LD60" s="39" t="s">
        <v>2731</v>
      </c>
      <c r="LE60" s="39">
        <v>4</v>
      </c>
      <c r="LF60" s="39">
        <v>0</v>
      </c>
      <c r="LG60" s="39">
        <v>1</v>
      </c>
      <c r="LH60" s="39">
        <v>1</v>
      </c>
      <c r="LI60" s="39">
        <v>0</v>
      </c>
      <c r="LJ60" s="39" t="s">
        <v>3612</v>
      </c>
      <c r="LK60" s="39" t="s">
        <v>2560</v>
      </c>
      <c r="LL60" s="39">
        <v>1</v>
      </c>
      <c r="LM60" s="39">
        <v>1</v>
      </c>
      <c r="LN60" s="39">
        <v>0</v>
      </c>
      <c r="LO60" s="39">
        <v>0</v>
      </c>
      <c r="LP60" s="39">
        <v>0</v>
      </c>
      <c r="LQ60" s="39"/>
      <c r="LR60" s="39">
        <v>1</v>
      </c>
      <c r="LS60" s="39"/>
      <c r="LT60" s="39">
        <v>1</v>
      </c>
      <c r="LU60" s="39" t="s">
        <v>2806</v>
      </c>
      <c r="LV60" s="39">
        <v>0</v>
      </c>
      <c r="LW60" s="39">
        <v>0</v>
      </c>
      <c r="LX60" s="39">
        <v>0</v>
      </c>
      <c r="LY60" s="39"/>
      <c r="LZ60" s="39">
        <v>1</v>
      </c>
      <c r="MA60" s="39">
        <v>1</v>
      </c>
      <c r="MB60" s="39">
        <v>0</v>
      </c>
      <c r="MC60" s="39">
        <v>0</v>
      </c>
      <c r="MD60" s="39">
        <v>0</v>
      </c>
      <c r="ME60" s="39">
        <v>0</v>
      </c>
      <c r="MF60" s="39"/>
      <c r="MG60" s="39">
        <v>0</v>
      </c>
      <c r="MH60" s="39"/>
      <c r="MI60" s="39">
        <v>1</v>
      </c>
      <c r="MJ60" s="39"/>
      <c r="MK60" s="39">
        <v>0</v>
      </c>
      <c r="ML60" s="39">
        <v>1</v>
      </c>
      <c r="MM60" s="39">
        <v>1</v>
      </c>
      <c r="MN60" s="39">
        <v>1</v>
      </c>
      <c r="MO60" s="39" t="s">
        <v>3850</v>
      </c>
      <c r="MP60" s="39"/>
      <c r="MQ60" s="39">
        <v>0</v>
      </c>
      <c r="MR60" s="39">
        <v>0</v>
      </c>
      <c r="MS60" s="39"/>
      <c r="MT60" s="39"/>
      <c r="MU60" s="39"/>
      <c r="MV60" s="39">
        <v>1</v>
      </c>
      <c r="MW60" s="39" t="s">
        <v>2586</v>
      </c>
      <c r="MX60" s="39">
        <v>0</v>
      </c>
      <c r="MY60" s="39">
        <v>0</v>
      </c>
      <c r="MZ60" s="39">
        <v>1</v>
      </c>
      <c r="NA60" s="39">
        <v>0</v>
      </c>
      <c r="NB60" s="39">
        <v>0</v>
      </c>
      <c r="NC60" s="39">
        <v>0</v>
      </c>
      <c r="ND60" s="39">
        <v>0</v>
      </c>
      <c r="NE60" s="39">
        <v>0</v>
      </c>
      <c r="NF60" s="39">
        <v>0</v>
      </c>
      <c r="NG60" s="39"/>
      <c r="NH60" s="39" t="s">
        <v>3851</v>
      </c>
      <c r="NI60" s="39"/>
      <c r="NJ60" s="39" t="s">
        <v>2428</v>
      </c>
      <c r="NK60" s="39" t="s">
        <v>2428</v>
      </c>
      <c r="NL60" s="39" t="s">
        <v>3852</v>
      </c>
      <c r="NM60" s="58">
        <v>1</v>
      </c>
      <c r="NN60" s="39" t="s">
        <v>3824</v>
      </c>
      <c r="NO60" s="39" t="s">
        <v>3825</v>
      </c>
      <c r="NP60" s="39">
        <v>0</v>
      </c>
      <c r="NQ60" s="39" t="s">
        <v>2520</v>
      </c>
      <c r="NR60" s="39"/>
      <c r="NS60" s="39"/>
      <c r="NT60" s="39"/>
      <c r="NU60" s="39"/>
      <c r="NV60" s="39"/>
      <c r="NW60" s="39" t="s">
        <v>383</v>
      </c>
      <c r="NX60" s="39"/>
      <c r="NY60" s="39">
        <v>1</v>
      </c>
      <c r="NZ60" s="39">
        <v>1</v>
      </c>
      <c r="OA60" s="39" t="s">
        <v>2564</v>
      </c>
      <c r="OB60" s="39">
        <v>0</v>
      </c>
      <c r="OC60" s="39">
        <v>1</v>
      </c>
      <c r="OD60" s="39">
        <v>0</v>
      </c>
      <c r="OE60" s="39">
        <v>0</v>
      </c>
      <c r="OF60" s="39">
        <v>0</v>
      </c>
      <c r="OG60" s="39">
        <v>0</v>
      </c>
      <c r="OH60" s="39">
        <v>0</v>
      </c>
      <c r="OI60" s="39">
        <v>0</v>
      </c>
      <c r="OJ60" s="39"/>
      <c r="OK60" s="39">
        <v>1</v>
      </c>
      <c r="OL60" s="39"/>
      <c r="OM60" s="39" t="s">
        <v>2434</v>
      </c>
      <c r="ON60" s="39">
        <v>1</v>
      </c>
      <c r="OO60" s="39">
        <v>0</v>
      </c>
      <c r="OP60" s="39">
        <v>0</v>
      </c>
      <c r="OQ60" s="39">
        <v>0</v>
      </c>
      <c r="OR60" s="39">
        <v>0</v>
      </c>
      <c r="OS60" s="39">
        <v>0</v>
      </c>
      <c r="OT60" s="39">
        <v>0</v>
      </c>
      <c r="OU60" s="39">
        <v>0</v>
      </c>
      <c r="OV60" s="39">
        <v>0</v>
      </c>
      <c r="OW60" s="39">
        <v>0</v>
      </c>
      <c r="OX60" s="39"/>
      <c r="OY60" s="39"/>
      <c r="OZ60" s="39" t="s">
        <v>1241</v>
      </c>
      <c r="PA60" s="39">
        <v>0</v>
      </c>
      <c r="PB60" s="39">
        <v>0</v>
      </c>
      <c r="PC60" s="39">
        <v>0</v>
      </c>
      <c r="PD60" s="39">
        <v>0</v>
      </c>
      <c r="PE60" s="39">
        <v>1</v>
      </c>
      <c r="PF60" s="39">
        <v>0</v>
      </c>
      <c r="PG60" s="39">
        <v>0</v>
      </c>
      <c r="PH60" s="39"/>
      <c r="PI60" s="39">
        <v>1</v>
      </c>
      <c r="PJ60" s="39" t="s">
        <v>2788</v>
      </c>
      <c r="PK60" s="39">
        <v>0</v>
      </c>
      <c r="PL60" s="39">
        <v>0</v>
      </c>
      <c r="PM60" s="39">
        <v>0</v>
      </c>
      <c r="PN60" s="39">
        <v>0</v>
      </c>
      <c r="PO60" s="39">
        <v>0</v>
      </c>
      <c r="PP60" s="39">
        <v>0</v>
      </c>
      <c r="PQ60" s="39">
        <v>1</v>
      </c>
      <c r="PR60" s="39">
        <v>0</v>
      </c>
      <c r="PS60" s="39">
        <v>0</v>
      </c>
      <c r="PT60" s="39"/>
      <c r="PU60" s="39"/>
      <c r="PV60" s="39"/>
      <c r="PW60" s="39">
        <v>1</v>
      </c>
      <c r="PX60" s="39">
        <v>1</v>
      </c>
      <c r="PY60" s="39"/>
      <c r="PZ60" s="39" t="s">
        <v>383</v>
      </c>
      <c r="QA60" s="39" t="s">
        <v>2531</v>
      </c>
      <c r="QB60" s="39" t="s">
        <v>2839</v>
      </c>
      <c r="QC60" s="39" t="s">
        <v>2840</v>
      </c>
      <c r="QD60" s="39">
        <v>1</v>
      </c>
      <c r="QE60" s="39">
        <v>1</v>
      </c>
      <c r="QF60" s="39">
        <v>0</v>
      </c>
      <c r="QG60" s="39">
        <v>0</v>
      </c>
      <c r="QH60" s="39">
        <v>0</v>
      </c>
      <c r="QI60" s="39">
        <v>0</v>
      </c>
      <c r="QJ60" s="39">
        <v>0</v>
      </c>
      <c r="QK60" s="39">
        <v>0</v>
      </c>
      <c r="QL60" s="39"/>
      <c r="QM60" s="39" t="s">
        <v>2531</v>
      </c>
      <c r="QN60" s="39">
        <v>0</v>
      </c>
      <c r="QO60" s="39">
        <v>0</v>
      </c>
      <c r="QP60" s="39">
        <v>1</v>
      </c>
      <c r="QQ60" s="39">
        <v>0</v>
      </c>
      <c r="QR60" s="39">
        <v>0</v>
      </c>
      <c r="QS60" s="39"/>
      <c r="QT60" s="39" t="s">
        <v>2531</v>
      </c>
      <c r="QU60" s="39">
        <v>0</v>
      </c>
      <c r="QV60" s="39">
        <v>0</v>
      </c>
      <c r="QW60" s="39">
        <v>0</v>
      </c>
      <c r="QX60" s="39">
        <v>1</v>
      </c>
      <c r="QY60" s="39">
        <v>0</v>
      </c>
      <c r="QZ60" s="39">
        <v>0</v>
      </c>
      <c r="RA60" s="39">
        <v>0</v>
      </c>
      <c r="RB60" s="39"/>
      <c r="RC60" s="39">
        <v>1</v>
      </c>
      <c r="RD60" s="39">
        <v>0</v>
      </c>
      <c r="RE60" s="39">
        <v>0</v>
      </c>
      <c r="RF60" s="39"/>
      <c r="RG60" s="39">
        <v>0</v>
      </c>
      <c r="RH60" s="39">
        <v>0</v>
      </c>
      <c r="RI60" s="39"/>
      <c r="RJ60" s="39">
        <v>1</v>
      </c>
      <c r="RK60" s="39">
        <v>4</v>
      </c>
      <c r="RL60" s="39"/>
      <c r="RM60" s="39">
        <v>0</v>
      </c>
      <c r="RN60" s="39">
        <v>0</v>
      </c>
      <c r="RO60" s="39"/>
      <c r="RP60" s="39">
        <v>0</v>
      </c>
      <c r="RQ60" s="39"/>
      <c r="RR60" s="39" t="s">
        <v>1979</v>
      </c>
      <c r="RS60" s="39">
        <v>0</v>
      </c>
      <c r="RT60" s="39">
        <v>0</v>
      </c>
      <c r="RU60" s="39">
        <v>0</v>
      </c>
      <c r="RV60" s="39">
        <v>0</v>
      </c>
      <c r="RW60" s="39">
        <v>0</v>
      </c>
      <c r="RX60" s="39">
        <v>0</v>
      </c>
      <c r="RY60" s="39">
        <v>0</v>
      </c>
      <c r="RZ60" s="39">
        <v>0</v>
      </c>
      <c r="SA60" s="39">
        <v>0</v>
      </c>
      <c r="SB60" s="39">
        <v>0</v>
      </c>
      <c r="SC60" s="39">
        <v>0</v>
      </c>
      <c r="SD60" s="39">
        <v>0</v>
      </c>
      <c r="SE60" s="39">
        <v>0</v>
      </c>
      <c r="SF60" s="39">
        <v>1</v>
      </c>
      <c r="SG60" s="39" t="s">
        <v>2742</v>
      </c>
      <c r="SH60" s="39" t="s">
        <v>2743</v>
      </c>
      <c r="SI60" s="39" t="s">
        <v>2446</v>
      </c>
      <c r="SJ60" s="39">
        <v>1</v>
      </c>
      <c r="SK60" s="39">
        <v>0</v>
      </c>
      <c r="SL60" s="39">
        <v>0</v>
      </c>
      <c r="SM60" s="39">
        <v>0</v>
      </c>
      <c r="SN60" s="39">
        <v>0</v>
      </c>
      <c r="SO60" s="39">
        <v>0</v>
      </c>
      <c r="SP60" s="39">
        <v>0</v>
      </c>
      <c r="SQ60" s="39">
        <v>0</v>
      </c>
      <c r="SR60" s="39">
        <v>0</v>
      </c>
      <c r="SS60" s="39">
        <v>0</v>
      </c>
      <c r="ST60" s="39"/>
      <c r="SU60" s="39" t="s">
        <v>2447</v>
      </c>
      <c r="SV60" s="39">
        <v>1</v>
      </c>
      <c r="SW60" s="39">
        <v>0</v>
      </c>
      <c r="SX60" s="39">
        <v>0</v>
      </c>
      <c r="SY60" s="39">
        <v>0</v>
      </c>
      <c r="SZ60" s="39">
        <v>0</v>
      </c>
      <c r="TA60" s="39"/>
      <c r="TB60" s="39"/>
      <c r="TC60" s="39"/>
      <c r="TD60" s="39">
        <v>1</v>
      </c>
      <c r="TE60" s="39" t="s">
        <v>3370</v>
      </c>
      <c r="TF60" s="39">
        <v>1</v>
      </c>
      <c r="TG60" s="39"/>
      <c r="TH60" s="39" t="s">
        <v>2573</v>
      </c>
      <c r="TI60" s="39">
        <v>1</v>
      </c>
      <c r="TJ60" s="39">
        <v>0</v>
      </c>
      <c r="TK60" s="39">
        <v>0</v>
      </c>
      <c r="TL60" s="39">
        <v>0</v>
      </c>
      <c r="TM60" s="39">
        <v>0</v>
      </c>
      <c r="TN60" s="39">
        <v>0</v>
      </c>
      <c r="TO60" s="39">
        <v>0</v>
      </c>
      <c r="TP60" s="39">
        <v>0</v>
      </c>
      <c r="TQ60" s="39"/>
      <c r="TR60" s="39">
        <v>1</v>
      </c>
      <c r="TS60" s="39" t="s">
        <v>3853</v>
      </c>
      <c r="TT60" s="39">
        <v>0</v>
      </c>
      <c r="TU60" s="39">
        <v>1</v>
      </c>
      <c r="TV60" s="39">
        <v>0</v>
      </c>
      <c r="TW60" s="39">
        <v>0</v>
      </c>
      <c r="TX60" s="39">
        <v>0</v>
      </c>
      <c r="TY60" s="39">
        <v>0</v>
      </c>
      <c r="TZ60" s="39">
        <v>0</v>
      </c>
      <c r="UA60" s="39">
        <v>0</v>
      </c>
      <c r="UB60" s="39">
        <v>0</v>
      </c>
      <c r="UC60" s="39"/>
      <c r="UD60" s="39">
        <f>SUM(TT60+TV60+TW60+TX60)</f>
        <v>0</v>
      </c>
      <c r="UE60" s="39" t="s">
        <v>3854</v>
      </c>
      <c r="UF60" s="39">
        <v>1</v>
      </c>
      <c r="UG60" s="39">
        <v>1</v>
      </c>
      <c r="UH60" s="39">
        <v>0</v>
      </c>
      <c r="UI60" s="39">
        <v>0</v>
      </c>
      <c r="UJ60" s="39">
        <v>0</v>
      </c>
      <c r="UK60" s="39">
        <v>0</v>
      </c>
      <c r="UL60" s="39">
        <v>9</v>
      </c>
      <c r="UM60" s="39" t="s">
        <v>2418</v>
      </c>
      <c r="UN60" s="39">
        <v>0</v>
      </c>
      <c r="UO60" s="39" t="s">
        <v>383</v>
      </c>
      <c r="UP60" s="39" t="s">
        <v>383</v>
      </c>
      <c r="UQ60" s="39" t="s">
        <v>383</v>
      </c>
      <c r="UR60" s="39" t="s">
        <v>383</v>
      </c>
      <c r="US60" s="39" t="s">
        <v>383</v>
      </c>
      <c r="UT60" s="39" t="s">
        <v>383</v>
      </c>
      <c r="UU60" s="39" t="s">
        <v>383</v>
      </c>
      <c r="UV60" s="39">
        <v>0</v>
      </c>
      <c r="UW60" s="39" t="s">
        <v>383</v>
      </c>
      <c r="UX60" s="39" t="s">
        <v>3370</v>
      </c>
      <c r="UY60" s="39" t="s">
        <v>2846</v>
      </c>
      <c r="UZ60" s="39">
        <v>1</v>
      </c>
      <c r="VA60" s="39">
        <v>0</v>
      </c>
      <c r="VB60" s="39">
        <v>0</v>
      </c>
      <c r="VC60" s="39">
        <v>0</v>
      </c>
      <c r="VD60" s="39">
        <v>0</v>
      </c>
      <c r="VE60" s="39">
        <v>0</v>
      </c>
      <c r="VF60" s="39">
        <v>0</v>
      </c>
      <c r="VG60" s="39">
        <v>0</v>
      </c>
      <c r="VH60" s="39"/>
      <c r="VI60" s="39">
        <v>1</v>
      </c>
      <c r="VJ60" s="39" t="s">
        <v>383</v>
      </c>
      <c r="VK60" s="39" t="s">
        <v>383</v>
      </c>
      <c r="VL60" s="39" t="s">
        <v>383</v>
      </c>
      <c r="VM60" s="39">
        <v>1</v>
      </c>
      <c r="VN60" s="39">
        <v>5</v>
      </c>
      <c r="VO60" s="39"/>
      <c r="VP60" s="39" t="s">
        <v>383</v>
      </c>
      <c r="VQ60" s="39" t="s">
        <v>383</v>
      </c>
      <c r="VR60" s="39" t="s">
        <v>383</v>
      </c>
      <c r="VS60" s="39" t="s">
        <v>383</v>
      </c>
      <c r="VT60" s="39" t="s">
        <v>383</v>
      </c>
      <c r="VU60" s="39" t="s">
        <v>383</v>
      </c>
      <c r="VV60" s="39" t="s">
        <v>2449</v>
      </c>
      <c r="VW60" s="39" t="s">
        <v>2720</v>
      </c>
      <c r="VX60" s="39">
        <v>0</v>
      </c>
      <c r="VY60" s="39">
        <v>1</v>
      </c>
      <c r="VZ60" s="39">
        <v>0</v>
      </c>
      <c r="WA60" s="39">
        <v>0</v>
      </c>
      <c r="WB60" s="39">
        <v>0</v>
      </c>
      <c r="WC60" s="39">
        <v>0</v>
      </c>
      <c r="WD60" s="39">
        <v>0</v>
      </c>
      <c r="WE60" s="39">
        <v>0</v>
      </c>
      <c r="WF60" s="39">
        <v>0</v>
      </c>
      <c r="WG60" s="39">
        <v>0</v>
      </c>
      <c r="WH60" s="39">
        <v>0</v>
      </c>
      <c r="WI60" s="39">
        <v>0</v>
      </c>
      <c r="WJ60" s="39">
        <v>0</v>
      </c>
      <c r="WK60" s="39">
        <v>0</v>
      </c>
      <c r="WL60" s="39"/>
      <c r="WM60" s="39"/>
      <c r="WN60" s="39"/>
      <c r="WO60" s="39">
        <f t="shared" si="6"/>
        <v>1</v>
      </c>
      <c r="WP60" s="39" t="s">
        <v>2577</v>
      </c>
      <c r="WQ60" s="39"/>
      <c r="WR60" s="39" t="s">
        <v>3855</v>
      </c>
      <c r="WS60" s="39">
        <v>1</v>
      </c>
      <c r="WT60" s="39">
        <v>0</v>
      </c>
      <c r="WU60" s="39">
        <v>0</v>
      </c>
      <c r="WV60" s="39">
        <v>0</v>
      </c>
      <c r="WW60" s="39">
        <v>0</v>
      </c>
      <c r="WX60" s="39">
        <v>0</v>
      </c>
      <c r="WY60" s="39">
        <v>0</v>
      </c>
      <c r="WZ60" s="39">
        <v>0</v>
      </c>
      <c r="XA60" s="39">
        <v>0</v>
      </c>
      <c r="XB60" s="39">
        <v>0</v>
      </c>
      <c r="XC60" s="39">
        <v>0</v>
      </c>
      <c r="XD60" s="39"/>
      <c r="XE60" s="39"/>
      <c r="XF60" s="39">
        <f t="shared" si="5"/>
        <v>1</v>
      </c>
      <c r="XG60" s="39" t="s">
        <v>2447</v>
      </c>
      <c r="XH60" s="39">
        <v>1</v>
      </c>
      <c r="XI60" s="39">
        <v>0</v>
      </c>
      <c r="XJ60" s="39">
        <v>0</v>
      </c>
      <c r="XK60" s="39">
        <v>0</v>
      </c>
      <c r="XL60" s="39">
        <v>0</v>
      </c>
      <c r="XM60" s="39"/>
      <c r="XN60" s="39"/>
      <c r="XO60" s="57" t="e">
        <f>SUM(XF60+WO60+VA60+UD60+TR60+TD60+#REF!)</f>
        <v>#REF!</v>
      </c>
      <c r="XP60" s="57">
        <v>5</v>
      </c>
      <c r="XQ60" s="56">
        <v>1</v>
      </c>
    </row>
    <row r="61" spans="1:641" ht="15" customHeight="1" x14ac:dyDescent="0.2">
      <c r="A61" s="63">
        <v>42441</v>
      </c>
      <c r="B61" s="63" t="s">
        <v>899</v>
      </c>
      <c r="C61" s="52" t="s">
        <v>1192</v>
      </c>
      <c r="D61" s="39" t="s">
        <v>2989</v>
      </c>
      <c r="E61" s="52" t="s">
        <v>3481</v>
      </c>
      <c r="F61" s="52" t="s">
        <v>3856</v>
      </c>
      <c r="G61" s="52">
        <v>8.8375260000000004</v>
      </c>
      <c r="H61" s="52">
        <v>-79.981710000000007</v>
      </c>
      <c r="I61" s="52"/>
      <c r="J61" s="52"/>
      <c r="K61" s="52">
        <v>-79.981710000000007</v>
      </c>
      <c r="L61" s="52">
        <v>179.757619707</v>
      </c>
      <c r="M61" s="39">
        <v>32</v>
      </c>
      <c r="N61" s="39"/>
      <c r="O61" s="39">
        <v>5</v>
      </c>
      <c r="P61" s="39" t="s">
        <v>3857</v>
      </c>
      <c r="Q61" s="39">
        <v>1</v>
      </c>
      <c r="R61" s="41">
        <v>42</v>
      </c>
      <c r="S61" s="39">
        <v>1</v>
      </c>
      <c r="T61" s="39">
        <v>1</v>
      </c>
      <c r="U61" s="39" t="s">
        <v>2454</v>
      </c>
      <c r="V61" s="39" t="s">
        <v>2455</v>
      </c>
      <c r="W61" s="39" t="s">
        <v>2456</v>
      </c>
      <c r="X61" s="39" t="s">
        <v>383</v>
      </c>
      <c r="Y61" s="39"/>
      <c r="Z61" s="39">
        <v>0</v>
      </c>
      <c r="AA61" s="39">
        <v>1</v>
      </c>
      <c r="AB61" s="39">
        <v>0</v>
      </c>
      <c r="AC61" s="39">
        <v>0</v>
      </c>
      <c r="AD61" s="39">
        <v>0</v>
      </c>
      <c r="AE61" s="39">
        <v>0</v>
      </c>
      <c r="AF61" s="39">
        <v>0</v>
      </c>
      <c r="AG61" s="39" t="s">
        <v>2401</v>
      </c>
      <c r="AH61" s="39" t="s">
        <v>383</v>
      </c>
      <c r="AI61" s="39">
        <v>0</v>
      </c>
      <c r="AJ61" s="39">
        <v>0</v>
      </c>
      <c r="AK61" s="39">
        <v>0</v>
      </c>
      <c r="AL61" s="39">
        <v>1</v>
      </c>
      <c r="AM61" s="39">
        <v>0</v>
      </c>
      <c r="AN61" s="39">
        <v>0</v>
      </c>
      <c r="AO61" s="39">
        <v>0</v>
      </c>
      <c r="AP61" s="39"/>
      <c r="AQ61" s="39">
        <v>0</v>
      </c>
      <c r="AR61" s="39"/>
      <c r="AS61" s="39">
        <v>4</v>
      </c>
      <c r="AT61" s="39">
        <v>30</v>
      </c>
      <c r="AU61" s="39">
        <v>1</v>
      </c>
      <c r="AV61" s="39"/>
      <c r="AW61" s="39">
        <v>1</v>
      </c>
      <c r="AX61" s="39" t="s">
        <v>383</v>
      </c>
      <c r="AY61" s="39">
        <v>1</v>
      </c>
      <c r="AZ61" s="39">
        <v>0</v>
      </c>
      <c r="BA61" s="39">
        <v>0</v>
      </c>
      <c r="BB61" s="39">
        <v>0</v>
      </c>
      <c r="BC61" s="39"/>
      <c r="BD61" s="39">
        <v>2</v>
      </c>
      <c r="BE61" s="39" t="s">
        <v>383</v>
      </c>
      <c r="BF61" s="39">
        <v>0</v>
      </c>
      <c r="BG61" s="39">
        <v>1</v>
      </c>
      <c r="BH61" s="39">
        <v>0</v>
      </c>
      <c r="BI61" s="39">
        <v>0</v>
      </c>
      <c r="BJ61" s="39"/>
      <c r="BK61" s="39">
        <v>4</v>
      </c>
      <c r="BL61" s="39">
        <v>1</v>
      </c>
      <c r="BM61" s="39">
        <v>2</v>
      </c>
      <c r="BN61" s="39">
        <v>1</v>
      </c>
      <c r="BO61" s="39">
        <v>1</v>
      </c>
      <c r="BP61" s="39">
        <v>0</v>
      </c>
      <c r="BQ61" s="39">
        <v>0</v>
      </c>
      <c r="BR61" s="39">
        <v>0</v>
      </c>
      <c r="BS61" s="39">
        <v>0</v>
      </c>
      <c r="BT61" s="39">
        <v>0</v>
      </c>
      <c r="BU61" s="39" t="s">
        <v>3858</v>
      </c>
      <c r="BV61" s="39">
        <v>3</v>
      </c>
      <c r="BW61" s="39">
        <v>3</v>
      </c>
      <c r="BX61" s="39"/>
      <c r="BY61" s="39">
        <v>0</v>
      </c>
      <c r="BZ61" s="39">
        <v>0</v>
      </c>
      <c r="CA61" s="39">
        <v>1</v>
      </c>
      <c r="CB61" s="39">
        <v>0</v>
      </c>
      <c r="CC61" s="39"/>
      <c r="CD61" s="39">
        <v>4</v>
      </c>
      <c r="CE61" s="39">
        <v>1</v>
      </c>
      <c r="CF61" s="39"/>
      <c r="CG61" s="39">
        <v>3</v>
      </c>
      <c r="CH61" s="39" t="s">
        <v>3859</v>
      </c>
      <c r="CI61" s="39">
        <v>3</v>
      </c>
      <c r="CJ61" s="39">
        <v>3</v>
      </c>
      <c r="CK61" s="39"/>
      <c r="CL61" s="39" t="s">
        <v>2688</v>
      </c>
      <c r="CM61" s="39" t="s">
        <v>3154</v>
      </c>
      <c r="CN61" s="39">
        <v>1</v>
      </c>
      <c r="CO61" s="39">
        <v>0</v>
      </c>
      <c r="CP61" s="39">
        <v>0</v>
      </c>
      <c r="CQ61" s="39"/>
      <c r="CR61" s="39">
        <v>0</v>
      </c>
      <c r="CS61" s="39"/>
      <c r="CT61" s="39">
        <v>0</v>
      </c>
      <c r="CU61" s="39">
        <v>1</v>
      </c>
      <c r="CV61" s="39">
        <v>0</v>
      </c>
      <c r="CW61" s="39"/>
      <c r="CX61" s="39">
        <v>0</v>
      </c>
      <c r="CY61" s="39">
        <v>1</v>
      </c>
      <c r="CZ61" s="41">
        <v>1</v>
      </c>
      <c r="DA61" s="39">
        <v>0</v>
      </c>
      <c r="DB61" s="39"/>
      <c r="DC61" s="39">
        <v>0</v>
      </c>
      <c r="DD61" s="39"/>
      <c r="DE61" s="39">
        <v>1</v>
      </c>
      <c r="DF61" s="41">
        <v>1</v>
      </c>
      <c r="DG61" s="39">
        <v>1</v>
      </c>
      <c r="DH61" s="39">
        <v>1</v>
      </c>
      <c r="DI61" s="39">
        <v>0</v>
      </c>
      <c r="DJ61" s="39"/>
      <c r="DK61" s="39"/>
      <c r="DL61" s="39">
        <v>0</v>
      </c>
      <c r="DM61" s="39"/>
      <c r="DN61" s="39">
        <v>0</v>
      </c>
      <c r="DO61" s="39"/>
      <c r="DP61" s="39">
        <v>1</v>
      </c>
      <c r="DQ61" s="39">
        <v>2</v>
      </c>
      <c r="DR61" s="39">
        <v>0</v>
      </c>
      <c r="DS61" s="39"/>
      <c r="DT61" s="39">
        <v>0</v>
      </c>
      <c r="DU61" s="39"/>
      <c r="DV61" s="39">
        <v>0</v>
      </c>
      <c r="DW61" s="39"/>
      <c r="DX61" s="39">
        <v>0</v>
      </c>
      <c r="DY61" s="39"/>
      <c r="DZ61" s="39">
        <v>1</v>
      </c>
      <c r="EA61" s="39" t="s">
        <v>3860</v>
      </c>
      <c r="EB61" s="39">
        <v>0</v>
      </c>
      <c r="EC61" s="39">
        <v>0</v>
      </c>
      <c r="ED61" s="39" t="s">
        <v>383</v>
      </c>
      <c r="EE61" s="39" t="s">
        <v>383</v>
      </c>
      <c r="EF61" s="39">
        <v>0</v>
      </c>
      <c r="EG61" s="39"/>
      <c r="EH61" s="39">
        <v>0</v>
      </c>
      <c r="EI61" s="39" t="s">
        <v>383</v>
      </c>
      <c r="EJ61" s="39" t="s">
        <v>383</v>
      </c>
      <c r="EK61" s="39" t="s">
        <v>383</v>
      </c>
      <c r="EL61" s="39" t="s">
        <v>383</v>
      </c>
      <c r="EM61" s="39" t="s">
        <v>383</v>
      </c>
      <c r="EN61" s="39" t="s">
        <v>383</v>
      </c>
      <c r="EO61" s="39">
        <v>1</v>
      </c>
      <c r="EP61" s="39">
        <v>2</v>
      </c>
      <c r="EQ61" s="39" t="s">
        <v>2413</v>
      </c>
      <c r="ER61" s="39" t="s">
        <v>2410</v>
      </c>
      <c r="ES61" s="39" t="s">
        <v>3861</v>
      </c>
      <c r="ET61" s="39" t="s">
        <v>2415</v>
      </c>
      <c r="EU61" s="39">
        <v>0</v>
      </c>
      <c r="EV61" s="39">
        <v>0</v>
      </c>
      <c r="EW61" s="39" t="s">
        <v>383</v>
      </c>
      <c r="EX61" s="39" t="s">
        <v>383</v>
      </c>
      <c r="EY61" s="39" t="s">
        <v>383</v>
      </c>
      <c r="EZ61" s="39" t="s">
        <v>383</v>
      </c>
      <c r="FA61" s="39" t="s">
        <v>383</v>
      </c>
      <c r="FB61" s="39" t="s">
        <v>383</v>
      </c>
      <c r="FC61" s="39">
        <v>1</v>
      </c>
      <c r="FD61" s="39" t="s">
        <v>825</v>
      </c>
      <c r="FE61" s="39" t="s">
        <v>2413</v>
      </c>
      <c r="FF61" s="39" t="s">
        <v>2410</v>
      </c>
      <c r="FG61" s="39" t="s">
        <v>3862</v>
      </c>
      <c r="FH61" s="39" t="s">
        <v>2415</v>
      </c>
      <c r="FI61" s="39">
        <v>0</v>
      </c>
      <c r="FJ61" s="39">
        <v>1</v>
      </c>
      <c r="FK61" s="39" t="s">
        <v>2996</v>
      </c>
      <c r="FL61" s="69" t="s">
        <v>2498</v>
      </c>
      <c r="FM61" s="39" t="s">
        <v>2410</v>
      </c>
      <c r="FN61" s="39" t="s">
        <v>2664</v>
      </c>
      <c r="FO61" s="39" t="s">
        <v>2415</v>
      </c>
      <c r="FP61" s="39">
        <v>0</v>
      </c>
      <c r="FQ61" s="39">
        <v>0</v>
      </c>
      <c r="FR61" s="39" t="s">
        <v>383</v>
      </c>
      <c r="FS61" s="39" t="s">
        <v>383</v>
      </c>
      <c r="FT61" s="39" t="s">
        <v>383</v>
      </c>
      <c r="FU61" s="39" t="s">
        <v>383</v>
      </c>
      <c r="FV61" s="39" t="s">
        <v>383</v>
      </c>
      <c r="FW61" s="39" t="s">
        <v>383</v>
      </c>
      <c r="FX61" s="39">
        <v>0</v>
      </c>
      <c r="FY61" s="39" t="s">
        <v>383</v>
      </c>
      <c r="FZ61" s="39" t="s">
        <v>383</v>
      </c>
      <c r="GA61" s="39" t="s">
        <v>383</v>
      </c>
      <c r="GB61" s="39" t="s">
        <v>383</v>
      </c>
      <c r="GC61" s="39" t="s">
        <v>383</v>
      </c>
      <c r="GD61" s="39" t="s">
        <v>383</v>
      </c>
      <c r="GE61" s="39">
        <v>0</v>
      </c>
      <c r="GF61" s="39" t="s">
        <v>383</v>
      </c>
      <c r="GG61" s="39" t="s">
        <v>383</v>
      </c>
      <c r="GH61" s="39" t="s">
        <v>383</v>
      </c>
      <c r="GI61" s="39" t="s">
        <v>383</v>
      </c>
      <c r="GJ61" s="39" t="s">
        <v>383</v>
      </c>
      <c r="GK61" s="39" t="s">
        <v>383</v>
      </c>
      <c r="GL61" s="39">
        <v>0</v>
      </c>
      <c r="GM61" s="39" t="s">
        <v>383</v>
      </c>
      <c r="GN61" s="39" t="s">
        <v>383</v>
      </c>
      <c r="GO61" s="39" t="s">
        <v>383</v>
      </c>
      <c r="GP61" s="39" t="s">
        <v>383</v>
      </c>
      <c r="GQ61" s="39" t="s">
        <v>383</v>
      </c>
      <c r="GR61" s="39" t="s">
        <v>383</v>
      </c>
      <c r="GS61" s="39" t="s">
        <v>383</v>
      </c>
      <c r="GT61" s="39">
        <v>1</v>
      </c>
      <c r="GU61" s="39">
        <v>10</v>
      </c>
      <c r="GV61" s="39"/>
      <c r="GW61" s="39">
        <v>1</v>
      </c>
      <c r="GX61" s="39">
        <v>5</v>
      </c>
      <c r="GY61" s="39"/>
      <c r="GZ61" s="39">
        <v>1</v>
      </c>
      <c r="HA61" s="39">
        <v>5</v>
      </c>
      <c r="HB61" s="39"/>
      <c r="HC61" s="39">
        <v>0</v>
      </c>
      <c r="HD61" s="39" t="s">
        <v>383</v>
      </c>
      <c r="HE61" s="39"/>
      <c r="HF61" s="39">
        <v>0</v>
      </c>
      <c r="HG61" s="39" t="s">
        <v>383</v>
      </c>
      <c r="HH61" s="39"/>
      <c r="HI61" s="39">
        <v>1</v>
      </c>
      <c r="HJ61" s="39">
        <v>5</v>
      </c>
      <c r="HK61" s="58"/>
      <c r="HL61" s="39">
        <v>0</v>
      </c>
      <c r="HM61" s="39" t="s">
        <v>383</v>
      </c>
      <c r="HN61" s="39"/>
      <c r="HO61" s="39">
        <v>0</v>
      </c>
      <c r="HP61" s="39" t="s">
        <v>383</v>
      </c>
      <c r="HQ61" s="39">
        <v>0</v>
      </c>
      <c r="HR61" s="39" t="s">
        <v>383</v>
      </c>
      <c r="HS61" s="39">
        <v>1</v>
      </c>
      <c r="HT61" s="39" t="s">
        <v>3863</v>
      </c>
      <c r="HU61" s="39">
        <v>50</v>
      </c>
      <c r="HV61" s="39" t="s">
        <v>383</v>
      </c>
      <c r="HW61" s="39"/>
      <c r="HX61" s="39" t="s">
        <v>383</v>
      </c>
      <c r="HY61" s="39" t="s">
        <v>2417</v>
      </c>
      <c r="HZ61" s="39"/>
      <c r="IA61" s="39" t="s">
        <v>1734</v>
      </c>
      <c r="IB61" s="39"/>
      <c r="IC61" s="39">
        <v>1</v>
      </c>
      <c r="ID61" s="39">
        <v>3</v>
      </c>
      <c r="IE61" s="39">
        <v>0</v>
      </c>
      <c r="IF61" s="39">
        <v>0</v>
      </c>
      <c r="IG61" s="39">
        <v>1</v>
      </c>
      <c r="IH61" s="39">
        <v>25</v>
      </c>
      <c r="II61" s="39">
        <v>0</v>
      </c>
      <c r="IJ61" s="39">
        <v>1</v>
      </c>
      <c r="IK61" s="39">
        <v>0</v>
      </c>
      <c r="IL61" s="39">
        <v>1</v>
      </c>
      <c r="IM61" s="39">
        <v>3</v>
      </c>
      <c r="IN61" s="39">
        <v>0</v>
      </c>
      <c r="IO61" s="39">
        <v>1</v>
      </c>
      <c r="IP61" s="39">
        <v>1</v>
      </c>
      <c r="IQ61" s="39">
        <v>1</v>
      </c>
      <c r="IR61" s="39">
        <v>4</v>
      </c>
      <c r="IS61" s="39">
        <v>0</v>
      </c>
      <c r="IT61" s="39">
        <v>0</v>
      </c>
      <c r="IU61" s="39" t="s">
        <v>383</v>
      </c>
      <c r="IV61" s="39">
        <v>0</v>
      </c>
      <c r="IW61" s="39">
        <v>0</v>
      </c>
      <c r="IX61" s="39" t="s">
        <v>383</v>
      </c>
      <c r="IY61" s="39" t="s">
        <v>383</v>
      </c>
      <c r="IZ61" s="39" t="s">
        <v>383</v>
      </c>
      <c r="JA61" s="39">
        <v>1</v>
      </c>
      <c r="JB61" s="39">
        <v>2</v>
      </c>
      <c r="JC61" s="39">
        <v>1</v>
      </c>
      <c r="JD61" s="39">
        <v>1</v>
      </c>
      <c r="JE61" s="39">
        <v>0</v>
      </c>
      <c r="JF61" s="39">
        <v>1</v>
      </c>
      <c r="JG61" s="39">
        <v>2</v>
      </c>
      <c r="JH61" s="39">
        <v>0</v>
      </c>
      <c r="JI61" s="39" t="s">
        <v>383</v>
      </c>
      <c r="JJ61" s="39">
        <v>0</v>
      </c>
      <c r="JK61" s="39">
        <v>0</v>
      </c>
      <c r="JL61" s="39" t="s">
        <v>383</v>
      </c>
      <c r="JM61" s="39" t="s">
        <v>383</v>
      </c>
      <c r="JN61" s="39" t="s">
        <v>2896</v>
      </c>
      <c r="JO61" s="39">
        <v>4</v>
      </c>
      <c r="JP61" s="39">
        <v>1</v>
      </c>
      <c r="JQ61" s="39">
        <v>1</v>
      </c>
      <c r="JR61" s="39">
        <v>0</v>
      </c>
      <c r="JS61" s="39">
        <v>0</v>
      </c>
      <c r="JT61" s="39">
        <v>2</v>
      </c>
      <c r="JU61" s="39">
        <v>2</v>
      </c>
      <c r="JV61" s="39">
        <v>1</v>
      </c>
      <c r="JW61" s="39">
        <v>1</v>
      </c>
      <c r="JX61" s="39">
        <v>0</v>
      </c>
      <c r="JY61" s="39">
        <v>0</v>
      </c>
      <c r="JZ61" s="39">
        <v>2</v>
      </c>
      <c r="KA61" s="39">
        <v>2</v>
      </c>
      <c r="KB61" s="39">
        <v>0</v>
      </c>
      <c r="KC61" s="39">
        <v>0</v>
      </c>
      <c r="KD61" s="39">
        <v>0</v>
      </c>
      <c r="KE61" s="39">
        <v>56</v>
      </c>
      <c r="KF61" s="39">
        <v>100</v>
      </c>
      <c r="KG61" s="39"/>
      <c r="KH61" s="39">
        <v>9</v>
      </c>
      <c r="KI61" s="39">
        <v>5</v>
      </c>
      <c r="KJ61" s="39" t="s">
        <v>3864</v>
      </c>
      <c r="KK61" s="39">
        <v>0</v>
      </c>
      <c r="KL61" s="39"/>
      <c r="KM61" s="39"/>
      <c r="KN61" s="39">
        <v>0</v>
      </c>
      <c r="KO61" s="39"/>
      <c r="KP61" s="39"/>
      <c r="KQ61" s="39">
        <v>3</v>
      </c>
      <c r="KR61" s="39" t="s">
        <v>3865</v>
      </c>
      <c r="KS61" s="39" t="s">
        <v>2473</v>
      </c>
      <c r="KT61" s="39" t="s">
        <v>2068</v>
      </c>
      <c r="KU61" s="39">
        <v>0</v>
      </c>
      <c r="KV61" s="39">
        <v>0</v>
      </c>
      <c r="KW61" s="39">
        <v>0</v>
      </c>
      <c r="KX61" s="39">
        <v>1</v>
      </c>
      <c r="KY61" s="39">
        <v>0</v>
      </c>
      <c r="KZ61" s="39">
        <v>0</v>
      </c>
      <c r="LA61" s="39">
        <v>0</v>
      </c>
      <c r="LB61" s="39">
        <v>0</v>
      </c>
      <c r="LC61" s="39">
        <v>1</v>
      </c>
      <c r="LD61" s="39" t="s">
        <v>3866</v>
      </c>
      <c r="LE61" s="39">
        <v>4</v>
      </c>
      <c r="LF61" s="39">
        <v>1</v>
      </c>
      <c r="LG61" s="39">
        <v>1</v>
      </c>
      <c r="LH61" s="39">
        <v>0</v>
      </c>
      <c r="LI61" s="39">
        <v>0</v>
      </c>
      <c r="LJ61" s="39" t="s">
        <v>3672</v>
      </c>
      <c r="LK61" s="39" t="s">
        <v>2702</v>
      </c>
      <c r="LL61" s="39">
        <v>1</v>
      </c>
      <c r="LM61" s="39">
        <v>0</v>
      </c>
      <c r="LN61" s="39">
        <v>1</v>
      </c>
      <c r="LO61" s="39">
        <v>0</v>
      </c>
      <c r="LP61" s="39">
        <v>0</v>
      </c>
      <c r="LQ61" s="39"/>
      <c r="LR61" s="39">
        <v>1</v>
      </c>
      <c r="LS61" s="39"/>
      <c r="LT61" s="39">
        <v>18</v>
      </c>
      <c r="LU61" s="39" t="s">
        <v>3782</v>
      </c>
      <c r="LV61" s="39">
        <v>1</v>
      </c>
      <c r="LW61" s="39">
        <v>0</v>
      </c>
      <c r="LX61" s="39">
        <v>0</v>
      </c>
      <c r="LY61" s="39"/>
      <c r="LZ61" s="39">
        <v>1</v>
      </c>
      <c r="MA61" s="39">
        <v>1</v>
      </c>
      <c r="MB61" s="39">
        <v>1</v>
      </c>
      <c r="MC61" s="39">
        <v>1</v>
      </c>
      <c r="MD61" s="39">
        <v>0</v>
      </c>
      <c r="ME61" s="39" t="s">
        <v>383</v>
      </c>
      <c r="MF61" s="39"/>
      <c r="MG61" s="39">
        <v>0</v>
      </c>
      <c r="MH61" s="39"/>
      <c r="MI61" s="39">
        <v>1</v>
      </c>
      <c r="MJ61" s="39" t="s">
        <v>2933</v>
      </c>
      <c r="MK61" s="39">
        <v>0</v>
      </c>
      <c r="ML61" s="39">
        <v>1</v>
      </c>
      <c r="MM61" s="39">
        <v>1</v>
      </c>
      <c r="MN61" s="39">
        <v>0</v>
      </c>
      <c r="MO61" s="39"/>
      <c r="MP61" s="39"/>
      <c r="MQ61" s="39">
        <v>1</v>
      </c>
      <c r="MR61" s="39">
        <v>0</v>
      </c>
      <c r="MS61" s="39"/>
      <c r="MT61" s="39"/>
      <c r="MU61" s="39"/>
      <c r="MV61" s="39">
        <v>0</v>
      </c>
      <c r="MW61" s="39" t="s">
        <v>3169</v>
      </c>
      <c r="MX61" s="39">
        <v>1</v>
      </c>
      <c r="MY61" s="39">
        <v>0</v>
      </c>
      <c r="MZ61" s="39">
        <v>0</v>
      </c>
      <c r="NA61" s="39">
        <v>0</v>
      </c>
      <c r="NB61" s="39">
        <v>0</v>
      </c>
      <c r="NC61" s="39">
        <v>0</v>
      </c>
      <c r="ND61" s="39">
        <v>0</v>
      </c>
      <c r="NE61" s="39">
        <v>0</v>
      </c>
      <c r="NF61" s="39">
        <v>0</v>
      </c>
      <c r="NG61" s="39"/>
      <c r="NH61" s="39" t="s">
        <v>2514</v>
      </c>
      <c r="NI61" s="39"/>
      <c r="NJ61" s="39" t="s">
        <v>3867</v>
      </c>
      <c r="NK61" s="39" t="s">
        <v>3868</v>
      </c>
      <c r="NL61" s="39" t="s">
        <v>3869</v>
      </c>
      <c r="NM61" s="39">
        <v>0</v>
      </c>
      <c r="NN61" s="39"/>
      <c r="NO61" s="39"/>
      <c r="NP61" s="39"/>
      <c r="NQ61" s="39"/>
      <c r="NR61" s="39"/>
      <c r="NS61" s="39"/>
      <c r="NT61" s="39"/>
      <c r="NU61" s="39"/>
      <c r="NV61" s="39"/>
      <c r="NW61" s="64">
        <v>0</v>
      </c>
      <c r="NX61" s="39"/>
      <c r="NY61" s="39">
        <v>1</v>
      </c>
      <c r="NZ61" s="39">
        <v>1</v>
      </c>
      <c r="OA61" s="39" t="s">
        <v>3695</v>
      </c>
      <c r="OB61" s="39">
        <v>1</v>
      </c>
      <c r="OC61" s="39">
        <v>1</v>
      </c>
      <c r="OD61" s="39">
        <v>0</v>
      </c>
      <c r="OE61" s="39">
        <v>0</v>
      </c>
      <c r="OF61" s="39">
        <v>0</v>
      </c>
      <c r="OG61" s="39">
        <v>0</v>
      </c>
      <c r="OH61" s="39">
        <v>0</v>
      </c>
      <c r="OI61" s="39">
        <v>0</v>
      </c>
      <c r="OJ61" s="39"/>
      <c r="OK61" s="39">
        <v>1</v>
      </c>
      <c r="OL61" s="39"/>
      <c r="OM61" s="39" t="s">
        <v>2434</v>
      </c>
      <c r="ON61" s="39">
        <v>1</v>
      </c>
      <c r="OO61" s="39">
        <v>0</v>
      </c>
      <c r="OP61" s="39">
        <v>0</v>
      </c>
      <c r="OQ61" s="39">
        <v>0</v>
      </c>
      <c r="OR61" s="39">
        <v>0</v>
      </c>
      <c r="OS61" s="39">
        <v>0</v>
      </c>
      <c r="OT61" s="39">
        <v>0</v>
      </c>
      <c r="OU61" s="39">
        <v>0</v>
      </c>
      <c r="OV61" s="39">
        <v>0</v>
      </c>
      <c r="OW61" s="39">
        <v>0</v>
      </c>
      <c r="OX61" s="39"/>
      <c r="OY61" s="39"/>
      <c r="OZ61" s="39" t="s">
        <v>1241</v>
      </c>
      <c r="PA61" s="39">
        <v>0</v>
      </c>
      <c r="PB61" s="39">
        <v>0</v>
      </c>
      <c r="PC61" s="39">
        <v>0</v>
      </c>
      <c r="PD61" s="39">
        <v>0</v>
      </c>
      <c r="PE61" s="39">
        <v>1</v>
      </c>
      <c r="PF61" s="39">
        <v>0</v>
      </c>
      <c r="PG61" s="39">
        <v>0</v>
      </c>
      <c r="PH61" s="39"/>
      <c r="PI61" s="39">
        <v>1</v>
      </c>
      <c r="PJ61" s="39" t="s">
        <v>3030</v>
      </c>
      <c r="PK61" s="39">
        <v>0</v>
      </c>
      <c r="PL61" s="39">
        <v>0</v>
      </c>
      <c r="PM61" s="39">
        <v>0</v>
      </c>
      <c r="PN61" s="39">
        <v>0</v>
      </c>
      <c r="PO61" s="39">
        <v>0</v>
      </c>
      <c r="PP61" s="39">
        <v>0</v>
      </c>
      <c r="PQ61" s="39">
        <v>1</v>
      </c>
      <c r="PR61" s="39">
        <v>1</v>
      </c>
      <c r="PS61" s="39">
        <v>0</v>
      </c>
      <c r="PT61" s="39" t="s">
        <v>2436</v>
      </c>
      <c r="PU61" s="39"/>
      <c r="PV61" s="39"/>
      <c r="PW61" s="39">
        <v>1</v>
      </c>
      <c r="PX61" s="39">
        <v>2</v>
      </c>
      <c r="PY61" s="39"/>
      <c r="PZ61" s="39" t="s">
        <v>383</v>
      </c>
      <c r="QA61" s="39" t="s">
        <v>3870</v>
      </c>
      <c r="QB61" s="39" t="s">
        <v>2839</v>
      </c>
      <c r="QC61" s="39" t="s">
        <v>2840</v>
      </c>
      <c r="QD61" s="39">
        <v>1</v>
      </c>
      <c r="QE61" s="39">
        <v>1</v>
      </c>
      <c r="QF61" s="39">
        <v>0</v>
      </c>
      <c r="QG61" s="39">
        <v>0</v>
      </c>
      <c r="QH61" s="39">
        <v>0</v>
      </c>
      <c r="QI61" s="39">
        <v>0</v>
      </c>
      <c r="QJ61" s="39">
        <v>0</v>
      </c>
      <c r="QK61" s="39">
        <v>0</v>
      </c>
      <c r="QL61" s="39"/>
      <c r="QM61" s="39" t="s">
        <v>2531</v>
      </c>
      <c r="QN61" s="39">
        <v>0</v>
      </c>
      <c r="QO61" s="39">
        <v>0</v>
      </c>
      <c r="QP61" s="39">
        <v>1</v>
      </c>
      <c r="QQ61" s="39">
        <v>0</v>
      </c>
      <c r="QR61" s="39">
        <v>0</v>
      </c>
      <c r="QS61" s="39"/>
      <c r="QT61" s="39" t="s">
        <v>3251</v>
      </c>
      <c r="QU61" s="39">
        <v>0</v>
      </c>
      <c r="QV61" s="39">
        <v>1</v>
      </c>
      <c r="QW61" s="39">
        <v>0</v>
      </c>
      <c r="QX61" s="39">
        <v>1</v>
      </c>
      <c r="QY61" s="39">
        <v>0</v>
      </c>
      <c r="QZ61" s="39">
        <v>0</v>
      </c>
      <c r="RA61" s="39">
        <v>0</v>
      </c>
      <c r="RB61" s="39"/>
      <c r="RC61" s="39">
        <v>1</v>
      </c>
      <c r="RD61" s="39">
        <v>1</v>
      </c>
      <c r="RE61" s="39">
        <v>4</v>
      </c>
      <c r="RF61" s="39"/>
      <c r="RG61" s="39">
        <v>0</v>
      </c>
      <c r="RH61" s="39">
        <v>0</v>
      </c>
      <c r="RI61" s="39"/>
      <c r="RJ61" s="39">
        <v>0</v>
      </c>
      <c r="RK61" s="39">
        <v>0</v>
      </c>
      <c r="RL61" s="39"/>
      <c r="RM61" s="39">
        <v>0</v>
      </c>
      <c r="RN61" s="39">
        <v>0</v>
      </c>
      <c r="RO61" s="39"/>
      <c r="RP61" s="39">
        <v>0</v>
      </c>
      <c r="RQ61" s="39" t="s">
        <v>3871</v>
      </c>
      <c r="RR61" s="39" t="s">
        <v>2678</v>
      </c>
      <c r="RS61" s="39">
        <v>0</v>
      </c>
      <c r="RT61" s="39">
        <v>0</v>
      </c>
      <c r="RU61" s="39">
        <v>0</v>
      </c>
      <c r="RV61" s="39">
        <v>0</v>
      </c>
      <c r="RW61" s="39">
        <v>0</v>
      </c>
      <c r="RX61" s="39">
        <v>0</v>
      </c>
      <c r="RY61" s="39">
        <v>0</v>
      </c>
      <c r="RZ61" s="39">
        <v>0</v>
      </c>
      <c r="SA61" s="39">
        <v>0</v>
      </c>
      <c r="SB61" s="39">
        <v>1</v>
      </c>
      <c r="SC61" s="39">
        <v>0</v>
      </c>
      <c r="SD61" s="39">
        <v>0</v>
      </c>
      <c r="SE61" s="39">
        <v>0</v>
      </c>
      <c r="SF61" s="39">
        <v>0</v>
      </c>
      <c r="SG61" s="39"/>
      <c r="SH61" s="39"/>
      <c r="SI61" s="39" t="s">
        <v>2435</v>
      </c>
      <c r="SJ61" s="39">
        <v>0</v>
      </c>
      <c r="SK61" s="39">
        <v>0</v>
      </c>
      <c r="SL61" s="39">
        <v>0</v>
      </c>
      <c r="SM61" s="39">
        <v>0</v>
      </c>
      <c r="SN61" s="39">
        <v>0</v>
      </c>
      <c r="SO61" s="39">
        <v>0</v>
      </c>
      <c r="SP61" s="39">
        <v>0</v>
      </c>
      <c r="SQ61" s="39">
        <v>0</v>
      </c>
      <c r="SR61" s="39">
        <v>0</v>
      </c>
      <c r="SS61" s="39">
        <v>1</v>
      </c>
      <c r="ST61" s="39"/>
      <c r="SU61" s="39" t="s">
        <v>3696</v>
      </c>
      <c r="SV61" s="39">
        <v>1</v>
      </c>
      <c r="SW61" s="39">
        <v>1</v>
      </c>
      <c r="SX61" s="39">
        <v>0</v>
      </c>
      <c r="SY61" s="39">
        <v>0</v>
      </c>
      <c r="SZ61" s="39">
        <v>0</v>
      </c>
      <c r="TA61" s="39" t="s">
        <v>3872</v>
      </c>
      <c r="TB61" s="39"/>
      <c r="TC61" s="39"/>
      <c r="TD61" s="39">
        <v>1</v>
      </c>
      <c r="TE61" s="39"/>
      <c r="TF61" s="39">
        <v>1</v>
      </c>
      <c r="TG61" s="39"/>
      <c r="TH61" s="39" t="s">
        <v>3010</v>
      </c>
      <c r="TI61" s="39">
        <v>1</v>
      </c>
      <c r="TJ61" s="39">
        <v>0</v>
      </c>
      <c r="TK61" s="39">
        <v>1</v>
      </c>
      <c r="TL61" s="39">
        <v>0</v>
      </c>
      <c r="TM61" s="39">
        <v>0</v>
      </c>
      <c r="TN61" s="39">
        <v>0</v>
      </c>
      <c r="TO61" s="39">
        <v>0</v>
      </c>
      <c r="TP61" s="39">
        <v>0</v>
      </c>
      <c r="TQ61" s="39"/>
      <c r="TR61" s="39">
        <v>1</v>
      </c>
      <c r="TS61" s="39" t="s">
        <v>3873</v>
      </c>
      <c r="TT61" s="39">
        <v>0</v>
      </c>
      <c r="TU61" s="39">
        <v>0</v>
      </c>
      <c r="TV61" s="39">
        <v>0</v>
      </c>
      <c r="TW61" s="39">
        <v>0</v>
      </c>
      <c r="TX61" s="39">
        <v>1</v>
      </c>
      <c r="TY61" s="39">
        <v>0</v>
      </c>
      <c r="TZ61" s="39">
        <v>0</v>
      </c>
      <c r="UA61" s="39">
        <v>1</v>
      </c>
      <c r="UB61" s="39">
        <v>0</v>
      </c>
      <c r="UC61" s="39" t="s">
        <v>3874</v>
      </c>
      <c r="UD61" s="39">
        <f>SUM(TT61+TV61+TW61+TX61)</f>
        <v>1</v>
      </c>
      <c r="UE61" s="39" t="s">
        <v>1241</v>
      </c>
      <c r="UF61" s="39">
        <v>0</v>
      </c>
      <c r="UG61" s="39">
        <v>0</v>
      </c>
      <c r="UH61" s="39">
        <v>0</v>
      </c>
      <c r="UI61" s="39">
        <v>0</v>
      </c>
      <c r="UJ61" s="39">
        <v>1</v>
      </c>
      <c r="UK61" s="39">
        <v>0</v>
      </c>
      <c r="UL61" s="39">
        <v>1</v>
      </c>
      <c r="UM61" s="39" t="s">
        <v>2418</v>
      </c>
      <c r="UN61" s="39">
        <v>1</v>
      </c>
      <c r="UO61" s="39">
        <v>1</v>
      </c>
      <c r="UP61" s="39">
        <v>0</v>
      </c>
      <c r="UQ61" s="39" t="s">
        <v>383</v>
      </c>
      <c r="UR61" s="39" t="s">
        <v>383</v>
      </c>
      <c r="US61" s="39" t="s">
        <v>383</v>
      </c>
      <c r="UT61" s="39" t="s">
        <v>383</v>
      </c>
      <c r="UU61" s="39" t="s">
        <v>383</v>
      </c>
      <c r="UV61" s="39">
        <v>0</v>
      </c>
      <c r="UW61" s="39" t="s">
        <v>3875</v>
      </c>
      <c r="UX61" s="39" t="s">
        <v>2845</v>
      </c>
      <c r="UY61" s="39" t="s">
        <v>2846</v>
      </c>
      <c r="UZ61" s="39">
        <v>1</v>
      </c>
      <c r="VA61" s="39">
        <v>0</v>
      </c>
      <c r="VB61" s="39">
        <v>0</v>
      </c>
      <c r="VC61" s="39">
        <v>0</v>
      </c>
      <c r="VD61" s="39">
        <v>0</v>
      </c>
      <c r="VE61" s="39">
        <v>0</v>
      </c>
      <c r="VF61" s="39">
        <v>0</v>
      </c>
      <c r="VG61" s="39">
        <v>0</v>
      </c>
      <c r="VH61" s="39"/>
      <c r="VI61" s="39">
        <v>1</v>
      </c>
      <c r="VJ61" s="39">
        <v>1</v>
      </c>
      <c r="VK61" s="39">
        <v>2</v>
      </c>
      <c r="VL61" s="39"/>
      <c r="VM61" s="39">
        <v>0</v>
      </c>
      <c r="VN61" s="39">
        <v>0</v>
      </c>
      <c r="VO61" s="39"/>
      <c r="VP61" s="39">
        <v>0</v>
      </c>
      <c r="VQ61" s="39">
        <v>0</v>
      </c>
      <c r="VR61" s="39">
        <v>0</v>
      </c>
      <c r="VS61" s="39">
        <v>0</v>
      </c>
      <c r="VT61" s="39"/>
      <c r="VU61" s="39">
        <v>0</v>
      </c>
      <c r="VV61" s="39" t="s">
        <v>3876</v>
      </c>
      <c r="VW61" s="39" t="s">
        <v>3009</v>
      </c>
      <c r="VX61" s="39">
        <v>1</v>
      </c>
      <c r="VY61" s="39">
        <v>0</v>
      </c>
      <c r="VZ61" s="39">
        <v>0</v>
      </c>
      <c r="WA61" s="39">
        <v>0</v>
      </c>
      <c r="WB61" s="39">
        <v>0</v>
      </c>
      <c r="WC61" s="39">
        <v>0</v>
      </c>
      <c r="WD61" s="39">
        <v>0</v>
      </c>
      <c r="WE61" s="39">
        <v>0</v>
      </c>
      <c r="WF61" s="39">
        <v>0</v>
      </c>
      <c r="WG61" s="39">
        <v>0</v>
      </c>
      <c r="WH61" s="39">
        <v>0</v>
      </c>
      <c r="WI61" s="39">
        <v>0</v>
      </c>
      <c r="WJ61" s="39">
        <v>0</v>
      </c>
      <c r="WK61" s="39">
        <v>0</v>
      </c>
      <c r="WL61" s="39"/>
      <c r="WM61" s="39"/>
      <c r="WN61" s="39"/>
      <c r="WO61" s="39">
        <f t="shared" si="6"/>
        <v>1</v>
      </c>
      <c r="WP61" s="39" t="s">
        <v>2593</v>
      </c>
      <c r="WQ61" s="39" t="s">
        <v>3877</v>
      </c>
      <c r="WR61" s="39" t="s">
        <v>2435</v>
      </c>
      <c r="WS61" s="39">
        <v>0</v>
      </c>
      <c r="WT61" s="39">
        <v>0</v>
      </c>
      <c r="WU61" s="39">
        <v>0</v>
      </c>
      <c r="WV61" s="39">
        <v>0</v>
      </c>
      <c r="WW61" s="39">
        <v>0</v>
      </c>
      <c r="WX61" s="39">
        <v>0</v>
      </c>
      <c r="WY61" s="39">
        <v>0</v>
      </c>
      <c r="WZ61" s="39">
        <v>0</v>
      </c>
      <c r="XA61" s="39">
        <v>0</v>
      </c>
      <c r="XB61" s="39">
        <v>1</v>
      </c>
      <c r="XC61" s="39">
        <v>0</v>
      </c>
      <c r="XD61" s="39"/>
      <c r="XE61" s="39"/>
      <c r="XF61" s="39">
        <f t="shared" si="5"/>
        <v>0</v>
      </c>
      <c r="XG61" s="39" t="s">
        <v>2447</v>
      </c>
      <c r="XH61" s="39">
        <v>1</v>
      </c>
      <c r="XI61" s="39">
        <v>0</v>
      </c>
      <c r="XJ61" s="39">
        <v>0</v>
      </c>
      <c r="XK61" s="39">
        <v>0</v>
      </c>
      <c r="XL61" s="39">
        <v>0</v>
      </c>
      <c r="XM61" s="39"/>
      <c r="XN61" s="39"/>
      <c r="XO61" s="57" t="e">
        <f>SUM(XF61+WO61+VA61+UD61+TR61+TD61+#REF!)</f>
        <v>#REF!</v>
      </c>
      <c r="XP61" s="57">
        <v>5</v>
      </c>
      <c r="XQ61" s="56">
        <v>1</v>
      </c>
    </row>
    <row r="62" spans="1:641" ht="15" customHeight="1" x14ac:dyDescent="0.2">
      <c r="A62" s="63">
        <v>42441</v>
      </c>
      <c r="B62" s="63" t="s">
        <v>899</v>
      </c>
      <c r="C62" s="52" t="s">
        <v>1210</v>
      </c>
      <c r="D62" s="39" t="s">
        <v>3093</v>
      </c>
      <c r="E62" s="52" t="s">
        <v>3481</v>
      </c>
      <c r="F62" s="52" t="s">
        <v>3878</v>
      </c>
      <c r="G62" s="52">
        <v>8.8403849999999995</v>
      </c>
      <c r="H62" s="52">
        <v>-79.983161999999993</v>
      </c>
      <c r="I62" s="52"/>
      <c r="J62" s="52"/>
      <c r="K62" s="52">
        <v>-79.983161999999993</v>
      </c>
      <c r="L62" s="52">
        <v>227.944270733</v>
      </c>
      <c r="M62" s="39">
        <v>12</v>
      </c>
      <c r="N62" s="39"/>
      <c r="O62" s="39">
        <v>2</v>
      </c>
      <c r="P62" s="39" t="s">
        <v>3879</v>
      </c>
      <c r="Q62" s="39">
        <v>1</v>
      </c>
      <c r="R62" s="41">
        <v>71</v>
      </c>
      <c r="S62" s="39">
        <v>1</v>
      </c>
      <c r="T62" s="39">
        <v>1</v>
      </c>
      <c r="U62" s="39" t="s">
        <v>2454</v>
      </c>
      <c r="V62" s="39" t="s">
        <v>3880</v>
      </c>
      <c r="W62" s="39" t="s">
        <v>2456</v>
      </c>
      <c r="X62" s="39" t="s">
        <v>383</v>
      </c>
      <c r="Y62" s="39" t="s">
        <v>2581</v>
      </c>
      <c r="Z62" s="39">
        <v>0</v>
      </c>
      <c r="AA62" s="39">
        <v>1</v>
      </c>
      <c r="AB62" s="39">
        <v>0</v>
      </c>
      <c r="AC62" s="39">
        <v>0</v>
      </c>
      <c r="AD62" s="39">
        <v>0</v>
      </c>
      <c r="AE62" s="39">
        <v>0</v>
      </c>
      <c r="AF62" s="39">
        <v>0</v>
      </c>
      <c r="AG62" s="39" t="s">
        <v>2401</v>
      </c>
      <c r="AH62" s="39" t="s">
        <v>383</v>
      </c>
      <c r="AI62" s="39">
        <v>0</v>
      </c>
      <c r="AJ62" s="39">
        <v>0</v>
      </c>
      <c r="AK62" s="39">
        <v>0</v>
      </c>
      <c r="AL62" s="39">
        <v>1</v>
      </c>
      <c r="AM62" s="39">
        <v>0</v>
      </c>
      <c r="AN62" s="39">
        <v>0</v>
      </c>
      <c r="AO62" s="39">
        <v>0</v>
      </c>
      <c r="AP62" s="39" t="s">
        <v>2600</v>
      </c>
      <c r="AQ62" s="39">
        <v>0</v>
      </c>
      <c r="AR62" s="39"/>
      <c r="AS62" s="39">
        <v>30</v>
      </c>
      <c r="AT62" s="39">
        <v>33</v>
      </c>
      <c r="AU62" s="39">
        <v>1</v>
      </c>
      <c r="AV62" s="39"/>
      <c r="AW62" s="39">
        <v>1</v>
      </c>
      <c r="AX62" s="39" t="s">
        <v>383</v>
      </c>
      <c r="AY62" s="39">
        <v>1</v>
      </c>
      <c r="AZ62" s="39">
        <v>0</v>
      </c>
      <c r="BA62" s="39">
        <v>0</v>
      </c>
      <c r="BB62" s="39">
        <v>0</v>
      </c>
      <c r="BC62" s="39"/>
      <c r="BD62" s="39">
        <v>2</v>
      </c>
      <c r="BE62" s="39" t="s">
        <v>383</v>
      </c>
      <c r="BF62" s="39">
        <v>0</v>
      </c>
      <c r="BG62" s="39">
        <v>1</v>
      </c>
      <c r="BH62" s="39">
        <v>0</v>
      </c>
      <c r="BI62" s="39">
        <v>0</v>
      </c>
      <c r="BJ62" s="39"/>
      <c r="BK62" s="39">
        <v>3</v>
      </c>
      <c r="BL62" s="39">
        <v>1</v>
      </c>
      <c r="BM62" s="64" t="s">
        <v>383</v>
      </c>
      <c r="BN62" s="39">
        <v>1</v>
      </c>
      <c r="BO62" s="39">
        <v>0</v>
      </c>
      <c r="BP62" s="39">
        <v>0</v>
      </c>
      <c r="BQ62" s="39">
        <v>0</v>
      </c>
      <c r="BR62" s="39">
        <v>0</v>
      </c>
      <c r="BS62" s="39">
        <v>0</v>
      </c>
      <c r="BT62" s="39">
        <v>0</v>
      </c>
      <c r="BU62" s="39"/>
      <c r="BV62" s="39">
        <v>3</v>
      </c>
      <c r="BW62" s="39">
        <v>3</v>
      </c>
      <c r="BX62" s="39"/>
      <c r="BY62" s="39">
        <v>1</v>
      </c>
      <c r="BZ62" s="39">
        <v>0</v>
      </c>
      <c r="CA62" s="39">
        <v>1</v>
      </c>
      <c r="CB62" s="39">
        <v>0</v>
      </c>
      <c r="CC62" s="39"/>
      <c r="CD62" s="39">
        <v>3</v>
      </c>
      <c r="CE62" s="39">
        <v>1</v>
      </c>
      <c r="CF62" s="39"/>
      <c r="CG62" s="39">
        <v>2</v>
      </c>
      <c r="CH62" s="39"/>
      <c r="CI62" s="39">
        <v>3</v>
      </c>
      <c r="CJ62" s="39">
        <v>3</v>
      </c>
      <c r="CK62" s="39"/>
      <c r="CL62" s="39" t="s">
        <v>2688</v>
      </c>
      <c r="CM62" s="39" t="s">
        <v>2404</v>
      </c>
      <c r="CN62" s="64">
        <v>1</v>
      </c>
      <c r="CO62" s="39">
        <v>0</v>
      </c>
      <c r="CP62" s="39">
        <v>0</v>
      </c>
      <c r="CQ62" s="39"/>
      <c r="CR62" s="39">
        <v>1</v>
      </c>
      <c r="CS62" s="39"/>
      <c r="CT62" s="39">
        <v>0</v>
      </c>
      <c r="CU62" s="39">
        <v>1</v>
      </c>
      <c r="CV62" s="39">
        <v>0</v>
      </c>
      <c r="CW62" s="39"/>
      <c r="CX62" s="39">
        <v>0</v>
      </c>
      <c r="CY62" s="39">
        <v>0</v>
      </c>
      <c r="CZ62" s="41"/>
      <c r="DA62" s="39">
        <v>0</v>
      </c>
      <c r="DB62" s="39"/>
      <c r="DC62" s="39">
        <v>0</v>
      </c>
      <c r="DD62" s="39"/>
      <c r="DE62" s="39">
        <v>1</v>
      </c>
      <c r="DF62" s="41">
        <v>1</v>
      </c>
      <c r="DG62" s="39">
        <v>0</v>
      </c>
      <c r="DH62" s="39"/>
      <c r="DI62" s="39">
        <v>0</v>
      </c>
      <c r="DJ62" s="39"/>
      <c r="DK62" s="39"/>
      <c r="DL62" s="39">
        <v>0</v>
      </c>
      <c r="DM62" s="39"/>
      <c r="DN62" s="39">
        <v>0</v>
      </c>
      <c r="DO62" s="39"/>
      <c r="DP62" s="39">
        <v>1</v>
      </c>
      <c r="DQ62" s="39">
        <v>1</v>
      </c>
      <c r="DR62" s="39">
        <v>0</v>
      </c>
      <c r="DS62" s="39"/>
      <c r="DT62" s="39">
        <v>0</v>
      </c>
      <c r="DU62" s="39"/>
      <c r="DV62" s="39">
        <v>0</v>
      </c>
      <c r="DW62" s="39"/>
      <c r="DX62" s="39">
        <v>0</v>
      </c>
      <c r="DY62" s="39"/>
      <c r="DZ62" s="39">
        <v>1</v>
      </c>
      <c r="EA62" s="39" t="s">
        <v>3881</v>
      </c>
      <c r="EB62" s="39">
        <v>1</v>
      </c>
      <c r="EC62" s="39">
        <v>0</v>
      </c>
      <c r="ED62" s="39" t="s">
        <v>383</v>
      </c>
      <c r="EE62" s="39" t="s">
        <v>383</v>
      </c>
      <c r="EF62" s="39" t="s">
        <v>383</v>
      </c>
      <c r="EG62" s="39"/>
      <c r="EH62" s="39">
        <v>1</v>
      </c>
      <c r="EI62" s="39">
        <v>1</v>
      </c>
      <c r="EJ62" s="73" t="s">
        <v>2409</v>
      </c>
      <c r="EK62" s="39" t="s">
        <v>2410</v>
      </c>
      <c r="EL62" s="39" t="s">
        <v>3882</v>
      </c>
      <c r="EM62" s="39" t="s">
        <v>2464</v>
      </c>
      <c r="EN62" s="39">
        <v>0</v>
      </c>
      <c r="EO62" s="39">
        <v>1</v>
      </c>
      <c r="EP62" s="39">
        <v>3</v>
      </c>
      <c r="EQ62" s="39" t="s">
        <v>2413</v>
      </c>
      <c r="ER62" s="39" t="s">
        <v>2410</v>
      </c>
      <c r="ES62" s="39" t="s">
        <v>2977</v>
      </c>
      <c r="ET62" s="39" t="s">
        <v>2415</v>
      </c>
      <c r="EU62" s="39">
        <v>0</v>
      </c>
      <c r="EV62" s="39">
        <v>0</v>
      </c>
      <c r="EW62" s="39" t="s">
        <v>383</v>
      </c>
      <c r="EX62" s="39" t="s">
        <v>383</v>
      </c>
      <c r="EY62" s="39" t="s">
        <v>383</v>
      </c>
      <c r="EZ62" s="39" t="s">
        <v>383</v>
      </c>
      <c r="FA62" s="39" t="s">
        <v>383</v>
      </c>
      <c r="FB62" s="39" t="s">
        <v>383</v>
      </c>
      <c r="FC62" s="39">
        <v>1</v>
      </c>
      <c r="FD62" s="64">
        <v>4</v>
      </c>
      <c r="FE62" s="64" t="s">
        <v>2413</v>
      </c>
      <c r="FF62" s="39" t="s">
        <v>2410</v>
      </c>
      <c r="FG62" s="39" t="s">
        <v>3883</v>
      </c>
      <c r="FH62" s="39" t="s">
        <v>2415</v>
      </c>
      <c r="FI62" s="39">
        <v>0</v>
      </c>
      <c r="FJ62" s="39">
        <v>1</v>
      </c>
      <c r="FK62" s="69" t="s">
        <v>3354</v>
      </c>
      <c r="FL62" s="69" t="s">
        <v>2498</v>
      </c>
      <c r="FM62" s="39" t="s">
        <v>2466</v>
      </c>
      <c r="FN62" s="39" t="s">
        <v>2977</v>
      </c>
      <c r="FO62" s="39" t="s">
        <v>2415</v>
      </c>
      <c r="FP62" s="39">
        <v>0</v>
      </c>
      <c r="FQ62" s="39">
        <v>0</v>
      </c>
      <c r="FR62" s="39" t="s">
        <v>383</v>
      </c>
      <c r="FS62" s="39" t="s">
        <v>383</v>
      </c>
      <c r="FT62" s="39" t="s">
        <v>383</v>
      </c>
      <c r="FU62" s="39" t="s">
        <v>383</v>
      </c>
      <c r="FV62" s="39" t="s">
        <v>383</v>
      </c>
      <c r="FW62" s="39" t="s">
        <v>383</v>
      </c>
      <c r="FX62" s="39">
        <v>0</v>
      </c>
      <c r="FY62" s="39" t="s">
        <v>383</v>
      </c>
      <c r="FZ62" s="39" t="s">
        <v>383</v>
      </c>
      <c r="GA62" s="39" t="s">
        <v>383</v>
      </c>
      <c r="GB62" s="39" t="s">
        <v>383</v>
      </c>
      <c r="GC62" s="39" t="s">
        <v>383</v>
      </c>
      <c r="GD62" s="39" t="s">
        <v>383</v>
      </c>
      <c r="GE62" s="39">
        <v>1</v>
      </c>
      <c r="GF62" s="39">
        <v>8</v>
      </c>
      <c r="GG62" s="39" t="s">
        <v>2498</v>
      </c>
      <c r="GH62" s="39" t="s">
        <v>2410</v>
      </c>
      <c r="GI62" s="64" t="s">
        <v>3105</v>
      </c>
      <c r="GJ62" s="39" t="s">
        <v>2464</v>
      </c>
      <c r="GK62" s="39">
        <v>0</v>
      </c>
      <c r="GL62" s="39">
        <v>1</v>
      </c>
      <c r="GM62" s="39" t="s">
        <v>3884</v>
      </c>
      <c r="GN62" s="64" t="s">
        <v>3885</v>
      </c>
      <c r="GO62" s="64" t="s">
        <v>2409</v>
      </c>
      <c r="GP62" s="39" t="s">
        <v>2410</v>
      </c>
      <c r="GQ62" s="64" t="s">
        <v>2977</v>
      </c>
      <c r="GR62" s="64" t="s">
        <v>2415</v>
      </c>
      <c r="GS62" s="39" t="s">
        <v>383</v>
      </c>
      <c r="GT62" s="60">
        <v>1</v>
      </c>
      <c r="GU62" s="60">
        <v>7</v>
      </c>
      <c r="GV62" s="39" t="s">
        <v>3886</v>
      </c>
      <c r="GW62" s="39">
        <v>1</v>
      </c>
      <c r="GX62" s="39">
        <v>10</v>
      </c>
      <c r="GY62" s="39" t="s">
        <v>3887</v>
      </c>
      <c r="GZ62" s="39">
        <v>0</v>
      </c>
      <c r="HA62" s="39" t="s">
        <v>383</v>
      </c>
      <c r="HB62" s="39"/>
      <c r="HC62" s="39">
        <v>0</v>
      </c>
      <c r="HD62" s="39" t="s">
        <v>383</v>
      </c>
      <c r="HE62" s="39"/>
      <c r="HF62" s="39">
        <v>1</v>
      </c>
      <c r="HG62" s="39">
        <v>10</v>
      </c>
      <c r="HH62" s="39" t="s">
        <v>3888</v>
      </c>
      <c r="HI62" s="39">
        <v>1</v>
      </c>
      <c r="HJ62" s="39">
        <v>3</v>
      </c>
      <c r="HK62" s="39"/>
      <c r="HL62" s="39">
        <v>0</v>
      </c>
      <c r="HM62" s="39" t="s">
        <v>383</v>
      </c>
      <c r="HN62" s="39"/>
      <c r="HO62" s="39">
        <v>0</v>
      </c>
      <c r="HP62" s="39" t="s">
        <v>383</v>
      </c>
      <c r="HQ62" s="39">
        <v>0</v>
      </c>
      <c r="HR62" s="39" t="s">
        <v>383</v>
      </c>
      <c r="HS62" s="39">
        <v>0</v>
      </c>
      <c r="HT62" s="39"/>
      <c r="HU62" s="39" t="s">
        <v>383</v>
      </c>
      <c r="HV62" s="39" t="s">
        <v>383</v>
      </c>
      <c r="HW62" s="39"/>
      <c r="HX62" s="39" t="s">
        <v>383</v>
      </c>
      <c r="HY62" s="39" t="s">
        <v>2417</v>
      </c>
      <c r="HZ62" s="39"/>
      <c r="IA62" s="39" t="s">
        <v>1738</v>
      </c>
      <c r="IB62" s="39"/>
      <c r="IC62" s="39">
        <v>1</v>
      </c>
      <c r="ID62" s="39">
        <v>2</v>
      </c>
      <c r="IE62" s="39">
        <v>0</v>
      </c>
      <c r="IF62" s="39">
        <v>0</v>
      </c>
      <c r="IG62" s="39">
        <v>1</v>
      </c>
      <c r="IH62" s="39">
        <v>15</v>
      </c>
      <c r="II62" s="39">
        <v>0</v>
      </c>
      <c r="IJ62" s="39">
        <v>0</v>
      </c>
      <c r="IK62" s="39" t="s">
        <v>383</v>
      </c>
      <c r="IL62" s="39">
        <v>1</v>
      </c>
      <c r="IM62" s="39">
        <v>5</v>
      </c>
      <c r="IN62" s="39">
        <v>0</v>
      </c>
      <c r="IO62" s="39">
        <v>1</v>
      </c>
      <c r="IP62" s="64">
        <v>0</v>
      </c>
      <c r="IQ62" s="39">
        <v>1</v>
      </c>
      <c r="IR62" s="39">
        <v>8</v>
      </c>
      <c r="IS62" s="39">
        <v>0</v>
      </c>
      <c r="IT62" s="39">
        <v>1</v>
      </c>
      <c r="IU62" s="64">
        <v>0</v>
      </c>
      <c r="IV62" s="39">
        <v>0</v>
      </c>
      <c r="IW62" s="39">
        <v>0</v>
      </c>
      <c r="IX62" s="39" t="s">
        <v>383</v>
      </c>
      <c r="IY62" s="39" t="s">
        <v>383</v>
      </c>
      <c r="IZ62" s="39" t="s">
        <v>383</v>
      </c>
      <c r="JA62" s="39">
        <v>0</v>
      </c>
      <c r="JB62" s="39">
        <v>0</v>
      </c>
      <c r="JC62" s="39" t="s">
        <v>383</v>
      </c>
      <c r="JD62" s="39" t="s">
        <v>383</v>
      </c>
      <c r="JE62" s="39" t="s">
        <v>383</v>
      </c>
      <c r="JF62" s="39">
        <v>0</v>
      </c>
      <c r="JG62" s="39">
        <v>0</v>
      </c>
      <c r="JH62" s="39" t="s">
        <v>383</v>
      </c>
      <c r="JI62" s="39" t="s">
        <v>383</v>
      </c>
      <c r="JJ62" s="39">
        <v>0</v>
      </c>
      <c r="JK62" s="39">
        <v>0</v>
      </c>
      <c r="JL62" s="39" t="s">
        <v>383</v>
      </c>
      <c r="JM62" s="39" t="s">
        <v>383</v>
      </c>
      <c r="JN62" s="39" t="s">
        <v>3889</v>
      </c>
      <c r="JO62" s="39">
        <v>2</v>
      </c>
      <c r="JP62" s="39">
        <v>1</v>
      </c>
      <c r="JQ62" s="39">
        <v>1</v>
      </c>
      <c r="JR62" s="39">
        <v>2</v>
      </c>
      <c r="JS62" s="39">
        <v>2</v>
      </c>
      <c r="JT62" s="39">
        <v>0</v>
      </c>
      <c r="JU62" s="39">
        <v>0</v>
      </c>
      <c r="JV62" s="39">
        <v>0</v>
      </c>
      <c r="JW62" s="39">
        <v>0</v>
      </c>
      <c r="JX62" s="39">
        <v>0</v>
      </c>
      <c r="JY62" s="39">
        <v>0</v>
      </c>
      <c r="JZ62" s="39">
        <v>2</v>
      </c>
      <c r="KA62" s="39">
        <v>2</v>
      </c>
      <c r="KB62" s="39">
        <v>2</v>
      </c>
      <c r="KC62" s="39">
        <v>2</v>
      </c>
      <c r="KD62" s="39">
        <v>2</v>
      </c>
      <c r="KE62" s="39">
        <v>7</v>
      </c>
      <c r="KF62" s="64" t="s">
        <v>3890</v>
      </c>
      <c r="KG62" s="39" t="s">
        <v>3891</v>
      </c>
      <c r="KH62" s="39">
        <v>7</v>
      </c>
      <c r="KI62" s="39">
        <v>4</v>
      </c>
      <c r="KJ62" s="39" t="s">
        <v>3610</v>
      </c>
      <c r="KK62" s="39">
        <v>0</v>
      </c>
      <c r="KL62" s="39"/>
      <c r="KM62" s="39"/>
      <c r="KN62" s="39">
        <v>0</v>
      </c>
      <c r="KO62" s="39"/>
      <c r="KP62" s="39"/>
      <c r="KQ62" s="39">
        <v>1</v>
      </c>
      <c r="KR62" s="39">
        <v>30</v>
      </c>
      <c r="KS62" s="39" t="s">
        <v>2897</v>
      </c>
      <c r="KT62" s="39" t="s">
        <v>3892</v>
      </c>
      <c r="KU62" s="39">
        <v>0</v>
      </c>
      <c r="KV62" s="39">
        <v>0</v>
      </c>
      <c r="KW62" s="39">
        <v>0</v>
      </c>
      <c r="KX62" s="39">
        <v>1</v>
      </c>
      <c r="KY62" s="39">
        <v>0</v>
      </c>
      <c r="KZ62" s="39">
        <v>0</v>
      </c>
      <c r="LA62" s="39">
        <v>1</v>
      </c>
      <c r="LB62" s="39">
        <v>0</v>
      </c>
      <c r="LC62" s="39">
        <v>0</v>
      </c>
      <c r="LD62" s="39" t="s">
        <v>3893</v>
      </c>
      <c r="LE62" s="39">
        <v>4</v>
      </c>
      <c r="LF62" s="39">
        <v>1</v>
      </c>
      <c r="LG62" s="39">
        <v>1</v>
      </c>
      <c r="LH62" s="39">
        <v>0</v>
      </c>
      <c r="LI62" s="39">
        <v>0</v>
      </c>
      <c r="LJ62" s="39" t="s">
        <v>3672</v>
      </c>
      <c r="LK62" s="39" t="s">
        <v>2421</v>
      </c>
      <c r="LL62" s="39">
        <v>1</v>
      </c>
      <c r="LM62" s="39">
        <v>0</v>
      </c>
      <c r="LN62" s="39">
        <v>0</v>
      </c>
      <c r="LO62" s="39">
        <v>0</v>
      </c>
      <c r="LP62" s="39">
        <v>0</v>
      </c>
      <c r="LQ62" s="39"/>
      <c r="LR62" s="39">
        <v>1</v>
      </c>
      <c r="LS62" s="39"/>
      <c r="LT62" s="39">
        <v>1</v>
      </c>
      <c r="LU62" s="39" t="s">
        <v>3894</v>
      </c>
      <c r="LV62" s="39">
        <v>1</v>
      </c>
      <c r="LW62" s="39">
        <v>0</v>
      </c>
      <c r="LX62" s="39">
        <v>0</v>
      </c>
      <c r="LY62" s="39"/>
      <c r="LZ62" s="39">
        <v>1</v>
      </c>
      <c r="MA62" s="39">
        <v>1</v>
      </c>
      <c r="MB62" s="39">
        <v>0</v>
      </c>
      <c r="MC62" s="39">
        <v>1</v>
      </c>
      <c r="MD62" s="39">
        <v>0</v>
      </c>
      <c r="ME62" s="64">
        <v>9</v>
      </c>
      <c r="MF62" s="39"/>
      <c r="MG62" s="39">
        <v>0</v>
      </c>
      <c r="MH62" s="39"/>
      <c r="MI62" s="39">
        <v>1</v>
      </c>
      <c r="MJ62" s="39"/>
      <c r="MK62" s="39">
        <v>0</v>
      </c>
      <c r="ML62" s="39">
        <v>1</v>
      </c>
      <c r="MM62" s="39">
        <v>1</v>
      </c>
      <c r="MN62" s="39">
        <v>0</v>
      </c>
      <c r="MO62" s="39"/>
      <c r="MP62" s="39"/>
      <c r="MQ62" s="39">
        <v>0</v>
      </c>
      <c r="MR62" s="39">
        <v>1</v>
      </c>
      <c r="MS62" s="39">
        <v>1</v>
      </c>
      <c r="MT62" s="64" t="s">
        <v>3895</v>
      </c>
      <c r="MU62" s="39"/>
      <c r="MV62" s="39">
        <v>1</v>
      </c>
      <c r="MW62" s="39" t="s">
        <v>3896</v>
      </c>
      <c r="MX62" s="39">
        <v>0</v>
      </c>
      <c r="MY62" s="39">
        <v>0</v>
      </c>
      <c r="MZ62" s="39">
        <v>1</v>
      </c>
      <c r="NA62" s="39">
        <v>0</v>
      </c>
      <c r="NB62" s="39">
        <v>0</v>
      </c>
      <c r="NC62" s="39">
        <v>0</v>
      </c>
      <c r="ND62" s="39">
        <v>0</v>
      </c>
      <c r="NE62" s="39">
        <v>0</v>
      </c>
      <c r="NF62" s="39">
        <v>1</v>
      </c>
      <c r="NG62" s="39" t="s">
        <v>3897</v>
      </c>
      <c r="NH62" s="39" t="s">
        <v>3898</v>
      </c>
      <c r="NI62" s="39"/>
      <c r="NJ62" s="39" t="s">
        <v>3899</v>
      </c>
      <c r="NK62" s="64" t="s">
        <v>3900</v>
      </c>
      <c r="NL62" s="64" t="s">
        <v>3901</v>
      </c>
      <c r="NM62" s="39">
        <v>1</v>
      </c>
      <c r="NN62" s="64" t="s">
        <v>3544</v>
      </c>
      <c r="NO62" s="64" t="s">
        <v>3902</v>
      </c>
      <c r="NP62" s="39">
        <v>0</v>
      </c>
      <c r="NQ62" s="39">
        <v>0</v>
      </c>
      <c r="NR62" s="39" t="s">
        <v>3903</v>
      </c>
      <c r="NS62" s="39"/>
      <c r="NT62" s="39"/>
      <c r="NU62" s="39"/>
      <c r="NV62" s="39"/>
      <c r="NW62" s="64">
        <v>0</v>
      </c>
      <c r="NX62" s="39"/>
      <c r="NY62" s="39">
        <v>1</v>
      </c>
      <c r="NZ62" s="39">
        <v>1</v>
      </c>
      <c r="OA62" s="39" t="s">
        <v>3695</v>
      </c>
      <c r="OB62" s="39">
        <v>1</v>
      </c>
      <c r="OC62" s="39">
        <v>1</v>
      </c>
      <c r="OD62" s="39">
        <v>0</v>
      </c>
      <c r="OE62" s="39">
        <v>0</v>
      </c>
      <c r="OF62" s="39">
        <v>0</v>
      </c>
      <c r="OG62" s="39">
        <v>0</v>
      </c>
      <c r="OH62" s="39">
        <v>0</v>
      </c>
      <c r="OI62" s="39">
        <v>0</v>
      </c>
      <c r="OJ62" s="39"/>
      <c r="OK62" s="39">
        <v>1</v>
      </c>
      <c r="OL62" s="39"/>
      <c r="OM62" s="39" t="s">
        <v>3904</v>
      </c>
      <c r="ON62" s="39">
        <v>0</v>
      </c>
      <c r="OO62" s="39">
        <v>0</v>
      </c>
      <c r="OP62" s="39">
        <v>0</v>
      </c>
      <c r="OQ62" s="39">
        <v>0</v>
      </c>
      <c r="OR62" s="39">
        <v>0</v>
      </c>
      <c r="OS62" s="39">
        <v>0</v>
      </c>
      <c r="OT62" s="39">
        <v>0</v>
      </c>
      <c r="OU62" s="39">
        <v>1</v>
      </c>
      <c r="OV62" s="39">
        <v>0</v>
      </c>
      <c r="OW62" s="39">
        <v>0</v>
      </c>
      <c r="OX62" s="39"/>
      <c r="OY62" s="39"/>
      <c r="OZ62" s="39" t="s">
        <v>1241</v>
      </c>
      <c r="PA62" s="39">
        <v>0</v>
      </c>
      <c r="PB62" s="39">
        <v>0</v>
      </c>
      <c r="PC62" s="39">
        <v>0</v>
      </c>
      <c r="PD62" s="39">
        <v>0</v>
      </c>
      <c r="PE62" s="39">
        <v>1</v>
      </c>
      <c r="PF62" s="39">
        <v>0</v>
      </c>
      <c r="PG62" s="39">
        <v>0</v>
      </c>
      <c r="PH62" s="39"/>
      <c r="PI62" s="39">
        <v>1</v>
      </c>
      <c r="PJ62" s="39" t="s">
        <v>2788</v>
      </c>
      <c r="PK62" s="39">
        <v>0</v>
      </c>
      <c r="PL62" s="39">
        <v>0</v>
      </c>
      <c r="PM62" s="39">
        <v>0</v>
      </c>
      <c r="PN62" s="39">
        <v>0</v>
      </c>
      <c r="PO62" s="39">
        <v>0</v>
      </c>
      <c r="PP62" s="39">
        <v>0</v>
      </c>
      <c r="PQ62" s="39">
        <v>1</v>
      </c>
      <c r="PR62" s="39">
        <v>0</v>
      </c>
      <c r="PS62" s="39">
        <v>0</v>
      </c>
      <c r="PT62" s="39" t="s">
        <v>383</v>
      </c>
      <c r="PU62" s="39"/>
      <c r="PV62" s="39"/>
      <c r="PW62" s="39">
        <v>0</v>
      </c>
      <c r="PX62" s="39"/>
      <c r="PY62" s="39"/>
      <c r="PZ62" s="39" t="s">
        <v>383</v>
      </c>
      <c r="QA62" s="39" t="s">
        <v>3905</v>
      </c>
      <c r="QB62" s="39"/>
      <c r="QC62" s="39"/>
      <c r="QD62" s="39">
        <v>1</v>
      </c>
      <c r="QE62" s="39">
        <v>1</v>
      </c>
      <c r="QF62" s="39">
        <v>0</v>
      </c>
      <c r="QG62" s="39">
        <v>0</v>
      </c>
      <c r="QH62" s="39">
        <v>0</v>
      </c>
      <c r="QI62" s="39">
        <v>0</v>
      </c>
      <c r="QJ62" s="39">
        <v>0</v>
      </c>
      <c r="QK62" s="39">
        <v>0</v>
      </c>
      <c r="QL62" s="39"/>
      <c r="QM62" s="39" t="s">
        <v>2627</v>
      </c>
      <c r="QN62" s="39">
        <v>0</v>
      </c>
      <c r="QO62" s="39">
        <v>1</v>
      </c>
      <c r="QP62" s="39">
        <v>0</v>
      </c>
      <c r="QQ62" s="39">
        <v>0</v>
      </c>
      <c r="QR62" s="39">
        <v>0</v>
      </c>
      <c r="QS62" s="39"/>
      <c r="QT62" s="39" t="s">
        <v>3289</v>
      </c>
      <c r="QU62" s="39">
        <v>0</v>
      </c>
      <c r="QV62" s="39">
        <v>1</v>
      </c>
      <c r="QW62" s="39">
        <v>0</v>
      </c>
      <c r="QX62" s="39">
        <v>0</v>
      </c>
      <c r="QY62" s="39">
        <v>0</v>
      </c>
      <c r="QZ62" s="39">
        <v>0</v>
      </c>
      <c r="RA62" s="39">
        <v>1</v>
      </c>
      <c r="RB62" s="39" t="s">
        <v>2651</v>
      </c>
      <c r="RC62" s="39">
        <v>0</v>
      </c>
      <c r="RD62" s="39">
        <v>0</v>
      </c>
      <c r="RE62" s="39">
        <v>0</v>
      </c>
      <c r="RF62" s="39"/>
      <c r="RG62" s="39">
        <v>0</v>
      </c>
      <c r="RH62" s="39">
        <v>0</v>
      </c>
      <c r="RI62" s="39"/>
      <c r="RJ62" s="39">
        <v>0</v>
      </c>
      <c r="RK62" s="39">
        <v>0</v>
      </c>
      <c r="RL62" s="39"/>
      <c r="RM62" s="39">
        <v>0</v>
      </c>
      <c r="RN62" s="39">
        <v>0</v>
      </c>
      <c r="RO62" s="39"/>
      <c r="RP62" s="39">
        <v>0</v>
      </c>
      <c r="RQ62" s="39"/>
      <c r="RR62" s="39" t="s">
        <v>1979</v>
      </c>
      <c r="RS62" s="39">
        <v>0</v>
      </c>
      <c r="RT62" s="39">
        <v>0</v>
      </c>
      <c r="RU62" s="39">
        <v>0</v>
      </c>
      <c r="RV62" s="39">
        <v>0</v>
      </c>
      <c r="RW62" s="39">
        <v>0</v>
      </c>
      <c r="RX62" s="39">
        <v>0</v>
      </c>
      <c r="RY62" s="39">
        <v>0</v>
      </c>
      <c r="RZ62" s="39">
        <v>0</v>
      </c>
      <c r="SA62" s="39">
        <v>0</v>
      </c>
      <c r="SB62" s="39">
        <v>0</v>
      </c>
      <c r="SC62" s="39">
        <v>0</v>
      </c>
      <c r="SD62" s="39">
        <v>0</v>
      </c>
      <c r="SE62" s="39">
        <v>0</v>
      </c>
      <c r="SF62" s="39">
        <v>1</v>
      </c>
      <c r="SG62" s="39" t="s">
        <v>3906</v>
      </c>
      <c r="SH62" s="39" t="s">
        <v>3907</v>
      </c>
      <c r="SI62" s="39" t="s">
        <v>2435</v>
      </c>
      <c r="SJ62" s="39">
        <v>0</v>
      </c>
      <c r="SK62" s="39">
        <v>0</v>
      </c>
      <c r="SL62" s="39">
        <v>0</v>
      </c>
      <c r="SM62" s="39">
        <v>0</v>
      </c>
      <c r="SN62" s="39">
        <v>0</v>
      </c>
      <c r="SO62" s="39">
        <v>0</v>
      </c>
      <c r="SP62" s="39">
        <v>0</v>
      </c>
      <c r="SQ62" s="39">
        <v>0</v>
      </c>
      <c r="SR62" s="39">
        <v>0</v>
      </c>
      <c r="SS62" s="39">
        <v>1</v>
      </c>
      <c r="ST62" s="58"/>
      <c r="SU62" s="39" t="s">
        <v>1979</v>
      </c>
      <c r="SV62" s="39">
        <v>0</v>
      </c>
      <c r="SW62" s="39">
        <v>0</v>
      </c>
      <c r="SX62" s="39">
        <v>0</v>
      </c>
      <c r="SY62" s="39">
        <v>0</v>
      </c>
      <c r="SZ62" s="39">
        <v>1</v>
      </c>
      <c r="TA62" s="39" t="s">
        <v>3908</v>
      </c>
      <c r="TB62" s="39"/>
      <c r="TC62" s="39"/>
      <c r="TD62" s="39">
        <v>0</v>
      </c>
      <c r="TE62" s="39"/>
      <c r="TF62" s="39">
        <v>1</v>
      </c>
      <c r="TG62" s="39"/>
      <c r="TH62" s="39" t="s">
        <v>3909</v>
      </c>
      <c r="TI62" s="39">
        <v>0</v>
      </c>
      <c r="TJ62" s="39">
        <v>0</v>
      </c>
      <c r="TK62" s="39">
        <v>0</v>
      </c>
      <c r="TL62" s="39">
        <v>0</v>
      </c>
      <c r="TM62" s="39">
        <v>0</v>
      </c>
      <c r="TN62" s="39">
        <v>0</v>
      </c>
      <c r="TO62" s="39">
        <v>1</v>
      </c>
      <c r="TP62" s="39">
        <v>0</v>
      </c>
      <c r="TQ62" s="39" t="s">
        <v>3910</v>
      </c>
      <c r="TR62" s="39">
        <v>0</v>
      </c>
      <c r="TS62" s="39" t="s">
        <v>383</v>
      </c>
      <c r="TT62" s="39" t="s">
        <v>383</v>
      </c>
      <c r="TU62" s="39" t="s">
        <v>383</v>
      </c>
      <c r="TV62" s="39" t="s">
        <v>383</v>
      </c>
      <c r="TW62" s="39" t="s">
        <v>383</v>
      </c>
      <c r="TX62" s="39" t="s">
        <v>383</v>
      </c>
      <c r="TY62" s="39" t="s">
        <v>383</v>
      </c>
      <c r="TZ62" s="39" t="s">
        <v>383</v>
      </c>
      <c r="UA62" s="39" t="s">
        <v>383</v>
      </c>
      <c r="UB62" s="39" t="s">
        <v>383</v>
      </c>
      <c r="UC62" s="39"/>
      <c r="UD62" s="39">
        <v>0</v>
      </c>
      <c r="UE62" s="39" t="s">
        <v>383</v>
      </c>
      <c r="UF62" s="39" t="s">
        <v>383</v>
      </c>
      <c r="UG62" s="39" t="s">
        <v>383</v>
      </c>
      <c r="UH62" s="39" t="s">
        <v>383</v>
      </c>
      <c r="UI62" s="39" t="s">
        <v>383</v>
      </c>
      <c r="UJ62" s="39" t="s">
        <v>383</v>
      </c>
      <c r="UK62" s="39" t="s">
        <v>383</v>
      </c>
      <c r="UL62" s="39" t="s">
        <v>383</v>
      </c>
      <c r="UM62" s="39" t="s">
        <v>383</v>
      </c>
      <c r="UN62" s="39" t="s">
        <v>383</v>
      </c>
      <c r="UO62" s="39" t="s">
        <v>383</v>
      </c>
      <c r="UP62" s="39" t="s">
        <v>383</v>
      </c>
      <c r="UQ62" s="39" t="s">
        <v>383</v>
      </c>
      <c r="UR62" s="39" t="s">
        <v>383</v>
      </c>
      <c r="US62" s="39" t="s">
        <v>383</v>
      </c>
      <c r="UT62" s="39" t="s">
        <v>383</v>
      </c>
      <c r="UU62" s="39" t="s">
        <v>383</v>
      </c>
      <c r="UV62" s="39" t="s">
        <v>383</v>
      </c>
      <c r="UW62" s="39" t="s">
        <v>383</v>
      </c>
      <c r="UX62" s="39"/>
      <c r="UY62" s="39" t="s">
        <v>383</v>
      </c>
      <c r="UZ62" s="39" t="s">
        <v>383</v>
      </c>
      <c r="VA62" s="39">
        <v>0</v>
      </c>
      <c r="VB62" s="39" t="s">
        <v>383</v>
      </c>
      <c r="VC62" s="39" t="s">
        <v>383</v>
      </c>
      <c r="VD62" s="39" t="s">
        <v>383</v>
      </c>
      <c r="VE62" s="39" t="s">
        <v>383</v>
      </c>
      <c r="VF62" s="39" t="s">
        <v>383</v>
      </c>
      <c r="VG62" s="39" t="s">
        <v>383</v>
      </c>
      <c r="VH62" s="39"/>
      <c r="VI62" s="39">
        <v>1</v>
      </c>
      <c r="VJ62" s="39">
        <v>0</v>
      </c>
      <c r="VK62" s="39">
        <v>0</v>
      </c>
      <c r="VL62" s="39"/>
      <c r="VM62" s="39">
        <v>1</v>
      </c>
      <c r="VN62" s="39">
        <v>1</v>
      </c>
      <c r="VO62" s="39"/>
      <c r="VP62" s="39">
        <v>0</v>
      </c>
      <c r="VQ62" s="39">
        <v>0</v>
      </c>
      <c r="VR62" s="39">
        <v>0</v>
      </c>
      <c r="VS62" s="39">
        <v>0</v>
      </c>
      <c r="VT62" s="39"/>
      <c r="VU62" s="39">
        <v>0</v>
      </c>
      <c r="VV62" s="39" t="s">
        <v>3911</v>
      </c>
      <c r="VW62" s="39" t="s">
        <v>1979</v>
      </c>
      <c r="VX62" s="39">
        <v>0</v>
      </c>
      <c r="VY62" s="39">
        <v>0</v>
      </c>
      <c r="VZ62" s="39">
        <v>0</v>
      </c>
      <c r="WA62" s="39">
        <v>0</v>
      </c>
      <c r="WB62" s="39">
        <v>0</v>
      </c>
      <c r="WC62" s="39">
        <v>0</v>
      </c>
      <c r="WD62" s="39">
        <v>0</v>
      </c>
      <c r="WE62" s="39">
        <v>0</v>
      </c>
      <c r="WF62" s="39">
        <v>0</v>
      </c>
      <c r="WG62" s="39">
        <v>0</v>
      </c>
      <c r="WH62" s="39">
        <v>0</v>
      </c>
      <c r="WI62" s="39">
        <v>0</v>
      </c>
      <c r="WJ62" s="39">
        <v>0</v>
      </c>
      <c r="WK62" s="39">
        <v>1</v>
      </c>
      <c r="WL62" s="64" t="s">
        <v>3912</v>
      </c>
      <c r="WM62" s="64" t="s">
        <v>3913</v>
      </c>
      <c r="WN62" s="64"/>
      <c r="WO62" s="39">
        <f t="shared" si="6"/>
        <v>0</v>
      </c>
      <c r="WP62" s="39" t="s">
        <v>2577</v>
      </c>
      <c r="WQ62" s="64" t="s">
        <v>2577</v>
      </c>
      <c r="WR62" s="39" t="s">
        <v>2435</v>
      </c>
      <c r="WS62" s="39">
        <v>0</v>
      </c>
      <c r="WT62" s="39">
        <v>0</v>
      </c>
      <c r="WU62" s="39">
        <v>0</v>
      </c>
      <c r="WV62" s="39">
        <v>0</v>
      </c>
      <c r="WW62" s="39">
        <v>0</v>
      </c>
      <c r="WX62" s="39">
        <v>0</v>
      </c>
      <c r="WY62" s="39">
        <v>0</v>
      </c>
      <c r="WZ62" s="39">
        <v>0</v>
      </c>
      <c r="XA62" s="39">
        <v>0</v>
      </c>
      <c r="XB62" s="39">
        <v>1</v>
      </c>
      <c r="XC62" s="39">
        <v>0</v>
      </c>
      <c r="XD62" s="39"/>
      <c r="XE62" s="39"/>
      <c r="XF62" s="39">
        <f t="shared" si="5"/>
        <v>0</v>
      </c>
      <c r="XG62" s="39" t="s">
        <v>2447</v>
      </c>
      <c r="XH62" s="39">
        <v>1</v>
      </c>
      <c r="XI62" s="39">
        <v>0</v>
      </c>
      <c r="XJ62" s="39">
        <v>0</v>
      </c>
      <c r="XK62" s="39">
        <v>0</v>
      </c>
      <c r="XL62" s="39">
        <v>0</v>
      </c>
      <c r="XM62" s="39"/>
      <c r="XN62" s="39"/>
      <c r="XO62" s="57" t="e">
        <f>SUM(XF62+WO62+VA62+UD62+TR62+TD62+#REF!)</f>
        <v>#REF!</v>
      </c>
      <c r="XP62" s="57">
        <v>1</v>
      </c>
      <c r="XQ62" s="56">
        <v>1</v>
      </c>
    </row>
    <row r="63" spans="1:641" ht="15" customHeight="1" x14ac:dyDescent="0.2">
      <c r="A63" s="63">
        <v>42441</v>
      </c>
      <c r="B63" s="63" t="s">
        <v>899</v>
      </c>
      <c r="C63" s="52" t="s">
        <v>1229</v>
      </c>
      <c r="D63" s="39" t="s">
        <v>2989</v>
      </c>
      <c r="E63" s="52" t="s">
        <v>3481</v>
      </c>
      <c r="F63" s="52" t="s">
        <v>3914</v>
      </c>
      <c r="G63" s="52">
        <v>8.8306590000000007</v>
      </c>
      <c r="H63" s="52">
        <v>-79.960213999999993</v>
      </c>
      <c r="I63" s="52"/>
      <c r="J63" s="52"/>
      <c r="K63" s="52">
        <v>-79.960213999999993</v>
      </c>
      <c r="L63" s="52">
        <v>171.23804661299999</v>
      </c>
      <c r="M63" s="39">
        <v>24</v>
      </c>
      <c r="N63" s="39"/>
      <c r="O63" s="39">
        <v>5</v>
      </c>
      <c r="P63" s="39" t="s">
        <v>3915</v>
      </c>
      <c r="Q63" s="39">
        <v>0</v>
      </c>
      <c r="R63" s="41">
        <v>75</v>
      </c>
      <c r="S63" s="39">
        <v>1</v>
      </c>
      <c r="T63" s="39">
        <v>2</v>
      </c>
      <c r="U63" s="39" t="s">
        <v>2454</v>
      </c>
      <c r="V63" s="39" t="s">
        <v>3916</v>
      </c>
      <c r="W63" s="39" t="s">
        <v>2456</v>
      </c>
      <c r="X63" s="39" t="s">
        <v>383</v>
      </c>
      <c r="Y63" s="39"/>
      <c r="Z63" s="39">
        <v>0</v>
      </c>
      <c r="AA63" s="39">
        <v>1</v>
      </c>
      <c r="AB63" s="39">
        <v>0</v>
      </c>
      <c r="AC63" s="39">
        <v>0</v>
      </c>
      <c r="AD63" s="39">
        <v>0</v>
      </c>
      <c r="AE63" s="39">
        <v>0</v>
      </c>
      <c r="AF63" s="39">
        <v>0</v>
      </c>
      <c r="AG63" s="39" t="s">
        <v>2401</v>
      </c>
      <c r="AH63" s="39" t="s">
        <v>383</v>
      </c>
      <c r="AI63" s="39">
        <v>0</v>
      </c>
      <c r="AJ63" s="39">
        <v>0</v>
      </c>
      <c r="AK63" s="39">
        <v>0</v>
      </c>
      <c r="AL63" s="39">
        <v>1</v>
      </c>
      <c r="AM63" s="39">
        <v>0</v>
      </c>
      <c r="AN63" s="39">
        <v>0</v>
      </c>
      <c r="AO63" s="39">
        <v>0</v>
      </c>
      <c r="AP63" s="39"/>
      <c r="AQ63" s="39">
        <v>0</v>
      </c>
      <c r="AR63" s="39"/>
      <c r="AS63" s="39">
        <v>28</v>
      </c>
      <c r="AT63" s="39">
        <v>28</v>
      </c>
      <c r="AU63" s="39">
        <v>1</v>
      </c>
      <c r="AV63" s="39" t="s">
        <v>3152</v>
      </c>
      <c r="AW63" s="39">
        <v>1</v>
      </c>
      <c r="AX63" s="39" t="s">
        <v>383</v>
      </c>
      <c r="AY63" s="39">
        <v>1</v>
      </c>
      <c r="AZ63" s="39">
        <v>0</v>
      </c>
      <c r="BA63" s="39">
        <v>0</v>
      </c>
      <c r="BB63" s="39">
        <v>0</v>
      </c>
      <c r="BC63" s="39"/>
      <c r="BD63" s="39">
        <v>2</v>
      </c>
      <c r="BE63" s="39" t="s">
        <v>383</v>
      </c>
      <c r="BF63" s="39">
        <v>0</v>
      </c>
      <c r="BG63" s="39">
        <v>1</v>
      </c>
      <c r="BH63" s="39">
        <v>0</v>
      </c>
      <c r="BI63" s="39">
        <v>0</v>
      </c>
      <c r="BJ63" s="39"/>
      <c r="BK63" s="39">
        <v>4</v>
      </c>
      <c r="BL63" s="39">
        <v>1</v>
      </c>
      <c r="BM63" s="39">
        <v>7</v>
      </c>
      <c r="BN63" s="39">
        <v>1</v>
      </c>
      <c r="BO63" s="39">
        <v>0</v>
      </c>
      <c r="BP63" s="39">
        <v>0</v>
      </c>
      <c r="BQ63" s="39">
        <v>0</v>
      </c>
      <c r="BR63" s="39">
        <v>0</v>
      </c>
      <c r="BS63" s="39">
        <v>1</v>
      </c>
      <c r="BT63" s="39">
        <v>0</v>
      </c>
      <c r="BU63" s="39" t="s">
        <v>3917</v>
      </c>
      <c r="BV63" s="39">
        <v>4</v>
      </c>
      <c r="BW63" s="39">
        <v>3</v>
      </c>
      <c r="BX63" s="39"/>
      <c r="BY63" s="39">
        <v>0</v>
      </c>
      <c r="BZ63" s="39">
        <v>0</v>
      </c>
      <c r="CA63" s="39">
        <v>1</v>
      </c>
      <c r="CB63" s="39">
        <v>0</v>
      </c>
      <c r="CC63" s="39"/>
      <c r="CD63" s="39">
        <v>4</v>
      </c>
      <c r="CE63" s="39">
        <v>0</v>
      </c>
      <c r="CF63" s="39"/>
      <c r="CG63" s="64">
        <v>3</v>
      </c>
      <c r="CH63" s="64" t="s">
        <v>3918</v>
      </c>
      <c r="CI63" s="64">
        <v>3</v>
      </c>
      <c r="CJ63" s="64">
        <v>3</v>
      </c>
      <c r="CK63" s="39"/>
      <c r="CL63" s="39" t="s">
        <v>2404</v>
      </c>
      <c r="CM63" s="39"/>
      <c r="CN63" s="39">
        <v>1</v>
      </c>
      <c r="CO63" s="39">
        <v>1</v>
      </c>
      <c r="CP63" s="39">
        <v>0</v>
      </c>
      <c r="CQ63" s="39"/>
      <c r="CR63" s="39">
        <v>0</v>
      </c>
      <c r="CS63" s="39"/>
      <c r="CT63" s="39">
        <v>0</v>
      </c>
      <c r="CU63" s="39">
        <v>1</v>
      </c>
      <c r="CV63" s="39">
        <v>0</v>
      </c>
      <c r="CW63" s="39"/>
      <c r="CX63" s="39">
        <v>0</v>
      </c>
      <c r="CY63" s="39">
        <v>1</v>
      </c>
      <c r="CZ63" s="41">
        <v>2</v>
      </c>
      <c r="DA63" s="39">
        <v>0</v>
      </c>
      <c r="DB63" s="39"/>
      <c r="DC63" s="39">
        <v>0</v>
      </c>
      <c r="DD63" s="39"/>
      <c r="DE63" s="39">
        <v>1</v>
      </c>
      <c r="DF63" s="41">
        <v>2</v>
      </c>
      <c r="DG63" s="39">
        <v>1</v>
      </c>
      <c r="DH63" s="39">
        <v>1</v>
      </c>
      <c r="DI63" s="39">
        <v>0</v>
      </c>
      <c r="DJ63" s="39"/>
      <c r="DK63" s="39"/>
      <c r="DL63" s="39">
        <v>0</v>
      </c>
      <c r="DM63" s="39"/>
      <c r="DN63" s="39">
        <v>0</v>
      </c>
      <c r="DO63" s="39"/>
      <c r="DP63" s="39">
        <v>1</v>
      </c>
      <c r="DQ63" s="39">
        <v>3</v>
      </c>
      <c r="DR63" s="39">
        <v>1</v>
      </c>
      <c r="DS63" s="39">
        <v>2</v>
      </c>
      <c r="DT63" s="39">
        <v>1</v>
      </c>
      <c r="DU63" s="39">
        <v>1</v>
      </c>
      <c r="DV63" s="39">
        <v>1</v>
      </c>
      <c r="DW63" s="39">
        <v>1</v>
      </c>
      <c r="DX63" s="39">
        <v>0</v>
      </c>
      <c r="DY63" s="39"/>
      <c r="DZ63" s="39">
        <v>1</v>
      </c>
      <c r="EA63" s="39" t="s">
        <v>2406</v>
      </c>
      <c r="EB63" s="39">
        <v>1</v>
      </c>
      <c r="EC63" s="39">
        <v>0</v>
      </c>
      <c r="ED63" s="39" t="s">
        <v>383</v>
      </c>
      <c r="EE63" s="39" t="s">
        <v>383</v>
      </c>
      <c r="EF63" s="39">
        <v>0</v>
      </c>
      <c r="EG63" s="39"/>
      <c r="EH63" s="39">
        <v>1</v>
      </c>
      <c r="EI63" s="39">
        <v>6</v>
      </c>
      <c r="EJ63" s="39" t="s">
        <v>2413</v>
      </c>
      <c r="EK63" s="39" t="s">
        <v>2466</v>
      </c>
      <c r="EL63" s="39" t="s">
        <v>2728</v>
      </c>
      <c r="EM63" s="39" t="s">
        <v>2415</v>
      </c>
      <c r="EN63" s="39">
        <v>1</v>
      </c>
      <c r="EO63" s="39">
        <v>1</v>
      </c>
      <c r="EP63" s="39">
        <v>8</v>
      </c>
      <c r="EQ63" s="39" t="s">
        <v>2498</v>
      </c>
      <c r="ER63" s="39" t="s">
        <v>2466</v>
      </c>
      <c r="ES63" s="39" t="s">
        <v>2824</v>
      </c>
      <c r="ET63" s="39" t="s">
        <v>2415</v>
      </c>
      <c r="EU63" s="39">
        <v>0</v>
      </c>
      <c r="EV63" s="39">
        <v>1</v>
      </c>
      <c r="EW63" s="39" t="s">
        <v>804</v>
      </c>
      <c r="EX63" s="39" t="s">
        <v>2413</v>
      </c>
      <c r="EY63" s="39" t="s">
        <v>2466</v>
      </c>
      <c r="EZ63" s="39" t="s">
        <v>2583</v>
      </c>
      <c r="FA63" s="39" t="s">
        <v>2464</v>
      </c>
      <c r="FB63" s="39">
        <v>0</v>
      </c>
      <c r="FC63" s="39">
        <v>1</v>
      </c>
      <c r="FD63" s="39">
        <v>11</v>
      </c>
      <c r="FE63" s="39" t="s">
        <v>2498</v>
      </c>
      <c r="FF63" s="39" t="s">
        <v>2466</v>
      </c>
      <c r="FG63" s="39" t="s">
        <v>3919</v>
      </c>
      <c r="FH63" s="39" t="s">
        <v>2415</v>
      </c>
      <c r="FI63" s="39">
        <v>1</v>
      </c>
      <c r="FJ63" s="39">
        <v>1</v>
      </c>
      <c r="FK63" s="39" t="s">
        <v>3920</v>
      </c>
      <c r="FL63" s="39" t="s">
        <v>383</v>
      </c>
      <c r="FM63" s="39" t="s">
        <v>2466</v>
      </c>
      <c r="FN63" s="39" t="s">
        <v>3921</v>
      </c>
      <c r="FO63" s="39" t="s">
        <v>2415</v>
      </c>
      <c r="FP63" s="39">
        <v>0</v>
      </c>
      <c r="FQ63" s="39">
        <v>1</v>
      </c>
      <c r="FR63" s="39" t="s">
        <v>563</v>
      </c>
      <c r="FS63" s="39" t="s">
        <v>2413</v>
      </c>
      <c r="FT63" s="39" t="s">
        <v>2466</v>
      </c>
      <c r="FU63" s="39" t="s">
        <v>2728</v>
      </c>
      <c r="FV63" s="39" t="s">
        <v>2415</v>
      </c>
      <c r="FW63" s="39">
        <v>0</v>
      </c>
      <c r="FX63" s="39">
        <v>1</v>
      </c>
      <c r="FY63" s="39">
        <v>3</v>
      </c>
      <c r="FZ63" s="39" t="s">
        <v>2413</v>
      </c>
      <c r="GA63" s="39" t="s">
        <v>2466</v>
      </c>
      <c r="GB63" s="39" t="s">
        <v>2728</v>
      </c>
      <c r="GC63" s="39" t="s">
        <v>2415</v>
      </c>
      <c r="GD63" s="39">
        <v>0</v>
      </c>
      <c r="GE63" s="39">
        <v>1</v>
      </c>
      <c r="GF63" s="39" t="s">
        <v>3044</v>
      </c>
      <c r="GG63" s="39" t="s">
        <v>2498</v>
      </c>
      <c r="GH63" s="39" t="s">
        <v>2466</v>
      </c>
      <c r="GI63" s="39" t="s">
        <v>3922</v>
      </c>
      <c r="GJ63" s="39" t="s">
        <v>2464</v>
      </c>
      <c r="GK63" s="39" t="s">
        <v>383</v>
      </c>
      <c r="GL63" s="39">
        <v>1</v>
      </c>
      <c r="GM63" s="39" t="s">
        <v>3923</v>
      </c>
      <c r="GN63" s="39" t="s">
        <v>383</v>
      </c>
      <c r="GO63" s="39" t="s">
        <v>383</v>
      </c>
      <c r="GP63" s="39" t="s">
        <v>383</v>
      </c>
      <c r="GQ63" s="39" t="s">
        <v>383</v>
      </c>
      <c r="GR63" s="39" t="s">
        <v>383</v>
      </c>
      <c r="GS63" s="39" t="s">
        <v>383</v>
      </c>
      <c r="GT63" s="39">
        <v>1</v>
      </c>
      <c r="GU63" s="39">
        <v>20</v>
      </c>
      <c r="GV63" s="39"/>
      <c r="GW63" s="39">
        <v>1</v>
      </c>
      <c r="GX63" s="39">
        <v>5</v>
      </c>
      <c r="GY63" s="39"/>
      <c r="GZ63" s="39">
        <v>1</v>
      </c>
      <c r="HA63" s="39">
        <v>5</v>
      </c>
      <c r="HB63" s="39"/>
      <c r="HC63" s="39">
        <v>0</v>
      </c>
      <c r="HD63" s="39" t="s">
        <v>383</v>
      </c>
      <c r="HE63" s="39"/>
      <c r="HF63" s="39">
        <v>1</v>
      </c>
      <c r="HG63" s="39">
        <v>5</v>
      </c>
      <c r="HH63" s="39"/>
      <c r="HI63" s="39">
        <v>1</v>
      </c>
      <c r="HJ63" s="39">
        <v>5</v>
      </c>
      <c r="HK63" s="39"/>
      <c r="HL63" s="39">
        <v>1</v>
      </c>
      <c r="HM63" s="39">
        <v>10</v>
      </c>
      <c r="HN63" s="39" t="s">
        <v>2555</v>
      </c>
      <c r="HO63" s="39">
        <v>1</v>
      </c>
      <c r="HP63" s="39">
        <v>100</v>
      </c>
      <c r="HQ63" s="39">
        <v>1</v>
      </c>
      <c r="HR63" s="39">
        <v>100</v>
      </c>
      <c r="HS63" s="39">
        <v>1</v>
      </c>
      <c r="HT63" s="39" t="s">
        <v>3924</v>
      </c>
      <c r="HU63" s="39">
        <v>100</v>
      </c>
      <c r="HV63" s="39" t="s">
        <v>383</v>
      </c>
      <c r="HW63" s="39"/>
      <c r="HX63" s="39" t="s">
        <v>383</v>
      </c>
      <c r="HY63" s="39" t="s">
        <v>2417</v>
      </c>
      <c r="HZ63" s="39"/>
      <c r="IA63" s="39" t="s">
        <v>1738</v>
      </c>
      <c r="IB63" s="39"/>
      <c r="IC63" s="39">
        <v>0</v>
      </c>
      <c r="ID63" s="39">
        <v>0</v>
      </c>
      <c r="IE63" s="39" t="s">
        <v>383</v>
      </c>
      <c r="IF63" s="39" t="s">
        <v>383</v>
      </c>
      <c r="IG63" s="39">
        <v>1</v>
      </c>
      <c r="IH63" s="39">
        <v>12</v>
      </c>
      <c r="II63" s="39">
        <v>0</v>
      </c>
      <c r="IJ63" s="39">
        <v>0</v>
      </c>
      <c r="IK63" s="39" t="s">
        <v>383</v>
      </c>
      <c r="IL63" s="39">
        <v>1</v>
      </c>
      <c r="IM63" s="39">
        <v>1</v>
      </c>
      <c r="IN63" s="39">
        <v>0</v>
      </c>
      <c r="IO63" s="39">
        <v>1</v>
      </c>
      <c r="IP63" s="39">
        <v>0</v>
      </c>
      <c r="IQ63" s="39">
        <v>0</v>
      </c>
      <c r="IR63" s="39">
        <v>0</v>
      </c>
      <c r="IS63" s="39" t="s">
        <v>383</v>
      </c>
      <c r="IT63" s="39" t="s">
        <v>383</v>
      </c>
      <c r="IU63" s="39" t="s">
        <v>383</v>
      </c>
      <c r="IV63" s="39">
        <v>0</v>
      </c>
      <c r="IW63" s="39">
        <v>0</v>
      </c>
      <c r="IX63" s="39" t="s">
        <v>383</v>
      </c>
      <c r="IY63" s="39" t="s">
        <v>383</v>
      </c>
      <c r="IZ63" s="39" t="s">
        <v>383</v>
      </c>
      <c r="JA63" s="39">
        <v>0</v>
      </c>
      <c r="JB63" s="39">
        <v>0</v>
      </c>
      <c r="JC63" s="39" t="s">
        <v>383</v>
      </c>
      <c r="JD63" s="39" t="s">
        <v>383</v>
      </c>
      <c r="JE63" s="39" t="s">
        <v>383</v>
      </c>
      <c r="JF63" s="39">
        <v>1</v>
      </c>
      <c r="JG63" s="39">
        <v>1</v>
      </c>
      <c r="JH63" s="39">
        <v>1</v>
      </c>
      <c r="JI63" s="39">
        <v>0</v>
      </c>
      <c r="JJ63" s="39">
        <v>0</v>
      </c>
      <c r="JK63" s="39">
        <v>0</v>
      </c>
      <c r="JL63" s="39" t="s">
        <v>383</v>
      </c>
      <c r="JM63" s="39" t="s">
        <v>383</v>
      </c>
      <c r="JN63" s="39" t="s">
        <v>2896</v>
      </c>
      <c r="JO63" s="39">
        <v>2</v>
      </c>
      <c r="JP63" s="39">
        <v>2</v>
      </c>
      <c r="JQ63" s="39">
        <v>2</v>
      </c>
      <c r="JR63" s="39">
        <v>2</v>
      </c>
      <c r="JS63" s="39">
        <v>1</v>
      </c>
      <c r="JT63" s="39">
        <v>0</v>
      </c>
      <c r="JU63" s="39">
        <v>0</v>
      </c>
      <c r="JV63" s="39">
        <v>0</v>
      </c>
      <c r="JW63" s="39">
        <v>0</v>
      </c>
      <c r="JX63" s="39">
        <v>1</v>
      </c>
      <c r="JY63" s="39">
        <v>1</v>
      </c>
      <c r="JZ63" s="39">
        <v>2</v>
      </c>
      <c r="KA63" s="39">
        <v>2</v>
      </c>
      <c r="KB63" s="39">
        <v>0</v>
      </c>
      <c r="KC63" s="39">
        <v>0</v>
      </c>
      <c r="KD63" s="39">
        <v>0</v>
      </c>
      <c r="KE63" s="39">
        <v>56</v>
      </c>
      <c r="KF63" s="39">
        <v>25</v>
      </c>
      <c r="KG63" s="39"/>
      <c r="KH63" s="39">
        <v>2</v>
      </c>
      <c r="KI63" s="39">
        <v>5</v>
      </c>
      <c r="KJ63" s="39"/>
      <c r="KK63" s="39">
        <v>4</v>
      </c>
      <c r="KL63" s="39">
        <v>100</v>
      </c>
      <c r="KM63" s="39" t="s">
        <v>3925</v>
      </c>
      <c r="KN63" s="39">
        <v>0</v>
      </c>
      <c r="KO63" s="39"/>
      <c r="KP63" s="39"/>
      <c r="KQ63" s="39">
        <v>4</v>
      </c>
      <c r="KR63" s="39" t="s">
        <v>3643</v>
      </c>
      <c r="KS63" s="39" t="s">
        <v>2473</v>
      </c>
      <c r="KT63" s="39" t="s">
        <v>3563</v>
      </c>
      <c r="KU63" s="39">
        <v>1</v>
      </c>
      <c r="KV63" s="39">
        <v>0</v>
      </c>
      <c r="KW63" s="39">
        <v>0</v>
      </c>
      <c r="KX63" s="39">
        <v>0</v>
      </c>
      <c r="KY63" s="39">
        <v>0</v>
      </c>
      <c r="KZ63" s="39">
        <v>0</v>
      </c>
      <c r="LA63" s="39">
        <v>1</v>
      </c>
      <c r="LB63" s="39">
        <v>0</v>
      </c>
      <c r="LC63" s="39">
        <v>1</v>
      </c>
      <c r="LD63" s="39" t="s">
        <v>3926</v>
      </c>
      <c r="LE63" s="39">
        <v>5</v>
      </c>
      <c r="LF63" s="39">
        <v>1</v>
      </c>
      <c r="LG63" s="39">
        <v>1</v>
      </c>
      <c r="LH63" s="39">
        <v>1</v>
      </c>
      <c r="LI63" s="39">
        <v>0</v>
      </c>
      <c r="LJ63" s="39"/>
      <c r="LK63" s="39" t="s">
        <v>3927</v>
      </c>
      <c r="LL63" s="39">
        <v>0</v>
      </c>
      <c r="LM63" s="39">
        <v>0</v>
      </c>
      <c r="LN63" s="39">
        <v>1</v>
      </c>
      <c r="LO63" s="39">
        <v>1</v>
      </c>
      <c r="LP63" s="39">
        <v>0</v>
      </c>
      <c r="LQ63" s="39" t="s">
        <v>3928</v>
      </c>
      <c r="LR63" s="39">
        <v>1</v>
      </c>
      <c r="LS63" s="39"/>
      <c r="LT63" s="39">
        <v>18</v>
      </c>
      <c r="LU63" s="39" t="s">
        <v>3929</v>
      </c>
      <c r="LV63" s="39">
        <v>1</v>
      </c>
      <c r="LW63" s="39">
        <v>0</v>
      </c>
      <c r="LX63" s="39">
        <v>0</v>
      </c>
      <c r="LY63" s="39"/>
      <c r="LZ63" s="39">
        <v>1</v>
      </c>
      <c r="MA63" s="39">
        <v>1</v>
      </c>
      <c r="MB63" s="39">
        <v>0</v>
      </c>
      <c r="MC63" s="39">
        <v>1</v>
      </c>
      <c r="MD63" s="39">
        <v>1</v>
      </c>
      <c r="ME63" s="39">
        <v>1</v>
      </c>
      <c r="MF63" s="39" t="s">
        <v>3930</v>
      </c>
      <c r="MG63" s="39">
        <v>0</v>
      </c>
      <c r="MH63" s="39"/>
      <c r="MI63" s="39">
        <v>1</v>
      </c>
      <c r="MJ63" s="39" t="s">
        <v>3931</v>
      </c>
      <c r="MK63" s="39">
        <v>1</v>
      </c>
      <c r="ML63" s="39">
        <v>1</v>
      </c>
      <c r="MM63" s="39">
        <v>1</v>
      </c>
      <c r="MN63" s="39">
        <v>0</v>
      </c>
      <c r="MO63" s="39"/>
      <c r="MP63" s="39"/>
      <c r="MQ63" s="39">
        <v>1</v>
      </c>
      <c r="MR63" s="39">
        <v>0</v>
      </c>
      <c r="MS63" s="39"/>
      <c r="MT63" s="39"/>
      <c r="MU63" s="39"/>
      <c r="MV63" s="39">
        <v>0</v>
      </c>
      <c r="MW63" s="39" t="s">
        <v>3049</v>
      </c>
      <c r="MX63" s="39">
        <v>0</v>
      </c>
      <c r="MY63" s="39">
        <v>0</v>
      </c>
      <c r="MZ63" s="39">
        <v>1</v>
      </c>
      <c r="NA63" s="39">
        <v>0</v>
      </c>
      <c r="NB63" s="39">
        <v>0</v>
      </c>
      <c r="NC63" s="39">
        <v>0</v>
      </c>
      <c r="ND63" s="39">
        <v>0</v>
      </c>
      <c r="NE63" s="39">
        <v>0</v>
      </c>
      <c r="NF63" s="39">
        <v>1</v>
      </c>
      <c r="NG63" s="39" t="s">
        <v>3932</v>
      </c>
      <c r="NH63" s="39" t="s">
        <v>3933</v>
      </c>
      <c r="NI63" s="39"/>
      <c r="NJ63" s="39" t="s">
        <v>2428</v>
      </c>
      <c r="NK63" s="39" t="s">
        <v>3934</v>
      </c>
      <c r="NL63" s="39" t="s">
        <v>3935</v>
      </c>
      <c r="NM63" s="39">
        <v>0</v>
      </c>
      <c r="NN63" s="39"/>
      <c r="NO63" s="39"/>
      <c r="NP63" s="39"/>
      <c r="NQ63" s="39"/>
      <c r="NR63" s="39"/>
      <c r="NS63" s="39"/>
      <c r="NT63" s="39"/>
      <c r="NU63" s="39"/>
      <c r="NV63" s="39"/>
      <c r="NW63" s="64">
        <v>0</v>
      </c>
      <c r="NX63" s="39"/>
      <c r="NY63" s="39">
        <v>1</v>
      </c>
      <c r="NZ63" s="39">
        <v>0</v>
      </c>
      <c r="OA63" s="39" t="s">
        <v>2564</v>
      </c>
      <c r="OB63" s="39">
        <v>0</v>
      </c>
      <c r="OC63" s="39">
        <v>1</v>
      </c>
      <c r="OD63" s="39">
        <v>0</v>
      </c>
      <c r="OE63" s="39">
        <v>0</v>
      </c>
      <c r="OF63" s="39">
        <v>0</v>
      </c>
      <c r="OG63" s="39">
        <v>0</v>
      </c>
      <c r="OH63" s="39">
        <v>0</v>
      </c>
      <c r="OI63" s="39">
        <v>0</v>
      </c>
      <c r="OJ63" s="39"/>
      <c r="OK63" s="39">
        <v>1</v>
      </c>
      <c r="OL63" s="39"/>
      <c r="OM63" s="39" t="s">
        <v>2434</v>
      </c>
      <c r="ON63" s="39">
        <v>1</v>
      </c>
      <c r="OO63" s="39">
        <v>0</v>
      </c>
      <c r="OP63" s="39">
        <v>0</v>
      </c>
      <c r="OQ63" s="39">
        <v>0</v>
      </c>
      <c r="OR63" s="39">
        <v>0</v>
      </c>
      <c r="OS63" s="39">
        <v>0</v>
      </c>
      <c r="OT63" s="39">
        <v>0</v>
      </c>
      <c r="OU63" s="39">
        <v>0</v>
      </c>
      <c r="OV63" s="39">
        <v>0</v>
      </c>
      <c r="OW63" s="39">
        <v>0</v>
      </c>
      <c r="OX63" s="39"/>
      <c r="OY63" s="39"/>
      <c r="OZ63" s="39" t="s">
        <v>1241</v>
      </c>
      <c r="PA63" s="39">
        <v>0</v>
      </c>
      <c r="PB63" s="39">
        <v>0</v>
      </c>
      <c r="PC63" s="39">
        <v>0</v>
      </c>
      <c r="PD63" s="39">
        <v>0</v>
      </c>
      <c r="PE63" s="39">
        <v>1</v>
      </c>
      <c r="PF63" s="39">
        <v>0</v>
      </c>
      <c r="PG63" s="39">
        <v>0</v>
      </c>
      <c r="PH63" s="39"/>
      <c r="PI63" s="39">
        <v>1</v>
      </c>
      <c r="PJ63" s="39" t="s">
        <v>3936</v>
      </c>
      <c r="PK63" s="39">
        <v>0</v>
      </c>
      <c r="PL63" s="39">
        <v>0</v>
      </c>
      <c r="PM63" s="39">
        <v>0</v>
      </c>
      <c r="PN63" s="39">
        <v>0</v>
      </c>
      <c r="PO63" s="39">
        <v>0</v>
      </c>
      <c r="PP63" s="39">
        <v>1</v>
      </c>
      <c r="PQ63" s="39">
        <v>0</v>
      </c>
      <c r="PR63" s="39">
        <v>1</v>
      </c>
      <c r="PS63" s="39">
        <v>0</v>
      </c>
      <c r="PT63" s="39" t="s">
        <v>3937</v>
      </c>
      <c r="PU63" s="39"/>
      <c r="PV63" s="39"/>
      <c r="PW63" s="39">
        <v>1</v>
      </c>
      <c r="PX63" s="39">
        <v>1</v>
      </c>
      <c r="PY63" s="39"/>
      <c r="PZ63" s="39" t="s">
        <v>383</v>
      </c>
      <c r="QA63" s="39" t="s">
        <v>3938</v>
      </c>
      <c r="QB63" s="39" t="s">
        <v>3939</v>
      </c>
      <c r="QC63" s="39" t="s">
        <v>3940</v>
      </c>
      <c r="QD63" s="39">
        <v>1</v>
      </c>
      <c r="QE63" s="39">
        <v>1</v>
      </c>
      <c r="QF63" s="39">
        <v>0</v>
      </c>
      <c r="QG63" s="39">
        <v>0</v>
      </c>
      <c r="QH63" s="39">
        <v>0</v>
      </c>
      <c r="QI63" s="39">
        <v>0</v>
      </c>
      <c r="QJ63" s="39">
        <v>0</v>
      </c>
      <c r="QK63" s="39">
        <v>0</v>
      </c>
      <c r="QL63" s="39"/>
      <c r="QM63" s="39" t="s">
        <v>2627</v>
      </c>
      <c r="QN63" s="39">
        <v>0</v>
      </c>
      <c r="QO63" s="39">
        <v>1</v>
      </c>
      <c r="QP63" s="39">
        <v>0</v>
      </c>
      <c r="QQ63" s="39">
        <v>0</v>
      </c>
      <c r="QR63" s="39">
        <v>0</v>
      </c>
      <c r="QS63" s="39"/>
      <c r="QT63" s="39" t="s">
        <v>2435</v>
      </c>
      <c r="QU63" s="39">
        <v>0</v>
      </c>
      <c r="QV63" s="39">
        <v>0</v>
      </c>
      <c r="QW63" s="39">
        <v>0</v>
      </c>
      <c r="QX63" s="39">
        <v>0</v>
      </c>
      <c r="QY63" s="39">
        <v>0</v>
      </c>
      <c r="QZ63" s="39">
        <v>1</v>
      </c>
      <c r="RA63" s="39">
        <v>0</v>
      </c>
      <c r="RB63" s="58"/>
      <c r="RC63" s="39">
        <v>1</v>
      </c>
      <c r="RD63" s="39">
        <v>0</v>
      </c>
      <c r="RE63" s="39">
        <v>0</v>
      </c>
      <c r="RF63" s="39"/>
      <c r="RG63" s="39">
        <v>1</v>
      </c>
      <c r="RH63" s="39">
        <v>2</v>
      </c>
      <c r="RI63" s="39"/>
      <c r="RJ63" s="39">
        <v>0</v>
      </c>
      <c r="RK63" s="39">
        <v>0</v>
      </c>
      <c r="RL63" s="39"/>
      <c r="RM63" s="39">
        <v>0</v>
      </c>
      <c r="RN63" s="39">
        <v>0</v>
      </c>
      <c r="RO63" s="39"/>
      <c r="RP63" s="39">
        <v>0</v>
      </c>
      <c r="RQ63" s="39"/>
      <c r="RR63" s="39" t="s">
        <v>2484</v>
      </c>
      <c r="RS63" s="39">
        <v>0</v>
      </c>
      <c r="RT63" s="39">
        <v>0</v>
      </c>
      <c r="RU63" s="39">
        <v>1</v>
      </c>
      <c r="RV63" s="39">
        <v>0</v>
      </c>
      <c r="RW63" s="39">
        <v>0</v>
      </c>
      <c r="RX63" s="39">
        <v>0</v>
      </c>
      <c r="RY63" s="39">
        <v>0</v>
      </c>
      <c r="RZ63" s="39">
        <v>0</v>
      </c>
      <c r="SA63" s="39">
        <v>0</v>
      </c>
      <c r="SB63" s="39">
        <v>0</v>
      </c>
      <c r="SC63" s="39">
        <v>0</v>
      </c>
      <c r="SD63" s="39">
        <v>0</v>
      </c>
      <c r="SE63" s="39">
        <v>0</v>
      </c>
      <c r="SF63" s="39">
        <v>0</v>
      </c>
      <c r="SG63" s="39"/>
      <c r="SH63" s="39"/>
      <c r="SI63" s="39" t="s">
        <v>2435</v>
      </c>
      <c r="SJ63" s="39">
        <v>0</v>
      </c>
      <c r="SK63" s="39">
        <v>0</v>
      </c>
      <c r="SL63" s="39">
        <v>0</v>
      </c>
      <c r="SM63" s="39">
        <v>0</v>
      </c>
      <c r="SN63" s="39">
        <v>0</v>
      </c>
      <c r="SO63" s="39">
        <v>0</v>
      </c>
      <c r="SP63" s="39">
        <v>0</v>
      </c>
      <c r="SQ63" s="39">
        <v>0</v>
      </c>
      <c r="SR63" s="39">
        <v>0</v>
      </c>
      <c r="SS63" s="39">
        <v>1</v>
      </c>
      <c r="ST63" s="39"/>
      <c r="SU63" s="39" t="s">
        <v>2447</v>
      </c>
      <c r="SV63" s="39">
        <v>1</v>
      </c>
      <c r="SW63" s="39">
        <v>0</v>
      </c>
      <c r="SX63" s="39">
        <v>0</v>
      </c>
      <c r="SY63" s="39">
        <v>0</v>
      </c>
      <c r="SZ63" s="39">
        <v>0</v>
      </c>
      <c r="TA63" s="39"/>
      <c r="TB63" s="39"/>
      <c r="TC63" s="39"/>
      <c r="TD63" s="39">
        <v>1</v>
      </c>
      <c r="TE63" s="39"/>
      <c r="TF63" s="39">
        <v>1</v>
      </c>
      <c r="TG63" s="39"/>
      <c r="TH63" s="39" t="s">
        <v>2942</v>
      </c>
      <c r="TI63" s="39">
        <v>1</v>
      </c>
      <c r="TJ63" s="39">
        <v>0</v>
      </c>
      <c r="TK63" s="39">
        <v>1</v>
      </c>
      <c r="TL63" s="39">
        <v>0</v>
      </c>
      <c r="TM63" s="39">
        <v>1</v>
      </c>
      <c r="TN63" s="39">
        <v>0</v>
      </c>
      <c r="TO63" s="39">
        <v>0</v>
      </c>
      <c r="TP63" s="39">
        <v>0</v>
      </c>
      <c r="TQ63" s="39" t="s">
        <v>3941</v>
      </c>
      <c r="TR63" s="39">
        <v>1</v>
      </c>
      <c r="TS63" s="39" t="s">
        <v>2435</v>
      </c>
      <c r="TT63" s="39">
        <v>0</v>
      </c>
      <c r="TU63" s="39">
        <v>0</v>
      </c>
      <c r="TV63" s="39">
        <v>0</v>
      </c>
      <c r="TW63" s="39">
        <v>0</v>
      </c>
      <c r="TX63" s="39">
        <v>0</v>
      </c>
      <c r="TY63" s="39">
        <v>0</v>
      </c>
      <c r="TZ63" s="39">
        <v>0</v>
      </c>
      <c r="UA63" s="39">
        <v>0</v>
      </c>
      <c r="UB63" s="39">
        <v>1</v>
      </c>
      <c r="UC63" s="39"/>
      <c r="UD63" s="39">
        <f>SUM(TT63+TV63+TW63+TX63)</f>
        <v>0</v>
      </c>
      <c r="UE63" s="39" t="s">
        <v>1241</v>
      </c>
      <c r="UF63" s="39">
        <v>0</v>
      </c>
      <c r="UG63" s="39">
        <v>0</v>
      </c>
      <c r="UH63" s="39">
        <v>0</v>
      </c>
      <c r="UI63" s="39">
        <v>0</v>
      </c>
      <c r="UJ63" s="39">
        <v>1</v>
      </c>
      <c r="UK63" s="39">
        <v>0</v>
      </c>
      <c r="UL63" s="39">
        <v>1</v>
      </c>
      <c r="UM63" s="39" t="s">
        <v>2418</v>
      </c>
      <c r="UN63" s="39">
        <v>0</v>
      </c>
      <c r="UO63" s="39" t="s">
        <v>383</v>
      </c>
      <c r="UP63" s="39" t="s">
        <v>383</v>
      </c>
      <c r="UQ63" s="39" t="s">
        <v>383</v>
      </c>
      <c r="UR63" s="39" t="s">
        <v>383</v>
      </c>
      <c r="US63" s="39" t="s">
        <v>383</v>
      </c>
      <c r="UT63" s="39" t="s">
        <v>383</v>
      </c>
      <c r="UU63" s="39" t="s">
        <v>383</v>
      </c>
      <c r="UV63" s="39">
        <v>0</v>
      </c>
      <c r="UW63" s="39" t="s">
        <v>383</v>
      </c>
      <c r="UX63" s="39" t="s">
        <v>3942</v>
      </c>
      <c r="UY63" s="39" t="s">
        <v>2435</v>
      </c>
      <c r="UZ63" s="39">
        <v>0</v>
      </c>
      <c r="VA63" s="39">
        <v>0</v>
      </c>
      <c r="VB63" s="39">
        <v>0</v>
      </c>
      <c r="VC63" s="39">
        <v>0</v>
      </c>
      <c r="VD63" s="39">
        <v>0</v>
      </c>
      <c r="VE63" s="39">
        <v>0</v>
      </c>
      <c r="VF63" s="39">
        <v>0</v>
      </c>
      <c r="VG63" s="39">
        <v>0</v>
      </c>
      <c r="VH63" s="39"/>
      <c r="VI63" s="39">
        <v>1</v>
      </c>
      <c r="VJ63" s="39">
        <v>0</v>
      </c>
      <c r="VK63" s="39">
        <v>0</v>
      </c>
      <c r="VL63" s="39"/>
      <c r="VM63" s="39">
        <v>0</v>
      </c>
      <c r="VN63" s="39">
        <v>0</v>
      </c>
      <c r="VO63" s="39"/>
      <c r="VP63" s="39">
        <v>0</v>
      </c>
      <c r="VQ63" s="39">
        <v>0</v>
      </c>
      <c r="VR63" s="39">
        <v>1</v>
      </c>
      <c r="VS63" s="39">
        <v>5</v>
      </c>
      <c r="VT63" s="39"/>
      <c r="VU63" s="39">
        <v>0</v>
      </c>
      <c r="VV63" s="39" t="s">
        <v>3943</v>
      </c>
      <c r="VW63" s="39" t="s">
        <v>1979</v>
      </c>
      <c r="VX63" s="39">
        <v>0</v>
      </c>
      <c r="VY63" s="39">
        <v>0</v>
      </c>
      <c r="VZ63" s="39">
        <v>0</v>
      </c>
      <c r="WA63" s="39">
        <v>0</v>
      </c>
      <c r="WB63" s="39">
        <v>0</v>
      </c>
      <c r="WC63" s="39">
        <v>0</v>
      </c>
      <c r="WD63" s="39">
        <v>0</v>
      </c>
      <c r="WE63" s="39">
        <v>0</v>
      </c>
      <c r="WF63" s="39">
        <v>0</v>
      </c>
      <c r="WG63" s="39">
        <v>0</v>
      </c>
      <c r="WH63" s="39">
        <v>0</v>
      </c>
      <c r="WI63" s="39">
        <v>0</v>
      </c>
      <c r="WJ63" s="39">
        <v>0</v>
      </c>
      <c r="WK63" s="39">
        <v>1</v>
      </c>
      <c r="WL63" s="39" t="s">
        <v>2540</v>
      </c>
      <c r="WM63" s="39" t="s">
        <v>2541</v>
      </c>
      <c r="WN63" s="39"/>
      <c r="WO63" s="39">
        <f t="shared" si="6"/>
        <v>0</v>
      </c>
      <c r="WP63" s="39" t="s">
        <v>2593</v>
      </c>
      <c r="WQ63" s="39" t="s">
        <v>3944</v>
      </c>
      <c r="WR63" s="39" t="s">
        <v>2446</v>
      </c>
      <c r="WS63" s="39">
        <v>1</v>
      </c>
      <c r="WT63" s="39">
        <v>0</v>
      </c>
      <c r="WU63" s="39">
        <v>0</v>
      </c>
      <c r="WV63" s="39">
        <v>0</v>
      </c>
      <c r="WW63" s="39">
        <v>0</v>
      </c>
      <c r="WX63" s="39">
        <v>0</v>
      </c>
      <c r="WY63" s="39">
        <v>0</v>
      </c>
      <c r="WZ63" s="39">
        <v>0</v>
      </c>
      <c r="XA63" s="39">
        <v>0</v>
      </c>
      <c r="XB63" s="39">
        <v>0</v>
      </c>
      <c r="XC63" s="39">
        <v>0</v>
      </c>
      <c r="XD63" s="39"/>
      <c r="XE63" s="39"/>
      <c r="XF63" s="39">
        <f t="shared" si="5"/>
        <v>1</v>
      </c>
      <c r="XG63" s="39" t="s">
        <v>2447</v>
      </c>
      <c r="XH63" s="39">
        <v>1</v>
      </c>
      <c r="XI63" s="39">
        <v>0</v>
      </c>
      <c r="XJ63" s="39">
        <v>0</v>
      </c>
      <c r="XK63" s="39">
        <v>0</v>
      </c>
      <c r="XL63" s="39">
        <v>0</v>
      </c>
      <c r="XM63" s="39"/>
      <c r="XN63" s="39"/>
      <c r="XO63" s="57" t="e">
        <f>SUM(XF63+WO63+VA63+UD63+TR63+TD63+#REF!)</f>
        <v>#REF!</v>
      </c>
      <c r="XP63" s="57">
        <v>4</v>
      </c>
      <c r="XQ63" s="56">
        <v>1</v>
      </c>
    </row>
    <row r="64" spans="1:641" ht="15" customHeight="1" x14ac:dyDescent="0.2">
      <c r="A64" s="63">
        <v>42438</v>
      </c>
      <c r="B64" s="63" t="s">
        <v>1250</v>
      </c>
      <c r="C64" s="52" t="s">
        <v>1251</v>
      </c>
      <c r="D64" s="39" t="s">
        <v>2989</v>
      </c>
      <c r="E64" s="52" t="s">
        <v>3945</v>
      </c>
      <c r="F64" s="52" t="s">
        <v>3946</v>
      </c>
      <c r="G64" s="52">
        <v>8.8979140000000001</v>
      </c>
      <c r="H64" s="52">
        <v>-79.962367</v>
      </c>
      <c r="I64" s="52">
        <v>8.8977111230000006</v>
      </c>
      <c r="J64" s="52">
        <v>-79.962127039999999</v>
      </c>
      <c r="K64" s="52">
        <v>-79.962367</v>
      </c>
      <c r="L64" s="52">
        <v>151.11724300399999</v>
      </c>
      <c r="M64" s="39">
        <v>16</v>
      </c>
      <c r="N64" s="39"/>
      <c r="O64" s="39">
        <v>5</v>
      </c>
      <c r="P64" s="39" t="s">
        <v>3947</v>
      </c>
      <c r="Q64" s="39">
        <v>1</v>
      </c>
      <c r="R64" s="41">
        <v>62</v>
      </c>
      <c r="S64" s="39">
        <v>1</v>
      </c>
      <c r="T64" s="39">
        <v>1</v>
      </c>
      <c r="U64" s="39" t="s">
        <v>2454</v>
      </c>
      <c r="V64" s="39" t="s">
        <v>2455</v>
      </c>
      <c r="W64" s="39" t="s">
        <v>383</v>
      </c>
      <c r="X64" s="39" t="s">
        <v>383</v>
      </c>
      <c r="Y64" s="39" t="s">
        <v>3607</v>
      </c>
      <c r="Z64" s="39" t="s">
        <v>383</v>
      </c>
      <c r="AA64" s="39" t="s">
        <v>383</v>
      </c>
      <c r="AB64" s="39" t="s">
        <v>383</v>
      </c>
      <c r="AC64" s="39" t="s">
        <v>383</v>
      </c>
      <c r="AD64" s="39" t="s">
        <v>383</v>
      </c>
      <c r="AE64" s="39" t="s">
        <v>383</v>
      </c>
      <c r="AF64" s="39"/>
      <c r="AG64" s="39" t="s">
        <v>2401</v>
      </c>
      <c r="AH64" s="39" t="s">
        <v>383</v>
      </c>
      <c r="AI64" s="39">
        <v>0</v>
      </c>
      <c r="AJ64" s="39">
        <v>0</v>
      </c>
      <c r="AK64" s="39">
        <v>0</v>
      </c>
      <c r="AL64" s="39">
        <v>1</v>
      </c>
      <c r="AM64" s="39">
        <v>0</v>
      </c>
      <c r="AN64" s="39">
        <v>0</v>
      </c>
      <c r="AO64" s="39">
        <v>0</v>
      </c>
      <c r="AP64" s="39"/>
      <c r="AQ64" s="39">
        <v>0</v>
      </c>
      <c r="AR64" s="39"/>
      <c r="AS64" s="39">
        <v>37</v>
      </c>
      <c r="AT64" s="39">
        <v>37</v>
      </c>
      <c r="AU64" s="39">
        <v>2</v>
      </c>
      <c r="AV64" s="39" t="s">
        <v>3152</v>
      </c>
      <c r="AW64" s="39">
        <v>1</v>
      </c>
      <c r="AX64" s="39" t="s">
        <v>383</v>
      </c>
      <c r="AY64" s="39">
        <v>1</v>
      </c>
      <c r="AZ64" s="39">
        <v>0</v>
      </c>
      <c r="BA64" s="39">
        <v>0</v>
      </c>
      <c r="BB64" s="39">
        <v>0</v>
      </c>
      <c r="BC64" s="39"/>
      <c r="BD64" s="41">
        <v>1</v>
      </c>
      <c r="BE64" s="39" t="s">
        <v>383</v>
      </c>
      <c r="BF64" s="39">
        <v>1</v>
      </c>
      <c r="BG64" s="39">
        <v>1</v>
      </c>
      <c r="BH64" s="39">
        <v>0</v>
      </c>
      <c r="BI64" s="39">
        <v>0</v>
      </c>
      <c r="BJ64" s="58"/>
      <c r="BK64" s="39">
        <v>4</v>
      </c>
      <c r="BL64" s="39">
        <v>1</v>
      </c>
      <c r="BM64" s="64" t="s">
        <v>383</v>
      </c>
      <c r="BN64" s="39">
        <v>1</v>
      </c>
      <c r="BO64" s="39">
        <v>0</v>
      </c>
      <c r="BP64" s="39">
        <v>0</v>
      </c>
      <c r="BQ64" s="39">
        <v>0</v>
      </c>
      <c r="BR64" s="39">
        <v>0</v>
      </c>
      <c r="BS64" s="39">
        <v>0</v>
      </c>
      <c r="BT64" s="39">
        <v>0</v>
      </c>
      <c r="BU64" s="39"/>
      <c r="BV64" s="39">
        <v>4</v>
      </c>
      <c r="BW64" s="39">
        <v>3</v>
      </c>
      <c r="BX64" s="39"/>
      <c r="BY64" s="39">
        <v>0</v>
      </c>
      <c r="BZ64" s="39">
        <v>0</v>
      </c>
      <c r="CA64" s="39">
        <v>1</v>
      </c>
      <c r="CB64" s="39">
        <v>0</v>
      </c>
      <c r="CC64" s="39"/>
      <c r="CD64" s="39">
        <v>4</v>
      </c>
      <c r="CE64" s="39">
        <v>0</v>
      </c>
      <c r="CF64" s="39"/>
      <c r="CG64" s="39">
        <v>2</v>
      </c>
      <c r="CH64" s="39"/>
      <c r="CI64" s="39">
        <v>3</v>
      </c>
      <c r="CJ64" s="39">
        <v>3</v>
      </c>
      <c r="CK64" s="39"/>
      <c r="CL64" s="39" t="s">
        <v>2404</v>
      </c>
      <c r="CM64" s="39"/>
      <c r="CN64" s="39">
        <v>1</v>
      </c>
      <c r="CO64" s="39">
        <v>1</v>
      </c>
      <c r="CP64" s="39">
        <v>0</v>
      </c>
      <c r="CQ64" s="39"/>
      <c r="CR64" s="39">
        <v>0</v>
      </c>
      <c r="CS64" s="39"/>
      <c r="CT64" s="39">
        <v>0</v>
      </c>
      <c r="CU64" s="39">
        <v>1</v>
      </c>
      <c r="CV64" s="39">
        <v>0</v>
      </c>
      <c r="CW64" s="39"/>
      <c r="CX64" s="39">
        <v>0</v>
      </c>
      <c r="CY64" s="39">
        <v>1</v>
      </c>
      <c r="CZ64" s="41">
        <v>1</v>
      </c>
      <c r="DA64" s="39">
        <v>0</v>
      </c>
      <c r="DB64" s="39"/>
      <c r="DC64" s="39">
        <v>0</v>
      </c>
      <c r="DD64" s="39"/>
      <c r="DE64" s="39">
        <v>0</v>
      </c>
      <c r="DF64" s="41"/>
      <c r="DG64" s="39">
        <v>1</v>
      </c>
      <c r="DH64" s="39">
        <v>1</v>
      </c>
      <c r="DI64" s="39">
        <v>0</v>
      </c>
      <c r="DJ64" s="39"/>
      <c r="DK64" s="39"/>
      <c r="DL64" s="39">
        <v>0</v>
      </c>
      <c r="DM64" s="39"/>
      <c r="DN64" s="39">
        <v>0</v>
      </c>
      <c r="DO64" s="39"/>
      <c r="DP64" s="39">
        <v>1</v>
      </c>
      <c r="DQ64" s="39">
        <v>2</v>
      </c>
      <c r="DR64" s="39">
        <v>1</v>
      </c>
      <c r="DS64" s="39">
        <v>1</v>
      </c>
      <c r="DT64" s="39">
        <v>1</v>
      </c>
      <c r="DU64" s="39">
        <v>1</v>
      </c>
      <c r="DV64" s="39">
        <v>0</v>
      </c>
      <c r="DW64" s="39"/>
      <c r="DX64" s="39">
        <v>0</v>
      </c>
      <c r="DY64" s="39"/>
      <c r="DZ64" s="39">
        <v>1</v>
      </c>
      <c r="EA64" s="39" t="s">
        <v>3860</v>
      </c>
      <c r="EB64" s="39">
        <v>1</v>
      </c>
      <c r="EC64" s="39">
        <v>1</v>
      </c>
      <c r="ED64" s="39" t="s">
        <v>3186</v>
      </c>
      <c r="EE64" s="39" t="s">
        <v>3948</v>
      </c>
      <c r="EF64" s="39">
        <v>0</v>
      </c>
      <c r="EG64" s="39"/>
      <c r="EH64" s="39">
        <v>0</v>
      </c>
      <c r="EI64" s="39" t="s">
        <v>383</v>
      </c>
      <c r="EJ64" s="39" t="s">
        <v>383</v>
      </c>
      <c r="EK64" s="39" t="s">
        <v>383</v>
      </c>
      <c r="EL64" s="39" t="s">
        <v>383</v>
      </c>
      <c r="EM64" s="39" t="s">
        <v>383</v>
      </c>
      <c r="EN64" s="39" t="s">
        <v>383</v>
      </c>
      <c r="EO64" s="39">
        <v>0</v>
      </c>
      <c r="EP64" s="39" t="s">
        <v>383</v>
      </c>
      <c r="EQ64" s="39" t="s">
        <v>383</v>
      </c>
      <c r="ER64" s="39" t="s">
        <v>383</v>
      </c>
      <c r="ES64" s="39" t="s">
        <v>383</v>
      </c>
      <c r="ET64" s="39" t="s">
        <v>383</v>
      </c>
      <c r="EU64" s="39" t="s">
        <v>383</v>
      </c>
      <c r="EV64" s="39">
        <v>0</v>
      </c>
      <c r="EW64" s="39" t="s">
        <v>383</v>
      </c>
      <c r="EX64" s="39" t="s">
        <v>383</v>
      </c>
      <c r="EY64" s="39" t="s">
        <v>383</v>
      </c>
      <c r="EZ64" s="39" t="s">
        <v>383</v>
      </c>
      <c r="FA64" s="39" t="s">
        <v>383</v>
      </c>
      <c r="FB64" s="39" t="s">
        <v>383</v>
      </c>
      <c r="FC64" s="39">
        <v>0</v>
      </c>
      <c r="FD64" s="39" t="s">
        <v>383</v>
      </c>
      <c r="FE64" s="39" t="s">
        <v>383</v>
      </c>
      <c r="FF64" s="39" t="s">
        <v>383</v>
      </c>
      <c r="FG64" s="39" t="s">
        <v>383</v>
      </c>
      <c r="FH64" s="39" t="s">
        <v>383</v>
      </c>
      <c r="FI64" s="39" t="s">
        <v>383</v>
      </c>
      <c r="FJ64" s="39">
        <v>0</v>
      </c>
      <c r="FK64" s="39" t="s">
        <v>383</v>
      </c>
      <c r="FL64" s="39" t="s">
        <v>383</v>
      </c>
      <c r="FM64" s="39" t="s">
        <v>383</v>
      </c>
      <c r="FN64" s="39" t="s">
        <v>383</v>
      </c>
      <c r="FO64" s="39" t="s">
        <v>383</v>
      </c>
      <c r="FP64" s="39" t="s">
        <v>383</v>
      </c>
      <c r="FQ64" s="39">
        <v>1</v>
      </c>
      <c r="FR64" s="39">
        <v>1</v>
      </c>
      <c r="FS64" s="39" t="s">
        <v>2409</v>
      </c>
      <c r="FT64" s="39" t="s">
        <v>2462</v>
      </c>
      <c r="FU64" s="39" t="s">
        <v>1574</v>
      </c>
      <c r="FV64" s="39" t="s">
        <v>2469</v>
      </c>
      <c r="FW64" s="39">
        <v>0</v>
      </c>
      <c r="FX64" s="39">
        <v>0</v>
      </c>
      <c r="FY64" s="39" t="s">
        <v>383</v>
      </c>
      <c r="FZ64" s="39" t="s">
        <v>383</v>
      </c>
      <c r="GA64" s="39" t="s">
        <v>383</v>
      </c>
      <c r="GB64" s="39" t="s">
        <v>383</v>
      </c>
      <c r="GC64" s="39" t="s">
        <v>383</v>
      </c>
      <c r="GD64" s="39" t="s">
        <v>383</v>
      </c>
      <c r="GE64" s="39">
        <v>1</v>
      </c>
      <c r="GF64" s="39" t="s">
        <v>2859</v>
      </c>
      <c r="GG64" s="39" t="s">
        <v>383</v>
      </c>
      <c r="GH64" s="39" t="s">
        <v>2462</v>
      </c>
      <c r="GI64" s="39" t="s">
        <v>3949</v>
      </c>
      <c r="GJ64" s="39" t="s">
        <v>2464</v>
      </c>
      <c r="GK64" s="39">
        <v>0</v>
      </c>
      <c r="GL64" s="39">
        <v>0</v>
      </c>
      <c r="GM64" s="64" t="s">
        <v>383</v>
      </c>
      <c r="GN64" s="64" t="s">
        <v>383</v>
      </c>
      <c r="GO64" s="64" t="s">
        <v>383</v>
      </c>
      <c r="GP64" s="64" t="s">
        <v>383</v>
      </c>
      <c r="GQ64" s="64" t="s">
        <v>383</v>
      </c>
      <c r="GR64" s="64" t="s">
        <v>383</v>
      </c>
      <c r="GS64" s="39" t="s">
        <v>383</v>
      </c>
      <c r="GT64" s="39">
        <v>1</v>
      </c>
      <c r="GU64" s="39">
        <v>20</v>
      </c>
      <c r="GV64" s="39"/>
      <c r="GW64" s="39">
        <v>1</v>
      </c>
      <c r="GX64" s="39">
        <v>5</v>
      </c>
      <c r="GY64" s="39"/>
      <c r="GZ64" s="39">
        <v>1</v>
      </c>
      <c r="HA64" s="39">
        <v>5</v>
      </c>
      <c r="HB64" s="39"/>
      <c r="HC64" s="39">
        <v>0</v>
      </c>
      <c r="HD64" s="39" t="s">
        <v>383</v>
      </c>
      <c r="HE64" s="39"/>
      <c r="HF64" s="39">
        <v>0</v>
      </c>
      <c r="HG64" s="39" t="s">
        <v>383</v>
      </c>
      <c r="HH64" s="39"/>
      <c r="HI64" s="39">
        <v>0</v>
      </c>
      <c r="HJ64" s="39" t="s">
        <v>383</v>
      </c>
      <c r="HK64" s="39"/>
      <c r="HL64" s="39">
        <v>0</v>
      </c>
      <c r="HM64" s="39" t="s">
        <v>383</v>
      </c>
      <c r="HN64" s="39"/>
      <c r="HO64" s="39">
        <v>0</v>
      </c>
      <c r="HP64" s="39" t="s">
        <v>383</v>
      </c>
      <c r="HQ64" s="39">
        <v>0</v>
      </c>
      <c r="HR64" s="39" t="s">
        <v>383</v>
      </c>
      <c r="HS64" s="39">
        <v>0</v>
      </c>
      <c r="HT64" s="39"/>
      <c r="HU64" s="39" t="s">
        <v>383</v>
      </c>
      <c r="HV64" s="39" t="s">
        <v>383</v>
      </c>
      <c r="HW64" s="39"/>
      <c r="HX64" s="39" t="s">
        <v>383</v>
      </c>
      <c r="HY64" s="39" t="s">
        <v>2472</v>
      </c>
      <c r="HZ64" s="39"/>
      <c r="IA64" s="39" t="s">
        <v>1743</v>
      </c>
      <c r="IB64" s="39"/>
      <c r="IC64" s="39">
        <v>0</v>
      </c>
      <c r="ID64" s="39">
        <v>0</v>
      </c>
      <c r="IE64" s="39" t="s">
        <v>383</v>
      </c>
      <c r="IF64" s="39" t="s">
        <v>383</v>
      </c>
      <c r="IG64" s="39">
        <v>1</v>
      </c>
      <c r="IH64" s="39">
        <v>5</v>
      </c>
      <c r="II64" s="39">
        <v>0</v>
      </c>
      <c r="IJ64" s="39">
        <v>0</v>
      </c>
      <c r="IK64" s="39" t="s">
        <v>383</v>
      </c>
      <c r="IL64" s="39">
        <v>0</v>
      </c>
      <c r="IM64" s="39">
        <v>0</v>
      </c>
      <c r="IN64" s="39" t="s">
        <v>383</v>
      </c>
      <c r="IO64" s="39" t="s">
        <v>383</v>
      </c>
      <c r="IP64" s="39" t="s">
        <v>383</v>
      </c>
      <c r="IQ64" s="39">
        <v>0</v>
      </c>
      <c r="IR64" s="39">
        <v>0</v>
      </c>
      <c r="IS64" s="39" t="s">
        <v>383</v>
      </c>
      <c r="IT64" s="39" t="s">
        <v>383</v>
      </c>
      <c r="IU64" s="39" t="s">
        <v>383</v>
      </c>
      <c r="IV64" s="39">
        <v>0</v>
      </c>
      <c r="IW64" s="39">
        <v>0</v>
      </c>
      <c r="IX64" s="39" t="s">
        <v>383</v>
      </c>
      <c r="IY64" s="39" t="s">
        <v>383</v>
      </c>
      <c r="IZ64" s="39" t="s">
        <v>383</v>
      </c>
      <c r="JA64" s="39">
        <v>0</v>
      </c>
      <c r="JB64" s="39">
        <v>0</v>
      </c>
      <c r="JC64" s="39" t="s">
        <v>383</v>
      </c>
      <c r="JD64" s="39" t="s">
        <v>383</v>
      </c>
      <c r="JE64" s="39" t="s">
        <v>383</v>
      </c>
      <c r="JF64" s="39">
        <v>0</v>
      </c>
      <c r="JG64" s="39">
        <v>0</v>
      </c>
      <c r="JH64" s="39" t="s">
        <v>383</v>
      </c>
      <c r="JI64" s="39" t="s">
        <v>383</v>
      </c>
      <c r="JJ64" s="39">
        <v>0</v>
      </c>
      <c r="JK64" s="39">
        <v>0</v>
      </c>
      <c r="JL64" s="39" t="s">
        <v>383</v>
      </c>
      <c r="JM64" s="39" t="s">
        <v>383</v>
      </c>
      <c r="JN64" s="39" t="s">
        <v>383</v>
      </c>
      <c r="JO64" s="39">
        <v>2</v>
      </c>
      <c r="JP64" s="39">
        <v>2</v>
      </c>
      <c r="JQ64" s="39">
        <v>2</v>
      </c>
      <c r="JR64" s="39">
        <v>1</v>
      </c>
      <c r="JS64" s="39">
        <v>1</v>
      </c>
      <c r="JT64" s="39">
        <v>0</v>
      </c>
      <c r="JU64" s="39">
        <v>0</v>
      </c>
      <c r="JV64" s="39">
        <v>0</v>
      </c>
      <c r="JW64" s="39">
        <v>0</v>
      </c>
      <c r="JX64" s="39">
        <v>0</v>
      </c>
      <c r="JY64" s="39">
        <v>0</v>
      </c>
      <c r="JZ64" s="39">
        <v>1</v>
      </c>
      <c r="KA64" s="39">
        <v>1</v>
      </c>
      <c r="KB64" s="39">
        <v>1</v>
      </c>
      <c r="KC64" s="39">
        <v>1</v>
      </c>
      <c r="KD64" s="39">
        <v>0</v>
      </c>
      <c r="KE64" s="39">
        <v>0</v>
      </c>
      <c r="KF64" s="39"/>
      <c r="KG64" s="39"/>
      <c r="KH64" s="39">
        <v>1</v>
      </c>
      <c r="KI64" s="39">
        <v>5</v>
      </c>
      <c r="KJ64" s="39"/>
      <c r="KK64" s="39" t="s">
        <v>383</v>
      </c>
      <c r="KL64" s="39"/>
      <c r="KM64" s="39"/>
      <c r="KN64" s="39" t="s">
        <v>383</v>
      </c>
      <c r="KO64" s="39"/>
      <c r="KP64" s="39"/>
      <c r="KQ64" s="39">
        <v>0</v>
      </c>
      <c r="KR64" s="39" t="s">
        <v>2731</v>
      </c>
      <c r="KS64" s="39" t="s">
        <v>383</v>
      </c>
      <c r="KT64" s="39" t="s">
        <v>383</v>
      </c>
      <c r="KU64" s="39" t="s">
        <v>383</v>
      </c>
      <c r="KV64" s="39" t="s">
        <v>383</v>
      </c>
      <c r="KW64" s="39" t="s">
        <v>383</v>
      </c>
      <c r="KX64" s="39" t="s">
        <v>383</v>
      </c>
      <c r="KY64" s="39" t="s">
        <v>383</v>
      </c>
      <c r="KZ64" s="39" t="s">
        <v>383</v>
      </c>
      <c r="LA64" s="39" t="s">
        <v>383</v>
      </c>
      <c r="LB64" s="39" t="s">
        <v>383</v>
      </c>
      <c r="LC64" s="39" t="s">
        <v>383</v>
      </c>
      <c r="LD64" s="39" t="s">
        <v>2731</v>
      </c>
      <c r="LE64" s="39">
        <v>2</v>
      </c>
      <c r="LF64" s="39">
        <v>0</v>
      </c>
      <c r="LG64" s="39">
        <v>1</v>
      </c>
      <c r="LH64" s="39">
        <v>0</v>
      </c>
      <c r="LI64" s="39">
        <v>0</v>
      </c>
      <c r="LJ64" s="39"/>
      <c r="LK64" s="39" t="s">
        <v>2421</v>
      </c>
      <c r="LL64" s="39">
        <v>1</v>
      </c>
      <c r="LM64" s="39">
        <v>0</v>
      </c>
      <c r="LN64" s="39">
        <v>0</v>
      </c>
      <c r="LO64" s="39">
        <v>0</v>
      </c>
      <c r="LP64" s="39">
        <v>0</v>
      </c>
      <c r="LQ64" s="39"/>
      <c r="LR64" s="39">
        <v>1</v>
      </c>
      <c r="LS64" s="39"/>
      <c r="LT64" s="64">
        <v>0.25</v>
      </c>
      <c r="LU64" s="39" t="s">
        <v>2806</v>
      </c>
      <c r="LV64" s="39">
        <v>1</v>
      </c>
      <c r="LW64" s="39">
        <v>0</v>
      </c>
      <c r="LX64" s="39">
        <v>0</v>
      </c>
      <c r="LY64" s="39"/>
      <c r="LZ64" s="39">
        <v>1</v>
      </c>
      <c r="MA64" s="39">
        <v>0</v>
      </c>
      <c r="MB64" s="39">
        <v>0</v>
      </c>
      <c r="MC64" s="39">
        <v>1</v>
      </c>
      <c r="MD64" s="39">
        <v>1</v>
      </c>
      <c r="ME64" s="39">
        <v>0</v>
      </c>
      <c r="MF64" s="39"/>
      <c r="MG64" s="39">
        <v>0</v>
      </c>
      <c r="MH64" s="39"/>
      <c r="MI64" s="39">
        <v>1</v>
      </c>
      <c r="MJ64" s="39"/>
      <c r="MK64" s="39">
        <v>0</v>
      </c>
      <c r="ML64" s="39">
        <v>1</v>
      </c>
      <c r="MM64" s="39">
        <v>1</v>
      </c>
      <c r="MN64" s="39">
        <v>0</v>
      </c>
      <c r="MO64" s="39"/>
      <c r="MP64" s="39"/>
      <c r="MQ64" s="39">
        <v>1</v>
      </c>
      <c r="MR64" s="39">
        <v>0</v>
      </c>
      <c r="MS64" s="39"/>
      <c r="MT64" s="39"/>
      <c r="MU64" s="39"/>
      <c r="MV64" s="39">
        <v>1</v>
      </c>
      <c r="MW64" s="39" t="s">
        <v>2586</v>
      </c>
      <c r="MX64" s="39">
        <v>0</v>
      </c>
      <c r="MY64" s="39">
        <v>0</v>
      </c>
      <c r="MZ64" s="39">
        <v>1</v>
      </c>
      <c r="NA64" s="39">
        <v>0</v>
      </c>
      <c r="NB64" s="39">
        <v>0</v>
      </c>
      <c r="NC64" s="39">
        <v>0</v>
      </c>
      <c r="ND64" s="39">
        <v>0</v>
      </c>
      <c r="NE64" s="39">
        <v>0</v>
      </c>
      <c r="NF64" s="39">
        <v>0</v>
      </c>
      <c r="NG64" s="39"/>
      <c r="NH64" s="39" t="s">
        <v>3950</v>
      </c>
      <c r="NI64" s="39"/>
      <c r="NJ64" s="39" t="s">
        <v>2428</v>
      </c>
      <c r="NK64" s="39" t="s">
        <v>3951</v>
      </c>
      <c r="NL64" s="39" t="s">
        <v>2451</v>
      </c>
      <c r="NM64" s="39">
        <v>0</v>
      </c>
      <c r="NN64" s="39"/>
      <c r="NO64" s="39"/>
      <c r="NP64" s="39"/>
      <c r="NQ64" s="39"/>
      <c r="NR64" s="39"/>
      <c r="NS64" s="39"/>
      <c r="NT64" s="39"/>
      <c r="NU64" s="39"/>
      <c r="NV64" s="39"/>
      <c r="NW64" s="39">
        <v>0</v>
      </c>
      <c r="NX64" s="39"/>
      <c r="NY64" s="39">
        <v>1</v>
      </c>
      <c r="NZ64" s="39">
        <v>1</v>
      </c>
      <c r="OA64" s="39" t="s">
        <v>3695</v>
      </c>
      <c r="OB64" s="39">
        <v>1</v>
      </c>
      <c r="OC64" s="39">
        <v>1</v>
      </c>
      <c r="OD64" s="39">
        <v>0</v>
      </c>
      <c r="OE64" s="39">
        <v>0</v>
      </c>
      <c r="OF64" s="39">
        <v>0</v>
      </c>
      <c r="OG64" s="39">
        <v>0</v>
      </c>
      <c r="OH64" s="39">
        <v>0</v>
      </c>
      <c r="OI64" s="39">
        <v>0</v>
      </c>
      <c r="OJ64" s="39"/>
      <c r="OK64" s="39">
        <v>1</v>
      </c>
      <c r="OL64" s="39"/>
      <c r="OM64" s="64" t="s">
        <v>2434</v>
      </c>
      <c r="ON64" s="39">
        <v>1</v>
      </c>
      <c r="OO64" s="39">
        <v>0</v>
      </c>
      <c r="OP64" s="39">
        <v>0</v>
      </c>
      <c r="OQ64" s="39">
        <v>0</v>
      </c>
      <c r="OR64" s="39">
        <v>0</v>
      </c>
      <c r="OS64" s="39">
        <v>0</v>
      </c>
      <c r="OT64" s="39">
        <v>0</v>
      </c>
      <c r="OU64" s="39">
        <v>0</v>
      </c>
      <c r="OV64" s="39">
        <v>0</v>
      </c>
      <c r="OW64" s="39">
        <v>0</v>
      </c>
      <c r="OX64" s="39"/>
      <c r="OY64" s="39"/>
      <c r="OZ64" s="39" t="s">
        <v>1241</v>
      </c>
      <c r="PA64" s="39">
        <v>0</v>
      </c>
      <c r="PB64" s="39">
        <v>0</v>
      </c>
      <c r="PC64" s="39">
        <v>0</v>
      </c>
      <c r="PD64" s="39">
        <v>0</v>
      </c>
      <c r="PE64" s="39">
        <v>1</v>
      </c>
      <c r="PF64" s="39">
        <v>0</v>
      </c>
      <c r="PG64" s="39">
        <v>0</v>
      </c>
      <c r="PH64" s="39"/>
      <c r="PI64" s="39">
        <v>1</v>
      </c>
      <c r="PJ64" s="39" t="s">
        <v>2525</v>
      </c>
      <c r="PK64" s="39">
        <v>0</v>
      </c>
      <c r="PL64" s="39">
        <v>0</v>
      </c>
      <c r="PM64" s="39">
        <v>0</v>
      </c>
      <c r="PN64" s="39">
        <v>0</v>
      </c>
      <c r="PO64" s="39">
        <v>0</v>
      </c>
      <c r="PP64" s="39">
        <v>1</v>
      </c>
      <c r="PQ64" s="39">
        <v>0</v>
      </c>
      <c r="PR64" s="39">
        <v>0</v>
      </c>
      <c r="PS64" s="39">
        <v>0</v>
      </c>
      <c r="PT64" s="39"/>
      <c r="PU64" s="39"/>
      <c r="PV64" s="39"/>
      <c r="PW64" s="39">
        <v>0</v>
      </c>
      <c r="PX64" s="39"/>
      <c r="PY64" s="39"/>
      <c r="PZ64" s="39" t="s">
        <v>383</v>
      </c>
      <c r="QA64" s="39" t="s">
        <v>2441</v>
      </c>
      <c r="QB64" s="39" t="s">
        <v>2439</v>
      </c>
      <c r="QC64" s="39" t="s">
        <v>2440</v>
      </c>
      <c r="QD64" s="39">
        <v>1</v>
      </c>
      <c r="QE64" s="39">
        <v>1</v>
      </c>
      <c r="QF64" s="39">
        <v>0</v>
      </c>
      <c r="QG64" s="39">
        <v>0</v>
      </c>
      <c r="QH64" s="39">
        <v>0</v>
      </c>
      <c r="QI64" s="39">
        <v>0</v>
      </c>
      <c r="QJ64" s="39">
        <v>0</v>
      </c>
      <c r="QK64" s="39">
        <v>0</v>
      </c>
      <c r="QL64" s="39"/>
      <c r="QM64" s="39" t="s">
        <v>2442</v>
      </c>
      <c r="QN64" s="39">
        <v>1</v>
      </c>
      <c r="QO64" s="39">
        <v>0</v>
      </c>
      <c r="QP64" s="39">
        <v>0</v>
      </c>
      <c r="QQ64" s="39">
        <v>0</v>
      </c>
      <c r="QR64" s="39">
        <v>0</v>
      </c>
      <c r="QS64" s="39"/>
      <c r="QT64" s="39" t="s">
        <v>2435</v>
      </c>
      <c r="QU64" s="39">
        <v>0</v>
      </c>
      <c r="QV64" s="39">
        <v>0</v>
      </c>
      <c r="QW64" s="39">
        <v>0</v>
      </c>
      <c r="QX64" s="39">
        <v>0</v>
      </c>
      <c r="QY64" s="39">
        <v>0</v>
      </c>
      <c r="QZ64" s="39">
        <v>1</v>
      </c>
      <c r="RA64" s="39">
        <v>0</v>
      </c>
      <c r="RB64" s="39"/>
      <c r="RC64" s="39">
        <v>0</v>
      </c>
      <c r="RD64" s="39">
        <v>0</v>
      </c>
      <c r="RE64" s="39">
        <v>0</v>
      </c>
      <c r="RF64" s="39"/>
      <c r="RG64" s="39">
        <v>0</v>
      </c>
      <c r="RH64" s="39">
        <v>0</v>
      </c>
      <c r="RI64" s="39"/>
      <c r="RJ64" s="39">
        <v>0</v>
      </c>
      <c r="RK64" s="39">
        <v>0</v>
      </c>
      <c r="RL64" s="39"/>
      <c r="RM64" s="39">
        <v>0</v>
      </c>
      <c r="RN64" s="64">
        <v>1</v>
      </c>
      <c r="RO64" s="64"/>
      <c r="RP64" s="39">
        <v>0</v>
      </c>
      <c r="RQ64" s="39"/>
      <c r="RR64" s="39" t="s">
        <v>2720</v>
      </c>
      <c r="RS64" s="39">
        <v>0</v>
      </c>
      <c r="RT64" s="39">
        <v>1</v>
      </c>
      <c r="RU64" s="39">
        <v>0</v>
      </c>
      <c r="RV64" s="39">
        <v>0</v>
      </c>
      <c r="RW64" s="39">
        <v>0</v>
      </c>
      <c r="RX64" s="39">
        <v>0</v>
      </c>
      <c r="RY64" s="39">
        <v>0</v>
      </c>
      <c r="RZ64" s="39">
        <v>0</v>
      </c>
      <c r="SA64" s="39">
        <v>0</v>
      </c>
      <c r="SB64" s="39">
        <v>0</v>
      </c>
      <c r="SC64" s="39">
        <v>0</v>
      </c>
      <c r="SD64" s="39">
        <v>0</v>
      </c>
      <c r="SE64" s="39">
        <v>0</v>
      </c>
      <c r="SF64" s="39">
        <v>0</v>
      </c>
      <c r="SG64" s="39"/>
      <c r="SH64" s="39"/>
      <c r="SI64" s="39" t="s">
        <v>2435</v>
      </c>
      <c r="SJ64" s="39">
        <v>0</v>
      </c>
      <c r="SK64" s="39">
        <v>0</v>
      </c>
      <c r="SL64" s="39">
        <v>0</v>
      </c>
      <c r="SM64" s="39">
        <v>0</v>
      </c>
      <c r="SN64" s="39">
        <v>0</v>
      </c>
      <c r="SO64" s="39">
        <v>0</v>
      </c>
      <c r="SP64" s="39">
        <v>0</v>
      </c>
      <c r="SQ64" s="39">
        <v>0</v>
      </c>
      <c r="SR64" s="39">
        <v>0</v>
      </c>
      <c r="SS64" s="39">
        <v>1</v>
      </c>
      <c r="ST64" s="39"/>
      <c r="SU64" s="39" t="s">
        <v>2447</v>
      </c>
      <c r="SV64" s="39">
        <v>1</v>
      </c>
      <c r="SW64" s="39">
        <v>0</v>
      </c>
      <c r="SX64" s="39">
        <v>0</v>
      </c>
      <c r="SY64" s="39">
        <v>0</v>
      </c>
      <c r="SZ64" s="39">
        <v>0</v>
      </c>
      <c r="TA64" s="39"/>
      <c r="TB64" s="39"/>
      <c r="TC64" s="39"/>
      <c r="TD64" s="39">
        <v>1</v>
      </c>
      <c r="TE64" s="39" t="s">
        <v>3952</v>
      </c>
      <c r="TF64" s="39">
        <v>0</v>
      </c>
      <c r="TG64" s="39"/>
      <c r="TH64" s="39" t="s">
        <v>2435</v>
      </c>
      <c r="TI64" s="39">
        <v>0</v>
      </c>
      <c r="TJ64" s="39">
        <v>0</v>
      </c>
      <c r="TK64" s="39">
        <v>0</v>
      </c>
      <c r="TL64" s="39">
        <v>0</v>
      </c>
      <c r="TM64" s="39">
        <v>0</v>
      </c>
      <c r="TN64" s="39">
        <v>0</v>
      </c>
      <c r="TO64" s="39">
        <v>1</v>
      </c>
      <c r="TP64" s="39">
        <v>0</v>
      </c>
      <c r="TQ64" s="39" t="s">
        <v>3783</v>
      </c>
      <c r="TR64" s="64">
        <v>1</v>
      </c>
      <c r="TS64" s="39" t="s">
        <v>2435</v>
      </c>
      <c r="TT64" s="39">
        <v>0</v>
      </c>
      <c r="TU64" s="39">
        <v>0</v>
      </c>
      <c r="TV64" s="39">
        <v>0</v>
      </c>
      <c r="TW64" s="39">
        <v>0</v>
      </c>
      <c r="TX64" s="39">
        <v>0</v>
      </c>
      <c r="TY64" s="39">
        <v>0</v>
      </c>
      <c r="TZ64" s="39">
        <v>0</v>
      </c>
      <c r="UA64" s="39">
        <v>0</v>
      </c>
      <c r="UB64" s="39">
        <v>1</v>
      </c>
      <c r="UC64" s="39"/>
      <c r="UD64" s="39">
        <f>SUM(TT64+TV64+TW64+TX64)</f>
        <v>0</v>
      </c>
      <c r="UE64" s="39" t="s">
        <v>1241</v>
      </c>
      <c r="UF64" s="39">
        <v>0</v>
      </c>
      <c r="UG64" s="39">
        <v>0</v>
      </c>
      <c r="UH64" s="39">
        <v>0</v>
      </c>
      <c r="UI64" s="39">
        <v>0</v>
      </c>
      <c r="UJ64" s="39">
        <v>1</v>
      </c>
      <c r="UK64" s="39">
        <v>0</v>
      </c>
      <c r="UL64" s="39">
        <v>0</v>
      </c>
      <c r="UM64" s="39" t="s">
        <v>2418</v>
      </c>
      <c r="UN64" s="39">
        <v>0</v>
      </c>
      <c r="UO64" s="39" t="s">
        <v>383</v>
      </c>
      <c r="UP64" s="39" t="s">
        <v>383</v>
      </c>
      <c r="UQ64" s="39" t="s">
        <v>383</v>
      </c>
      <c r="UR64" s="39" t="s">
        <v>383</v>
      </c>
      <c r="US64" s="39" t="s">
        <v>383</v>
      </c>
      <c r="UT64" s="39" t="s">
        <v>383</v>
      </c>
      <c r="UU64" s="39" t="s">
        <v>383</v>
      </c>
      <c r="UV64" s="39">
        <v>1</v>
      </c>
      <c r="UW64" s="39" t="s">
        <v>3953</v>
      </c>
      <c r="UX64" s="64" t="s">
        <v>3954</v>
      </c>
      <c r="UY64" s="39" t="s">
        <v>2846</v>
      </c>
      <c r="UZ64" s="39">
        <v>1</v>
      </c>
      <c r="VA64" s="39">
        <v>0</v>
      </c>
      <c r="VB64" s="39">
        <v>0</v>
      </c>
      <c r="VC64" s="39">
        <v>0</v>
      </c>
      <c r="VD64" s="39">
        <v>0</v>
      </c>
      <c r="VE64" s="39">
        <v>0</v>
      </c>
      <c r="VF64" s="39">
        <v>0</v>
      </c>
      <c r="VG64" s="39">
        <v>0</v>
      </c>
      <c r="VH64" s="39"/>
      <c r="VI64" s="39">
        <v>0</v>
      </c>
      <c r="VJ64" s="39">
        <v>0</v>
      </c>
      <c r="VK64" s="39">
        <v>0</v>
      </c>
      <c r="VL64" s="39"/>
      <c r="VM64" s="39">
        <v>0</v>
      </c>
      <c r="VN64" s="39">
        <v>0</v>
      </c>
      <c r="VO64" s="39"/>
      <c r="VP64" s="39">
        <v>0</v>
      </c>
      <c r="VQ64" s="39">
        <v>0</v>
      </c>
      <c r="VR64" s="39">
        <v>0</v>
      </c>
      <c r="VS64" s="39">
        <v>0</v>
      </c>
      <c r="VT64" s="39"/>
      <c r="VU64" s="39">
        <v>0</v>
      </c>
      <c r="VV64" s="39" t="s">
        <v>383</v>
      </c>
      <c r="VW64" s="39" t="s">
        <v>1979</v>
      </c>
      <c r="VX64" s="39">
        <v>0</v>
      </c>
      <c r="VY64" s="39">
        <v>0</v>
      </c>
      <c r="VZ64" s="39">
        <v>0</v>
      </c>
      <c r="WA64" s="39">
        <v>0</v>
      </c>
      <c r="WB64" s="39">
        <v>0</v>
      </c>
      <c r="WC64" s="39">
        <v>0</v>
      </c>
      <c r="WD64" s="39">
        <v>0</v>
      </c>
      <c r="WE64" s="39">
        <v>0</v>
      </c>
      <c r="WF64" s="39">
        <v>0</v>
      </c>
      <c r="WG64" s="39">
        <v>0</v>
      </c>
      <c r="WH64" s="39">
        <v>0</v>
      </c>
      <c r="WI64" s="39">
        <v>0</v>
      </c>
      <c r="WJ64" s="39">
        <v>0</v>
      </c>
      <c r="WK64" s="39">
        <v>1</v>
      </c>
      <c r="WL64" s="39" t="s">
        <v>3619</v>
      </c>
      <c r="WM64" s="39" t="s">
        <v>3620</v>
      </c>
      <c r="WN64" s="39"/>
      <c r="WO64" s="39">
        <f t="shared" si="6"/>
        <v>0</v>
      </c>
      <c r="WP64" s="39" t="s">
        <v>2577</v>
      </c>
      <c r="WQ64" s="39"/>
      <c r="WR64" s="39" t="s">
        <v>2446</v>
      </c>
      <c r="WS64" s="39">
        <v>1</v>
      </c>
      <c r="WT64" s="39">
        <v>0</v>
      </c>
      <c r="WU64" s="39">
        <v>0</v>
      </c>
      <c r="WV64" s="39">
        <v>0</v>
      </c>
      <c r="WW64" s="39">
        <v>0</v>
      </c>
      <c r="WX64" s="39">
        <v>0</v>
      </c>
      <c r="WY64" s="39">
        <v>0</v>
      </c>
      <c r="WZ64" s="39">
        <v>0</v>
      </c>
      <c r="XA64" s="39">
        <v>0</v>
      </c>
      <c r="XB64" s="39">
        <v>0</v>
      </c>
      <c r="XC64" s="39">
        <v>0</v>
      </c>
      <c r="XD64" s="39"/>
      <c r="XE64" s="39"/>
      <c r="XF64" s="39">
        <f t="shared" si="5"/>
        <v>1</v>
      </c>
      <c r="XG64" s="39" t="s">
        <v>2447</v>
      </c>
      <c r="XH64" s="39">
        <v>1</v>
      </c>
      <c r="XI64" s="39">
        <v>0</v>
      </c>
      <c r="XJ64" s="39">
        <v>0</v>
      </c>
      <c r="XK64" s="39">
        <v>0</v>
      </c>
      <c r="XL64" s="39">
        <v>0</v>
      </c>
      <c r="XM64" s="39"/>
      <c r="XN64" s="39"/>
      <c r="XO64" s="57" t="e">
        <f>SUM(XF64+WO64+VA64+UD64+TR64+TD64+#REF!)</f>
        <v>#REF!</v>
      </c>
      <c r="XP64" s="57">
        <v>3</v>
      </c>
      <c r="XQ64" s="56">
        <v>0</v>
      </c>
    </row>
    <row r="65" spans="1:641" ht="15" customHeight="1" x14ac:dyDescent="0.2">
      <c r="A65" s="63">
        <v>42438</v>
      </c>
      <c r="B65" s="63" t="s">
        <v>1250</v>
      </c>
      <c r="C65" s="52" t="s">
        <v>1267</v>
      </c>
      <c r="D65" s="39" t="s">
        <v>3093</v>
      </c>
      <c r="E65" s="52" t="s">
        <v>3945</v>
      </c>
      <c r="F65" s="52" t="s">
        <v>3955</v>
      </c>
      <c r="G65" s="52">
        <v>8.9003359999999994</v>
      </c>
      <c r="H65" s="52">
        <v>-79.962997000000001</v>
      </c>
      <c r="I65" s="52">
        <v>8.9001490360000002</v>
      </c>
      <c r="J65" s="52">
        <v>-79.96293498</v>
      </c>
      <c r="K65" s="52">
        <v>-79.962997000000001</v>
      </c>
      <c r="L65" s="52">
        <v>243.84023256099999</v>
      </c>
      <c r="M65" s="39">
        <v>16</v>
      </c>
      <c r="N65" s="39"/>
      <c r="O65" s="39">
        <v>7</v>
      </c>
      <c r="P65" s="39" t="s">
        <v>3956</v>
      </c>
      <c r="Q65" s="39">
        <v>1</v>
      </c>
      <c r="R65" s="75">
        <v>58</v>
      </c>
      <c r="S65" s="39">
        <v>1</v>
      </c>
      <c r="T65" s="39">
        <v>2</v>
      </c>
      <c r="U65" s="39" t="s">
        <v>2454</v>
      </c>
      <c r="V65" s="39" t="s">
        <v>3957</v>
      </c>
      <c r="W65" s="39" t="s">
        <v>2456</v>
      </c>
      <c r="X65" s="39" t="s">
        <v>383</v>
      </c>
      <c r="Y65" s="39" t="s">
        <v>2581</v>
      </c>
      <c r="Z65" s="39">
        <v>0</v>
      </c>
      <c r="AA65" s="39">
        <v>1</v>
      </c>
      <c r="AB65" s="39">
        <v>0</v>
      </c>
      <c r="AC65" s="39">
        <v>0</v>
      </c>
      <c r="AD65" s="39">
        <v>0</v>
      </c>
      <c r="AE65" s="39">
        <v>0</v>
      </c>
      <c r="AF65" s="39">
        <v>0</v>
      </c>
      <c r="AG65" s="39" t="s">
        <v>2401</v>
      </c>
      <c r="AH65" s="39" t="s">
        <v>383</v>
      </c>
      <c r="AI65" s="39">
        <v>0</v>
      </c>
      <c r="AJ65" s="39">
        <v>0</v>
      </c>
      <c r="AK65" s="39">
        <v>0</v>
      </c>
      <c r="AL65" s="39">
        <v>1</v>
      </c>
      <c r="AM65" s="39">
        <v>0</v>
      </c>
      <c r="AN65" s="39">
        <v>0</v>
      </c>
      <c r="AO65" s="39">
        <v>0</v>
      </c>
      <c r="AP65" s="39"/>
      <c r="AQ65" s="39">
        <v>0</v>
      </c>
      <c r="AR65" s="39"/>
      <c r="AS65" s="39">
        <v>21</v>
      </c>
      <c r="AT65" s="39">
        <v>21</v>
      </c>
      <c r="AU65" s="39">
        <v>1</v>
      </c>
      <c r="AV65" s="39"/>
      <c r="AW65" s="39">
        <v>1</v>
      </c>
      <c r="AX65" s="39" t="s">
        <v>383</v>
      </c>
      <c r="AY65" s="39">
        <v>1</v>
      </c>
      <c r="AZ65" s="39">
        <v>0</v>
      </c>
      <c r="BA65" s="39">
        <v>0</v>
      </c>
      <c r="BB65" s="39">
        <v>0</v>
      </c>
      <c r="BC65" s="39"/>
      <c r="BD65" s="39">
        <v>2</v>
      </c>
      <c r="BE65" s="39" t="s">
        <v>383</v>
      </c>
      <c r="BF65" s="39">
        <v>0</v>
      </c>
      <c r="BG65" s="39">
        <v>1</v>
      </c>
      <c r="BH65" s="39">
        <v>0</v>
      </c>
      <c r="BI65" s="39">
        <v>0</v>
      </c>
      <c r="BJ65" s="39"/>
      <c r="BK65" s="39">
        <v>3</v>
      </c>
      <c r="BL65" s="64">
        <v>1</v>
      </c>
      <c r="BM65" s="64">
        <v>2</v>
      </c>
      <c r="BN65" s="39">
        <v>1</v>
      </c>
      <c r="BO65" s="39">
        <v>1</v>
      </c>
      <c r="BP65" s="39">
        <v>0</v>
      </c>
      <c r="BQ65" s="39">
        <v>0</v>
      </c>
      <c r="BR65" s="39">
        <v>0</v>
      </c>
      <c r="BS65" s="39">
        <v>0</v>
      </c>
      <c r="BT65" s="64">
        <v>0</v>
      </c>
      <c r="BU65" s="39"/>
      <c r="BV65" s="39">
        <v>3</v>
      </c>
      <c r="BW65" s="64">
        <v>5</v>
      </c>
      <c r="BX65" s="64"/>
      <c r="BY65" s="64">
        <v>0</v>
      </c>
      <c r="BZ65" s="64">
        <v>1</v>
      </c>
      <c r="CA65" s="39">
        <v>1</v>
      </c>
      <c r="CB65" s="39">
        <v>0</v>
      </c>
      <c r="CC65" s="64" t="s">
        <v>3958</v>
      </c>
      <c r="CD65" s="39">
        <v>3</v>
      </c>
      <c r="CE65" s="39">
        <v>1</v>
      </c>
      <c r="CF65" s="39"/>
      <c r="CG65" s="39">
        <v>2</v>
      </c>
      <c r="CH65" s="39"/>
      <c r="CI65" s="39">
        <v>3</v>
      </c>
      <c r="CJ65" s="39">
        <v>3</v>
      </c>
      <c r="CK65" s="39"/>
      <c r="CL65" s="39" t="s">
        <v>2404</v>
      </c>
      <c r="CM65" s="39"/>
      <c r="CN65" s="39">
        <v>1</v>
      </c>
      <c r="CO65" s="39">
        <v>1</v>
      </c>
      <c r="CP65" s="39">
        <v>0</v>
      </c>
      <c r="CQ65" s="39"/>
      <c r="CR65" s="39">
        <v>0</v>
      </c>
      <c r="CS65" s="39"/>
      <c r="CT65" s="64">
        <v>0</v>
      </c>
      <c r="CU65" s="64">
        <v>1</v>
      </c>
      <c r="CV65" s="39">
        <v>0</v>
      </c>
      <c r="CW65" s="39"/>
      <c r="CX65" s="39">
        <v>0</v>
      </c>
      <c r="CY65" s="39">
        <v>0</v>
      </c>
      <c r="CZ65" s="41"/>
      <c r="DA65" s="39">
        <v>0</v>
      </c>
      <c r="DB65" s="39"/>
      <c r="DC65" s="39">
        <v>0</v>
      </c>
      <c r="DD65" s="39"/>
      <c r="DE65" s="39">
        <v>1</v>
      </c>
      <c r="DF65" s="41">
        <v>1</v>
      </c>
      <c r="DG65" s="39">
        <v>1</v>
      </c>
      <c r="DH65" s="39">
        <v>1</v>
      </c>
      <c r="DI65" s="39">
        <v>0</v>
      </c>
      <c r="DJ65" s="39"/>
      <c r="DK65" s="39"/>
      <c r="DL65" s="39">
        <v>0</v>
      </c>
      <c r="DM65" s="39"/>
      <c r="DN65" s="39">
        <v>0</v>
      </c>
      <c r="DO65" s="39"/>
      <c r="DP65" s="39">
        <v>1</v>
      </c>
      <c r="DQ65" s="39">
        <v>1</v>
      </c>
      <c r="DR65" s="39">
        <v>1</v>
      </c>
      <c r="DS65" s="39">
        <v>1</v>
      </c>
      <c r="DT65" s="39">
        <v>1</v>
      </c>
      <c r="DU65" s="39">
        <v>1</v>
      </c>
      <c r="DV65" s="39">
        <v>0</v>
      </c>
      <c r="DW65" s="39"/>
      <c r="DX65" s="39">
        <v>0</v>
      </c>
      <c r="DY65" s="39"/>
      <c r="DZ65" s="39">
        <v>0</v>
      </c>
      <c r="EA65" s="39"/>
      <c r="EB65" s="64">
        <v>1</v>
      </c>
      <c r="EC65" s="64">
        <v>1</v>
      </c>
      <c r="ED65" s="39" t="s">
        <v>3959</v>
      </c>
      <c r="EE65" s="39" t="s">
        <v>3960</v>
      </c>
      <c r="EF65" s="39">
        <v>0</v>
      </c>
      <c r="EG65" s="64"/>
      <c r="EH65" s="39" t="s">
        <v>383</v>
      </c>
      <c r="EI65" s="39" t="s">
        <v>383</v>
      </c>
      <c r="EJ65" s="39" t="s">
        <v>383</v>
      </c>
      <c r="EK65" s="39" t="s">
        <v>383</v>
      </c>
      <c r="EL65" s="39" t="s">
        <v>383</v>
      </c>
      <c r="EM65" s="39" t="s">
        <v>383</v>
      </c>
      <c r="EN65" s="39" t="s">
        <v>383</v>
      </c>
      <c r="EO65" s="64">
        <v>0</v>
      </c>
      <c r="EP65" s="39" t="s">
        <v>383</v>
      </c>
      <c r="EQ65" s="39" t="s">
        <v>383</v>
      </c>
      <c r="ER65" s="39" t="s">
        <v>383</v>
      </c>
      <c r="ES65" s="39" t="s">
        <v>383</v>
      </c>
      <c r="ET65" s="39" t="s">
        <v>383</v>
      </c>
      <c r="EU65" s="39" t="s">
        <v>383</v>
      </c>
      <c r="EV65" s="64">
        <v>1</v>
      </c>
      <c r="EW65" s="64" t="s">
        <v>760</v>
      </c>
      <c r="EX65" s="39" t="s">
        <v>2409</v>
      </c>
      <c r="EY65" s="64" t="s">
        <v>2462</v>
      </c>
      <c r="EZ65" s="64" t="s">
        <v>3961</v>
      </c>
      <c r="FA65" s="39" t="s">
        <v>2464</v>
      </c>
      <c r="FB65" s="64">
        <v>0</v>
      </c>
      <c r="FC65" s="64">
        <v>1</v>
      </c>
      <c r="FD65" s="64" t="s">
        <v>804</v>
      </c>
      <c r="FE65" s="64" t="s">
        <v>2413</v>
      </c>
      <c r="FF65" s="64" t="s">
        <v>2410</v>
      </c>
      <c r="FG65" s="64" t="s">
        <v>3962</v>
      </c>
      <c r="FH65" s="39" t="s">
        <v>2415</v>
      </c>
      <c r="FI65" s="64">
        <v>0</v>
      </c>
      <c r="FJ65" s="64">
        <v>1</v>
      </c>
      <c r="FK65" s="64">
        <v>1</v>
      </c>
      <c r="FL65" s="64" t="s">
        <v>2409</v>
      </c>
      <c r="FM65" s="64" t="s">
        <v>2462</v>
      </c>
      <c r="FN65" s="64" t="s">
        <v>3963</v>
      </c>
      <c r="FO65" s="64" t="s">
        <v>2464</v>
      </c>
      <c r="FP65" s="64" t="s">
        <v>383</v>
      </c>
      <c r="FQ65" s="64">
        <v>0</v>
      </c>
      <c r="FR65" s="39" t="s">
        <v>383</v>
      </c>
      <c r="FS65" s="39" t="s">
        <v>383</v>
      </c>
      <c r="FT65" s="39" t="s">
        <v>383</v>
      </c>
      <c r="FU65" s="39" t="s">
        <v>383</v>
      </c>
      <c r="FV65" s="39" t="s">
        <v>383</v>
      </c>
      <c r="FW65" s="39" t="s">
        <v>383</v>
      </c>
      <c r="FX65" s="64">
        <v>0</v>
      </c>
      <c r="FY65" s="39" t="s">
        <v>383</v>
      </c>
      <c r="FZ65" s="39" t="s">
        <v>383</v>
      </c>
      <c r="GA65" s="39" t="s">
        <v>383</v>
      </c>
      <c r="GB65" s="39" t="s">
        <v>383</v>
      </c>
      <c r="GC65" s="39" t="s">
        <v>383</v>
      </c>
      <c r="GD65" s="39" t="s">
        <v>383</v>
      </c>
      <c r="GE65" s="64">
        <v>1</v>
      </c>
      <c r="GF65" s="64">
        <v>2</v>
      </c>
      <c r="GG65" s="64" t="s">
        <v>2413</v>
      </c>
      <c r="GH65" s="64" t="s">
        <v>2410</v>
      </c>
      <c r="GI65" s="64" t="s">
        <v>3355</v>
      </c>
      <c r="GJ65" s="64" t="s">
        <v>2469</v>
      </c>
      <c r="GK65" s="64">
        <v>0</v>
      </c>
      <c r="GL65" s="39">
        <v>0</v>
      </c>
      <c r="GM65" s="64" t="s">
        <v>383</v>
      </c>
      <c r="GN65" s="64" t="s">
        <v>383</v>
      </c>
      <c r="GO65" s="64" t="s">
        <v>383</v>
      </c>
      <c r="GP65" s="64" t="s">
        <v>383</v>
      </c>
      <c r="GQ65" s="64" t="s">
        <v>383</v>
      </c>
      <c r="GR65" s="64" t="s">
        <v>383</v>
      </c>
      <c r="GS65" s="39" t="s">
        <v>383</v>
      </c>
      <c r="GT65" s="39">
        <v>0</v>
      </c>
      <c r="GU65" s="39" t="s">
        <v>383</v>
      </c>
      <c r="GV65" s="39"/>
      <c r="GW65" s="39">
        <v>1</v>
      </c>
      <c r="GX65" s="64">
        <v>100</v>
      </c>
      <c r="GY65" s="39" t="s">
        <v>3964</v>
      </c>
      <c r="GZ65" s="64">
        <v>1</v>
      </c>
      <c r="HA65" s="39">
        <v>100</v>
      </c>
      <c r="HB65" s="64" t="s">
        <v>3965</v>
      </c>
      <c r="HC65" s="39">
        <v>0</v>
      </c>
      <c r="HD65" s="39" t="s">
        <v>383</v>
      </c>
      <c r="HE65" s="39"/>
      <c r="HF65" s="39">
        <v>0</v>
      </c>
      <c r="HG65" s="39" t="s">
        <v>383</v>
      </c>
      <c r="HH65" s="39"/>
      <c r="HI65" s="64">
        <v>1</v>
      </c>
      <c r="HJ65" s="39">
        <v>100</v>
      </c>
      <c r="HK65" s="39"/>
      <c r="HL65" s="39">
        <v>0</v>
      </c>
      <c r="HM65" s="39" t="s">
        <v>383</v>
      </c>
      <c r="HN65" s="39"/>
      <c r="HO65" s="39">
        <v>0</v>
      </c>
      <c r="HP65" s="39" t="s">
        <v>383</v>
      </c>
      <c r="HQ65" s="39">
        <v>0</v>
      </c>
      <c r="HR65" s="39" t="s">
        <v>383</v>
      </c>
      <c r="HS65" s="39">
        <v>0</v>
      </c>
      <c r="HT65" s="39"/>
      <c r="HU65" s="39" t="s">
        <v>383</v>
      </c>
      <c r="HV65" s="39" t="s">
        <v>383</v>
      </c>
      <c r="HW65" s="39"/>
      <c r="HX65" s="39" t="s">
        <v>383</v>
      </c>
      <c r="HY65" s="39" t="s">
        <v>2417</v>
      </c>
      <c r="HZ65" s="39"/>
      <c r="IA65" s="39" t="s">
        <v>1743</v>
      </c>
      <c r="IB65" s="39"/>
      <c r="IC65" s="39">
        <v>0</v>
      </c>
      <c r="ID65" s="39">
        <v>0</v>
      </c>
      <c r="IE65" s="39" t="s">
        <v>383</v>
      </c>
      <c r="IF65" s="39" t="s">
        <v>383</v>
      </c>
      <c r="IG65" s="39">
        <v>1</v>
      </c>
      <c r="IH65" s="39">
        <v>7</v>
      </c>
      <c r="II65" s="39">
        <v>0</v>
      </c>
      <c r="IJ65" s="39">
        <v>1</v>
      </c>
      <c r="IK65" s="64">
        <v>0</v>
      </c>
      <c r="IL65" s="39">
        <v>0</v>
      </c>
      <c r="IM65" s="39">
        <v>0</v>
      </c>
      <c r="IN65" s="39" t="s">
        <v>383</v>
      </c>
      <c r="IO65" s="39" t="s">
        <v>383</v>
      </c>
      <c r="IP65" s="39" t="s">
        <v>383</v>
      </c>
      <c r="IQ65" s="39">
        <v>0</v>
      </c>
      <c r="IR65" s="39">
        <v>0</v>
      </c>
      <c r="IS65" s="39" t="s">
        <v>383</v>
      </c>
      <c r="IT65" s="39" t="s">
        <v>383</v>
      </c>
      <c r="IU65" s="39" t="s">
        <v>383</v>
      </c>
      <c r="IV65" s="39">
        <v>0</v>
      </c>
      <c r="IW65" s="39">
        <v>0</v>
      </c>
      <c r="IX65" s="39" t="s">
        <v>383</v>
      </c>
      <c r="IY65" s="39" t="s">
        <v>383</v>
      </c>
      <c r="IZ65" s="39" t="s">
        <v>383</v>
      </c>
      <c r="JA65" s="39">
        <v>1</v>
      </c>
      <c r="JB65" s="39">
        <v>3</v>
      </c>
      <c r="JC65" s="39">
        <v>1</v>
      </c>
      <c r="JD65" s="39">
        <v>1</v>
      </c>
      <c r="JE65" s="39">
        <v>1</v>
      </c>
      <c r="JF65" s="39">
        <v>0</v>
      </c>
      <c r="JG65" s="39">
        <v>0</v>
      </c>
      <c r="JH65" s="39" t="s">
        <v>383</v>
      </c>
      <c r="JI65" s="39" t="s">
        <v>383</v>
      </c>
      <c r="JJ65" s="39">
        <v>0</v>
      </c>
      <c r="JK65" s="39">
        <v>0</v>
      </c>
      <c r="JL65" s="39" t="s">
        <v>383</v>
      </c>
      <c r="JM65" s="39" t="s">
        <v>383</v>
      </c>
      <c r="JN65" s="39" t="s">
        <v>383</v>
      </c>
      <c r="JO65" s="39">
        <v>2</v>
      </c>
      <c r="JP65" s="64">
        <v>0</v>
      </c>
      <c r="JQ65" s="64">
        <v>0</v>
      </c>
      <c r="JR65" s="39">
        <v>0</v>
      </c>
      <c r="JS65" s="39">
        <v>0</v>
      </c>
      <c r="JT65" s="39">
        <v>1</v>
      </c>
      <c r="JU65" s="39">
        <v>1</v>
      </c>
      <c r="JV65" s="39">
        <v>0</v>
      </c>
      <c r="JW65" s="39">
        <v>0</v>
      </c>
      <c r="JX65" s="39">
        <v>0</v>
      </c>
      <c r="JY65" s="39">
        <v>0</v>
      </c>
      <c r="JZ65" s="39">
        <v>1</v>
      </c>
      <c r="KA65" s="39">
        <v>1</v>
      </c>
      <c r="KB65" s="39">
        <v>0</v>
      </c>
      <c r="KC65" s="39">
        <v>0</v>
      </c>
      <c r="KD65" s="39" t="s">
        <v>3966</v>
      </c>
      <c r="KE65" s="39">
        <v>0</v>
      </c>
      <c r="KF65" s="39"/>
      <c r="KG65" s="39" t="s">
        <v>3967</v>
      </c>
      <c r="KH65" s="39">
        <v>4</v>
      </c>
      <c r="KI65" s="39">
        <v>2</v>
      </c>
      <c r="KJ65" s="39" t="s">
        <v>3968</v>
      </c>
      <c r="KK65" s="39">
        <v>0</v>
      </c>
      <c r="KL65" s="39"/>
      <c r="KM65" s="39"/>
      <c r="KN65" s="39">
        <v>0</v>
      </c>
      <c r="KO65" s="39"/>
      <c r="KP65" s="39"/>
      <c r="KQ65" s="39">
        <v>0</v>
      </c>
      <c r="KR65" s="39">
        <v>0</v>
      </c>
      <c r="KS65" s="39" t="s">
        <v>3969</v>
      </c>
      <c r="KT65" s="39" t="s">
        <v>2068</v>
      </c>
      <c r="KU65" s="39">
        <v>0</v>
      </c>
      <c r="KV65" s="39">
        <v>0</v>
      </c>
      <c r="KW65" s="39">
        <v>0</v>
      </c>
      <c r="KX65" s="39">
        <v>0</v>
      </c>
      <c r="KY65" s="39">
        <v>0</v>
      </c>
      <c r="KZ65" s="39">
        <v>0</v>
      </c>
      <c r="LA65" s="39">
        <v>0</v>
      </c>
      <c r="LB65" s="39">
        <v>0</v>
      </c>
      <c r="LC65" s="39">
        <v>1</v>
      </c>
      <c r="LD65" s="39"/>
      <c r="LE65" s="39">
        <v>4</v>
      </c>
      <c r="LF65" s="39">
        <v>0</v>
      </c>
      <c r="LG65" s="39">
        <v>1</v>
      </c>
      <c r="LH65" s="39">
        <v>1</v>
      </c>
      <c r="LI65" s="39">
        <v>0</v>
      </c>
      <c r="LJ65" s="39" t="s">
        <v>3612</v>
      </c>
      <c r="LK65" s="39" t="s">
        <v>2421</v>
      </c>
      <c r="LL65" s="39">
        <v>1</v>
      </c>
      <c r="LM65" s="39">
        <v>0</v>
      </c>
      <c r="LN65" s="39">
        <v>0</v>
      </c>
      <c r="LO65" s="39">
        <v>0</v>
      </c>
      <c r="LP65" s="39">
        <v>0</v>
      </c>
      <c r="LQ65" s="39"/>
      <c r="LR65" s="39">
        <v>1</v>
      </c>
      <c r="LS65" s="39"/>
      <c r="LT65" s="64">
        <v>1</v>
      </c>
      <c r="LU65" s="39" t="s">
        <v>3970</v>
      </c>
      <c r="LV65" s="39">
        <v>1</v>
      </c>
      <c r="LW65" s="39">
        <v>1</v>
      </c>
      <c r="LX65" s="39">
        <v>0</v>
      </c>
      <c r="LY65" s="39"/>
      <c r="LZ65" s="39">
        <v>1</v>
      </c>
      <c r="MA65" s="39">
        <v>1</v>
      </c>
      <c r="MB65" s="39">
        <v>0</v>
      </c>
      <c r="MC65" s="39">
        <v>0</v>
      </c>
      <c r="MD65" s="39">
        <v>0</v>
      </c>
      <c r="ME65" s="39">
        <v>0</v>
      </c>
      <c r="MF65" s="39"/>
      <c r="MG65" s="39">
        <v>0</v>
      </c>
      <c r="MH65" s="39"/>
      <c r="MI65" s="39">
        <v>1</v>
      </c>
      <c r="MJ65" s="39"/>
      <c r="MK65" s="39">
        <v>0</v>
      </c>
      <c r="ML65" s="39">
        <v>1</v>
      </c>
      <c r="MM65" s="39">
        <v>1</v>
      </c>
      <c r="MN65" s="39">
        <v>0</v>
      </c>
      <c r="MO65" s="39" t="s">
        <v>3971</v>
      </c>
      <c r="MP65" s="39"/>
      <c r="MQ65" s="39">
        <v>0</v>
      </c>
      <c r="MR65" s="39">
        <v>0</v>
      </c>
      <c r="MS65" s="39"/>
      <c r="MT65" s="39"/>
      <c r="MU65" s="39"/>
      <c r="MV65" s="64">
        <v>1</v>
      </c>
      <c r="MW65" s="39" t="s">
        <v>3972</v>
      </c>
      <c r="MX65" s="64">
        <v>1</v>
      </c>
      <c r="MY65" s="64">
        <v>0</v>
      </c>
      <c r="MZ65" s="64">
        <v>0</v>
      </c>
      <c r="NA65" s="64">
        <v>0</v>
      </c>
      <c r="NB65" s="64">
        <v>0</v>
      </c>
      <c r="NC65" s="64">
        <v>0</v>
      </c>
      <c r="ND65" s="64">
        <v>0</v>
      </c>
      <c r="NE65" s="64">
        <v>0</v>
      </c>
      <c r="NF65" s="64">
        <v>0</v>
      </c>
      <c r="NG65" s="39"/>
      <c r="NH65" s="39" t="s">
        <v>3973</v>
      </c>
      <c r="NI65" s="39"/>
      <c r="NJ65" s="39" t="s">
        <v>2428</v>
      </c>
      <c r="NK65" s="39" t="s">
        <v>2428</v>
      </c>
      <c r="NL65" s="39" t="s">
        <v>2964</v>
      </c>
      <c r="NM65" s="39">
        <v>0</v>
      </c>
      <c r="NN65" s="39"/>
      <c r="NO65" s="39"/>
      <c r="NP65" s="39"/>
      <c r="NQ65" s="39"/>
      <c r="NR65" s="39"/>
      <c r="NS65" s="39"/>
      <c r="NT65" s="39"/>
      <c r="NU65" s="39"/>
      <c r="NV65" s="39"/>
      <c r="NW65" s="39">
        <v>0</v>
      </c>
      <c r="NX65" s="39"/>
      <c r="NY65" s="39">
        <v>1</v>
      </c>
      <c r="NZ65" s="39">
        <v>0</v>
      </c>
      <c r="OA65" s="39" t="s">
        <v>2564</v>
      </c>
      <c r="OB65" s="39">
        <v>0</v>
      </c>
      <c r="OC65" s="39">
        <v>1</v>
      </c>
      <c r="OD65" s="39">
        <v>0</v>
      </c>
      <c r="OE65" s="39">
        <v>0</v>
      </c>
      <c r="OF65" s="39">
        <v>0</v>
      </c>
      <c r="OG65" s="39">
        <v>0</v>
      </c>
      <c r="OH65" s="39">
        <v>0</v>
      </c>
      <c r="OI65" s="39">
        <v>0</v>
      </c>
      <c r="OJ65" s="39"/>
      <c r="OK65" s="39">
        <v>1</v>
      </c>
      <c r="OL65" s="39"/>
      <c r="OM65" s="39" t="s">
        <v>3974</v>
      </c>
      <c r="ON65" s="39">
        <v>0</v>
      </c>
      <c r="OO65" s="39">
        <v>0</v>
      </c>
      <c r="OP65" s="39">
        <v>0</v>
      </c>
      <c r="OQ65" s="39">
        <v>0</v>
      </c>
      <c r="OR65" s="39">
        <v>1</v>
      </c>
      <c r="OS65" s="39">
        <v>0</v>
      </c>
      <c r="OT65" s="39">
        <v>0</v>
      </c>
      <c r="OU65" s="39">
        <v>0</v>
      </c>
      <c r="OV65" s="39">
        <v>0</v>
      </c>
      <c r="OW65" s="39">
        <v>0</v>
      </c>
      <c r="OX65" s="39"/>
      <c r="OY65" s="39"/>
      <c r="OZ65" s="39" t="s">
        <v>2435</v>
      </c>
      <c r="PA65" s="39">
        <v>0</v>
      </c>
      <c r="PB65" s="39">
        <v>0</v>
      </c>
      <c r="PC65" s="39">
        <v>0</v>
      </c>
      <c r="PD65" s="39">
        <v>0</v>
      </c>
      <c r="PE65" s="39">
        <v>0</v>
      </c>
      <c r="PF65" s="39">
        <v>1</v>
      </c>
      <c r="PG65" s="39">
        <v>0</v>
      </c>
      <c r="PH65" s="39"/>
      <c r="PI65" s="39">
        <v>9</v>
      </c>
      <c r="PJ65" s="39" t="s">
        <v>2435</v>
      </c>
      <c r="PK65" s="39">
        <v>0</v>
      </c>
      <c r="PL65" s="39">
        <v>0</v>
      </c>
      <c r="PM65" s="39">
        <v>0</v>
      </c>
      <c r="PN65" s="39">
        <v>0</v>
      </c>
      <c r="PO65" s="39">
        <v>0</v>
      </c>
      <c r="PP65" s="39">
        <v>0</v>
      </c>
      <c r="PQ65" s="39">
        <v>0</v>
      </c>
      <c r="PR65" s="39">
        <v>0</v>
      </c>
      <c r="PS65" s="39">
        <v>1</v>
      </c>
      <c r="PT65" s="39"/>
      <c r="PU65" s="39"/>
      <c r="PV65" s="39"/>
      <c r="PW65" s="39">
        <v>1</v>
      </c>
      <c r="PX65" s="39">
        <v>1</v>
      </c>
      <c r="PY65" s="39"/>
      <c r="PZ65" s="39" t="s">
        <v>383</v>
      </c>
      <c r="QA65" s="39" t="s">
        <v>2418</v>
      </c>
      <c r="QB65" s="39"/>
      <c r="QC65" s="39"/>
      <c r="QD65" s="39">
        <v>1</v>
      </c>
      <c r="QE65" s="39">
        <v>1</v>
      </c>
      <c r="QF65" s="39">
        <v>0</v>
      </c>
      <c r="QG65" s="39">
        <v>0</v>
      </c>
      <c r="QH65" s="39">
        <v>0</v>
      </c>
      <c r="QI65" s="39">
        <v>0</v>
      </c>
      <c r="QJ65" s="39">
        <v>0</v>
      </c>
      <c r="QK65" s="39">
        <v>0</v>
      </c>
      <c r="QL65" s="39" t="s">
        <v>2651</v>
      </c>
      <c r="QM65" s="39" t="s">
        <v>2627</v>
      </c>
      <c r="QN65" s="39">
        <v>0</v>
      </c>
      <c r="QO65" s="39">
        <v>1</v>
      </c>
      <c r="QP65" s="39">
        <v>0</v>
      </c>
      <c r="QQ65" s="39">
        <v>0</v>
      </c>
      <c r="QR65" s="39">
        <v>0</v>
      </c>
      <c r="QS65" s="39"/>
      <c r="QT65" s="64" t="s">
        <v>3393</v>
      </c>
      <c r="QU65" s="64">
        <v>0</v>
      </c>
      <c r="QV65" s="39">
        <v>0</v>
      </c>
      <c r="QW65" s="39">
        <v>0</v>
      </c>
      <c r="QX65" s="39">
        <v>0</v>
      </c>
      <c r="QY65" s="39">
        <v>0</v>
      </c>
      <c r="QZ65" s="39">
        <v>1</v>
      </c>
      <c r="RA65" s="39">
        <v>1</v>
      </c>
      <c r="RB65" s="39" t="s">
        <v>2651</v>
      </c>
      <c r="RC65" s="39">
        <v>0</v>
      </c>
      <c r="RD65" s="39">
        <v>0</v>
      </c>
      <c r="RE65" s="39">
        <v>0</v>
      </c>
      <c r="RF65" s="39"/>
      <c r="RG65" s="39">
        <v>0</v>
      </c>
      <c r="RH65" s="39">
        <v>0</v>
      </c>
      <c r="RI65" s="39"/>
      <c r="RJ65" s="39">
        <v>0</v>
      </c>
      <c r="RK65" s="39">
        <v>0</v>
      </c>
      <c r="RL65" s="39"/>
      <c r="RM65" s="39">
        <v>0</v>
      </c>
      <c r="RN65" s="39">
        <v>0</v>
      </c>
      <c r="RO65" s="39"/>
      <c r="RP65" s="39">
        <v>0</v>
      </c>
      <c r="RQ65" s="39"/>
      <c r="RR65" s="39" t="s">
        <v>2435</v>
      </c>
      <c r="RS65" s="39">
        <v>0</v>
      </c>
      <c r="RT65" s="39">
        <v>0</v>
      </c>
      <c r="RU65" s="39">
        <v>0</v>
      </c>
      <c r="RV65" s="39">
        <v>0</v>
      </c>
      <c r="RW65" s="39">
        <v>0</v>
      </c>
      <c r="RX65" s="39">
        <v>0</v>
      </c>
      <c r="RY65" s="39">
        <v>0</v>
      </c>
      <c r="RZ65" s="39">
        <v>0</v>
      </c>
      <c r="SA65" s="39">
        <v>0</v>
      </c>
      <c r="SB65" s="39">
        <v>0</v>
      </c>
      <c r="SC65" s="39">
        <v>0</v>
      </c>
      <c r="SD65" s="39">
        <v>0</v>
      </c>
      <c r="SE65" s="39">
        <v>1</v>
      </c>
      <c r="SF65" s="39">
        <v>0</v>
      </c>
      <c r="SG65" s="39"/>
      <c r="SH65" s="39"/>
      <c r="SI65" s="39" t="s">
        <v>2435</v>
      </c>
      <c r="SJ65" s="39">
        <v>0</v>
      </c>
      <c r="SK65" s="39">
        <v>0</v>
      </c>
      <c r="SL65" s="39">
        <v>0</v>
      </c>
      <c r="SM65" s="39">
        <v>0</v>
      </c>
      <c r="SN65" s="39">
        <v>0</v>
      </c>
      <c r="SO65" s="39">
        <v>0</v>
      </c>
      <c r="SP65" s="39">
        <v>0</v>
      </c>
      <c r="SQ65" s="39">
        <v>0</v>
      </c>
      <c r="SR65" s="39">
        <v>0</v>
      </c>
      <c r="SS65" s="39">
        <v>1</v>
      </c>
      <c r="ST65" s="39"/>
      <c r="SU65" s="39" t="s">
        <v>2447</v>
      </c>
      <c r="SV65" s="39">
        <v>1</v>
      </c>
      <c r="SW65" s="39">
        <v>0</v>
      </c>
      <c r="SX65" s="39">
        <v>0</v>
      </c>
      <c r="SY65" s="39">
        <v>0</v>
      </c>
      <c r="SZ65" s="39">
        <v>0</v>
      </c>
      <c r="TA65" s="39"/>
      <c r="TB65" s="39"/>
      <c r="TC65" s="39"/>
      <c r="TD65" s="39">
        <v>0</v>
      </c>
      <c r="TE65" s="39"/>
      <c r="TF65" s="39">
        <v>1</v>
      </c>
      <c r="TG65" s="39"/>
      <c r="TH65" s="64" t="s">
        <v>3975</v>
      </c>
      <c r="TI65" s="39">
        <v>1</v>
      </c>
      <c r="TJ65" s="39">
        <v>0</v>
      </c>
      <c r="TK65" s="39">
        <v>0</v>
      </c>
      <c r="TL65" s="39">
        <v>0</v>
      </c>
      <c r="TM65" s="39">
        <v>0</v>
      </c>
      <c r="TN65" s="39">
        <v>0</v>
      </c>
      <c r="TO65" s="64">
        <v>1</v>
      </c>
      <c r="TP65" s="64">
        <v>0</v>
      </c>
      <c r="TQ65" s="39" t="s">
        <v>3654</v>
      </c>
      <c r="TR65" s="39">
        <v>0</v>
      </c>
      <c r="TS65" s="39" t="s">
        <v>383</v>
      </c>
      <c r="TT65" s="39" t="s">
        <v>383</v>
      </c>
      <c r="TU65" s="39" t="s">
        <v>383</v>
      </c>
      <c r="TV65" s="39" t="s">
        <v>383</v>
      </c>
      <c r="TW65" s="39" t="s">
        <v>383</v>
      </c>
      <c r="TX65" s="39" t="s">
        <v>383</v>
      </c>
      <c r="TY65" s="39" t="s">
        <v>383</v>
      </c>
      <c r="TZ65" s="39" t="s">
        <v>383</v>
      </c>
      <c r="UA65" s="39" t="s">
        <v>383</v>
      </c>
      <c r="UB65" s="39" t="s">
        <v>383</v>
      </c>
      <c r="UC65" s="39"/>
      <c r="UD65" s="39">
        <v>0</v>
      </c>
      <c r="UE65" s="39" t="s">
        <v>383</v>
      </c>
      <c r="UF65" s="39" t="s">
        <v>383</v>
      </c>
      <c r="UG65" s="39" t="s">
        <v>383</v>
      </c>
      <c r="UH65" s="39" t="s">
        <v>383</v>
      </c>
      <c r="UI65" s="39" t="s">
        <v>383</v>
      </c>
      <c r="UJ65" s="39" t="s">
        <v>383</v>
      </c>
      <c r="UK65" s="39" t="s">
        <v>383</v>
      </c>
      <c r="UL65" s="39" t="s">
        <v>383</v>
      </c>
      <c r="UM65" s="39" t="s">
        <v>383</v>
      </c>
      <c r="UN65" s="39" t="s">
        <v>383</v>
      </c>
      <c r="UO65" s="39" t="s">
        <v>383</v>
      </c>
      <c r="UP65" s="39" t="s">
        <v>383</v>
      </c>
      <c r="UQ65" s="39" t="s">
        <v>383</v>
      </c>
      <c r="UR65" s="39" t="s">
        <v>383</v>
      </c>
      <c r="US65" s="39" t="s">
        <v>383</v>
      </c>
      <c r="UT65" s="39" t="s">
        <v>383</v>
      </c>
      <c r="UU65" s="39" t="s">
        <v>383</v>
      </c>
      <c r="UV65" s="39" t="s">
        <v>383</v>
      </c>
      <c r="UW65" s="39" t="s">
        <v>383</v>
      </c>
      <c r="UX65" s="39" t="s">
        <v>383</v>
      </c>
      <c r="UY65" s="39" t="s">
        <v>383</v>
      </c>
      <c r="UZ65" s="39" t="s">
        <v>383</v>
      </c>
      <c r="VA65" s="39">
        <v>0</v>
      </c>
      <c r="VB65" s="39" t="s">
        <v>383</v>
      </c>
      <c r="VC65" s="39" t="s">
        <v>383</v>
      </c>
      <c r="VD65" s="39" t="s">
        <v>383</v>
      </c>
      <c r="VE65" s="39" t="s">
        <v>383</v>
      </c>
      <c r="VF65" s="39" t="s">
        <v>383</v>
      </c>
      <c r="VG65" s="39" t="s">
        <v>383</v>
      </c>
      <c r="VH65" s="39"/>
      <c r="VI65" s="39">
        <v>1</v>
      </c>
      <c r="VJ65" s="39">
        <v>0</v>
      </c>
      <c r="VK65" s="39">
        <v>0</v>
      </c>
      <c r="VL65" s="39"/>
      <c r="VM65" s="39">
        <v>1</v>
      </c>
      <c r="VN65" s="39">
        <v>1</v>
      </c>
      <c r="VO65" s="39"/>
      <c r="VP65" s="39">
        <v>0</v>
      </c>
      <c r="VQ65" s="39">
        <v>0</v>
      </c>
      <c r="VR65" s="39">
        <v>0</v>
      </c>
      <c r="VS65" s="39">
        <v>0</v>
      </c>
      <c r="VT65" s="39"/>
      <c r="VU65" s="39">
        <v>1</v>
      </c>
      <c r="VV65" s="39"/>
      <c r="VW65" s="39" t="s">
        <v>2741</v>
      </c>
      <c r="VX65" s="39">
        <v>0</v>
      </c>
      <c r="VY65" s="39">
        <v>1</v>
      </c>
      <c r="VZ65" s="39">
        <v>0</v>
      </c>
      <c r="WA65" s="39">
        <v>0</v>
      </c>
      <c r="WB65" s="39">
        <v>0</v>
      </c>
      <c r="WC65" s="39">
        <v>0</v>
      </c>
      <c r="WD65" s="39">
        <v>0</v>
      </c>
      <c r="WE65" s="39">
        <v>0</v>
      </c>
      <c r="WF65" s="39">
        <v>0</v>
      </c>
      <c r="WG65" s="39">
        <v>0</v>
      </c>
      <c r="WH65" s="39">
        <v>0</v>
      </c>
      <c r="WI65" s="39">
        <v>0</v>
      </c>
      <c r="WJ65" s="39">
        <v>0</v>
      </c>
      <c r="WK65" s="39">
        <v>1</v>
      </c>
      <c r="WL65" s="39" t="s">
        <v>2540</v>
      </c>
      <c r="WM65" s="39" t="s">
        <v>2541</v>
      </c>
      <c r="WN65" s="39"/>
      <c r="WO65" s="39">
        <f t="shared" si="6"/>
        <v>1</v>
      </c>
      <c r="WP65" s="39" t="s">
        <v>2577</v>
      </c>
      <c r="WQ65" s="39"/>
      <c r="WR65" s="39" t="s">
        <v>3976</v>
      </c>
      <c r="WS65" s="39">
        <v>0</v>
      </c>
      <c r="WT65" s="39">
        <v>0</v>
      </c>
      <c r="WU65" s="39">
        <v>1</v>
      </c>
      <c r="WV65" s="39">
        <v>0</v>
      </c>
      <c r="WW65" s="39">
        <v>0</v>
      </c>
      <c r="WX65" s="39">
        <v>0</v>
      </c>
      <c r="WY65" s="39">
        <v>0</v>
      </c>
      <c r="WZ65" s="39">
        <v>0</v>
      </c>
      <c r="XA65" s="39">
        <v>0</v>
      </c>
      <c r="XB65" s="39">
        <v>0</v>
      </c>
      <c r="XC65" s="39">
        <v>0</v>
      </c>
      <c r="XD65" s="39"/>
      <c r="XE65" s="39"/>
      <c r="XF65" s="39">
        <f t="shared" si="5"/>
        <v>0</v>
      </c>
      <c r="XG65" s="39" t="s">
        <v>2447</v>
      </c>
      <c r="XH65" s="39">
        <v>1</v>
      </c>
      <c r="XI65" s="39">
        <v>0</v>
      </c>
      <c r="XJ65" s="39">
        <v>0</v>
      </c>
      <c r="XK65" s="39">
        <v>0</v>
      </c>
      <c r="XL65" s="39">
        <v>0</v>
      </c>
      <c r="XM65" s="39"/>
      <c r="XN65" s="39"/>
      <c r="XO65" s="57" t="e">
        <f>SUM(XF65+WO65+VA65+UD65+TR65+TD65+#REF!)</f>
        <v>#REF!</v>
      </c>
      <c r="XP65" s="57">
        <v>2</v>
      </c>
      <c r="XQ65" s="56">
        <v>0</v>
      </c>
    </row>
    <row r="66" spans="1:641" ht="15" customHeight="1" x14ac:dyDescent="0.2">
      <c r="A66" s="63">
        <v>42441</v>
      </c>
      <c r="B66" s="63" t="s">
        <v>1250</v>
      </c>
      <c r="C66" s="52" t="s">
        <v>1279</v>
      </c>
      <c r="D66" s="39" t="s">
        <v>3093</v>
      </c>
      <c r="E66" s="52" t="s">
        <v>3945</v>
      </c>
      <c r="F66" s="52" t="s">
        <v>3977</v>
      </c>
      <c r="G66" s="52">
        <v>8.9000190000000003</v>
      </c>
      <c r="H66" s="52">
        <v>-79.962907000000001</v>
      </c>
      <c r="I66" s="52">
        <v>8.9000539849999996</v>
      </c>
      <c r="J66" s="52">
        <v>-79.963160040000005</v>
      </c>
      <c r="K66" s="52">
        <v>-79.962907000000001</v>
      </c>
      <c r="L66" s="52">
        <v>154.98810440400001</v>
      </c>
      <c r="M66" s="39">
        <v>16</v>
      </c>
      <c r="N66" s="39"/>
      <c r="O66" s="39">
        <v>2</v>
      </c>
      <c r="P66" s="39" t="s">
        <v>3978</v>
      </c>
      <c r="Q66" s="39">
        <v>1</v>
      </c>
      <c r="R66" s="41">
        <v>34</v>
      </c>
      <c r="S66" s="39">
        <v>1</v>
      </c>
      <c r="T66" s="39">
        <v>0</v>
      </c>
      <c r="U66" s="39" t="s">
        <v>2454</v>
      </c>
      <c r="V66" s="39" t="s">
        <v>3979</v>
      </c>
      <c r="W66" s="39" t="s">
        <v>2598</v>
      </c>
      <c r="X66" s="39" t="s">
        <v>383</v>
      </c>
      <c r="Y66" s="39"/>
      <c r="Z66" s="39">
        <v>1</v>
      </c>
      <c r="AA66" s="39">
        <v>0</v>
      </c>
      <c r="AB66" s="39">
        <v>0</v>
      </c>
      <c r="AC66" s="39">
        <v>0</v>
      </c>
      <c r="AD66" s="39">
        <v>0</v>
      </c>
      <c r="AE66" s="39">
        <v>0</v>
      </c>
      <c r="AF66" s="39">
        <v>0</v>
      </c>
      <c r="AG66" s="39" t="s">
        <v>2401</v>
      </c>
      <c r="AH66" s="39" t="s">
        <v>383</v>
      </c>
      <c r="AI66" s="39">
        <v>0</v>
      </c>
      <c r="AJ66" s="39">
        <v>0</v>
      </c>
      <c r="AK66" s="39">
        <v>0</v>
      </c>
      <c r="AL66" s="39">
        <v>1</v>
      </c>
      <c r="AM66" s="39">
        <v>0</v>
      </c>
      <c r="AN66" s="39">
        <v>0</v>
      </c>
      <c r="AO66" s="39">
        <v>0</v>
      </c>
      <c r="AP66" s="39"/>
      <c r="AQ66" s="39">
        <v>0</v>
      </c>
      <c r="AR66" s="39"/>
      <c r="AS66" s="39">
        <v>5</v>
      </c>
      <c r="AT66" s="39">
        <v>14</v>
      </c>
      <c r="AU66" s="39">
        <v>2</v>
      </c>
      <c r="AV66" s="39"/>
      <c r="AW66" s="39">
        <v>1</v>
      </c>
      <c r="AX66" s="39" t="s">
        <v>383</v>
      </c>
      <c r="AY66" s="39">
        <v>1</v>
      </c>
      <c r="AZ66" s="39">
        <v>0</v>
      </c>
      <c r="BA66" s="39">
        <v>0</v>
      </c>
      <c r="BB66" s="39">
        <v>0</v>
      </c>
      <c r="BC66" s="39"/>
      <c r="BD66" s="39">
        <v>2</v>
      </c>
      <c r="BE66" s="39" t="s">
        <v>383</v>
      </c>
      <c r="BF66" s="39">
        <v>0</v>
      </c>
      <c r="BG66" s="39">
        <v>1</v>
      </c>
      <c r="BH66" s="39">
        <v>0</v>
      </c>
      <c r="BI66" s="39">
        <v>0</v>
      </c>
      <c r="BJ66" s="39"/>
      <c r="BK66" s="39">
        <v>4</v>
      </c>
      <c r="BL66" s="39">
        <v>7</v>
      </c>
      <c r="BM66" s="64" t="s">
        <v>383</v>
      </c>
      <c r="BN66" s="39">
        <v>0</v>
      </c>
      <c r="BO66" s="39">
        <v>0</v>
      </c>
      <c r="BP66" s="39">
        <v>0</v>
      </c>
      <c r="BQ66" s="39">
        <v>0</v>
      </c>
      <c r="BR66" s="39">
        <v>0</v>
      </c>
      <c r="BS66" s="39">
        <v>0</v>
      </c>
      <c r="BT66" s="39">
        <v>1</v>
      </c>
      <c r="BU66" s="39" t="s">
        <v>2625</v>
      </c>
      <c r="BV66" s="39">
        <v>3</v>
      </c>
      <c r="BW66" s="39">
        <v>1</v>
      </c>
      <c r="BX66" s="39"/>
      <c r="BY66" s="39">
        <v>1</v>
      </c>
      <c r="BZ66" s="39">
        <v>0</v>
      </c>
      <c r="CA66" s="39">
        <v>0</v>
      </c>
      <c r="CB66" s="39">
        <v>0</v>
      </c>
      <c r="CC66" s="39"/>
      <c r="CD66" s="39">
        <v>2</v>
      </c>
      <c r="CE66" s="39">
        <v>1</v>
      </c>
      <c r="CF66" s="39"/>
      <c r="CG66" s="39">
        <v>2</v>
      </c>
      <c r="CH66" s="39"/>
      <c r="CI66" s="39">
        <v>3</v>
      </c>
      <c r="CJ66" s="39">
        <v>3</v>
      </c>
      <c r="CK66" s="39"/>
      <c r="CL66" s="39" t="s">
        <v>2404</v>
      </c>
      <c r="CM66" s="39"/>
      <c r="CN66" s="39">
        <v>1</v>
      </c>
      <c r="CO66" s="39">
        <v>1</v>
      </c>
      <c r="CP66" s="39">
        <v>0</v>
      </c>
      <c r="CQ66" s="39"/>
      <c r="CR66" s="39">
        <v>0</v>
      </c>
      <c r="CS66" s="39"/>
      <c r="CT66" s="39">
        <v>0</v>
      </c>
      <c r="CU66" s="39">
        <v>1</v>
      </c>
      <c r="CV66" s="39">
        <v>0</v>
      </c>
      <c r="CW66" s="39"/>
      <c r="CX66" s="39">
        <v>1</v>
      </c>
      <c r="CY66" s="39">
        <v>0</v>
      </c>
      <c r="CZ66" s="41"/>
      <c r="DA66" s="39">
        <v>0</v>
      </c>
      <c r="DB66" s="39"/>
      <c r="DC66" s="39">
        <v>0</v>
      </c>
      <c r="DD66" s="39"/>
      <c r="DE66" s="39">
        <v>1</v>
      </c>
      <c r="DF66" s="41">
        <v>1</v>
      </c>
      <c r="DG66" s="39">
        <v>0</v>
      </c>
      <c r="DH66" s="39"/>
      <c r="DI66" s="39">
        <v>0</v>
      </c>
      <c r="DJ66" s="39"/>
      <c r="DK66" s="39"/>
      <c r="DL66" s="39">
        <v>0</v>
      </c>
      <c r="DM66" s="39"/>
      <c r="DN66" s="39">
        <v>0</v>
      </c>
      <c r="DO66" s="39"/>
      <c r="DP66" s="39">
        <v>0</v>
      </c>
      <c r="DQ66" s="39"/>
      <c r="DR66" s="39">
        <v>0</v>
      </c>
      <c r="DS66" s="39"/>
      <c r="DT66" s="39">
        <v>0</v>
      </c>
      <c r="DU66" s="39"/>
      <c r="DV66" s="39">
        <v>0</v>
      </c>
      <c r="DW66" s="39"/>
      <c r="DX66" s="39">
        <v>0</v>
      </c>
      <c r="DY66" s="39"/>
      <c r="DZ66" s="39">
        <v>0</v>
      </c>
      <c r="EA66" s="39"/>
      <c r="EB66" s="39">
        <v>0</v>
      </c>
      <c r="EC66" s="39">
        <v>1</v>
      </c>
      <c r="ED66" s="39" t="s">
        <v>3980</v>
      </c>
      <c r="EE66" s="64" t="s">
        <v>3981</v>
      </c>
      <c r="EF66" s="39">
        <v>0</v>
      </c>
      <c r="EG66" s="39"/>
      <c r="EH66" s="39">
        <v>0</v>
      </c>
      <c r="EI66" s="39" t="s">
        <v>383</v>
      </c>
      <c r="EJ66" s="39" t="s">
        <v>383</v>
      </c>
      <c r="EK66" s="39" t="s">
        <v>383</v>
      </c>
      <c r="EL66" s="39" t="s">
        <v>383</v>
      </c>
      <c r="EM66" s="39" t="s">
        <v>383</v>
      </c>
      <c r="EN66" s="39" t="s">
        <v>383</v>
      </c>
      <c r="EO66" s="39">
        <v>0</v>
      </c>
      <c r="EP66" s="39" t="s">
        <v>383</v>
      </c>
      <c r="EQ66" s="39" t="s">
        <v>383</v>
      </c>
      <c r="ER66" s="39" t="s">
        <v>383</v>
      </c>
      <c r="ES66" s="39" t="s">
        <v>383</v>
      </c>
      <c r="ET66" s="39" t="s">
        <v>383</v>
      </c>
      <c r="EU66" s="39" t="s">
        <v>383</v>
      </c>
      <c r="EV66" s="39">
        <v>1</v>
      </c>
      <c r="EW66" s="39" t="s">
        <v>825</v>
      </c>
      <c r="EX66" s="39" t="s">
        <v>2413</v>
      </c>
      <c r="EY66" s="39" t="s">
        <v>2466</v>
      </c>
      <c r="EZ66" s="39" t="s">
        <v>3982</v>
      </c>
      <c r="FA66" s="39" t="s">
        <v>2464</v>
      </c>
      <c r="FB66" s="39">
        <v>0</v>
      </c>
      <c r="FC66" s="39">
        <v>1</v>
      </c>
      <c r="FD66" s="39" t="s">
        <v>761</v>
      </c>
      <c r="FE66" s="39" t="s">
        <v>2413</v>
      </c>
      <c r="FF66" s="39" t="s">
        <v>2410</v>
      </c>
      <c r="FG66" s="39" t="s">
        <v>3104</v>
      </c>
      <c r="FH66" s="39" t="s">
        <v>2469</v>
      </c>
      <c r="FI66" s="39">
        <v>0</v>
      </c>
      <c r="FJ66" s="39">
        <v>1</v>
      </c>
      <c r="FK66" s="39">
        <v>9</v>
      </c>
      <c r="FL66" s="39" t="s">
        <v>2498</v>
      </c>
      <c r="FM66" s="39" t="s">
        <v>2466</v>
      </c>
      <c r="FN66" s="39" t="s">
        <v>3983</v>
      </c>
      <c r="FO66" s="39" t="s">
        <v>2415</v>
      </c>
      <c r="FP66" s="39">
        <v>0</v>
      </c>
      <c r="FQ66" s="39">
        <v>0</v>
      </c>
      <c r="FR66" s="39" t="s">
        <v>383</v>
      </c>
      <c r="FS66" s="39" t="s">
        <v>383</v>
      </c>
      <c r="FT66" s="39" t="s">
        <v>383</v>
      </c>
      <c r="FU66" s="39" t="s">
        <v>383</v>
      </c>
      <c r="FV66" s="39" t="s">
        <v>383</v>
      </c>
      <c r="FW66" s="39" t="s">
        <v>383</v>
      </c>
      <c r="FX66" s="39">
        <v>0</v>
      </c>
      <c r="FY66" s="39" t="s">
        <v>383</v>
      </c>
      <c r="FZ66" s="39" t="s">
        <v>383</v>
      </c>
      <c r="GA66" s="39" t="s">
        <v>383</v>
      </c>
      <c r="GB66" s="39" t="s">
        <v>383</v>
      </c>
      <c r="GC66" s="39" t="s">
        <v>383</v>
      </c>
      <c r="GD66" s="39" t="s">
        <v>383</v>
      </c>
      <c r="GE66" s="39">
        <v>1</v>
      </c>
      <c r="GF66" s="39">
        <v>3</v>
      </c>
      <c r="GG66" s="39" t="s">
        <v>2413</v>
      </c>
      <c r="GH66" s="39" t="s">
        <v>2466</v>
      </c>
      <c r="GI66" s="39" t="s">
        <v>3984</v>
      </c>
      <c r="GJ66" s="39" t="s">
        <v>2469</v>
      </c>
      <c r="GK66" s="39">
        <v>1</v>
      </c>
      <c r="GL66" s="39">
        <v>0</v>
      </c>
      <c r="GM66" s="64" t="s">
        <v>383</v>
      </c>
      <c r="GN66" s="64" t="s">
        <v>383</v>
      </c>
      <c r="GO66" s="64" t="s">
        <v>383</v>
      </c>
      <c r="GP66" s="64" t="s">
        <v>383</v>
      </c>
      <c r="GQ66" s="64" t="s">
        <v>383</v>
      </c>
      <c r="GR66" s="64" t="s">
        <v>383</v>
      </c>
      <c r="GS66" s="39" t="s">
        <v>383</v>
      </c>
      <c r="GT66" s="39">
        <v>0</v>
      </c>
      <c r="GU66" s="39" t="s">
        <v>383</v>
      </c>
      <c r="GV66" s="39"/>
      <c r="GW66" s="39">
        <v>1</v>
      </c>
      <c r="GX66" s="39">
        <v>5</v>
      </c>
      <c r="GY66" s="39" t="s">
        <v>3985</v>
      </c>
      <c r="GZ66" s="39">
        <v>1</v>
      </c>
      <c r="HA66" s="39">
        <v>5</v>
      </c>
      <c r="HB66" s="39"/>
      <c r="HC66" s="39">
        <v>1</v>
      </c>
      <c r="HD66" s="39">
        <v>10</v>
      </c>
      <c r="HE66" s="39"/>
      <c r="HF66" s="39">
        <v>0</v>
      </c>
      <c r="HG66" s="39" t="s">
        <v>383</v>
      </c>
      <c r="HH66" s="39"/>
      <c r="HI66" s="39">
        <v>1</v>
      </c>
      <c r="HJ66" s="39">
        <v>5</v>
      </c>
      <c r="HK66" s="39"/>
      <c r="HL66" s="39">
        <v>0</v>
      </c>
      <c r="HM66" s="39" t="s">
        <v>383</v>
      </c>
      <c r="HN66" s="39"/>
      <c r="HO66" s="39">
        <v>0</v>
      </c>
      <c r="HP66" s="39" t="s">
        <v>383</v>
      </c>
      <c r="HQ66" s="39">
        <v>0</v>
      </c>
      <c r="HR66" s="39" t="s">
        <v>383</v>
      </c>
      <c r="HS66" s="39">
        <v>0</v>
      </c>
      <c r="HT66" s="39"/>
      <c r="HU66" s="39" t="s">
        <v>383</v>
      </c>
      <c r="HV66" s="39" t="s">
        <v>383</v>
      </c>
      <c r="HW66" s="39"/>
      <c r="HX66" s="39" t="s">
        <v>383</v>
      </c>
      <c r="HY66" s="39" t="s">
        <v>2584</v>
      </c>
      <c r="HZ66" s="39"/>
      <c r="IA66" s="39" t="s">
        <v>1738</v>
      </c>
      <c r="IB66" s="39"/>
      <c r="IC66" s="39">
        <v>0</v>
      </c>
      <c r="ID66" s="39">
        <v>0</v>
      </c>
      <c r="IE66" s="39" t="s">
        <v>383</v>
      </c>
      <c r="IF66" s="39" t="s">
        <v>383</v>
      </c>
      <c r="IG66" s="39">
        <v>1</v>
      </c>
      <c r="IH66" s="39">
        <v>12</v>
      </c>
      <c r="II66" s="39">
        <v>0</v>
      </c>
      <c r="IJ66" s="39">
        <v>1</v>
      </c>
      <c r="IK66" s="39">
        <v>1</v>
      </c>
      <c r="IL66" s="39">
        <v>0</v>
      </c>
      <c r="IM66" s="39">
        <v>0</v>
      </c>
      <c r="IN66" s="39" t="s">
        <v>383</v>
      </c>
      <c r="IO66" s="39" t="s">
        <v>383</v>
      </c>
      <c r="IP66" s="39" t="s">
        <v>383</v>
      </c>
      <c r="IQ66" s="39">
        <v>0</v>
      </c>
      <c r="IR66" s="39">
        <v>0</v>
      </c>
      <c r="IS66" s="39" t="s">
        <v>383</v>
      </c>
      <c r="IT66" s="39" t="s">
        <v>383</v>
      </c>
      <c r="IU66" s="39" t="s">
        <v>383</v>
      </c>
      <c r="IV66" s="39">
        <v>0</v>
      </c>
      <c r="IW66" s="39">
        <v>0</v>
      </c>
      <c r="IX66" s="39" t="s">
        <v>383</v>
      </c>
      <c r="IY66" s="39" t="s">
        <v>383</v>
      </c>
      <c r="IZ66" s="39" t="s">
        <v>383</v>
      </c>
      <c r="JA66" s="39">
        <v>0</v>
      </c>
      <c r="JB66" s="39">
        <v>0</v>
      </c>
      <c r="JC66" s="39" t="s">
        <v>383</v>
      </c>
      <c r="JD66" s="39" t="s">
        <v>383</v>
      </c>
      <c r="JE66" s="39" t="s">
        <v>383</v>
      </c>
      <c r="JF66" s="39">
        <v>0</v>
      </c>
      <c r="JG66" s="39">
        <v>0</v>
      </c>
      <c r="JH66" s="39" t="s">
        <v>383</v>
      </c>
      <c r="JI66" s="39" t="s">
        <v>383</v>
      </c>
      <c r="JJ66" s="39">
        <v>0</v>
      </c>
      <c r="JK66" s="39">
        <v>0</v>
      </c>
      <c r="JL66" s="39" t="s">
        <v>383</v>
      </c>
      <c r="JM66" s="39" t="s">
        <v>383</v>
      </c>
      <c r="JN66" s="39" t="s">
        <v>383</v>
      </c>
      <c r="JO66" s="39">
        <v>1</v>
      </c>
      <c r="JP66" s="64">
        <v>0</v>
      </c>
      <c r="JQ66" s="64">
        <v>0</v>
      </c>
      <c r="JR66" s="39">
        <v>1</v>
      </c>
      <c r="JS66" s="64">
        <v>1</v>
      </c>
      <c r="JT66" s="39">
        <v>2</v>
      </c>
      <c r="JU66" s="39">
        <v>2</v>
      </c>
      <c r="JV66" s="39">
        <v>2</v>
      </c>
      <c r="JW66" s="39">
        <v>2</v>
      </c>
      <c r="JX66" s="39">
        <v>0</v>
      </c>
      <c r="JY66" s="39">
        <v>0</v>
      </c>
      <c r="JZ66" s="39">
        <v>2</v>
      </c>
      <c r="KA66" s="64">
        <v>2</v>
      </c>
      <c r="KB66" s="39">
        <v>1</v>
      </c>
      <c r="KC66" s="39">
        <v>1</v>
      </c>
      <c r="KD66" s="64">
        <v>1</v>
      </c>
      <c r="KE66" s="39">
        <v>35</v>
      </c>
      <c r="KF66" s="39">
        <v>4000</v>
      </c>
      <c r="KG66" s="39"/>
      <c r="KH66" s="39">
        <v>7</v>
      </c>
      <c r="KI66" s="39">
        <v>4</v>
      </c>
      <c r="KJ66" s="39"/>
      <c r="KK66" s="39">
        <v>8</v>
      </c>
      <c r="KL66" s="39" t="s">
        <v>3986</v>
      </c>
      <c r="KM66" s="39"/>
      <c r="KN66" s="39">
        <v>8</v>
      </c>
      <c r="KO66" s="39" t="s">
        <v>3986</v>
      </c>
      <c r="KP66" s="39"/>
      <c r="KQ66" s="39">
        <v>3</v>
      </c>
      <c r="KR66" s="39" t="s">
        <v>3764</v>
      </c>
      <c r="KS66" s="39" t="s">
        <v>2897</v>
      </c>
      <c r="KT66" s="39" t="s">
        <v>3987</v>
      </c>
      <c r="KU66" s="39">
        <v>0</v>
      </c>
      <c r="KV66" s="39">
        <v>0</v>
      </c>
      <c r="KW66" s="39">
        <v>1</v>
      </c>
      <c r="KX66" s="39">
        <v>1</v>
      </c>
      <c r="KY66" s="39">
        <v>0</v>
      </c>
      <c r="KZ66" s="39">
        <v>0</v>
      </c>
      <c r="LA66" s="39">
        <v>1</v>
      </c>
      <c r="LB66" s="39">
        <v>0</v>
      </c>
      <c r="LC66" s="39">
        <v>0</v>
      </c>
      <c r="LD66" s="39" t="s">
        <v>3988</v>
      </c>
      <c r="LE66" s="39">
        <v>4</v>
      </c>
      <c r="LF66" s="39">
        <v>1</v>
      </c>
      <c r="LG66" s="39">
        <v>1</v>
      </c>
      <c r="LH66" s="39">
        <v>0</v>
      </c>
      <c r="LI66" s="39">
        <v>0</v>
      </c>
      <c r="LJ66" s="39" t="s">
        <v>3672</v>
      </c>
      <c r="LK66" s="39" t="s">
        <v>2421</v>
      </c>
      <c r="LL66" s="39">
        <v>1</v>
      </c>
      <c r="LM66" s="39">
        <v>0</v>
      </c>
      <c r="LN66" s="39">
        <v>0</v>
      </c>
      <c r="LO66" s="39">
        <v>0</v>
      </c>
      <c r="LP66" s="39">
        <v>0</v>
      </c>
      <c r="LQ66" s="39"/>
      <c r="LR66" s="39">
        <v>1</v>
      </c>
      <c r="LS66" s="39"/>
      <c r="LT66" s="39">
        <v>1</v>
      </c>
      <c r="LU66" s="39" t="s">
        <v>3989</v>
      </c>
      <c r="LV66" s="39">
        <v>1</v>
      </c>
      <c r="LW66" s="39">
        <v>0</v>
      </c>
      <c r="LX66" s="39">
        <v>0</v>
      </c>
      <c r="LY66" s="39"/>
      <c r="LZ66" s="39">
        <v>1</v>
      </c>
      <c r="MA66" s="39">
        <v>1</v>
      </c>
      <c r="MB66" s="39">
        <v>0</v>
      </c>
      <c r="MC66" s="39">
        <v>1</v>
      </c>
      <c r="MD66" s="39">
        <v>0</v>
      </c>
      <c r="ME66" s="39">
        <v>0</v>
      </c>
      <c r="MF66" s="39"/>
      <c r="MG66" s="39">
        <v>0</v>
      </c>
      <c r="MH66" s="39"/>
      <c r="MI66" s="39">
        <v>0</v>
      </c>
      <c r="MJ66" s="39"/>
      <c r="MK66" s="39">
        <v>1</v>
      </c>
      <c r="ML66" s="39">
        <v>1</v>
      </c>
      <c r="MM66" s="39">
        <v>1</v>
      </c>
      <c r="MN66" s="39">
        <v>0</v>
      </c>
      <c r="MO66" s="39"/>
      <c r="MP66" s="39"/>
      <c r="MQ66" s="39">
        <v>1</v>
      </c>
      <c r="MR66" s="39">
        <v>0</v>
      </c>
      <c r="MS66" s="39" t="s">
        <v>3990</v>
      </c>
      <c r="MT66" s="39"/>
      <c r="MU66" s="39"/>
      <c r="MV66" s="39">
        <v>1</v>
      </c>
      <c r="MW66" s="39" t="s">
        <v>2901</v>
      </c>
      <c r="MX66" s="39">
        <v>1</v>
      </c>
      <c r="MY66" s="39">
        <v>0</v>
      </c>
      <c r="MZ66" s="39">
        <v>1</v>
      </c>
      <c r="NA66" s="39">
        <v>0</v>
      </c>
      <c r="NB66" s="39">
        <v>0</v>
      </c>
      <c r="NC66" s="39">
        <v>0</v>
      </c>
      <c r="ND66" s="39">
        <v>0</v>
      </c>
      <c r="NE66" s="39">
        <v>0</v>
      </c>
      <c r="NF66" s="39">
        <v>0</v>
      </c>
      <c r="NG66" s="39"/>
      <c r="NH66" s="39" t="s">
        <v>3991</v>
      </c>
      <c r="NI66" s="39"/>
      <c r="NJ66" s="39" t="s">
        <v>3992</v>
      </c>
      <c r="NK66" s="39" t="s">
        <v>3993</v>
      </c>
      <c r="NL66" s="39" t="s">
        <v>3994</v>
      </c>
      <c r="NM66" s="39">
        <v>1</v>
      </c>
      <c r="NN66" s="39" t="s">
        <v>3824</v>
      </c>
      <c r="NO66" s="39" t="s">
        <v>3825</v>
      </c>
      <c r="NP66" s="39">
        <v>0</v>
      </c>
      <c r="NQ66" s="39" t="s">
        <v>2520</v>
      </c>
      <c r="NR66" s="39" t="s">
        <v>3995</v>
      </c>
      <c r="NS66" s="39"/>
      <c r="NT66" s="39"/>
      <c r="NU66" s="39"/>
      <c r="NV66" s="39"/>
      <c r="NW66" s="39">
        <v>0</v>
      </c>
      <c r="NX66" s="39"/>
      <c r="NY66" s="39">
        <v>0</v>
      </c>
      <c r="NZ66" s="39">
        <v>0</v>
      </c>
      <c r="OA66" s="39" t="s">
        <v>2760</v>
      </c>
      <c r="OB66" s="39">
        <v>0</v>
      </c>
      <c r="OC66" s="39">
        <v>0</v>
      </c>
      <c r="OD66" s="39">
        <v>0</v>
      </c>
      <c r="OE66" s="39">
        <v>0</v>
      </c>
      <c r="OF66" s="39">
        <v>0</v>
      </c>
      <c r="OG66" s="39">
        <v>0</v>
      </c>
      <c r="OH66" s="39">
        <v>1</v>
      </c>
      <c r="OI66" s="39">
        <v>0</v>
      </c>
      <c r="OJ66" s="39"/>
      <c r="OK66" s="39" t="s">
        <v>383</v>
      </c>
      <c r="OL66" s="39"/>
      <c r="OM66" s="64" t="s">
        <v>383</v>
      </c>
      <c r="ON66" s="39" t="s">
        <v>383</v>
      </c>
      <c r="OO66" s="39" t="s">
        <v>383</v>
      </c>
      <c r="OP66" s="39" t="s">
        <v>383</v>
      </c>
      <c r="OQ66" s="39" t="s">
        <v>383</v>
      </c>
      <c r="OR66" s="39" t="s">
        <v>383</v>
      </c>
      <c r="OS66" s="39" t="s">
        <v>383</v>
      </c>
      <c r="OT66" s="39" t="s">
        <v>383</v>
      </c>
      <c r="OU66" s="39" t="s">
        <v>383</v>
      </c>
      <c r="OV66" s="39" t="s">
        <v>383</v>
      </c>
      <c r="OW66" s="39" t="s">
        <v>383</v>
      </c>
      <c r="OX66" s="39"/>
      <c r="OY66" s="39"/>
      <c r="OZ66" s="39" t="s">
        <v>383</v>
      </c>
      <c r="PA66" s="39" t="s">
        <v>383</v>
      </c>
      <c r="PB66" s="39" t="s">
        <v>383</v>
      </c>
      <c r="PC66" s="39" t="s">
        <v>383</v>
      </c>
      <c r="PD66" s="39" t="s">
        <v>383</v>
      </c>
      <c r="PE66" s="39" t="s">
        <v>383</v>
      </c>
      <c r="PF66" s="39" t="s">
        <v>383</v>
      </c>
      <c r="PG66" s="39" t="s">
        <v>383</v>
      </c>
      <c r="PH66" s="39" t="s">
        <v>383</v>
      </c>
      <c r="PI66" s="39" t="s">
        <v>383</v>
      </c>
      <c r="PJ66" s="39" t="s">
        <v>383</v>
      </c>
      <c r="PK66" s="39" t="s">
        <v>383</v>
      </c>
      <c r="PL66" s="39" t="s">
        <v>383</v>
      </c>
      <c r="PM66" s="39" t="s">
        <v>383</v>
      </c>
      <c r="PN66" s="39" t="s">
        <v>383</v>
      </c>
      <c r="PO66" s="39" t="s">
        <v>383</v>
      </c>
      <c r="PP66" s="39" t="s">
        <v>383</v>
      </c>
      <c r="PQ66" s="39" t="s">
        <v>383</v>
      </c>
      <c r="PR66" s="39" t="s">
        <v>383</v>
      </c>
      <c r="PS66" s="39" t="s">
        <v>383</v>
      </c>
      <c r="PT66" s="39"/>
      <c r="PU66" s="39"/>
      <c r="PV66" s="39"/>
      <c r="PW66" s="39" t="s">
        <v>383</v>
      </c>
      <c r="PX66" s="39"/>
      <c r="PY66" s="39"/>
      <c r="PZ66" s="39" t="s">
        <v>383</v>
      </c>
      <c r="QA66" s="39"/>
      <c r="QB66" s="39"/>
      <c r="QC66" s="39"/>
      <c r="QD66" s="39" t="s">
        <v>383</v>
      </c>
      <c r="QE66" s="39" t="s">
        <v>383</v>
      </c>
      <c r="QF66" s="39" t="s">
        <v>383</v>
      </c>
      <c r="QG66" s="39" t="s">
        <v>383</v>
      </c>
      <c r="QH66" s="39" t="s">
        <v>383</v>
      </c>
      <c r="QI66" s="39" t="s">
        <v>383</v>
      </c>
      <c r="QJ66" s="39" t="s">
        <v>383</v>
      </c>
      <c r="QK66" s="39" t="s">
        <v>383</v>
      </c>
      <c r="QL66" s="39"/>
      <c r="QM66" s="39" t="s">
        <v>383</v>
      </c>
      <c r="QN66" s="39" t="s">
        <v>383</v>
      </c>
      <c r="QO66" s="39" t="s">
        <v>383</v>
      </c>
      <c r="QP66" s="39" t="s">
        <v>383</v>
      </c>
      <c r="QQ66" s="39" t="s">
        <v>383</v>
      </c>
      <c r="QR66" s="39" t="s">
        <v>383</v>
      </c>
      <c r="QS66" s="39"/>
      <c r="QT66" s="39" t="s">
        <v>383</v>
      </c>
      <c r="QU66" s="39" t="s">
        <v>383</v>
      </c>
      <c r="QV66" s="39" t="s">
        <v>383</v>
      </c>
      <c r="QW66" s="39" t="s">
        <v>383</v>
      </c>
      <c r="QX66" s="39" t="s">
        <v>383</v>
      </c>
      <c r="QY66" s="39" t="s">
        <v>383</v>
      </c>
      <c r="QZ66" s="39"/>
      <c r="RA66" s="39"/>
      <c r="RB66" s="39"/>
      <c r="RC66" s="39">
        <v>0</v>
      </c>
      <c r="RD66" s="39" t="s">
        <v>383</v>
      </c>
      <c r="RE66" s="39" t="s">
        <v>383</v>
      </c>
      <c r="RF66" s="39"/>
      <c r="RG66" s="39" t="s">
        <v>383</v>
      </c>
      <c r="RH66" s="39" t="s">
        <v>383</v>
      </c>
      <c r="RI66" s="39"/>
      <c r="RJ66" s="39" t="s">
        <v>383</v>
      </c>
      <c r="RK66" s="39" t="s">
        <v>383</v>
      </c>
      <c r="RL66" s="39"/>
      <c r="RM66" s="39" t="s">
        <v>383</v>
      </c>
      <c r="RN66" s="39" t="s">
        <v>383</v>
      </c>
      <c r="RO66" s="39"/>
      <c r="RP66" s="39" t="s">
        <v>383</v>
      </c>
      <c r="RQ66" s="39"/>
      <c r="RR66" s="39" t="s">
        <v>383</v>
      </c>
      <c r="RS66" s="39" t="s">
        <v>383</v>
      </c>
      <c r="RT66" s="39" t="s">
        <v>383</v>
      </c>
      <c r="RU66" s="39" t="s">
        <v>383</v>
      </c>
      <c r="RV66" s="39" t="s">
        <v>383</v>
      </c>
      <c r="RW66" s="39" t="s">
        <v>383</v>
      </c>
      <c r="RX66" s="39" t="s">
        <v>383</v>
      </c>
      <c r="RY66" s="39" t="s">
        <v>383</v>
      </c>
      <c r="RZ66" s="39" t="s">
        <v>383</v>
      </c>
      <c r="SA66" s="39" t="s">
        <v>383</v>
      </c>
      <c r="SB66" s="39" t="s">
        <v>383</v>
      </c>
      <c r="SC66" s="39" t="s">
        <v>383</v>
      </c>
      <c r="SD66" s="39" t="s">
        <v>383</v>
      </c>
      <c r="SE66" s="39" t="s">
        <v>383</v>
      </c>
      <c r="SF66" s="39" t="s">
        <v>383</v>
      </c>
      <c r="SG66" s="39"/>
      <c r="SH66" s="39"/>
      <c r="SI66" s="39" t="s">
        <v>383</v>
      </c>
      <c r="SJ66" s="39" t="s">
        <v>383</v>
      </c>
      <c r="SK66" s="39" t="s">
        <v>383</v>
      </c>
      <c r="SL66" s="39" t="s">
        <v>383</v>
      </c>
      <c r="SM66" s="39" t="s">
        <v>383</v>
      </c>
      <c r="SN66" s="39" t="s">
        <v>383</v>
      </c>
      <c r="SO66" s="39" t="s">
        <v>383</v>
      </c>
      <c r="SP66" s="39" t="s">
        <v>383</v>
      </c>
      <c r="SQ66" s="39" t="s">
        <v>383</v>
      </c>
      <c r="SR66" s="39" t="s">
        <v>383</v>
      </c>
      <c r="SS66" s="39" t="s">
        <v>383</v>
      </c>
      <c r="ST66" s="39"/>
      <c r="SU66" s="39" t="s">
        <v>383</v>
      </c>
      <c r="SV66" s="39" t="s">
        <v>383</v>
      </c>
      <c r="SW66" s="39" t="s">
        <v>383</v>
      </c>
      <c r="SX66" s="39" t="s">
        <v>383</v>
      </c>
      <c r="SY66" s="39" t="s">
        <v>383</v>
      </c>
      <c r="SZ66" s="39" t="s">
        <v>383</v>
      </c>
      <c r="TA66" s="39"/>
      <c r="TB66" s="39"/>
      <c r="TC66" s="39"/>
      <c r="TD66" s="39">
        <v>1</v>
      </c>
      <c r="TE66" s="39" t="s">
        <v>3370</v>
      </c>
      <c r="TF66" s="39">
        <v>1</v>
      </c>
      <c r="TG66" s="39"/>
      <c r="TH66" s="39" t="s">
        <v>2573</v>
      </c>
      <c r="TI66" s="39">
        <v>1</v>
      </c>
      <c r="TJ66" s="39">
        <v>0</v>
      </c>
      <c r="TK66" s="39">
        <v>0</v>
      </c>
      <c r="TL66" s="39">
        <v>0</v>
      </c>
      <c r="TM66" s="39">
        <v>0</v>
      </c>
      <c r="TN66" s="39">
        <v>0</v>
      </c>
      <c r="TO66" s="39">
        <v>0</v>
      </c>
      <c r="TP66" s="39">
        <v>0</v>
      </c>
      <c r="TQ66" s="39"/>
      <c r="TR66" s="39">
        <v>1</v>
      </c>
      <c r="TS66" s="39" t="s">
        <v>2435</v>
      </c>
      <c r="TT66" s="39">
        <v>0</v>
      </c>
      <c r="TU66" s="39">
        <v>0</v>
      </c>
      <c r="TV66" s="39">
        <v>0</v>
      </c>
      <c r="TW66" s="39">
        <v>0</v>
      </c>
      <c r="TX66" s="39">
        <v>0</v>
      </c>
      <c r="TY66" s="39">
        <v>0</v>
      </c>
      <c r="TZ66" s="39">
        <v>0</v>
      </c>
      <c r="UA66" s="39">
        <v>0</v>
      </c>
      <c r="UB66" s="39">
        <v>1</v>
      </c>
      <c r="UC66" s="39"/>
      <c r="UD66" s="39">
        <f t="shared" ref="UD66:UD75" si="7">SUM(TT66+TV66+TW66+TX66)</f>
        <v>0</v>
      </c>
      <c r="UE66" s="39" t="s">
        <v>2435</v>
      </c>
      <c r="UF66" s="39">
        <v>0</v>
      </c>
      <c r="UG66" s="39">
        <v>0</v>
      </c>
      <c r="UH66" s="39">
        <v>0</v>
      </c>
      <c r="UI66" s="39">
        <v>0</v>
      </c>
      <c r="UJ66" s="39">
        <v>0</v>
      </c>
      <c r="UK66" s="39">
        <v>1</v>
      </c>
      <c r="UL66" s="39">
        <v>9</v>
      </c>
      <c r="UM66" s="39" t="s">
        <v>2418</v>
      </c>
      <c r="UN66" s="39">
        <v>0</v>
      </c>
      <c r="UO66" s="39" t="s">
        <v>383</v>
      </c>
      <c r="UP66" s="39" t="s">
        <v>383</v>
      </c>
      <c r="UQ66" s="39" t="s">
        <v>383</v>
      </c>
      <c r="UR66" s="39" t="s">
        <v>383</v>
      </c>
      <c r="US66" s="39" t="s">
        <v>383</v>
      </c>
      <c r="UT66" s="39" t="s">
        <v>383</v>
      </c>
      <c r="UU66" s="39" t="s">
        <v>383</v>
      </c>
      <c r="UV66" s="39">
        <v>0</v>
      </c>
      <c r="UW66" s="39" t="s">
        <v>383</v>
      </c>
      <c r="UX66" s="39" t="s">
        <v>2943</v>
      </c>
      <c r="UY66" s="39" t="s">
        <v>2435</v>
      </c>
      <c r="UZ66" s="39">
        <v>0</v>
      </c>
      <c r="VA66" s="39">
        <v>0</v>
      </c>
      <c r="VB66" s="39">
        <v>0</v>
      </c>
      <c r="VC66" s="39">
        <v>0</v>
      </c>
      <c r="VD66" s="39">
        <v>0</v>
      </c>
      <c r="VE66" s="39">
        <v>0</v>
      </c>
      <c r="VF66" s="39">
        <v>1</v>
      </c>
      <c r="VG66" s="39">
        <v>0</v>
      </c>
      <c r="VH66" s="39"/>
      <c r="VI66" s="39">
        <v>1</v>
      </c>
      <c r="VJ66" s="39">
        <v>0</v>
      </c>
      <c r="VK66" s="39">
        <v>0</v>
      </c>
      <c r="VL66" s="39"/>
      <c r="VM66" s="39">
        <v>0</v>
      </c>
      <c r="VN66" s="39">
        <v>0</v>
      </c>
      <c r="VO66" s="39"/>
      <c r="VP66" s="39">
        <v>0</v>
      </c>
      <c r="VQ66" s="39">
        <v>0</v>
      </c>
      <c r="VR66" s="39">
        <v>1</v>
      </c>
      <c r="VS66" s="39">
        <v>3</v>
      </c>
      <c r="VT66" s="39"/>
      <c r="VU66" s="39">
        <v>0</v>
      </c>
      <c r="VV66" s="39" t="s">
        <v>2569</v>
      </c>
      <c r="VW66" s="39" t="s">
        <v>1979</v>
      </c>
      <c r="VX66" s="39">
        <v>0</v>
      </c>
      <c r="VY66" s="39">
        <v>0</v>
      </c>
      <c r="VZ66" s="39">
        <v>0</v>
      </c>
      <c r="WA66" s="39">
        <v>0</v>
      </c>
      <c r="WB66" s="39">
        <v>0</v>
      </c>
      <c r="WC66" s="39">
        <v>0</v>
      </c>
      <c r="WD66" s="39">
        <v>0</v>
      </c>
      <c r="WE66" s="39">
        <v>0</v>
      </c>
      <c r="WF66" s="39">
        <v>0</v>
      </c>
      <c r="WG66" s="39">
        <v>0</v>
      </c>
      <c r="WH66" s="39">
        <v>0</v>
      </c>
      <c r="WI66" s="39">
        <v>0</v>
      </c>
      <c r="WJ66" s="39">
        <v>0</v>
      </c>
      <c r="WK66" s="39">
        <v>1</v>
      </c>
      <c r="WL66" s="39" t="s">
        <v>2540</v>
      </c>
      <c r="WM66" s="39" t="s">
        <v>2541</v>
      </c>
      <c r="WN66" s="39"/>
      <c r="WO66" s="39">
        <f t="shared" si="6"/>
        <v>0</v>
      </c>
      <c r="WP66" s="39" t="s">
        <v>3996</v>
      </c>
      <c r="WQ66" s="39" t="s">
        <v>3997</v>
      </c>
      <c r="WR66" s="39" t="s">
        <v>2446</v>
      </c>
      <c r="WS66" s="39">
        <v>1</v>
      </c>
      <c r="WT66" s="39">
        <v>0</v>
      </c>
      <c r="WU66" s="39">
        <v>0</v>
      </c>
      <c r="WV66" s="39">
        <v>0</v>
      </c>
      <c r="WW66" s="39">
        <v>0</v>
      </c>
      <c r="WX66" s="39">
        <v>0</v>
      </c>
      <c r="WY66" s="39">
        <v>0</v>
      </c>
      <c r="WZ66" s="39">
        <v>0</v>
      </c>
      <c r="XA66" s="39">
        <v>0</v>
      </c>
      <c r="XB66" s="39">
        <v>0</v>
      </c>
      <c r="XC66" s="39">
        <v>0</v>
      </c>
      <c r="XD66" s="39"/>
      <c r="XE66" s="39"/>
      <c r="XF66" s="39">
        <f t="shared" si="5"/>
        <v>1</v>
      </c>
      <c r="XG66" s="39" t="s">
        <v>2447</v>
      </c>
      <c r="XH66" s="39">
        <v>1</v>
      </c>
      <c r="XI66" s="39">
        <v>0</v>
      </c>
      <c r="XJ66" s="39">
        <v>0</v>
      </c>
      <c r="XK66" s="39">
        <v>0</v>
      </c>
      <c r="XL66" s="39">
        <v>0</v>
      </c>
      <c r="XM66" s="39"/>
      <c r="XN66" s="39"/>
      <c r="XO66" s="57" t="e">
        <f>SUM(XF66+WO66+VA66+UD66+TR66+TD66+#REF!)</f>
        <v>#REF!</v>
      </c>
      <c r="XP66" s="57">
        <v>4</v>
      </c>
      <c r="XQ66" s="56">
        <v>0</v>
      </c>
    </row>
    <row r="67" spans="1:641" ht="15" customHeight="1" x14ac:dyDescent="0.2">
      <c r="A67" s="63">
        <v>42438</v>
      </c>
      <c r="B67" s="63" t="s">
        <v>1250</v>
      </c>
      <c r="C67" s="52" t="s">
        <v>1287</v>
      </c>
      <c r="D67" s="39" t="s">
        <v>2989</v>
      </c>
      <c r="E67" s="52" t="s">
        <v>3945</v>
      </c>
      <c r="F67" s="52" t="s">
        <v>3998</v>
      </c>
      <c r="G67" s="52">
        <v>8.8998329999999992</v>
      </c>
      <c r="H67" s="52">
        <v>-79.961928</v>
      </c>
      <c r="I67" s="52">
        <v>8.899835972</v>
      </c>
      <c r="J67" s="52">
        <v>-79.962039959999998</v>
      </c>
      <c r="K67" s="52">
        <v>-79.961928</v>
      </c>
      <c r="L67" s="52">
        <v>117.87566559299999</v>
      </c>
      <c r="M67" s="39">
        <v>32</v>
      </c>
      <c r="N67" s="39"/>
      <c r="O67" s="39">
        <v>6</v>
      </c>
      <c r="P67" s="39" t="s">
        <v>3999</v>
      </c>
      <c r="Q67" s="39">
        <v>1</v>
      </c>
      <c r="R67" s="41">
        <v>58</v>
      </c>
      <c r="S67" s="39">
        <v>1</v>
      </c>
      <c r="T67" s="64">
        <v>1</v>
      </c>
      <c r="U67" s="39" t="s">
        <v>2454</v>
      </c>
      <c r="V67" s="39" t="s">
        <v>4000</v>
      </c>
      <c r="W67" s="39" t="s">
        <v>383</v>
      </c>
      <c r="X67" s="39" t="s">
        <v>383</v>
      </c>
      <c r="Y67" s="39" t="s">
        <v>3607</v>
      </c>
      <c r="Z67" s="39" t="s">
        <v>383</v>
      </c>
      <c r="AA67" s="39" t="s">
        <v>383</v>
      </c>
      <c r="AB67" s="39" t="s">
        <v>383</v>
      </c>
      <c r="AC67" s="39" t="s">
        <v>383</v>
      </c>
      <c r="AD67" s="39" t="s">
        <v>383</v>
      </c>
      <c r="AE67" s="39" t="s">
        <v>383</v>
      </c>
      <c r="AF67" s="39"/>
      <c r="AG67" s="39" t="s">
        <v>2401</v>
      </c>
      <c r="AH67" s="39" t="s">
        <v>383</v>
      </c>
      <c r="AI67" s="39">
        <v>0</v>
      </c>
      <c r="AJ67" s="39">
        <v>0</v>
      </c>
      <c r="AK67" s="39">
        <v>0</v>
      </c>
      <c r="AL67" s="39">
        <v>1</v>
      </c>
      <c r="AM67" s="39">
        <v>0</v>
      </c>
      <c r="AN67" s="39">
        <v>0</v>
      </c>
      <c r="AO67" s="39">
        <v>0</v>
      </c>
      <c r="AP67" s="39"/>
      <c r="AQ67" s="39">
        <v>0</v>
      </c>
      <c r="AR67" s="39"/>
      <c r="AS67" s="39">
        <v>36</v>
      </c>
      <c r="AT67" s="39">
        <v>36</v>
      </c>
      <c r="AU67" s="39">
        <v>2</v>
      </c>
      <c r="AV67" s="39" t="s">
        <v>3152</v>
      </c>
      <c r="AW67" s="39">
        <v>1</v>
      </c>
      <c r="AX67" s="39" t="s">
        <v>383</v>
      </c>
      <c r="AY67" s="39">
        <v>1</v>
      </c>
      <c r="AZ67" s="39">
        <v>0</v>
      </c>
      <c r="BA67" s="39">
        <v>0</v>
      </c>
      <c r="BB67" s="39">
        <v>0</v>
      </c>
      <c r="BC67" s="39"/>
      <c r="BD67" s="39">
        <v>2</v>
      </c>
      <c r="BE67" s="39" t="s">
        <v>383</v>
      </c>
      <c r="BF67" s="39">
        <v>0</v>
      </c>
      <c r="BG67" s="39">
        <v>1</v>
      </c>
      <c r="BH67" s="39">
        <v>0</v>
      </c>
      <c r="BI67" s="39">
        <v>0</v>
      </c>
      <c r="BJ67" s="39"/>
      <c r="BK67" s="39">
        <v>4</v>
      </c>
      <c r="BL67" s="39">
        <v>1</v>
      </c>
      <c r="BM67" s="64" t="s">
        <v>383</v>
      </c>
      <c r="BN67" s="39">
        <v>1</v>
      </c>
      <c r="BO67" s="39">
        <v>0</v>
      </c>
      <c r="BP67" s="39">
        <v>0</v>
      </c>
      <c r="BQ67" s="39">
        <v>0</v>
      </c>
      <c r="BR67" s="39">
        <v>0</v>
      </c>
      <c r="BS67" s="39">
        <v>0</v>
      </c>
      <c r="BT67" s="39">
        <v>0</v>
      </c>
      <c r="BU67" s="39"/>
      <c r="BV67" s="39">
        <v>4</v>
      </c>
      <c r="BW67" s="39">
        <v>3</v>
      </c>
      <c r="BX67" s="39"/>
      <c r="BY67" s="39">
        <v>0</v>
      </c>
      <c r="BZ67" s="39">
        <v>0</v>
      </c>
      <c r="CA67" s="39">
        <v>1</v>
      </c>
      <c r="CB67" s="39">
        <v>0</v>
      </c>
      <c r="CC67" s="39"/>
      <c r="CD67" s="39">
        <v>4</v>
      </c>
      <c r="CE67" s="39">
        <v>1</v>
      </c>
      <c r="CF67" s="39"/>
      <c r="CG67" s="39">
        <v>2</v>
      </c>
      <c r="CH67" s="39"/>
      <c r="CI67" s="39">
        <v>3</v>
      </c>
      <c r="CJ67" s="39">
        <v>3</v>
      </c>
      <c r="CK67" s="39"/>
      <c r="CL67" s="39" t="s">
        <v>2404</v>
      </c>
      <c r="CM67" s="39"/>
      <c r="CN67" s="39">
        <v>1</v>
      </c>
      <c r="CO67" s="39">
        <v>1</v>
      </c>
      <c r="CP67" s="39">
        <v>0</v>
      </c>
      <c r="CQ67" s="39"/>
      <c r="CR67" s="39">
        <v>0</v>
      </c>
      <c r="CS67" s="39"/>
      <c r="CT67" s="39">
        <v>0</v>
      </c>
      <c r="CU67" s="39">
        <v>1</v>
      </c>
      <c r="CV67" s="39">
        <v>1</v>
      </c>
      <c r="CW67" s="39"/>
      <c r="CX67" s="39">
        <v>0</v>
      </c>
      <c r="CY67" s="39">
        <v>1</v>
      </c>
      <c r="CZ67" s="41">
        <v>1</v>
      </c>
      <c r="DA67" s="39">
        <v>0</v>
      </c>
      <c r="DB67" s="39"/>
      <c r="DC67" s="39">
        <v>0</v>
      </c>
      <c r="DD67" s="39"/>
      <c r="DE67" s="39">
        <v>1</v>
      </c>
      <c r="DF67" s="41">
        <v>1</v>
      </c>
      <c r="DG67" s="39">
        <v>1</v>
      </c>
      <c r="DH67" s="39">
        <v>1</v>
      </c>
      <c r="DI67" s="39">
        <v>0</v>
      </c>
      <c r="DJ67" s="39"/>
      <c r="DK67" s="39"/>
      <c r="DL67" s="39">
        <v>0</v>
      </c>
      <c r="DM67" s="39"/>
      <c r="DN67" s="39">
        <v>0</v>
      </c>
      <c r="DO67" s="39"/>
      <c r="DP67" s="39">
        <v>1</v>
      </c>
      <c r="DQ67" s="39">
        <v>4</v>
      </c>
      <c r="DR67" s="39">
        <v>1</v>
      </c>
      <c r="DS67" s="39">
        <v>1</v>
      </c>
      <c r="DT67" s="39">
        <v>0</v>
      </c>
      <c r="DU67" s="39"/>
      <c r="DV67" s="39">
        <v>0</v>
      </c>
      <c r="DW67" s="39"/>
      <c r="DX67" s="39">
        <v>0</v>
      </c>
      <c r="DY67" s="39"/>
      <c r="DZ67" s="39">
        <v>1</v>
      </c>
      <c r="EA67" s="39" t="s">
        <v>4001</v>
      </c>
      <c r="EB67" s="64">
        <v>1</v>
      </c>
      <c r="EC67" s="39">
        <v>1</v>
      </c>
      <c r="ED67" s="64" t="s">
        <v>4002</v>
      </c>
      <c r="EE67" s="64" t="s">
        <v>4003</v>
      </c>
      <c r="EF67" s="39">
        <v>0</v>
      </c>
      <c r="EG67" s="58"/>
      <c r="EH67" s="39">
        <v>0</v>
      </c>
      <c r="EI67" s="39" t="s">
        <v>383</v>
      </c>
      <c r="EJ67" s="39" t="s">
        <v>383</v>
      </c>
      <c r="EK67" s="39" t="s">
        <v>383</v>
      </c>
      <c r="EL67" s="39" t="s">
        <v>383</v>
      </c>
      <c r="EM67" s="39" t="s">
        <v>383</v>
      </c>
      <c r="EN67" s="39" t="s">
        <v>383</v>
      </c>
      <c r="EO67" s="39">
        <v>1</v>
      </c>
      <c r="EP67" s="39" t="s">
        <v>3558</v>
      </c>
      <c r="EQ67" s="39" t="s">
        <v>2413</v>
      </c>
      <c r="ER67" s="39" t="s">
        <v>2462</v>
      </c>
      <c r="ES67" s="39" t="s">
        <v>2664</v>
      </c>
      <c r="ET67" s="39" t="s">
        <v>2415</v>
      </c>
      <c r="EU67" s="39">
        <v>0</v>
      </c>
      <c r="EV67" s="39">
        <v>0</v>
      </c>
      <c r="EW67" s="39" t="s">
        <v>383</v>
      </c>
      <c r="EX67" s="39" t="s">
        <v>383</v>
      </c>
      <c r="EY67" s="39" t="s">
        <v>383</v>
      </c>
      <c r="EZ67" s="39" t="s">
        <v>383</v>
      </c>
      <c r="FA67" s="39" t="s">
        <v>383</v>
      </c>
      <c r="FB67" s="39" t="s">
        <v>383</v>
      </c>
      <c r="FC67" s="39">
        <v>1</v>
      </c>
      <c r="FD67" s="39" t="s">
        <v>3487</v>
      </c>
      <c r="FE67" s="39" t="s">
        <v>2498</v>
      </c>
      <c r="FF67" s="39" t="s">
        <v>2410</v>
      </c>
      <c r="FG67" s="39" t="s">
        <v>2824</v>
      </c>
      <c r="FH67" s="39" t="s">
        <v>2415</v>
      </c>
      <c r="FI67" s="39">
        <v>0</v>
      </c>
      <c r="FJ67" s="39">
        <v>1</v>
      </c>
      <c r="FK67" s="39" t="s">
        <v>2996</v>
      </c>
      <c r="FL67" s="39" t="s">
        <v>2498</v>
      </c>
      <c r="FM67" s="39" t="s">
        <v>2466</v>
      </c>
      <c r="FN67" s="39" t="s">
        <v>2411</v>
      </c>
      <c r="FO67" s="39" t="s">
        <v>2415</v>
      </c>
      <c r="FP67" s="39">
        <v>1</v>
      </c>
      <c r="FQ67" s="39">
        <v>1</v>
      </c>
      <c r="FR67" s="39" t="s">
        <v>383</v>
      </c>
      <c r="FS67" s="39" t="s">
        <v>383</v>
      </c>
      <c r="FT67" s="39" t="s">
        <v>2462</v>
      </c>
      <c r="FU67" s="39" t="s">
        <v>2665</v>
      </c>
      <c r="FV67" s="39" t="s">
        <v>2464</v>
      </c>
      <c r="FW67" s="39">
        <v>0</v>
      </c>
      <c r="FX67" s="39">
        <v>1</v>
      </c>
      <c r="FY67" s="39" t="s">
        <v>3836</v>
      </c>
      <c r="FZ67" s="39" t="s">
        <v>2413</v>
      </c>
      <c r="GA67" s="39" t="s">
        <v>2462</v>
      </c>
      <c r="GB67" s="39" t="s">
        <v>2665</v>
      </c>
      <c r="GC67" s="39" t="s">
        <v>2464</v>
      </c>
      <c r="GD67" s="39">
        <v>0</v>
      </c>
      <c r="GE67" s="39">
        <v>1</v>
      </c>
      <c r="GF67" s="39" t="s">
        <v>3560</v>
      </c>
      <c r="GG67" s="39" t="s">
        <v>2413</v>
      </c>
      <c r="GH67" s="39" t="s">
        <v>2466</v>
      </c>
      <c r="GI67" s="39" t="s">
        <v>2665</v>
      </c>
      <c r="GJ67" s="39" t="s">
        <v>2464</v>
      </c>
      <c r="GK67" s="39">
        <v>0</v>
      </c>
      <c r="GL67" s="39">
        <v>1</v>
      </c>
      <c r="GM67" s="39" t="s">
        <v>4004</v>
      </c>
      <c r="GN67" s="39" t="s">
        <v>383</v>
      </c>
      <c r="GO67" s="39" t="s">
        <v>383</v>
      </c>
      <c r="GP67" s="39" t="s">
        <v>2462</v>
      </c>
      <c r="GQ67" s="39" t="s">
        <v>383</v>
      </c>
      <c r="GR67" s="39" t="s">
        <v>383</v>
      </c>
      <c r="GS67" s="39">
        <v>1</v>
      </c>
      <c r="GT67" s="39">
        <v>0</v>
      </c>
      <c r="GU67" s="39" t="s">
        <v>383</v>
      </c>
      <c r="GV67" s="39"/>
      <c r="GW67" s="39">
        <v>1</v>
      </c>
      <c r="GX67" s="39">
        <v>5</v>
      </c>
      <c r="GY67" s="39"/>
      <c r="GZ67" s="39">
        <v>1</v>
      </c>
      <c r="HA67" s="39">
        <v>5</v>
      </c>
      <c r="HB67" s="39"/>
      <c r="HC67" s="39">
        <v>0</v>
      </c>
      <c r="HD67" s="39" t="s">
        <v>383</v>
      </c>
      <c r="HE67" s="39"/>
      <c r="HF67" s="39">
        <v>0</v>
      </c>
      <c r="HG67" s="39" t="s">
        <v>383</v>
      </c>
      <c r="HH67" s="39"/>
      <c r="HI67" s="39">
        <v>1</v>
      </c>
      <c r="HJ67" s="64">
        <v>10</v>
      </c>
      <c r="HK67" s="39"/>
      <c r="HL67" s="39">
        <v>0</v>
      </c>
      <c r="HM67" s="39" t="s">
        <v>383</v>
      </c>
      <c r="HN67" s="39"/>
      <c r="HO67" s="39">
        <v>1</v>
      </c>
      <c r="HP67" s="64">
        <v>10</v>
      </c>
      <c r="HQ67" s="39">
        <v>1</v>
      </c>
      <c r="HR67" s="64">
        <v>10</v>
      </c>
      <c r="HS67" s="39">
        <v>1</v>
      </c>
      <c r="HT67" s="39" t="s">
        <v>4005</v>
      </c>
      <c r="HU67" s="39">
        <v>10</v>
      </c>
      <c r="HV67" s="39" t="s">
        <v>383</v>
      </c>
      <c r="HW67" s="39"/>
      <c r="HX67" s="39" t="s">
        <v>383</v>
      </c>
      <c r="HY67" s="39" t="s">
        <v>2472</v>
      </c>
      <c r="HZ67" s="39"/>
      <c r="IA67" s="39" t="s">
        <v>1734</v>
      </c>
      <c r="IB67" s="39"/>
      <c r="IC67" s="39">
        <v>1</v>
      </c>
      <c r="ID67" s="39">
        <v>1</v>
      </c>
      <c r="IE67" s="39">
        <v>0</v>
      </c>
      <c r="IF67" s="39">
        <v>0</v>
      </c>
      <c r="IG67" s="39">
        <v>1</v>
      </c>
      <c r="IH67" s="39">
        <v>15</v>
      </c>
      <c r="II67" s="39">
        <v>0</v>
      </c>
      <c r="IJ67" s="39">
        <v>0</v>
      </c>
      <c r="IK67" s="39" t="s">
        <v>383</v>
      </c>
      <c r="IL67" s="39">
        <v>1</v>
      </c>
      <c r="IM67" s="39">
        <v>4</v>
      </c>
      <c r="IN67" s="39">
        <v>0</v>
      </c>
      <c r="IO67" s="39">
        <v>1</v>
      </c>
      <c r="IP67" s="39">
        <v>0</v>
      </c>
      <c r="IQ67" s="39">
        <v>0</v>
      </c>
      <c r="IR67" s="39">
        <v>0</v>
      </c>
      <c r="IS67" s="39" t="s">
        <v>383</v>
      </c>
      <c r="IT67" s="39" t="s">
        <v>383</v>
      </c>
      <c r="IU67" s="39" t="s">
        <v>383</v>
      </c>
      <c r="IV67" s="39">
        <v>0</v>
      </c>
      <c r="IW67" s="39">
        <v>0</v>
      </c>
      <c r="IX67" s="39" t="s">
        <v>383</v>
      </c>
      <c r="IY67" s="39" t="s">
        <v>383</v>
      </c>
      <c r="IZ67" s="39" t="s">
        <v>383</v>
      </c>
      <c r="JA67" s="39">
        <v>1</v>
      </c>
      <c r="JB67" s="39">
        <v>1</v>
      </c>
      <c r="JC67" s="39">
        <v>1</v>
      </c>
      <c r="JD67" s="39">
        <v>1</v>
      </c>
      <c r="JE67" s="39" t="s">
        <v>383</v>
      </c>
      <c r="JF67" s="39">
        <v>0</v>
      </c>
      <c r="JG67" s="39">
        <v>0</v>
      </c>
      <c r="JH67" s="39" t="s">
        <v>383</v>
      </c>
      <c r="JI67" s="39" t="s">
        <v>383</v>
      </c>
      <c r="JJ67" s="39">
        <v>0</v>
      </c>
      <c r="JK67" s="39">
        <v>0</v>
      </c>
      <c r="JL67" s="39" t="s">
        <v>383</v>
      </c>
      <c r="JM67" s="39" t="s">
        <v>383</v>
      </c>
      <c r="JN67" s="39" t="s">
        <v>383</v>
      </c>
      <c r="JO67" s="39">
        <v>3</v>
      </c>
      <c r="JP67" s="39">
        <v>2</v>
      </c>
      <c r="JQ67" s="39">
        <v>2</v>
      </c>
      <c r="JR67" s="39">
        <v>2</v>
      </c>
      <c r="JS67" s="39">
        <v>0</v>
      </c>
      <c r="JT67" s="39">
        <v>1</v>
      </c>
      <c r="JU67" s="39">
        <v>1</v>
      </c>
      <c r="JV67" s="39">
        <v>1</v>
      </c>
      <c r="JW67" s="39">
        <v>1</v>
      </c>
      <c r="JX67" s="39">
        <v>2</v>
      </c>
      <c r="JY67" s="39">
        <v>0</v>
      </c>
      <c r="JZ67" s="39">
        <v>2</v>
      </c>
      <c r="KA67" s="39">
        <v>2</v>
      </c>
      <c r="KB67" s="39">
        <v>1</v>
      </c>
      <c r="KC67" s="39">
        <v>1</v>
      </c>
      <c r="KD67" s="39">
        <v>2</v>
      </c>
      <c r="KE67" s="39">
        <v>40</v>
      </c>
      <c r="KF67" s="39">
        <v>10</v>
      </c>
      <c r="KG67" s="39"/>
      <c r="KH67" s="39">
        <v>2</v>
      </c>
      <c r="KI67" s="39">
        <v>5</v>
      </c>
      <c r="KJ67" s="39"/>
      <c r="KK67" s="39" t="s">
        <v>383</v>
      </c>
      <c r="KL67" s="39"/>
      <c r="KM67" s="39"/>
      <c r="KN67" s="39">
        <v>1</v>
      </c>
      <c r="KO67" s="39">
        <v>1000</v>
      </c>
      <c r="KP67" s="39"/>
      <c r="KQ67" s="39">
        <v>0</v>
      </c>
      <c r="KR67" s="39" t="s">
        <v>2731</v>
      </c>
      <c r="KS67" s="39" t="s">
        <v>383</v>
      </c>
      <c r="KT67" s="39" t="s">
        <v>383</v>
      </c>
      <c r="KU67" s="39" t="s">
        <v>383</v>
      </c>
      <c r="KV67" s="39" t="s">
        <v>383</v>
      </c>
      <c r="KW67" s="39" t="s">
        <v>383</v>
      </c>
      <c r="KX67" s="39" t="s">
        <v>383</v>
      </c>
      <c r="KY67" s="39" t="s">
        <v>383</v>
      </c>
      <c r="KZ67" s="39" t="s">
        <v>383</v>
      </c>
      <c r="LA67" s="39" t="s">
        <v>383</v>
      </c>
      <c r="LB67" s="39" t="s">
        <v>383</v>
      </c>
      <c r="LC67" s="39" t="s">
        <v>383</v>
      </c>
      <c r="LD67" s="39" t="s">
        <v>2731</v>
      </c>
      <c r="LE67" s="64">
        <v>4</v>
      </c>
      <c r="LF67" s="39">
        <v>0</v>
      </c>
      <c r="LG67" s="64">
        <v>1</v>
      </c>
      <c r="LH67" s="39">
        <v>1</v>
      </c>
      <c r="LI67" s="64">
        <v>1</v>
      </c>
      <c r="LJ67" s="39" t="s">
        <v>4006</v>
      </c>
      <c r="LK67" s="64" t="s">
        <v>2421</v>
      </c>
      <c r="LL67" s="39">
        <v>1</v>
      </c>
      <c r="LM67" s="39">
        <v>0</v>
      </c>
      <c r="LN67" s="39">
        <v>0</v>
      </c>
      <c r="LO67" s="39">
        <v>0</v>
      </c>
      <c r="LP67" s="39">
        <v>0</v>
      </c>
      <c r="LQ67" s="39"/>
      <c r="LR67" s="39">
        <v>1</v>
      </c>
      <c r="LS67" s="39"/>
      <c r="LT67" s="39">
        <v>18</v>
      </c>
      <c r="LU67" s="39" t="s">
        <v>2806</v>
      </c>
      <c r="LV67" s="39">
        <v>1</v>
      </c>
      <c r="LW67" s="39">
        <v>0</v>
      </c>
      <c r="LX67" s="39">
        <v>0</v>
      </c>
      <c r="LY67" s="39"/>
      <c r="LZ67" s="39">
        <v>1</v>
      </c>
      <c r="MA67" s="39">
        <v>1</v>
      </c>
      <c r="MB67" s="39">
        <v>0</v>
      </c>
      <c r="MC67" s="39">
        <v>0</v>
      </c>
      <c r="MD67" s="39">
        <v>0</v>
      </c>
      <c r="ME67" s="39" t="s">
        <v>383</v>
      </c>
      <c r="MF67" s="39"/>
      <c r="MG67" s="39">
        <v>0</v>
      </c>
      <c r="MH67" s="39"/>
      <c r="MI67" s="39">
        <v>1</v>
      </c>
      <c r="MJ67" s="64" t="s">
        <v>4007</v>
      </c>
      <c r="MK67" s="39">
        <v>0</v>
      </c>
      <c r="ML67" s="39">
        <v>1</v>
      </c>
      <c r="MM67" s="39">
        <v>1</v>
      </c>
      <c r="MN67" s="39">
        <v>0</v>
      </c>
      <c r="MO67" s="39"/>
      <c r="MP67" s="39"/>
      <c r="MQ67" s="39">
        <v>1</v>
      </c>
      <c r="MR67" s="39">
        <v>0</v>
      </c>
      <c r="MS67" s="39"/>
      <c r="MT67" s="39"/>
      <c r="MU67" s="39"/>
      <c r="MV67" s="39">
        <v>1</v>
      </c>
      <c r="MW67" s="64" t="s">
        <v>2586</v>
      </c>
      <c r="MX67" s="39">
        <v>0</v>
      </c>
      <c r="MY67" s="39">
        <v>0</v>
      </c>
      <c r="MZ67" s="39">
        <v>1</v>
      </c>
      <c r="NA67" s="39">
        <v>0</v>
      </c>
      <c r="NB67" s="39">
        <v>0</v>
      </c>
      <c r="NC67" s="39">
        <v>0</v>
      </c>
      <c r="ND67" s="39">
        <v>0</v>
      </c>
      <c r="NE67" s="39">
        <v>0</v>
      </c>
      <c r="NF67" s="39">
        <v>0</v>
      </c>
      <c r="NG67" s="39"/>
      <c r="NH67" s="39" t="s">
        <v>4008</v>
      </c>
      <c r="NI67" s="39"/>
      <c r="NJ67" s="39" t="s">
        <v>2904</v>
      </c>
      <c r="NK67" s="39" t="s">
        <v>4009</v>
      </c>
      <c r="NL67" s="39" t="s">
        <v>4010</v>
      </c>
      <c r="NM67" s="39">
        <v>1</v>
      </c>
      <c r="NN67" s="39" t="s">
        <v>3116</v>
      </c>
      <c r="NO67" s="39" t="s">
        <v>3117</v>
      </c>
      <c r="NP67" s="39">
        <v>0</v>
      </c>
      <c r="NQ67" s="39" t="s">
        <v>2760</v>
      </c>
      <c r="NR67" s="39"/>
      <c r="NS67" s="39" t="s">
        <v>4011</v>
      </c>
      <c r="NT67" s="39"/>
      <c r="NU67" s="39"/>
      <c r="NV67" s="39"/>
      <c r="NW67" s="39">
        <v>0</v>
      </c>
      <c r="NX67" s="39"/>
      <c r="NY67" s="39">
        <v>1</v>
      </c>
      <c r="NZ67" s="39">
        <v>0</v>
      </c>
      <c r="OA67" s="39" t="s">
        <v>2564</v>
      </c>
      <c r="OB67" s="39">
        <v>0</v>
      </c>
      <c r="OC67" s="39">
        <v>1</v>
      </c>
      <c r="OD67" s="39">
        <v>0</v>
      </c>
      <c r="OE67" s="39">
        <v>0</v>
      </c>
      <c r="OF67" s="39">
        <v>0</v>
      </c>
      <c r="OG67" s="39">
        <v>0</v>
      </c>
      <c r="OH67" s="39">
        <v>0</v>
      </c>
      <c r="OI67" s="39">
        <v>0</v>
      </c>
      <c r="OJ67" s="39"/>
      <c r="OK67" s="39">
        <v>0</v>
      </c>
      <c r="OL67" s="39"/>
      <c r="OM67" s="64" t="s">
        <v>2434</v>
      </c>
      <c r="ON67" s="39">
        <v>1</v>
      </c>
      <c r="OO67" s="39">
        <v>0</v>
      </c>
      <c r="OP67" s="39">
        <v>0</v>
      </c>
      <c r="OQ67" s="39">
        <v>0</v>
      </c>
      <c r="OR67" s="39">
        <v>0</v>
      </c>
      <c r="OS67" s="39">
        <v>0</v>
      </c>
      <c r="OT67" s="39">
        <v>0</v>
      </c>
      <c r="OU67" s="39">
        <v>0</v>
      </c>
      <c r="OV67" s="39">
        <v>0</v>
      </c>
      <c r="OW67" s="39">
        <v>0</v>
      </c>
      <c r="OX67" s="39"/>
      <c r="OY67" s="39"/>
      <c r="OZ67" s="39" t="s">
        <v>1241</v>
      </c>
      <c r="PA67" s="39">
        <v>0</v>
      </c>
      <c r="PB67" s="39">
        <v>0</v>
      </c>
      <c r="PC67" s="39">
        <v>0</v>
      </c>
      <c r="PD67" s="39">
        <v>0</v>
      </c>
      <c r="PE67" s="39">
        <v>1</v>
      </c>
      <c r="PF67" s="39">
        <v>0</v>
      </c>
      <c r="PG67" s="39">
        <v>0</v>
      </c>
      <c r="PH67" s="39"/>
      <c r="PI67" s="39">
        <v>1</v>
      </c>
      <c r="PJ67" s="39" t="s">
        <v>1979</v>
      </c>
      <c r="PK67" s="39">
        <v>0</v>
      </c>
      <c r="PL67" s="39">
        <v>0</v>
      </c>
      <c r="PM67" s="39">
        <v>0</v>
      </c>
      <c r="PN67" s="39">
        <v>0</v>
      </c>
      <c r="PO67" s="39">
        <v>0</v>
      </c>
      <c r="PP67" s="39">
        <v>0</v>
      </c>
      <c r="PQ67" s="39">
        <v>0</v>
      </c>
      <c r="PR67" s="39">
        <v>1</v>
      </c>
      <c r="PS67" s="39">
        <v>0</v>
      </c>
      <c r="PT67" s="58"/>
      <c r="PU67" s="39"/>
      <c r="PV67" s="39"/>
      <c r="PW67" s="39">
        <v>0</v>
      </c>
      <c r="PX67" s="39"/>
      <c r="PY67" s="39"/>
      <c r="PZ67" s="39" t="s">
        <v>383</v>
      </c>
      <c r="QA67" s="39" t="s">
        <v>4012</v>
      </c>
      <c r="QB67" s="39" t="s">
        <v>2439</v>
      </c>
      <c r="QC67" s="39" t="s">
        <v>2440</v>
      </c>
      <c r="QD67" s="64">
        <v>1</v>
      </c>
      <c r="QE67" s="39">
        <v>1</v>
      </c>
      <c r="QF67" s="39">
        <v>0</v>
      </c>
      <c r="QG67" s="39">
        <v>0</v>
      </c>
      <c r="QH67" s="39">
        <v>0</v>
      </c>
      <c r="QI67" s="39">
        <v>0</v>
      </c>
      <c r="QJ67" s="39">
        <v>0</v>
      </c>
      <c r="QK67" s="39">
        <v>0</v>
      </c>
      <c r="QL67" s="39"/>
      <c r="QM67" s="39" t="s">
        <v>2442</v>
      </c>
      <c r="QN67" s="39">
        <v>1</v>
      </c>
      <c r="QO67" s="39">
        <v>0</v>
      </c>
      <c r="QP67" s="39">
        <v>0</v>
      </c>
      <c r="QQ67" s="39">
        <v>0</v>
      </c>
      <c r="QR67" s="39">
        <v>0</v>
      </c>
      <c r="QS67" s="39"/>
      <c r="QT67" s="64" t="s">
        <v>2531</v>
      </c>
      <c r="QU67" s="39">
        <v>0</v>
      </c>
      <c r="QV67" s="39">
        <v>0</v>
      </c>
      <c r="QW67" s="39">
        <v>0</v>
      </c>
      <c r="QX67" s="39">
        <v>1</v>
      </c>
      <c r="QY67" s="39">
        <v>0</v>
      </c>
      <c r="QZ67" s="39">
        <v>0</v>
      </c>
      <c r="RA67" s="39">
        <v>0</v>
      </c>
      <c r="RB67" s="39"/>
      <c r="RC67" s="39">
        <v>1</v>
      </c>
      <c r="RD67" s="39">
        <v>1</v>
      </c>
      <c r="RE67" s="39">
        <v>1</v>
      </c>
      <c r="RF67" s="39">
        <v>4</v>
      </c>
      <c r="RG67" s="39">
        <v>1</v>
      </c>
      <c r="RH67" s="64">
        <v>4</v>
      </c>
      <c r="RI67" s="64"/>
      <c r="RJ67" s="39">
        <v>0</v>
      </c>
      <c r="RK67" s="39">
        <v>0</v>
      </c>
      <c r="RL67" s="39"/>
      <c r="RM67" s="39">
        <v>1</v>
      </c>
      <c r="RN67" s="64">
        <v>1</v>
      </c>
      <c r="RO67" s="64"/>
      <c r="RP67" s="39">
        <v>0</v>
      </c>
      <c r="RQ67" s="39"/>
      <c r="RR67" s="64" t="s">
        <v>2720</v>
      </c>
      <c r="RS67" s="39">
        <v>0</v>
      </c>
      <c r="RT67" s="39">
        <v>1</v>
      </c>
      <c r="RU67" s="39">
        <v>0</v>
      </c>
      <c r="RV67" s="39">
        <v>0</v>
      </c>
      <c r="RW67" s="39">
        <v>0</v>
      </c>
      <c r="RX67" s="39">
        <v>0</v>
      </c>
      <c r="RY67" s="39">
        <v>0</v>
      </c>
      <c r="RZ67" s="39">
        <v>0</v>
      </c>
      <c r="SA67" s="39">
        <v>0</v>
      </c>
      <c r="SB67" s="39">
        <v>0</v>
      </c>
      <c r="SC67" s="39">
        <v>0</v>
      </c>
      <c r="SD67" s="39">
        <v>0</v>
      </c>
      <c r="SE67" s="39">
        <v>0</v>
      </c>
      <c r="SF67" s="39">
        <v>0</v>
      </c>
      <c r="SG67" s="39"/>
      <c r="SH67" s="39"/>
      <c r="SI67" s="39" t="s">
        <v>2655</v>
      </c>
      <c r="SJ67" s="39">
        <v>1</v>
      </c>
      <c r="SK67" s="39">
        <v>0</v>
      </c>
      <c r="SL67" s="39">
        <v>0</v>
      </c>
      <c r="SM67" s="39">
        <v>0</v>
      </c>
      <c r="SN67" s="39">
        <v>1</v>
      </c>
      <c r="SO67" s="39">
        <v>0</v>
      </c>
      <c r="SP67" s="39">
        <v>0</v>
      </c>
      <c r="SQ67" s="39">
        <v>0</v>
      </c>
      <c r="SR67" s="39">
        <v>0</v>
      </c>
      <c r="SS67" s="39">
        <v>0</v>
      </c>
      <c r="ST67" s="39"/>
      <c r="SU67" s="39" t="s">
        <v>2447</v>
      </c>
      <c r="SV67" s="39">
        <v>1</v>
      </c>
      <c r="SW67" s="39">
        <v>0</v>
      </c>
      <c r="SX67" s="39">
        <v>0</v>
      </c>
      <c r="SY67" s="39">
        <v>0</v>
      </c>
      <c r="SZ67" s="39">
        <v>0</v>
      </c>
      <c r="TA67" s="39"/>
      <c r="TB67" s="39"/>
      <c r="TC67" s="39"/>
      <c r="TD67" s="39">
        <v>1</v>
      </c>
      <c r="TE67" s="39"/>
      <c r="TF67" s="39">
        <v>1</v>
      </c>
      <c r="TG67" s="39"/>
      <c r="TH67" s="64" t="s">
        <v>4013</v>
      </c>
      <c r="TI67" s="39">
        <v>1</v>
      </c>
      <c r="TJ67" s="39">
        <v>0</v>
      </c>
      <c r="TK67" s="39">
        <v>1</v>
      </c>
      <c r="TL67" s="39">
        <v>0</v>
      </c>
      <c r="TM67" s="39">
        <v>1</v>
      </c>
      <c r="TN67" s="39">
        <v>0</v>
      </c>
      <c r="TO67" s="39">
        <v>1</v>
      </c>
      <c r="TP67" s="39">
        <v>0</v>
      </c>
      <c r="TQ67" s="39" t="s">
        <v>2885</v>
      </c>
      <c r="TR67" s="39">
        <v>1</v>
      </c>
      <c r="TS67" s="39" t="s">
        <v>3843</v>
      </c>
      <c r="TT67" s="39">
        <v>1</v>
      </c>
      <c r="TU67" s="39">
        <v>1</v>
      </c>
      <c r="TV67" s="39">
        <v>0</v>
      </c>
      <c r="TW67" s="39">
        <v>0</v>
      </c>
      <c r="TX67" s="39">
        <v>0</v>
      </c>
      <c r="TY67" s="39">
        <v>1</v>
      </c>
      <c r="TZ67" s="39">
        <v>0</v>
      </c>
      <c r="UA67" s="39">
        <v>0</v>
      </c>
      <c r="UB67" s="39">
        <v>0</v>
      </c>
      <c r="UC67" s="39"/>
      <c r="UD67" s="39">
        <f t="shared" si="7"/>
        <v>1</v>
      </c>
      <c r="UE67" s="39" t="s">
        <v>1241</v>
      </c>
      <c r="UF67" s="39">
        <v>0</v>
      </c>
      <c r="UG67" s="39">
        <v>0</v>
      </c>
      <c r="UH67" s="39">
        <v>0</v>
      </c>
      <c r="UI67" s="39">
        <v>0</v>
      </c>
      <c r="UJ67" s="39">
        <v>1</v>
      </c>
      <c r="UK67" s="39">
        <v>0</v>
      </c>
      <c r="UL67" s="39">
        <v>1</v>
      </c>
      <c r="UM67" s="39" t="s">
        <v>4014</v>
      </c>
      <c r="UN67" s="39">
        <v>0</v>
      </c>
      <c r="UO67" s="39" t="s">
        <v>383</v>
      </c>
      <c r="UP67" s="39" t="s">
        <v>383</v>
      </c>
      <c r="UQ67" s="39" t="s">
        <v>383</v>
      </c>
      <c r="UR67" s="39" t="s">
        <v>383</v>
      </c>
      <c r="US67" s="39" t="s">
        <v>383</v>
      </c>
      <c r="UT67" s="39" t="s">
        <v>383</v>
      </c>
      <c r="UU67" s="39" t="s">
        <v>383</v>
      </c>
      <c r="UV67" s="39">
        <v>0</v>
      </c>
      <c r="UW67" s="39" t="s">
        <v>383</v>
      </c>
      <c r="UX67" s="39" t="s">
        <v>4015</v>
      </c>
      <c r="UY67" s="39" t="s">
        <v>2846</v>
      </c>
      <c r="UZ67" s="39">
        <v>1</v>
      </c>
      <c r="VA67" s="39">
        <v>0</v>
      </c>
      <c r="VB67" s="39">
        <v>0</v>
      </c>
      <c r="VC67" s="39">
        <v>0</v>
      </c>
      <c r="VD67" s="39">
        <v>0</v>
      </c>
      <c r="VE67" s="39">
        <v>0</v>
      </c>
      <c r="VF67" s="39">
        <v>0</v>
      </c>
      <c r="VG67" s="39">
        <v>0</v>
      </c>
      <c r="VH67" s="39"/>
      <c r="VI67" s="39">
        <v>1</v>
      </c>
      <c r="VJ67" s="39">
        <v>1</v>
      </c>
      <c r="VK67" s="39">
        <v>4</v>
      </c>
      <c r="VL67" s="39"/>
      <c r="VM67" s="39">
        <v>1</v>
      </c>
      <c r="VN67" s="39">
        <v>4</v>
      </c>
      <c r="VO67" s="39"/>
      <c r="VP67" s="39">
        <v>0</v>
      </c>
      <c r="VQ67" s="39">
        <v>0</v>
      </c>
      <c r="VR67" s="39">
        <v>1</v>
      </c>
      <c r="VS67" s="39">
        <v>4</v>
      </c>
      <c r="VT67" s="39"/>
      <c r="VU67" s="39">
        <v>0</v>
      </c>
      <c r="VV67" s="64" t="s">
        <v>3635</v>
      </c>
      <c r="VW67" s="39" t="s">
        <v>2720</v>
      </c>
      <c r="VX67" s="39">
        <v>0</v>
      </c>
      <c r="VY67" s="39">
        <v>1</v>
      </c>
      <c r="VZ67" s="39">
        <v>0</v>
      </c>
      <c r="WA67" s="39">
        <v>0</v>
      </c>
      <c r="WB67" s="39">
        <v>0</v>
      </c>
      <c r="WC67" s="39">
        <v>0</v>
      </c>
      <c r="WD67" s="39">
        <v>0</v>
      </c>
      <c r="WE67" s="39">
        <v>0</v>
      </c>
      <c r="WF67" s="39">
        <v>0</v>
      </c>
      <c r="WG67" s="39">
        <v>0</v>
      </c>
      <c r="WH67" s="39">
        <v>0</v>
      </c>
      <c r="WI67" s="39">
        <v>0</v>
      </c>
      <c r="WJ67" s="39">
        <v>0</v>
      </c>
      <c r="WK67" s="39">
        <v>0</v>
      </c>
      <c r="WL67" s="39"/>
      <c r="WM67" s="39"/>
      <c r="WN67" s="39"/>
      <c r="WO67" s="39">
        <f t="shared" si="6"/>
        <v>1</v>
      </c>
      <c r="WP67" s="39" t="s">
        <v>2577</v>
      </c>
      <c r="WQ67" s="39"/>
      <c r="WR67" s="39" t="s">
        <v>4016</v>
      </c>
      <c r="WS67" s="39">
        <v>1</v>
      </c>
      <c r="WT67" s="39">
        <v>0</v>
      </c>
      <c r="WU67" s="39">
        <v>1</v>
      </c>
      <c r="WV67" s="39">
        <v>0</v>
      </c>
      <c r="WW67" s="39">
        <v>1</v>
      </c>
      <c r="WX67" s="39">
        <v>0</v>
      </c>
      <c r="WY67" s="39">
        <v>0</v>
      </c>
      <c r="WZ67" s="39">
        <v>0</v>
      </c>
      <c r="XA67" s="39">
        <v>0</v>
      </c>
      <c r="XB67" s="39">
        <v>0</v>
      </c>
      <c r="XC67" s="39">
        <v>0</v>
      </c>
      <c r="XD67" s="39"/>
      <c r="XE67" s="39"/>
      <c r="XF67" s="39">
        <f t="shared" si="5"/>
        <v>1</v>
      </c>
      <c r="XG67" s="39" t="s">
        <v>2447</v>
      </c>
      <c r="XH67" s="39">
        <v>1</v>
      </c>
      <c r="XI67" s="39">
        <v>0</v>
      </c>
      <c r="XJ67" s="39">
        <v>0</v>
      </c>
      <c r="XK67" s="39">
        <v>0</v>
      </c>
      <c r="XL67" s="39">
        <v>0</v>
      </c>
      <c r="XM67" s="39"/>
      <c r="XN67" s="39"/>
      <c r="XO67" s="57" t="e">
        <f>SUM(XF67+WO67+VA67+UD67+TR67+TD67+#REF!)</f>
        <v>#REF!</v>
      </c>
      <c r="XP67" s="57">
        <v>6</v>
      </c>
      <c r="XQ67" s="56">
        <v>0</v>
      </c>
    </row>
    <row r="68" spans="1:641" ht="15" customHeight="1" x14ac:dyDescent="0.2">
      <c r="A68" s="63">
        <v>42441</v>
      </c>
      <c r="B68" s="63" t="s">
        <v>1250</v>
      </c>
      <c r="C68" s="52" t="s">
        <v>1316</v>
      </c>
      <c r="D68" s="39" t="s">
        <v>2989</v>
      </c>
      <c r="E68" s="52" t="s">
        <v>3945</v>
      </c>
      <c r="F68" s="52" t="s">
        <v>4017</v>
      </c>
      <c r="G68" s="52">
        <v>8.9000280000000007</v>
      </c>
      <c r="H68" s="52">
        <v>-79.962849000000006</v>
      </c>
      <c r="I68" s="52"/>
      <c r="J68" s="52"/>
      <c r="K68" s="52">
        <v>-79.962849000000006</v>
      </c>
      <c r="L68" s="52">
        <v>163.26160960000001</v>
      </c>
      <c r="M68" s="39">
        <v>48</v>
      </c>
      <c r="N68" s="39"/>
      <c r="O68" s="39">
        <v>4</v>
      </c>
      <c r="P68" s="39" t="s">
        <v>4018</v>
      </c>
      <c r="Q68" s="39">
        <v>1</v>
      </c>
      <c r="R68" s="41">
        <v>29</v>
      </c>
      <c r="S68" s="39">
        <v>2</v>
      </c>
      <c r="T68" s="39">
        <v>2</v>
      </c>
      <c r="U68" s="39" t="s">
        <v>2454</v>
      </c>
      <c r="V68" s="39" t="s">
        <v>2455</v>
      </c>
      <c r="W68" s="39" t="s">
        <v>2598</v>
      </c>
      <c r="X68" s="39" t="s">
        <v>383</v>
      </c>
      <c r="Y68" s="39"/>
      <c r="Z68" s="39">
        <v>1</v>
      </c>
      <c r="AA68" s="39">
        <v>0</v>
      </c>
      <c r="AB68" s="39">
        <v>0</v>
      </c>
      <c r="AC68" s="39">
        <v>0</v>
      </c>
      <c r="AD68" s="39">
        <v>0</v>
      </c>
      <c r="AE68" s="39">
        <v>0</v>
      </c>
      <c r="AF68" s="39">
        <v>0</v>
      </c>
      <c r="AG68" s="39" t="s">
        <v>2401</v>
      </c>
      <c r="AH68" s="39" t="s">
        <v>383</v>
      </c>
      <c r="AI68" s="39">
        <v>0</v>
      </c>
      <c r="AJ68" s="39">
        <v>0</v>
      </c>
      <c r="AK68" s="39">
        <v>0</v>
      </c>
      <c r="AL68" s="39">
        <v>1</v>
      </c>
      <c r="AM68" s="39">
        <v>0</v>
      </c>
      <c r="AN68" s="39">
        <v>0</v>
      </c>
      <c r="AO68" s="39">
        <v>0</v>
      </c>
      <c r="AP68" s="39"/>
      <c r="AQ68" s="39">
        <v>0</v>
      </c>
      <c r="AR68" s="39"/>
      <c r="AS68" s="39">
        <v>13</v>
      </c>
      <c r="AT68" s="39">
        <v>28</v>
      </c>
      <c r="AU68" s="39">
        <v>1</v>
      </c>
      <c r="AV68" s="39"/>
      <c r="AW68" s="39">
        <v>1</v>
      </c>
      <c r="AX68" s="39" t="s">
        <v>383</v>
      </c>
      <c r="AY68" s="39">
        <v>1</v>
      </c>
      <c r="AZ68" s="39">
        <v>0</v>
      </c>
      <c r="BA68" s="39">
        <v>0</v>
      </c>
      <c r="BB68" s="39">
        <v>0</v>
      </c>
      <c r="BC68" s="39"/>
      <c r="BD68" s="41">
        <v>2</v>
      </c>
      <c r="BE68" s="41">
        <v>1</v>
      </c>
      <c r="BF68" s="39">
        <v>1</v>
      </c>
      <c r="BG68" s="39">
        <v>1</v>
      </c>
      <c r="BH68" s="39">
        <v>0</v>
      </c>
      <c r="BI68" s="39">
        <v>0</v>
      </c>
      <c r="BJ68" s="39" t="s">
        <v>3015</v>
      </c>
      <c r="BK68" s="39">
        <v>4</v>
      </c>
      <c r="BL68" s="39">
        <v>1</v>
      </c>
      <c r="BM68" s="64" t="s">
        <v>383</v>
      </c>
      <c r="BN68" s="39">
        <v>1</v>
      </c>
      <c r="BO68" s="39">
        <v>0</v>
      </c>
      <c r="BP68" s="39">
        <v>0</v>
      </c>
      <c r="BQ68" s="39">
        <v>0</v>
      </c>
      <c r="BR68" s="39">
        <v>0</v>
      </c>
      <c r="BS68" s="39">
        <v>0</v>
      </c>
      <c r="BT68" s="39">
        <v>0</v>
      </c>
      <c r="BU68" s="39" t="s">
        <v>3463</v>
      </c>
      <c r="BV68" s="39">
        <v>4</v>
      </c>
      <c r="BW68" s="39">
        <v>3</v>
      </c>
      <c r="BX68" s="39"/>
      <c r="BY68" s="39">
        <v>0</v>
      </c>
      <c r="BZ68" s="39">
        <v>0</v>
      </c>
      <c r="CA68" s="39">
        <v>1</v>
      </c>
      <c r="CB68" s="39">
        <v>0</v>
      </c>
      <c r="CC68" s="39"/>
      <c r="CD68" s="39">
        <v>3</v>
      </c>
      <c r="CE68" s="39">
        <v>0</v>
      </c>
      <c r="CF68" s="39"/>
      <c r="CG68" s="39">
        <v>2</v>
      </c>
      <c r="CH68" s="39"/>
      <c r="CI68" s="39">
        <v>3</v>
      </c>
      <c r="CJ68" s="39">
        <v>3</v>
      </c>
      <c r="CK68" s="39"/>
      <c r="CL68" s="39" t="s">
        <v>2404</v>
      </c>
      <c r="CM68" s="39"/>
      <c r="CN68" s="39">
        <v>1</v>
      </c>
      <c r="CO68" s="39">
        <v>1</v>
      </c>
      <c r="CP68" s="39">
        <v>0</v>
      </c>
      <c r="CQ68" s="39"/>
      <c r="CR68" s="39">
        <v>0</v>
      </c>
      <c r="CS68" s="39"/>
      <c r="CT68" s="39">
        <v>0</v>
      </c>
      <c r="CU68" s="39">
        <v>1</v>
      </c>
      <c r="CV68" s="39">
        <v>1</v>
      </c>
      <c r="CW68" s="39"/>
      <c r="CX68" s="39">
        <v>0</v>
      </c>
      <c r="CY68" s="39">
        <v>0</v>
      </c>
      <c r="CZ68" s="41"/>
      <c r="DA68" s="39">
        <v>0</v>
      </c>
      <c r="DB68" s="39"/>
      <c r="DC68" s="39">
        <v>0</v>
      </c>
      <c r="DD68" s="39"/>
      <c r="DE68" s="39">
        <v>1</v>
      </c>
      <c r="DF68" s="41">
        <v>1</v>
      </c>
      <c r="DG68" s="39">
        <v>0</v>
      </c>
      <c r="DH68" s="39"/>
      <c r="DI68" s="39">
        <v>0</v>
      </c>
      <c r="DJ68" s="39"/>
      <c r="DK68" s="39"/>
      <c r="DL68" s="39">
        <v>0</v>
      </c>
      <c r="DM68" s="39"/>
      <c r="DN68" s="39">
        <v>0</v>
      </c>
      <c r="DO68" s="39"/>
      <c r="DP68" s="39">
        <v>0</v>
      </c>
      <c r="DQ68" s="39"/>
      <c r="DR68" s="39">
        <v>0</v>
      </c>
      <c r="DS68" s="39"/>
      <c r="DT68" s="39">
        <v>1</v>
      </c>
      <c r="DU68" s="39">
        <v>1</v>
      </c>
      <c r="DV68" s="39">
        <v>0</v>
      </c>
      <c r="DW68" s="39"/>
      <c r="DX68" s="39">
        <v>0</v>
      </c>
      <c r="DY68" s="39"/>
      <c r="DZ68" s="39">
        <v>1</v>
      </c>
      <c r="EA68" s="39" t="s">
        <v>2925</v>
      </c>
      <c r="EB68" s="39">
        <v>1</v>
      </c>
      <c r="EC68" s="39">
        <v>0</v>
      </c>
      <c r="ED68" s="39" t="s">
        <v>383</v>
      </c>
      <c r="EE68" s="39" t="s">
        <v>383</v>
      </c>
      <c r="EF68" s="39">
        <v>0</v>
      </c>
      <c r="EG68" s="39"/>
      <c r="EH68" s="39">
        <v>0</v>
      </c>
      <c r="EI68" s="39" t="s">
        <v>383</v>
      </c>
      <c r="EJ68" s="39" t="s">
        <v>383</v>
      </c>
      <c r="EK68" s="39" t="s">
        <v>383</v>
      </c>
      <c r="EL68" s="39" t="s">
        <v>383</v>
      </c>
      <c r="EM68" s="39" t="s">
        <v>383</v>
      </c>
      <c r="EN68" s="39" t="s">
        <v>383</v>
      </c>
      <c r="EO68" s="39">
        <v>1</v>
      </c>
      <c r="EP68" s="39">
        <v>2</v>
      </c>
      <c r="EQ68" s="39" t="s">
        <v>2413</v>
      </c>
      <c r="ER68" s="39" t="s">
        <v>2410</v>
      </c>
      <c r="ES68" s="39" t="s">
        <v>2870</v>
      </c>
      <c r="ET68" s="39" t="s">
        <v>2415</v>
      </c>
      <c r="EU68" s="39">
        <v>0</v>
      </c>
      <c r="EV68" s="39">
        <v>1</v>
      </c>
      <c r="EW68" s="39" t="s">
        <v>760</v>
      </c>
      <c r="EX68" s="39" t="s">
        <v>2409</v>
      </c>
      <c r="EY68" s="39" t="s">
        <v>2466</v>
      </c>
      <c r="EZ68" s="39" t="s">
        <v>2607</v>
      </c>
      <c r="FA68" s="39" t="s">
        <v>2464</v>
      </c>
      <c r="FB68" s="39">
        <v>0</v>
      </c>
      <c r="FC68" s="39">
        <v>0</v>
      </c>
      <c r="FD68" s="39" t="s">
        <v>383</v>
      </c>
      <c r="FE68" s="39" t="s">
        <v>383</v>
      </c>
      <c r="FF68" s="39" t="s">
        <v>383</v>
      </c>
      <c r="FG68" s="39" t="s">
        <v>383</v>
      </c>
      <c r="FH68" s="39" t="s">
        <v>383</v>
      </c>
      <c r="FI68" s="39" t="s">
        <v>383</v>
      </c>
      <c r="FJ68" s="39">
        <v>1</v>
      </c>
      <c r="FK68" s="39" t="s">
        <v>3704</v>
      </c>
      <c r="FL68" s="39" t="s">
        <v>2413</v>
      </c>
      <c r="FM68" s="39" t="s">
        <v>2466</v>
      </c>
      <c r="FN68" s="39" t="s">
        <v>2870</v>
      </c>
      <c r="FO68" s="39" t="s">
        <v>2415</v>
      </c>
      <c r="FP68" s="39">
        <v>0</v>
      </c>
      <c r="FQ68" s="39">
        <v>1</v>
      </c>
      <c r="FR68" s="39">
        <v>1</v>
      </c>
      <c r="FS68" s="39" t="s">
        <v>2409</v>
      </c>
      <c r="FT68" s="39" t="s">
        <v>2462</v>
      </c>
      <c r="FU68" s="39" t="s">
        <v>2664</v>
      </c>
      <c r="FV68" s="39" t="s">
        <v>2415</v>
      </c>
      <c r="FW68" s="39">
        <v>0</v>
      </c>
      <c r="FX68" s="39">
        <v>0</v>
      </c>
      <c r="FY68" s="39" t="s">
        <v>383</v>
      </c>
      <c r="FZ68" s="39" t="s">
        <v>383</v>
      </c>
      <c r="GA68" s="39" t="s">
        <v>383</v>
      </c>
      <c r="GB68" s="39" t="s">
        <v>383</v>
      </c>
      <c r="GC68" s="39" t="s">
        <v>383</v>
      </c>
      <c r="GD68" s="39" t="s">
        <v>383</v>
      </c>
      <c r="GE68" s="39">
        <v>1</v>
      </c>
      <c r="GF68" s="39" t="s">
        <v>3608</v>
      </c>
      <c r="GG68" s="39" t="s">
        <v>2413</v>
      </c>
      <c r="GH68" s="39" t="s">
        <v>2466</v>
      </c>
      <c r="GI68" s="39" t="s">
        <v>2665</v>
      </c>
      <c r="GJ68" s="39" t="s">
        <v>2464</v>
      </c>
      <c r="GK68" s="39">
        <v>0</v>
      </c>
      <c r="GL68" s="39">
        <v>0</v>
      </c>
      <c r="GM68" s="39" t="s">
        <v>383</v>
      </c>
      <c r="GN68" s="39" t="s">
        <v>383</v>
      </c>
      <c r="GO68" s="39" t="s">
        <v>383</v>
      </c>
      <c r="GP68" s="39" t="s">
        <v>383</v>
      </c>
      <c r="GQ68" s="39" t="s">
        <v>383</v>
      </c>
      <c r="GR68" s="39" t="s">
        <v>383</v>
      </c>
      <c r="GS68" s="39" t="s">
        <v>383</v>
      </c>
      <c r="GT68" s="39">
        <v>0</v>
      </c>
      <c r="GU68" s="39" t="s">
        <v>383</v>
      </c>
      <c r="GV68" s="39"/>
      <c r="GW68" s="39">
        <v>1</v>
      </c>
      <c r="GX68" s="39">
        <v>5</v>
      </c>
      <c r="GY68" s="39"/>
      <c r="GZ68" s="39">
        <v>1</v>
      </c>
      <c r="HA68" s="39">
        <v>5</v>
      </c>
      <c r="HB68" s="39"/>
      <c r="HC68" s="39">
        <v>0</v>
      </c>
      <c r="HD68" s="39" t="s">
        <v>383</v>
      </c>
      <c r="HE68" s="39"/>
      <c r="HF68" s="39">
        <v>0</v>
      </c>
      <c r="HG68" s="39" t="s">
        <v>383</v>
      </c>
      <c r="HH68" s="39"/>
      <c r="HI68" s="39">
        <v>1</v>
      </c>
      <c r="HJ68" s="39">
        <v>5</v>
      </c>
      <c r="HK68" s="39"/>
      <c r="HL68" s="39">
        <v>1</v>
      </c>
      <c r="HM68" s="39">
        <v>5</v>
      </c>
      <c r="HN68" s="39" t="s">
        <v>2631</v>
      </c>
      <c r="HO68" s="39">
        <v>0</v>
      </c>
      <c r="HP68" s="39" t="s">
        <v>383</v>
      </c>
      <c r="HQ68" s="39">
        <v>0</v>
      </c>
      <c r="HR68" s="39" t="s">
        <v>383</v>
      </c>
      <c r="HS68" s="39">
        <v>0</v>
      </c>
      <c r="HT68" s="39"/>
      <c r="HU68" s="39" t="s">
        <v>383</v>
      </c>
      <c r="HV68" s="39" t="s">
        <v>383</v>
      </c>
      <c r="HW68" s="39"/>
      <c r="HX68" s="39" t="s">
        <v>383</v>
      </c>
      <c r="HY68" s="39" t="s">
        <v>2472</v>
      </c>
      <c r="HZ68" s="39"/>
      <c r="IA68" s="39" t="s">
        <v>1738</v>
      </c>
      <c r="IB68" s="39"/>
      <c r="IC68" s="39">
        <v>0</v>
      </c>
      <c r="ID68" s="39">
        <v>0</v>
      </c>
      <c r="IE68" s="39" t="s">
        <v>383</v>
      </c>
      <c r="IF68" s="39" t="s">
        <v>383</v>
      </c>
      <c r="IG68" s="39">
        <v>1</v>
      </c>
      <c r="IH68" s="39">
        <v>3</v>
      </c>
      <c r="II68" s="39">
        <v>0</v>
      </c>
      <c r="IJ68" s="39">
        <v>0</v>
      </c>
      <c r="IK68" s="39" t="s">
        <v>383</v>
      </c>
      <c r="IL68" s="39">
        <v>0</v>
      </c>
      <c r="IM68" s="39">
        <v>0</v>
      </c>
      <c r="IN68" s="39" t="s">
        <v>383</v>
      </c>
      <c r="IO68" s="39" t="s">
        <v>383</v>
      </c>
      <c r="IP68" s="39" t="s">
        <v>383</v>
      </c>
      <c r="IQ68" s="39">
        <v>0</v>
      </c>
      <c r="IR68" s="39">
        <v>0</v>
      </c>
      <c r="IS68" s="39" t="s">
        <v>383</v>
      </c>
      <c r="IT68" s="39" t="s">
        <v>383</v>
      </c>
      <c r="IU68" s="39" t="s">
        <v>383</v>
      </c>
      <c r="IV68" s="39">
        <v>0</v>
      </c>
      <c r="IW68" s="39">
        <v>0</v>
      </c>
      <c r="IX68" s="39" t="s">
        <v>383</v>
      </c>
      <c r="IY68" s="39" t="s">
        <v>383</v>
      </c>
      <c r="IZ68" s="39" t="s">
        <v>383</v>
      </c>
      <c r="JA68" s="39">
        <v>0</v>
      </c>
      <c r="JB68" s="39">
        <v>0</v>
      </c>
      <c r="JC68" s="39" t="s">
        <v>383</v>
      </c>
      <c r="JD68" s="39" t="s">
        <v>383</v>
      </c>
      <c r="JE68" s="39" t="s">
        <v>383</v>
      </c>
      <c r="JF68" s="39">
        <v>0</v>
      </c>
      <c r="JG68" s="39">
        <v>0</v>
      </c>
      <c r="JH68" s="39" t="s">
        <v>383</v>
      </c>
      <c r="JI68" s="39" t="s">
        <v>383</v>
      </c>
      <c r="JJ68" s="39">
        <v>0</v>
      </c>
      <c r="JK68" s="39">
        <v>0</v>
      </c>
      <c r="JL68" s="39" t="s">
        <v>383</v>
      </c>
      <c r="JM68" s="39" t="s">
        <v>383</v>
      </c>
      <c r="JN68" s="39" t="s">
        <v>383</v>
      </c>
      <c r="JO68" s="39">
        <v>1</v>
      </c>
      <c r="JP68" s="39">
        <v>2</v>
      </c>
      <c r="JQ68" s="39">
        <v>2</v>
      </c>
      <c r="JR68" s="39">
        <v>0</v>
      </c>
      <c r="JS68" s="39">
        <v>0</v>
      </c>
      <c r="JT68" s="39">
        <v>0</v>
      </c>
      <c r="JU68" s="39">
        <v>0</v>
      </c>
      <c r="JV68" s="39">
        <v>0</v>
      </c>
      <c r="JW68" s="39">
        <v>0</v>
      </c>
      <c r="JX68" s="39">
        <v>0</v>
      </c>
      <c r="JY68" s="39">
        <v>0</v>
      </c>
      <c r="JZ68" s="39">
        <v>2</v>
      </c>
      <c r="KA68" s="39">
        <v>1</v>
      </c>
      <c r="KB68" s="39">
        <v>0</v>
      </c>
      <c r="KC68" s="39">
        <v>0</v>
      </c>
      <c r="KD68" s="39">
        <v>2</v>
      </c>
      <c r="KE68" s="39">
        <v>56</v>
      </c>
      <c r="KF68" s="39" t="s">
        <v>3724</v>
      </c>
      <c r="KG68" s="39"/>
      <c r="KH68" s="39">
        <v>2</v>
      </c>
      <c r="KI68" s="39">
        <v>5</v>
      </c>
      <c r="KJ68" s="39"/>
      <c r="KK68" s="39" t="s">
        <v>383</v>
      </c>
      <c r="KL68" s="39"/>
      <c r="KM68" s="39"/>
      <c r="KN68" s="39" t="s">
        <v>383</v>
      </c>
      <c r="KO68" s="39"/>
      <c r="KP68" s="39"/>
      <c r="KQ68" s="39">
        <v>0</v>
      </c>
      <c r="KR68" s="39" t="s">
        <v>2731</v>
      </c>
      <c r="KS68" s="39" t="s">
        <v>383</v>
      </c>
      <c r="KT68" s="39" t="s">
        <v>383</v>
      </c>
      <c r="KU68" s="39" t="s">
        <v>383</v>
      </c>
      <c r="KV68" s="39" t="s">
        <v>383</v>
      </c>
      <c r="KW68" s="39" t="s">
        <v>383</v>
      </c>
      <c r="KX68" s="39" t="s">
        <v>383</v>
      </c>
      <c r="KY68" s="39" t="s">
        <v>383</v>
      </c>
      <c r="KZ68" s="39" t="s">
        <v>383</v>
      </c>
      <c r="LA68" s="39" t="s">
        <v>383</v>
      </c>
      <c r="LB68" s="39" t="s">
        <v>383</v>
      </c>
      <c r="LC68" s="39" t="s">
        <v>383</v>
      </c>
      <c r="LD68" s="39" t="s">
        <v>2731</v>
      </c>
      <c r="LE68" s="39">
        <v>2</v>
      </c>
      <c r="LF68" s="39">
        <v>0</v>
      </c>
      <c r="LG68" s="39">
        <v>1</v>
      </c>
      <c r="LH68" s="39">
        <v>0</v>
      </c>
      <c r="LI68" s="39">
        <v>0</v>
      </c>
      <c r="LJ68" s="39"/>
      <c r="LK68" s="39" t="s">
        <v>4019</v>
      </c>
      <c r="LL68" s="39">
        <v>0</v>
      </c>
      <c r="LM68" s="39">
        <v>0</v>
      </c>
      <c r="LN68" s="39">
        <v>0</v>
      </c>
      <c r="LO68" s="39">
        <v>1</v>
      </c>
      <c r="LP68" s="39">
        <v>0</v>
      </c>
      <c r="LQ68" s="39"/>
      <c r="LR68" s="39">
        <v>1</v>
      </c>
      <c r="LS68" s="39"/>
      <c r="LT68" s="39">
        <v>18</v>
      </c>
      <c r="LU68" s="39" t="s">
        <v>2806</v>
      </c>
      <c r="LV68" s="39">
        <v>1</v>
      </c>
      <c r="LW68" s="39">
        <v>1</v>
      </c>
      <c r="LX68" s="39">
        <v>0</v>
      </c>
      <c r="LY68" s="39"/>
      <c r="LZ68" s="39">
        <v>1</v>
      </c>
      <c r="MA68" s="39">
        <v>1</v>
      </c>
      <c r="MB68" s="39">
        <v>0</v>
      </c>
      <c r="MC68" s="39">
        <v>1</v>
      </c>
      <c r="MD68" s="39">
        <v>1</v>
      </c>
      <c r="ME68" s="39">
        <v>1</v>
      </c>
      <c r="MF68" s="39" t="s">
        <v>4020</v>
      </c>
      <c r="MG68" s="39">
        <v>0</v>
      </c>
      <c r="MH68" s="39"/>
      <c r="MI68" s="39">
        <v>0</v>
      </c>
      <c r="MJ68" s="39"/>
      <c r="MK68" s="39">
        <v>0</v>
      </c>
      <c r="ML68" s="39">
        <v>1</v>
      </c>
      <c r="MM68" s="39">
        <v>1</v>
      </c>
      <c r="MN68" s="39">
        <v>0</v>
      </c>
      <c r="MO68" s="39"/>
      <c r="MP68" s="39"/>
      <c r="MQ68" s="39">
        <v>0</v>
      </c>
      <c r="MR68" s="39">
        <v>0</v>
      </c>
      <c r="MS68" s="39"/>
      <c r="MT68" s="39"/>
      <c r="MU68" s="39"/>
      <c r="MV68" s="39">
        <v>1</v>
      </c>
      <c r="MW68" s="39" t="s">
        <v>2586</v>
      </c>
      <c r="MX68" s="39">
        <v>0</v>
      </c>
      <c r="MY68" s="39">
        <v>0</v>
      </c>
      <c r="MZ68" s="39">
        <v>1</v>
      </c>
      <c r="NA68" s="39">
        <v>0</v>
      </c>
      <c r="NB68" s="39">
        <v>0</v>
      </c>
      <c r="NC68" s="39">
        <v>0</v>
      </c>
      <c r="ND68" s="39">
        <v>0</v>
      </c>
      <c r="NE68" s="39">
        <v>0</v>
      </c>
      <c r="NF68" s="39">
        <v>0</v>
      </c>
      <c r="NG68" s="39"/>
      <c r="NH68" s="39" t="s">
        <v>4021</v>
      </c>
      <c r="NI68" s="39"/>
      <c r="NJ68" s="39"/>
      <c r="NK68" s="39" t="s">
        <v>2428</v>
      </c>
      <c r="NL68" s="39" t="s">
        <v>2451</v>
      </c>
      <c r="NM68" s="39">
        <v>0</v>
      </c>
      <c r="NN68" s="39"/>
      <c r="NO68" s="39"/>
      <c r="NP68" s="39"/>
      <c r="NQ68" s="39"/>
      <c r="NR68" s="39"/>
      <c r="NS68" s="39"/>
      <c r="NT68" s="39"/>
      <c r="NU68" s="39"/>
      <c r="NV68" s="39"/>
      <c r="NW68" s="39">
        <v>1</v>
      </c>
      <c r="NX68" s="39"/>
      <c r="NY68" s="39">
        <v>0</v>
      </c>
      <c r="NZ68" s="39">
        <v>0</v>
      </c>
      <c r="OA68" s="39" t="s">
        <v>2760</v>
      </c>
      <c r="OB68" s="39">
        <v>0</v>
      </c>
      <c r="OC68" s="39">
        <v>0</v>
      </c>
      <c r="OD68" s="39">
        <v>0</v>
      </c>
      <c r="OE68" s="39">
        <v>0</v>
      </c>
      <c r="OF68" s="39">
        <v>0</v>
      </c>
      <c r="OG68" s="39">
        <v>0</v>
      </c>
      <c r="OH68" s="39">
        <v>1</v>
      </c>
      <c r="OI68" s="39">
        <v>0</v>
      </c>
      <c r="OJ68" s="39"/>
      <c r="OK68" s="39" t="s">
        <v>383</v>
      </c>
      <c r="OL68" s="39"/>
      <c r="OM68" s="39" t="s">
        <v>383</v>
      </c>
      <c r="ON68" s="39" t="s">
        <v>383</v>
      </c>
      <c r="OO68" s="39" t="s">
        <v>383</v>
      </c>
      <c r="OP68" s="39" t="s">
        <v>383</v>
      </c>
      <c r="OQ68" s="39" t="s">
        <v>383</v>
      </c>
      <c r="OR68" s="39" t="s">
        <v>383</v>
      </c>
      <c r="OS68" s="39" t="s">
        <v>383</v>
      </c>
      <c r="OT68" s="39" t="s">
        <v>383</v>
      </c>
      <c r="OU68" s="39" t="s">
        <v>383</v>
      </c>
      <c r="OV68" s="39" t="s">
        <v>383</v>
      </c>
      <c r="OW68" s="39" t="s">
        <v>383</v>
      </c>
      <c r="OX68" s="39" t="s">
        <v>383</v>
      </c>
      <c r="OY68" s="39" t="s">
        <v>383</v>
      </c>
      <c r="OZ68" s="39" t="s">
        <v>383</v>
      </c>
      <c r="PA68" s="39" t="s">
        <v>383</v>
      </c>
      <c r="PB68" s="39" t="s">
        <v>383</v>
      </c>
      <c r="PC68" s="39" t="s">
        <v>383</v>
      </c>
      <c r="PD68" s="39" t="s">
        <v>383</v>
      </c>
      <c r="PE68" s="39" t="s">
        <v>383</v>
      </c>
      <c r="PF68" s="39" t="s">
        <v>383</v>
      </c>
      <c r="PG68" s="39" t="s">
        <v>383</v>
      </c>
      <c r="PH68" s="39" t="s">
        <v>383</v>
      </c>
      <c r="PI68" s="39" t="s">
        <v>383</v>
      </c>
      <c r="PJ68" s="39" t="s">
        <v>383</v>
      </c>
      <c r="PK68" s="39" t="s">
        <v>383</v>
      </c>
      <c r="PL68" s="39" t="s">
        <v>383</v>
      </c>
      <c r="PM68" s="39" t="s">
        <v>383</v>
      </c>
      <c r="PN68" s="39" t="s">
        <v>383</v>
      </c>
      <c r="PO68" s="39" t="s">
        <v>383</v>
      </c>
      <c r="PP68" s="39" t="s">
        <v>383</v>
      </c>
      <c r="PQ68" s="39" t="s">
        <v>383</v>
      </c>
      <c r="PR68" s="39" t="s">
        <v>383</v>
      </c>
      <c r="PS68" s="39" t="s">
        <v>383</v>
      </c>
      <c r="PT68" s="39"/>
      <c r="PU68" s="39"/>
      <c r="PV68" s="39"/>
      <c r="PW68" s="39" t="s">
        <v>383</v>
      </c>
      <c r="PX68" s="39"/>
      <c r="PY68" s="39"/>
      <c r="PZ68" s="39" t="s">
        <v>383</v>
      </c>
      <c r="QA68" s="39"/>
      <c r="QB68" s="39"/>
      <c r="QC68" s="39"/>
      <c r="QD68" s="39" t="s">
        <v>383</v>
      </c>
      <c r="QE68" s="39" t="s">
        <v>383</v>
      </c>
      <c r="QF68" s="39" t="s">
        <v>383</v>
      </c>
      <c r="QG68" s="39" t="s">
        <v>383</v>
      </c>
      <c r="QH68" s="39" t="s">
        <v>383</v>
      </c>
      <c r="QI68" s="39" t="s">
        <v>383</v>
      </c>
      <c r="QJ68" s="39" t="s">
        <v>383</v>
      </c>
      <c r="QK68" s="39" t="s">
        <v>383</v>
      </c>
      <c r="QL68" s="39"/>
      <c r="QM68" s="39" t="s">
        <v>383</v>
      </c>
      <c r="QN68" s="39" t="s">
        <v>383</v>
      </c>
      <c r="QO68" s="39" t="s">
        <v>383</v>
      </c>
      <c r="QP68" s="39" t="s">
        <v>383</v>
      </c>
      <c r="QQ68" s="39" t="s">
        <v>383</v>
      </c>
      <c r="QR68" s="39" t="s">
        <v>383</v>
      </c>
      <c r="QS68" s="39"/>
      <c r="QT68" s="39" t="s">
        <v>383</v>
      </c>
      <c r="QU68" s="39" t="s">
        <v>383</v>
      </c>
      <c r="QV68" s="39" t="s">
        <v>383</v>
      </c>
      <c r="QW68" s="39" t="s">
        <v>383</v>
      </c>
      <c r="QX68" s="39" t="s">
        <v>383</v>
      </c>
      <c r="QY68" s="39" t="s">
        <v>383</v>
      </c>
      <c r="QZ68" s="39"/>
      <c r="RA68" s="39"/>
      <c r="RB68" s="39"/>
      <c r="RC68" s="39">
        <v>0</v>
      </c>
      <c r="RD68" s="39" t="s">
        <v>383</v>
      </c>
      <c r="RE68" s="39" t="s">
        <v>383</v>
      </c>
      <c r="RF68" s="39"/>
      <c r="RG68" s="39" t="s">
        <v>383</v>
      </c>
      <c r="RH68" s="39" t="s">
        <v>383</v>
      </c>
      <c r="RI68" s="39"/>
      <c r="RJ68" s="39" t="s">
        <v>383</v>
      </c>
      <c r="RK68" s="39" t="s">
        <v>383</v>
      </c>
      <c r="RL68" s="39"/>
      <c r="RM68" s="39" t="s">
        <v>383</v>
      </c>
      <c r="RN68" s="39" t="s">
        <v>383</v>
      </c>
      <c r="RO68" s="39"/>
      <c r="RP68" s="39" t="s">
        <v>383</v>
      </c>
      <c r="RQ68" s="39" t="s">
        <v>383</v>
      </c>
      <c r="RR68" s="39" t="s">
        <v>383</v>
      </c>
      <c r="RS68" s="39" t="s">
        <v>383</v>
      </c>
      <c r="RT68" s="39" t="s">
        <v>383</v>
      </c>
      <c r="RU68" s="39" t="s">
        <v>383</v>
      </c>
      <c r="RV68" s="39" t="s">
        <v>383</v>
      </c>
      <c r="RW68" s="39" t="s">
        <v>383</v>
      </c>
      <c r="RX68" s="39" t="s">
        <v>383</v>
      </c>
      <c r="RY68" s="39" t="s">
        <v>383</v>
      </c>
      <c r="RZ68" s="39" t="s">
        <v>383</v>
      </c>
      <c r="SA68" s="39" t="s">
        <v>383</v>
      </c>
      <c r="SB68" s="39" t="s">
        <v>383</v>
      </c>
      <c r="SC68" s="39" t="s">
        <v>383</v>
      </c>
      <c r="SD68" s="39" t="s">
        <v>383</v>
      </c>
      <c r="SE68" s="39" t="s">
        <v>383</v>
      </c>
      <c r="SF68" s="39" t="s">
        <v>383</v>
      </c>
      <c r="SG68" s="39"/>
      <c r="SH68" s="39"/>
      <c r="SI68" s="39" t="s">
        <v>383</v>
      </c>
      <c r="SJ68" s="39" t="s">
        <v>383</v>
      </c>
      <c r="SK68" s="39" t="s">
        <v>383</v>
      </c>
      <c r="SL68" s="39" t="s">
        <v>383</v>
      </c>
      <c r="SM68" s="39" t="s">
        <v>383</v>
      </c>
      <c r="SN68" s="39" t="s">
        <v>383</v>
      </c>
      <c r="SO68" s="39" t="s">
        <v>383</v>
      </c>
      <c r="SP68" s="39" t="s">
        <v>383</v>
      </c>
      <c r="SQ68" s="39" t="s">
        <v>383</v>
      </c>
      <c r="SR68" s="39" t="s">
        <v>383</v>
      </c>
      <c r="SS68" s="39" t="s">
        <v>383</v>
      </c>
      <c r="ST68" s="39"/>
      <c r="SU68" s="39" t="s">
        <v>383</v>
      </c>
      <c r="SV68" s="39" t="s">
        <v>383</v>
      </c>
      <c r="SW68" s="39" t="s">
        <v>383</v>
      </c>
      <c r="SX68" s="39" t="s">
        <v>383</v>
      </c>
      <c r="SY68" s="39" t="s">
        <v>383</v>
      </c>
      <c r="SZ68" s="39" t="s">
        <v>383</v>
      </c>
      <c r="TA68" s="39"/>
      <c r="TB68" s="39"/>
      <c r="TC68" s="39"/>
      <c r="TD68" s="39">
        <v>1</v>
      </c>
      <c r="TE68" s="39"/>
      <c r="TF68" s="39">
        <v>1</v>
      </c>
      <c r="TG68" s="39"/>
      <c r="TH68" s="39" t="s">
        <v>2573</v>
      </c>
      <c r="TI68" s="39">
        <v>1</v>
      </c>
      <c r="TJ68" s="39">
        <v>0</v>
      </c>
      <c r="TK68" s="39">
        <v>0</v>
      </c>
      <c r="TL68" s="39">
        <v>0</v>
      </c>
      <c r="TM68" s="39">
        <v>0</v>
      </c>
      <c r="TN68" s="39">
        <v>0</v>
      </c>
      <c r="TO68" s="39">
        <v>0</v>
      </c>
      <c r="TP68" s="39">
        <v>0</v>
      </c>
      <c r="TQ68" s="39"/>
      <c r="TR68" s="39">
        <v>1</v>
      </c>
      <c r="TS68" s="39" t="s">
        <v>4022</v>
      </c>
      <c r="TT68" s="39">
        <v>1</v>
      </c>
      <c r="TU68" s="39">
        <v>0</v>
      </c>
      <c r="TV68" s="39">
        <v>0</v>
      </c>
      <c r="TW68" s="39">
        <v>0</v>
      </c>
      <c r="TX68" s="39">
        <v>0</v>
      </c>
      <c r="TY68" s="39">
        <v>0</v>
      </c>
      <c r="TZ68" s="39">
        <v>0</v>
      </c>
      <c r="UA68" s="39">
        <v>0</v>
      </c>
      <c r="UB68" s="39">
        <v>0</v>
      </c>
      <c r="UC68" s="39"/>
      <c r="UD68" s="39">
        <f t="shared" si="7"/>
        <v>1</v>
      </c>
      <c r="UE68" s="39" t="s">
        <v>1241</v>
      </c>
      <c r="UF68" s="39">
        <v>0</v>
      </c>
      <c r="UG68" s="39">
        <v>0</v>
      </c>
      <c r="UH68" s="39">
        <v>0</v>
      </c>
      <c r="UI68" s="39">
        <v>0</v>
      </c>
      <c r="UJ68" s="39">
        <v>1</v>
      </c>
      <c r="UK68" s="39">
        <v>0</v>
      </c>
      <c r="UL68" s="39">
        <v>9</v>
      </c>
      <c r="UM68" s="39" t="s">
        <v>2418</v>
      </c>
      <c r="UN68" s="39">
        <v>0</v>
      </c>
      <c r="UO68" s="39" t="s">
        <v>383</v>
      </c>
      <c r="UP68" s="39" t="s">
        <v>383</v>
      </c>
      <c r="UQ68" s="39" t="s">
        <v>383</v>
      </c>
      <c r="UR68" s="39" t="s">
        <v>383</v>
      </c>
      <c r="US68" s="39" t="s">
        <v>383</v>
      </c>
      <c r="UT68" s="39" t="s">
        <v>383</v>
      </c>
      <c r="UU68" s="39" t="s">
        <v>383</v>
      </c>
      <c r="UV68" s="39">
        <v>0</v>
      </c>
      <c r="UW68" s="39" t="s">
        <v>383</v>
      </c>
      <c r="UX68" s="39" t="s">
        <v>4023</v>
      </c>
      <c r="UY68" s="39" t="s">
        <v>2846</v>
      </c>
      <c r="UZ68" s="39">
        <v>1</v>
      </c>
      <c r="VA68" s="39">
        <v>0</v>
      </c>
      <c r="VB68" s="39">
        <v>0</v>
      </c>
      <c r="VC68" s="39">
        <v>0</v>
      </c>
      <c r="VD68" s="39">
        <v>0</v>
      </c>
      <c r="VE68" s="39">
        <v>0</v>
      </c>
      <c r="VF68" s="39">
        <v>0</v>
      </c>
      <c r="VG68" s="39">
        <v>0</v>
      </c>
      <c r="VH68" s="39" t="s">
        <v>4024</v>
      </c>
      <c r="VI68" s="39">
        <v>1</v>
      </c>
      <c r="VJ68" s="39">
        <v>1</v>
      </c>
      <c r="VK68" s="39">
        <v>4</v>
      </c>
      <c r="VL68" s="39"/>
      <c r="VM68" s="39">
        <v>0</v>
      </c>
      <c r="VN68" s="39">
        <v>0</v>
      </c>
      <c r="VO68" s="39"/>
      <c r="VP68" s="39">
        <v>0</v>
      </c>
      <c r="VQ68" s="39">
        <v>0</v>
      </c>
      <c r="VR68" s="39">
        <v>0</v>
      </c>
      <c r="VS68" s="39">
        <v>0</v>
      </c>
      <c r="VT68" s="39"/>
      <c r="VU68" s="39">
        <v>0</v>
      </c>
      <c r="VV68" s="39"/>
      <c r="VW68" s="39" t="s">
        <v>1979</v>
      </c>
      <c r="VX68" s="39">
        <v>0</v>
      </c>
      <c r="VY68" s="39">
        <v>0</v>
      </c>
      <c r="VZ68" s="39">
        <v>0</v>
      </c>
      <c r="WA68" s="39">
        <v>0</v>
      </c>
      <c r="WB68" s="39">
        <v>0</v>
      </c>
      <c r="WC68" s="39">
        <v>0</v>
      </c>
      <c r="WD68" s="39">
        <v>0</v>
      </c>
      <c r="WE68" s="39">
        <v>0</v>
      </c>
      <c r="WF68" s="39">
        <v>0</v>
      </c>
      <c r="WG68" s="39">
        <v>0</v>
      </c>
      <c r="WH68" s="39">
        <v>0</v>
      </c>
      <c r="WI68" s="39">
        <v>0</v>
      </c>
      <c r="WJ68" s="39">
        <v>0</v>
      </c>
      <c r="WK68" s="39">
        <v>1</v>
      </c>
      <c r="WL68" s="58"/>
      <c r="WM68" s="58"/>
      <c r="WN68" s="58"/>
      <c r="WO68" s="39">
        <f t="shared" si="6"/>
        <v>0</v>
      </c>
      <c r="WP68" s="39" t="s">
        <v>2681</v>
      </c>
      <c r="WQ68" s="39"/>
      <c r="WR68" s="39" t="s">
        <v>2446</v>
      </c>
      <c r="WS68" s="39">
        <v>1</v>
      </c>
      <c r="WT68" s="39">
        <v>0</v>
      </c>
      <c r="WU68" s="39">
        <v>0</v>
      </c>
      <c r="WV68" s="39">
        <v>0</v>
      </c>
      <c r="WW68" s="39">
        <v>0</v>
      </c>
      <c r="WX68" s="39">
        <v>0</v>
      </c>
      <c r="WY68" s="39">
        <v>0</v>
      </c>
      <c r="WZ68" s="39">
        <v>0</v>
      </c>
      <c r="XA68" s="39">
        <v>0</v>
      </c>
      <c r="XB68" s="39">
        <v>0</v>
      </c>
      <c r="XC68" s="39">
        <v>0</v>
      </c>
      <c r="XD68" s="39"/>
      <c r="XE68" s="39"/>
      <c r="XF68" s="39">
        <f t="shared" si="5"/>
        <v>1</v>
      </c>
      <c r="XG68" s="39" t="s">
        <v>2447</v>
      </c>
      <c r="XH68" s="39">
        <v>1</v>
      </c>
      <c r="XI68" s="39">
        <v>0</v>
      </c>
      <c r="XJ68" s="39">
        <v>0</v>
      </c>
      <c r="XK68" s="39">
        <v>0</v>
      </c>
      <c r="XL68" s="39">
        <v>0</v>
      </c>
      <c r="XM68" s="39"/>
      <c r="XN68" s="39"/>
      <c r="XO68" s="57" t="e">
        <f>SUM(XF68+WO68+VA68+UD68+TR68+TD68+#REF!)</f>
        <v>#REF!</v>
      </c>
      <c r="XP68" s="57">
        <v>5</v>
      </c>
      <c r="XQ68" s="56">
        <v>0</v>
      </c>
    </row>
    <row r="69" spans="1:641" ht="15" customHeight="1" x14ac:dyDescent="0.2">
      <c r="A69" s="63">
        <v>42437</v>
      </c>
      <c r="B69" s="63" t="s">
        <v>1250</v>
      </c>
      <c r="C69" s="52" t="s">
        <v>1327</v>
      </c>
      <c r="D69" s="39" t="s">
        <v>1250</v>
      </c>
      <c r="E69" s="52" t="s">
        <v>3945</v>
      </c>
      <c r="F69" s="52" t="s">
        <v>4025</v>
      </c>
      <c r="G69" s="52">
        <v>8.9652049999999992</v>
      </c>
      <c r="H69" s="52">
        <v>-79.547280000000001</v>
      </c>
      <c r="I69" s="52">
        <v>8.9049299899999994</v>
      </c>
      <c r="J69" s="52">
        <v>-79.96939098</v>
      </c>
      <c r="K69" s="52">
        <v>-79.547280000000001</v>
      </c>
      <c r="L69" s="52">
        <v>0</v>
      </c>
      <c r="M69" s="39">
        <v>56.847000122099999</v>
      </c>
      <c r="N69" s="39"/>
      <c r="O69" s="39">
        <v>3</v>
      </c>
      <c r="P69" s="39" t="s">
        <v>4026</v>
      </c>
      <c r="Q69" s="39">
        <v>1</v>
      </c>
      <c r="R69" s="41">
        <v>75</v>
      </c>
      <c r="S69" s="39">
        <v>1</v>
      </c>
      <c r="T69" s="39">
        <v>2</v>
      </c>
      <c r="U69" s="39" t="s">
        <v>2454</v>
      </c>
      <c r="V69" s="39" t="s">
        <v>4027</v>
      </c>
      <c r="W69" s="39" t="s">
        <v>2456</v>
      </c>
      <c r="X69" s="39" t="s">
        <v>383</v>
      </c>
      <c r="Y69" s="39" t="s">
        <v>2581</v>
      </c>
      <c r="Z69" s="39">
        <v>0</v>
      </c>
      <c r="AA69" s="39">
        <v>1</v>
      </c>
      <c r="AB69" s="39">
        <v>0</v>
      </c>
      <c r="AC69" s="39">
        <v>0</v>
      </c>
      <c r="AD69" s="39">
        <v>0</v>
      </c>
      <c r="AE69" s="39">
        <v>0</v>
      </c>
      <c r="AF69" s="39">
        <v>0</v>
      </c>
      <c r="AG69" s="39" t="s">
        <v>2401</v>
      </c>
      <c r="AH69" s="39" t="s">
        <v>383</v>
      </c>
      <c r="AI69" s="39">
        <v>0</v>
      </c>
      <c r="AJ69" s="39">
        <v>0</v>
      </c>
      <c r="AK69" s="39">
        <v>0</v>
      </c>
      <c r="AL69" s="39">
        <v>1</v>
      </c>
      <c r="AM69" s="39">
        <v>0</v>
      </c>
      <c r="AN69" s="39">
        <v>0</v>
      </c>
      <c r="AO69" s="39">
        <v>0</v>
      </c>
      <c r="AP69" s="39" t="s">
        <v>2600</v>
      </c>
      <c r="AQ69" s="39">
        <v>0</v>
      </c>
      <c r="AR69" s="39"/>
      <c r="AS69" s="64">
        <v>9</v>
      </c>
      <c r="AT69" s="64">
        <v>59</v>
      </c>
      <c r="AU69" s="39">
        <v>1</v>
      </c>
      <c r="AV69" s="39"/>
      <c r="AW69" s="39">
        <v>1</v>
      </c>
      <c r="AX69" s="39">
        <v>2</v>
      </c>
      <c r="AY69" s="39">
        <v>1</v>
      </c>
      <c r="AZ69" s="39">
        <v>1</v>
      </c>
      <c r="BA69" s="39">
        <v>0</v>
      </c>
      <c r="BB69" s="39">
        <v>0</v>
      </c>
      <c r="BC69" s="39"/>
      <c r="BD69" s="39">
        <v>2</v>
      </c>
      <c r="BE69" s="39" t="s">
        <v>383</v>
      </c>
      <c r="BF69" s="39">
        <v>0</v>
      </c>
      <c r="BG69" s="39">
        <v>1</v>
      </c>
      <c r="BH69" s="39">
        <v>0</v>
      </c>
      <c r="BI69" s="39">
        <v>0</v>
      </c>
      <c r="BJ69" s="39"/>
      <c r="BK69" s="39">
        <v>5</v>
      </c>
      <c r="BL69" s="39">
        <v>1</v>
      </c>
      <c r="BM69" s="64" t="s">
        <v>383</v>
      </c>
      <c r="BN69" s="39">
        <v>1</v>
      </c>
      <c r="BO69" s="39">
        <v>0</v>
      </c>
      <c r="BP69" s="39">
        <v>0</v>
      </c>
      <c r="BQ69" s="39">
        <v>0</v>
      </c>
      <c r="BR69" s="39">
        <v>0</v>
      </c>
      <c r="BS69" s="39">
        <v>0</v>
      </c>
      <c r="BT69" s="39">
        <v>0</v>
      </c>
      <c r="BU69" s="39"/>
      <c r="BV69" s="39">
        <v>5</v>
      </c>
      <c r="BW69" s="39">
        <v>3</v>
      </c>
      <c r="BX69" s="39"/>
      <c r="BY69" s="39">
        <v>0</v>
      </c>
      <c r="BZ69" s="39">
        <v>0</v>
      </c>
      <c r="CA69" s="39">
        <v>1</v>
      </c>
      <c r="CB69" s="39">
        <v>0</v>
      </c>
      <c r="CC69" s="39"/>
      <c r="CD69" s="39">
        <v>5</v>
      </c>
      <c r="CE69" s="39">
        <v>1</v>
      </c>
      <c r="CF69" s="39"/>
      <c r="CG69" s="39">
        <v>2</v>
      </c>
      <c r="CH69" s="39"/>
      <c r="CI69" s="39">
        <v>3</v>
      </c>
      <c r="CJ69" s="39">
        <v>3</v>
      </c>
      <c r="CK69" s="39"/>
      <c r="CL69" s="39" t="s">
        <v>2404</v>
      </c>
      <c r="CM69" s="39"/>
      <c r="CN69" s="39">
        <v>1</v>
      </c>
      <c r="CO69" s="39">
        <v>1</v>
      </c>
      <c r="CP69" s="39">
        <v>2</v>
      </c>
      <c r="CQ69" s="39" t="s">
        <v>4028</v>
      </c>
      <c r="CR69" s="39">
        <v>0</v>
      </c>
      <c r="CS69" s="39" t="s">
        <v>4029</v>
      </c>
      <c r="CT69" s="39">
        <v>0</v>
      </c>
      <c r="CU69" s="39">
        <v>0</v>
      </c>
      <c r="CV69" s="39">
        <v>1</v>
      </c>
      <c r="CW69" s="39"/>
      <c r="CX69" s="39">
        <v>1</v>
      </c>
      <c r="CY69" s="39">
        <v>0</v>
      </c>
      <c r="CZ69" s="41"/>
      <c r="DA69" s="39">
        <v>0</v>
      </c>
      <c r="DB69" s="39"/>
      <c r="DC69" s="39">
        <v>0</v>
      </c>
      <c r="DD69" s="39"/>
      <c r="DE69" s="39">
        <v>1</v>
      </c>
      <c r="DF69" s="41">
        <v>1</v>
      </c>
      <c r="DG69" s="39">
        <v>1</v>
      </c>
      <c r="DH69" s="39">
        <v>1</v>
      </c>
      <c r="DI69" s="39">
        <v>0</v>
      </c>
      <c r="DJ69" s="39"/>
      <c r="DK69" s="39"/>
      <c r="DL69" s="39">
        <v>0</v>
      </c>
      <c r="DM69" s="39"/>
      <c r="DN69" s="39">
        <v>0</v>
      </c>
      <c r="DO69" s="39"/>
      <c r="DP69" s="39">
        <v>1</v>
      </c>
      <c r="DQ69" s="39">
        <v>1</v>
      </c>
      <c r="DR69" s="39">
        <v>1</v>
      </c>
      <c r="DS69" s="39">
        <v>1</v>
      </c>
      <c r="DT69" s="39">
        <v>1</v>
      </c>
      <c r="DU69" s="39">
        <v>1</v>
      </c>
      <c r="DV69" s="39">
        <v>0</v>
      </c>
      <c r="DW69" s="39"/>
      <c r="DX69" s="39">
        <v>0</v>
      </c>
      <c r="DY69" s="39"/>
      <c r="DZ69" s="39">
        <v>1</v>
      </c>
      <c r="EA69" s="39" t="s">
        <v>3572</v>
      </c>
      <c r="EB69" s="39">
        <v>1</v>
      </c>
      <c r="EC69" s="39">
        <v>1</v>
      </c>
      <c r="ED69" s="39" t="s">
        <v>4030</v>
      </c>
      <c r="EE69" s="39" t="s">
        <v>2817</v>
      </c>
      <c r="EF69" s="39">
        <v>0</v>
      </c>
      <c r="EG69" s="39"/>
      <c r="EH69" s="39">
        <v>1</v>
      </c>
      <c r="EI69" s="39">
        <v>1</v>
      </c>
      <c r="EJ69" s="73" t="s">
        <v>2409</v>
      </c>
      <c r="EK69" s="39" t="s">
        <v>2410</v>
      </c>
      <c r="EL69" s="39" t="s">
        <v>4031</v>
      </c>
      <c r="EM69" s="39" t="s">
        <v>2464</v>
      </c>
      <c r="EN69" s="39">
        <v>0</v>
      </c>
      <c r="EO69" s="39">
        <v>0</v>
      </c>
      <c r="EP69" s="39" t="s">
        <v>383</v>
      </c>
      <c r="EQ69" s="39" t="s">
        <v>383</v>
      </c>
      <c r="ER69" s="39" t="s">
        <v>383</v>
      </c>
      <c r="ES69" s="39" t="s">
        <v>383</v>
      </c>
      <c r="ET69" s="39" t="s">
        <v>383</v>
      </c>
      <c r="EU69" s="39" t="s">
        <v>383</v>
      </c>
      <c r="EV69" s="39">
        <v>0</v>
      </c>
      <c r="EW69" s="39" t="s">
        <v>383</v>
      </c>
      <c r="EX69" s="39" t="s">
        <v>383</v>
      </c>
      <c r="EY69" s="39" t="s">
        <v>383</v>
      </c>
      <c r="EZ69" s="39" t="s">
        <v>383</v>
      </c>
      <c r="FA69" s="39" t="s">
        <v>383</v>
      </c>
      <c r="FB69" s="39" t="s">
        <v>383</v>
      </c>
      <c r="FC69" s="39">
        <v>0</v>
      </c>
      <c r="FD69" s="39" t="s">
        <v>383</v>
      </c>
      <c r="FE69" s="39" t="s">
        <v>383</v>
      </c>
      <c r="FF69" s="39" t="s">
        <v>383</v>
      </c>
      <c r="FG69" s="39" t="s">
        <v>383</v>
      </c>
      <c r="FH69" s="39" t="s">
        <v>383</v>
      </c>
      <c r="FI69" s="39" t="s">
        <v>383</v>
      </c>
      <c r="FJ69" s="39">
        <v>1</v>
      </c>
      <c r="FK69" s="39">
        <v>2</v>
      </c>
      <c r="FL69" s="39" t="s">
        <v>2413</v>
      </c>
      <c r="FM69" s="39" t="s">
        <v>2466</v>
      </c>
      <c r="FN69" s="39" t="s">
        <v>4032</v>
      </c>
      <c r="FO69" s="39" t="s">
        <v>2469</v>
      </c>
      <c r="FP69" s="39">
        <v>0</v>
      </c>
      <c r="FQ69" s="39">
        <v>1</v>
      </c>
      <c r="FR69" s="39">
        <v>1</v>
      </c>
      <c r="FS69" s="39" t="s">
        <v>2409</v>
      </c>
      <c r="FT69" s="39" t="s">
        <v>2462</v>
      </c>
      <c r="FU69" s="39" t="s">
        <v>383</v>
      </c>
      <c r="FV69" s="39" t="s">
        <v>383</v>
      </c>
      <c r="FW69" s="39">
        <v>0</v>
      </c>
      <c r="FX69" s="39">
        <v>0</v>
      </c>
      <c r="FY69" s="39" t="s">
        <v>383</v>
      </c>
      <c r="FZ69" s="39" t="s">
        <v>383</v>
      </c>
      <c r="GA69" s="39" t="s">
        <v>383</v>
      </c>
      <c r="GB69" s="39" t="s">
        <v>383</v>
      </c>
      <c r="GC69" s="39" t="s">
        <v>383</v>
      </c>
      <c r="GD69" s="39" t="s">
        <v>383</v>
      </c>
      <c r="GE69" s="39">
        <v>0</v>
      </c>
      <c r="GF69" s="39" t="s">
        <v>383</v>
      </c>
      <c r="GG69" s="39" t="s">
        <v>383</v>
      </c>
      <c r="GH69" s="39" t="s">
        <v>383</v>
      </c>
      <c r="GI69" s="39" t="s">
        <v>383</v>
      </c>
      <c r="GJ69" s="39" t="s">
        <v>383</v>
      </c>
      <c r="GK69" s="39" t="s">
        <v>383</v>
      </c>
      <c r="GL69" s="39">
        <v>1</v>
      </c>
      <c r="GM69" s="58" t="s">
        <v>383</v>
      </c>
      <c r="GN69" s="39" t="s">
        <v>383</v>
      </c>
      <c r="GO69" s="39" t="s">
        <v>383</v>
      </c>
      <c r="GP69" s="39" t="s">
        <v>383</v>
      </c>
      <c r="GQ69" s="39" t="s">
        <v>383</v>
      </c>
      <c r="GR69" s="39" t="s">
        <v>383</v>
      </c>
      <c r="GS69" s="39" t="s">
        <v>383</v>
      </c>
      <c r="GT69" s="39">
        <v>0</v>
      </c>
      <c r="GU69" s="39" t="s">
        <v>383</v>
      </c>
      <c r="GV69" s="39"/>
      <c r="GW69" s="39">
        <v>1</v>
      </c>
      <c r="GX69" s="39">
        <v>10</v>
      </c>
      <c r="GY69" s="39" t="s">
        <v>3849</v>
      </c>
      <c r="GZ69" s="39">
        <v>1</v>
      </c>
      <c r="HA69" s="39">
        <v>1</v>
      </c>
      <c r="HB69" s="39" t="s">
        <v>4033</v>
      </c>
      <c r="HC69" s="39">
        <v>0</v>
      </c>
      <c r="HD69" s="39" t="s">
        <v>383</v>
      </c>
      <c r="HE69" s="39"/>
      <c r="HF69" s="39">
        <v>0</v>
      </c>
      <c r="HG69" s="39" t="s">
        <v>383</v>
      </c>
      <c r="HH69" s="39"/>
      <c r="HI69" s="39">
        <v>0</v>
      </c>
      <c r="HJ69" s="39" t="s">
        <v>383</v>
      </c>
      <c r="HK69" s="39"/>
      <c r="HL69" s="39">
        <v>1</v>
      </c>
      <c r="HM69" s="39">
        <v>5</v>
      </c>
      <c r="HN69" s="39" t="s">
        <v>4034</v>
      </c>
      <c r="HO69" s="39">
        <v>0</v>
      </c>
      <c r="HP69" s="39" t="s">
        <v>383</v>
      </c>
      <c r="HQ69" s="39">
        <v>0</v>
      </c>
      <c r="HR69" s="39" t="s">
        <v>383</v>
      </c>
      <c r="HS69" s="39">
        <v>0</v>
      </c>
      <c r="HT69" s="39" t="s">
        <v>4035</v>
      </c>
      <c r="HU69" s="39" t="s">
        <v>383</v>
      </c>
      <c r="HV69" s="39" t="s">
        <v>383</v>
      </c>
      <c r="HW69" s="39"/>
      <c r="HX69" s="39" t="s">
        <v>383</v>
      </c>
      <c r="HY69" s="39" t="s">
        <v>2584</v>
      </c>
      <c r="HZ69" s="39"/>
      <c r="IA69" s="39" t="s">
        <v>1738</v>
      </c>
      <c r="IB69" s="39"/>
      <c r="IC69" s="39">
        <v>1</v>
      </c>
      <c r="ID69" s="39">
        <v>1</v>
      </c>
      <c r="IE69" s="39">
        <v>1</v>
      </c>
      <c r="IF69" s="39">
        <v>0</v>
      </c>
      <c r="IG69" s="39">
        <v>1</v>
      </c>
      <c r="IH69" s="39">
        <v>30</v>
      </c>
      <c r="II69" s="39">
        <v>0</v>
      </c>
      <c r="IJ69" s="39">
        <v>0</v>
      </c>
      <c r="IK69" s="39" t="s">
        <v>383</v>
      </c>
      <c r="IL69" s="39">
        <v>1</v>
      </c>
      <c r="IM69" s="39">
        <v>1</v>
      </c>
      <c r="IN69" s="39">
        <v>0</v>
      </c>
      <c r="IO69" s="39">
        <v>1</v>
      </c>
      <c r="IP69" s="39">
        <v>0</v>
      </c>
      <c r="IQ69" s="39">
        <v>0</v>
      </c>
      <c r="IR69" s="39">
        <v>0</v>
      </c>
      <c r="IS69" s="39" t="s">
        <v>383</v>
      </c>
      <c r="IT69" s="39" t="s">
        <v>383</v>
      </c>
      <c r="IU69" s="39" t="s">
        <v>383</v>
      </c>
      <c r="IV69" s="39">
        <v>0</v>
      </c>
      <c r="IW69" s="39">
        <v>0</v>
      </c>
      <c r="IX69" s="39" t="s">
        <v>383</v>
      </c>
      <c r="IY69" s="39" t="s">
        <v>383</v>
      </c>
      <c r="IZ69" s="39" t="s">
        <v>383</v>
      </c>
      <c r="JA69" s="39">
        <v>1</v>
      </c>
      <c r="JB69" s="39">
        <v>1</v>
      </c>
      <c r="JC69" s="39">
        <v>0</v>
      </c>
      <c r="JD69" s="39">
        <v>1</v>
      </c>
      <c r="JE69" s="39">
        <v>0</v>
      </c>
      <c r="JF69" s="39">
        <v>1</v>
      </c>
      <c r="JG69" s="39">
        <v>4</v>
      </c>
      <c r="JH69" s="39">
        <v>0</v>
      </c>
      <c r="JI69" s="39" t="s">
        <v>383</v>
      </c>
      <c r="JJ69" s="39">
        <v>1</v>
      </c>
      <c r="JK69" s="39">
        <v>35</v>
      </c>
      <c r="JL69" s="39">
        <v>0</v>
      </c>
      <c r="JM69" s="39">
        <v>1</v>
      </c>
      <c r="JN69" s="39" t="s">
        <v>2896</v>
      </c>
      <c r="JO69" s="39">
        <v>2</v>
      </c>
      <c r="JP69" s="39">
        <v>2</v>
      </c>
      <c r="JQ69" s="39">
        <v>2</v>
      </c>
      <c r="JR69" s="39">
        <v>0</v>
      </c>
      <c r="JS69" s="39">
        <v>0</v>
      </c>
      <c r="JT69" s="39">
        <v>0</v>
      </c>
      <c r="JU69" s="39">
        <v>0</v>
      </c>
      <c r="JV69" s="39">
        <v>0</v>
      </c>
      <c r="JW69" s="39">
        <v>0</v>
      </c>
      <c r="JX69" s="39">
        <v>0</v>
      </c>
      <c r="JY69" s="39">
        <v>0</v>
      </c>
      <c r="JZ69" s="39">
        <v>2</v>
      </c>
      <c r="KA69" s="39">
        <v>1</v>
      </c>
      <c r="KB69" s="39">
        <v>0</v>
      </c>
      <c r="KC69" s="39">
        <v>0</v>
      </c>
      <c r="KD69" s="39">
        <v>0</v>
      </c>
      <c r="KE69" s="39">
        <v>40</v>
      </c>
      <c r="KF69" s="39">
        <v>40</v>
      </c>
      <c r="KG69" s="39"/>
      <c r="KH69" s="39">
        <v>1</v>
      </c>
      <c r="KI69" s="39">
        <v>100</v>
      </c>
      <c r="KJ69" s="39"/>
      <c r="KK69" s="39">
        <v>0</v>
      </c>
      <c r="KL69" s="39"/>
      <c r="KM69" s="39"/>
      <c r="KN69" s="39">
        <v>0</v>
      </c>
      <c r="KO69" s="39"/>
      <c r="KP69" s="39"/>
      <c r="KQ69" s="39">
        <v>3</v>
      </c>
      <c r="KR69" s="64" t="s">
        <v>2731</v>
      </c>
      <c r="KS69" s="64" t="s">
        <v>2731</v>
      </c>
      <c r="KT69" s="64" t="s">
        <v>2817</v>
      </c>
      <c r="KU69" s="39">
        <v>0</v>
      </c>
      <c r="KV69" s="39">
        <v>0</v>
      </c>
      <c r="KW69" s="39">
        <v>0</v>
      </c>
      <c r="KX69" s="39">
        <v>0</v>
      </c>
      <c r="KY69" s="39">
        <v>0</v>
      </c>
      <c r="KZ69" s="39">
        <v>0</v>
      </c>
      <c r="LA69" s="39">
        <v>0</v>
      </c>
      <c r="LB69" s="39">
        <v>0</v>
      </c>
      <c r="LC69" s="39">
        <v>0</v>
      </c>
      <c r="LD69" s="39"/>
      <c r="LE69" s="64">
        <v>4</v>
      </c>
      <c r="LF69" s="39">
        <v>1</v>
      </c>
      <c r="LG69" s="39">
        <v>1</v>
      </c>
      <c r="LH69" s="39">
        <v>0</v>
      </c>
      <c r="LI69" s="39">
        <v>0</v>
      </c>
      <c r="LJ69" s="39" t="s">
        <v>3672</v>
      </c>
      <c r="LK69" s="39" t="s">
        <v>2560</v>
      </c>
      <c r="LL69" s="39">
        <v>1</v>
      </c>
      <c r="LM69" s="39">
        <v>1</v>
      </c>
      <c r="LN69" s="39">
        <v>0</v>
      </c>
      <c r="LO69" s="39">
        <v>0</v>
      </c>
      <c r="LP69" s="39">
        <v>0</v>
      </c>
      <c r="LQ69" s="39"/>
      <c r="LR69" s="39">
        <v>1</v>
      </c>
      <c r="LS69" s="39"/>
      <c r="LT69" s="39">
        <v>0</v>
      </c>
      <c r="LU69" s="39" t="s">
        <v>4036</v>
      </c>
      <c r="LV69" s="39">
        <v>1</v>
      </c>
      <c r="LW69" s="39">
        <v>0</v>
      </c>
      <c r="LX69" s="39">
        <v>0</v>
      </c>
      <c r="LY69" s="39"/>
      <c r="LZ69" s="39">
        <v>1</v>
      </c>
      <c r="MA69" s="39">
        <v>1</v>
      </c>
      <c r="MB69" s="39">
        <v>0</v>
      </c>
      <c r="MC69" s="39">
        <v>1</v>
      </c>
      <c r="MD69" s="39">
        <v>0</v>
      </c>
      <c r="ME69" s="39">
        <v>0</v>
      </c>
      <c r="MF69" s="39" t="s">
        <v>378</v>
      </c>
      <c r="MG69" s="39">
        <v>0</v>
      </c>
      <c r="MH69" s="39"/>
      <c r="MI69" s="39">
        <v>0</v>
      </c>
      <c r="MJ69" s="39"/>
      <c r="MK69" s="39">
        <v>0</v>
      </c>
      <c r="ML69" s="39">
        <v>1</v>
      </c>
      <c r="MM69" s="39">
        <v>1</v>
      </c>
      <c r="MN69" s="39">
        <v>0</v>
      </c>
      <c r="MO69" s="39" t="s">
        <v>4037</v>
      </c>
      <c r="MP69" s="39"/>
      <c r="MQ69" s="39">
        <v>0</v>
      </c>
      <c r="MR69" s="39">
        <v>0</v>
      </c>
      <c r="MS69" s="39">
        <v>0</v>
      </c>
      <c r="MT69" s="39"/>
      <c r="MU69" s="39"/>
      <c r="MV69" s="39">
        <v>1</v>
      </c>
      <c r="MW69" s="39" t="s">
        <v>2586</v>
      </c>
      <c r="MX69" s="39">
        <v>0</v>
      </c>
      <c r="MY69" s="39">
        <v>0</v>
      </c>
      <c r="MZ69" s="39">
        <v>1</v>
      </c>
      <c r="NA69" s="39">
        <v>0</v>
      </c>
      <c r="NB69" s="39">
        <v>0</v>
      </c>
      <c r="NC69" s="39">
        <v>0</v>
      </c>
      <c r="ND69" s="39">
        <v>0</v>
      </c>
      <c r="NE69" s="39">
        <v>0</v>
      </c>
      <c r="NF69" s="39">
        <v>0</v>
      </c>
      <c r="NG69" s="39"/>
      <c r="NH69" s="39" t="s">
        <v>4038</v>
      </c>
      <c r="NI69" s="39"/>
      <c r="NJ69" s="39" t="s">
        <v>2428</v>
      </c>
      <c r="NK69" s="64" t="s">
        <v>4039</v>
      </c>
      <c r="NL69" s="39" t="s">
        <v>4040</v>
      </c>
      <c r="NM69" s="39">
        <v>0</v>
      </c>
      <c r="NN69" s="39"/>
      <c r="NO69" s="39"/>
      <c r="NP69" s="39"/>
      <c r="NQ69" s="39"/>
      <c r="NR69" s="39"/>
      <c r="NS69" s="39"/>
      <c r="NT69" s="39"/>
      <c r="NU69" s="39"/>
      <c r="NV69" s="39"/>
      <c r="NW69" s="39">
        <v>0</v>
      </c>
      <c r="NX69" s="39"/>
      <c r="NY69" s="39">
        <v>1</v>
      </c>
      <c r="NZ69" s="39">
        <v>0</v>
      </c>
      <c r="OA69" s="39" t="s">
        <v>4041</v>
      </c>
      <c r="OB69" s="39">
        <v>1</v>
      </c>
      <c r="OC69" s="39">
        <v>0</v>
      </c>
      <c r="OD69" s="39">
        <v>0</v>
      </c>
      <c r="OE69" s="39">
        <v>1</v>
      </c>
      <c r="OF69" s="39">
        <v>0</v>
      </c>
      <c r="OG69" s="39">
        <v>0</v>
      </c>
      <c r="OH69" s="39">
        <v>0</v>
      </c>
      <c r="OI69" s="39">
        <v>0</v>
      </c>
      <c r="OJ69" s="39"/>
      <c r="OK69" s="39">
        <v>1</v>
      </c>
      <c r="OL69" s="39" t="s">
        <v>4042</v>
      </c>
      <c r="OM69" s="39" t="s">
        <v>2522</v>
      </c>
      <c r="ON69" s="39">
        <v>1</v>
      </c>
      <c r="OO69" s="39">
        <v>0</v>
      </c>
      <c r="OP69" s="39">
        <v>0</v>
      </c>
      <c r="OQ69" s="39">
        <v>0</v>
      </c>
      <c r="OR69" s="39">
        <v>0</v>
      </c>
      <c r="OS69" s="39">
        <v>0</v>
      </c>
      <c r="OT69" s="39">
        <v>0</v>
      </c>
      <c r="OU69" s="39">
        <v>0</v>
      </c>
      <c r="OV69" s="39">
        <v>0</v>
      </c>
      <c r="OW69" s="39">
        <v>1</v>
      </c>
      <c r="OX69" s="39" t="s">
        <v>3283</v>
      </c>
      <c r="OY69" s="39" t="s">
        <v>3284</v>
      </c>
      <c r="OZ69" s="39" t="s">
        <v>1241</v>
      </c>
      <c r="PA69" s="39">
        <v>0</v>
      </c>
      <c r="PB69" s="39">
        <v>0</v>
      </c>
      <c r="PC69" s="39">
        <v>0</v>
      </c>
      <c r="PD69" s="39">
        <v>0</v>
      </c>
      <c r="PE69" s="39">
        <v>1</v>
      </c>
      <c r="PF69" s="39">
        <v>0</v>
      </c>
      <c r="PG69" s="39">
        <v>0</v>
      </c>
      <c r="PH69" s="39"/>
      <c r="PI69" s="39">
        <v>1</v>
      </c>
      <c r="PJ69" s="39" t="s">
        <v>2913</v>
      </c>
      <c r="PK69" s="39">
        <v>0</v>
      </c>
      <c r="PL69" s="39">
        <v>0</v>
      </c>
      <c r="PM69" s="39">
        <v>0</v>
      </c>
      <c r="PN69" s="39">
        <v>1</v>
      </c>
      <c r="PO69" s="39">
        <v>0</v>
      </c>
      <c r="PP69" s="39">
        <v>0</v>
      </c>
      <c r="PQ69" s="39">
        <v>0</v>
      </c>
      <c r="PR69" s="39">
        <v>0</v>
      </c>
      <c r="PS69" s="39">
        <v>0</v>
      </c>
      <c r="PT69" s="39"/>
      <c r="PU69" s="39"/>
      <c r="PV69" s="39"/>
      <c r="PW69" s="39">
        <v>1</v>
      </c>
      <c r="PX69" s="39">
        <v>1</v>
      </c>
      <c r="PY69" s="39"/>
      <c r="PZ69" s="39" t="s">
        <v>383</v>
      </c>
      <c r="QA69" s="39" t="s">
        <v>2442</v>
      </c>
      <c r="QB69" s="39" t="s">
        <v>2439</v>
      </c>
      <c r="QC69" s="39" t="s">
        <v>2440</v>
      </c>
      <c r="QD69" s="39">
        <v>1</v>
      </c>
      <c r="QE69" s="39">
        <v>1</v>
      </c>
      <c r="QF69" s="39">
        <v>0</v>
      </c>
      <c r="QG69" s="39">
        <v>0</v>
      </c>
      <c r="QH69" s="39">
        <v>0</v>
      </c>
      <c r="QI69" s="39">
        <v>0</v>
      </c>
      <c r="QJ69" s="39">
        <v>0</v>
      </c>
      <c r="QK69" s="39">
        <v>0</v>
      </c>
      <c r="QL69" s="39" t="s">
        <v>4043</v>
      </c>
      <c r="QM69" s="39" t="s">
        <v>3251</v>
      </c>
      <c r="QN69" s="39">
        <v>1</v>
      </c>
      <c r="QO69" s="39">
        <v>0</v>
      </c>
      <c r="QP69" s="39">
        <v>1</v>
      </c>
      <c r="QQ69" s="39">
        <v>0</v>
      </c>
      <c r="QR69" s="39">
        <v>0</v>
      </c>
      <c r="QS69" s="39" t="s">
        <v>2792</v>
      </c>
      <c r="QT69" s="64" t="s">
        <v>3251</v>
      </c>
      <c r="QU69" s="39">
        <v>0</v>
      </c>
      <c r="QV69" s="39">
        <v>1</v>
      </c>
      <c r="QW69" s="39">
        <v>0</v>
      </c>
      <c r="QX69" s="39">
        <v>1</v>
      </c>
      <c r="QY69" s="39">
        <v>0</v>
      </c>
      <c r="QZ69" s="39">
        <v>0</v>
      </c>
      <c r="RA69" s="39">
        <v>0</v>
      </c>
      <c r="RB69" s="39" t="s">
        <v>4044</v>
      </c>
      <c r="RC69" s="39">
        <v>1</v>
      </c>
      <c r="RD69" s="39">
        <v>1</v>
      </c>
      <c r="RE69" s="64">
        <v>5</v>
      </c>
      <c r="RF69" s="64"/>
      <c r="RG69" s="39">
        <v>1</v>
      </c>
      <c r="RH69" s="64">
        <v>5</v>
      </c>
      <c r="RI69" s="64"/>
      <c r="RJ69" s="39">
        <v>1</v>
      </c>
      <c r="RK69" s="64">
        <v>5</v>
      </c>
      <c r="RL69" s="64"/>
      <c r="RM69" s="39">
        <v>1</v>
      </c>
      <c r="RN69" s="64">
        <v>5</v>
      </c>
      <c r="RO69" s="64"/>
      <c r="RP69" s="39">
        <v>0</v>
      </c>
      <c r="RQ69" s="39"/>
      <c r="RR69" s="39" t="s">
        <v>2484</v>
      </c>
      <c r="RS69" s="39">
        <v>0</v>
      </c>
      <c r="RT69" s="39">
        <v>0</v>
      </c>
      <c r="RU69" s="39">
        <v>1</v>
      </c>
      <c r="RV69" s="39">
        <v>0</v>
      </c>
      <c r="RW69" s="39">
        <v>0</v>
      </c>
      <c r="RX69" s="39">
        <v>0</v>
      </c>
      <c r="RY69" s="39">
        <v>0</v>
      </c>
      <c r="RZ69" s="39">
        <v>0</v>
      </c>
      <c r="SA69" s="39">
        <v>0</v>
      </c>
      <c r="SB69" s="39">
        <v>0</v>
      </c>
      <c r="SC69" s="39">
        <v>0</v>
      </c>
      <c r="SD69" s="39">
        <v>0</v>
      </c>
      <c r="SE69" s="39">
        <v>0</v>
      </c>
      <c r="SF69" s="39">
        <v>0</v>
      </c>
      <c r="SG69" s="39"/>
      <c r="SH69" s="39"/>
      <c r="SI69" s="39" t="s">
        <v>2435</v>
      </c>
      <c r="SJ69" s="39">
        <v>0</v>
      </c>
      <c r="SK69" s="39">
        <v>0</v>
      </c>
      <c r="SL69" s="39">
        <v>0</v>
      </c>
      <c r="SM69" s="39">
        <v>0</v>
      </c>
      <c r="SN69" s="39">
        <v>0</v>
      </c>
      <c r="SO69" s="39">
        <v>0</v>
      </c>
      <c r="SP69" s="39">
        <v>0</v>
      </c>
      <c r="SQ69" s="39">
        <v>0</v>
      </c>
      <c r="SR69" s="39">
        <v>0</v>
      </c>
      <c r="SS69" s="39">
        <v>1</v>
      </c>
      <c r="ST69" s="39"/>
      <c r="SU69" s="39" t="s">
        <v>2946</v>
      </c>
      <c r="SV69" s="39">
        <v>0</v>
      </c>
      <c r="SW69" s="39">
        <v>0</v>
      </c>
      <c r="SX69" s="39">
        <v>1</v>
      </c>
      <c r="SY69" s="39">
        <v>0</v>
      </c>
      <c r="SZ69" s="39">
        <v>0</v>
      </c>
      <c r="TA69" s="39"/>
      <c r="TB69" s="39"/>
      <c r="TC69" s="39"/>
      <c r="TD69" s="39">
        <v>0</v>
      </c>
      <c r="TE69" s="39"/>
      <c r="TF69" s="39">
        <v>1</v>
      </c>
      <c r="TG69" s="39" t="s">
        <v>4045</v>
      </c>
      <c r="TH69" s="39" t="s">
        <v>3225</v>
      </c>
      <c r="TI69" s="39">
        <v>0</v>
      </c>
      <c r="TJ69" s="39">
        <v>0</v>
      </c>
      <c r="TK69" s="39">
        <v>1</v>
      </c>
      <c r="TL69" s="39">
        <v>0</v>
      </c>
      <c r="TM69" s="39">
        <v>1</v>
      </c>
      <c r="TN69" s="39">
        <v>0</v>
      </c>
      <c r="TO69" s="39">
        <v>0</v>
      </c>
      <c r="TP69" s="39">
        <v>0</v>
      </c>
      <c r="TQ69" s="39"/>
      <c r="TR69" s="39">
        <v>0</v>
      </c>
      <c r="TS69" s="39" t="s">
        <v>2435</v>
      </c>
      <c r="TT69" s="39">
        <v>0</v>
      </c>
      <c r="TU69" s="39">
        <v>0</v>
      </c>
      <c r="TV69" s="39">
        <v>0</v>
      </c>
      <c r="TW69" s="39">
        <v>0</v>
      </c>
      <c r="TX69" s="39">
        <v>0</v>
      </c>
      <c r="TY69" s="39">
        <v>0</v>
      </c>
      <c r="TZ69" s="39">
        <v>0</v>
      </c>
      <c r="UA69" s="39">
        <v>0</v>
      </c>
      <c r="UB69" s="39">
        <v>1</v>
      </c>
      <c r="UC69" s="39"/>
      <c r="UD69" s="39">
        <f t="shared" si="7"/>
        <v>0</v>
      </c>
      <c r="UE69" s="39" t="s">
        <v>2435</v>
      </c>
      <c r="UF69" s="39">
        <v>0</v>
      </c>
      <c r="UG69" s="39">
        <v>0</v>
      </c>
      <c r="UH69" s="39">
        <v>0</v>
      </c>
      <c r="UI69" s="39">
        <v>0</v>
      </c>
      <c r="UJ69" s="39">
        <v>0</v>
      </c>
      <c r="UK69" s="39">
        <v>1</v>
      </c>
      <c r="UL69" s="39">
        <v>9</v>
      </c>
      <c r="UM69" s="39"/>
      <c r="UN69" s="39">
        <v>0</v>
      </c>
      <c r="UO69" s="39" t="s">
        <v>383</v>
      </c>
      <c r="UP69" s="39" t="s">
        <v>383</v>
      </c>
      <c r="UQ69" s="39" t="s">
        <v>383</v>
      </c>
      <c r="UR69" s="39" t="s">
        <v>383</v>
      </c>
      <c r="US69" s="39" t="s">
        <v>383</v>
      </c>
      <c r="UT69" s="39" t="s">
        <v>383</v>
      </c>
      <c r="UU69" s="39" t="s">
        <v>383</v>
      </c>
      <c r="UV69" s="39">
        <v>0</v>
      </c>
      <c r="UW69" s="39" t="s">
        <v>383</v>
      </c>
      <c r="UX69" s="39" t="s">
        <v>4046</v>
      </c>
      <c r="UY69" s="39" t="s">
        <v>2435</v>
      </c>
      <c r="UZ69" s="39">
        <v>0</v>
      </c>
      <c r="VA69" s="39">
        <v>0</v>
      </c>
      <c r="VB69" s="39">
        <v>0</v>
      </c>
      <c r="VC69" s="39">
        <v>0</v>
      </c>
      <c r="VD69" s="39">
        <v>0</v>
      </c>
      <c r="VE69" s="39">
        <v>0</v>
      </c>
      <c r="VF69" s="39">
        <v>1</v>
      </c>
      <c r="VG69" s="39">
        <v>0</v>
      </c>
      <c r="VH69" s="39"/>
      <c r="VI69" s="39">
        <v>1</v>
      </c>
      <c r="VJ69" s="39">
        <v>1</v>
      </c>
      <c r="VK69" s="39">
        <v>4</v>
      </c>
      <c r="VL69" s="39"/>
      <c r="VM69" s="39">
        <v>0</v>
      </c>
      <c r="VN69" s="39">
        <v>0</v>
      </c>
      <c r="VO69" s="39"/>
      <c r="VP69" s="39">
        <v>0</v>
      </c>
      <c r="VQ69" s="39">
        <v>0</v>
      </c>
      <c r="VR69" s="39">
        <v>1</v>
      </c>
      <c r="VS69" s="39">
        <v>5</v>
      </c>
      <c r="VT69" s="39"/>
      <c r="VU69" s="39" t="s">
        <v>383</v>
      </c>
      <c r="VV69" s="39" t="s">
        <v>4047</v>
      </c>
      <c r="VW69" s="39" t="s">
        <v>1979</v>
      </c>
      <c r="VX69" s="39">
        <v>0</v>
      </c>
      <c r="VY69" s="39">
        <v>0</v>
      </c>
      <c r="VZ69" s="39">
        <v>0</v>
      </c>
      <c r="WA69" s="39">
        <v>0</v>
      </c>
      <c r="WB69" s="39">
        <v>0</v>
      </c>
      <c r="WC69" s="39">
        <v>0</v>
      </c>
      <c r="WD69" s="39">
        <v>0</v>
      </c>
      <c r="WE69" s="39">
        <v>0</v>
      </c>
      <c r="WF69" s="39">
        <v>0</v>
      </c>
      <c r="WG69" s="39">
        <v>0</v>
      </c>
      <c r="WH69" s="39">
        <v>0</v>
      </c>
      <c r="WI69" s="39">
        <v>0</v>
      </c>
      <c r="WJ69" s="39">
        <v>0</v>
      </c>
      <c r="WK69" s="39">
        <v>1</v>
      </c>
      <c r="WL69" s="39" t="s">
        <v>2540</v>
      </c>
      <c r="WM69" s="39" t="s">
        <v>2541</v>
      </c>
      <c r="WN69" s="39"/>
      <c r="WO69" s="39">
        <f t="shared" si="6"/>
        <v>0</v>
      </c>
      <c r="WP69" s="39" t="s">
        <v>2577</v>
      </c>
      <c r="WQ69" s="39"/>
      <c r="WR69" s="39" t="s">
        <v>2435</v>
      </c>
      <c r="WS69" s="39">
        <v>0</v>
      </c>
      <c r="WT69" s="39">
        <v>0</v>
      </c>
      <c r="WU69" s="39">
        <v>0</v>
      </c>
      <c r="WV69" s="39">
        <v>0</v>
      </c>
      <c r="WW69" s="39">
        <v>0</v>
      </c>
      <c r="WX69" s="39">
        <v>0</v>
      </c>
      <c r="WY69" s="39">
        <v>0</v>
      </c>
      <c r="WZ69" s="39">
        <v>0</v>
      </c>
      <c r="XA69" s="39">
        <v>0</v>
      </c>
      <c r="XB69" s="39">
        <v>1</v>
      </c>
      <c r="XC69" s="39">
        <v>0</v>
      </c>
      <c r="XD69" s="39"/>
      <c r="XE69" s="39"/>
      <c r="XF69" s="39">
        <f t="shared" si="5"/>
        <v>0</v>
      </c>
      <c r="XG69" s="39" t="s">
        <v>2447</v>
      </c>
      <c r="XH69" s="39">
        <v>1</v>
      </c>
      <c r="XI69" s="39">
        <v>0</v>
      </c>
      <c r="XJ69" s="39">
        <v>0</v>
      </c>
      <c r="XK69" s="39">
        <v>0</v>
      </c>
      <c r="XL69" s="39">
        <v>0</v>
      </c>
      <c r="XM69" s="39"/>
      <c r="XN69" s="39"/>
      <c r="XO69" s="57" t="e">
        <f>SUM(XF69+WO69+VA69+UD69+TR69+TD69+#REF!)</f>
        <v>#REF!</v>
      </c>
      <c r="XP69" s="57">
        <v>1</v>
      </c>
      <c r="XQ69" s="56">
        <v>0</v>
      </c>
    </row>
    <row r="70" spans="1:641" ht="15" customHeight="1" x14ac:dyDescent="0.2">
      <c r="A70" s="63">
        <v>42438</v>
      </c>
      <c r="B70" s="63" t="s">
        <v>1250</v>
      </c>
      <c r="C70" s="52" t="s">
        <v>1333</v>
      </c>
      <c r="D70" s="39" t="s">
        <v>3093</v>
      </c>
      <c r="E70" s="52" t="s">
        <v>3945</v>
      </c>
      <c r="F70" s="52" t="s">
        <v>4048</v>
      </c>
      <c r="G70" s="52">
        <v>8.8984970000000008</v>
      </c>
      <c r="H70" s="52">
        <v>-79.962674000000007</v>
      </c>
      <c r="I70" s="52">
        <v>8.8984670399999999</v>
      </c>
      <c r="J70" s="52">
        <v>-79.962470960000005</v>
      </c>
      <c r="K70" s="52">
        <v>-79.962674000000007</v>
      </c>
      <c r="L70" s="52">
        <v>174.995271127</v>
      </c>
      <c r="M70" s="39">
        <v>16</v>
      </c>
      <c r="N70" s="39"/>
      <c r="O70" s="39">
        <v>8</v>
      </c>
      <c r="P70" s="39" t="s">
        <v>4049</v>
      </c>
      <c r="Q70" s="39">
        <v>1</v>
      </c>
      <c r="R70" s="41">
        <v>45</v>
      </c>
      <c r="S70" s="64">
        <v>2</v>
      </c>
      <c r="T70" s="39">
        <v>2</v>
      </c>
      <c r="U70" s="39" t="s">
        <v>2454</v>
      </c>
      <c r="V70" s="39" t="s">
        <v>4050</v>
      </c>
      <c r="W70" s="64" t="s">
        <v>2456</v>
      </c>
      <c r="X70" s="64" t="s">
        <v>4051</v>
      </c>
      <c r="Y70" s="39" t="s">
        <v>2581</v>
      </c>
      <c r="Z70" s="39">
        <v>0</v>
      </c>
      <c r="AA70" s="39">
        <v>1</v>
      </c>
      <c r="AB70" s="39">
        <v>0</v>
      </c>
      <c r="AC70" s="64">
        <v>0</v>
      </c>
      <c r="AD70" s="39">
        <v>0</v>
      </c>
      <c r="AE70" s="39">
        <v>0</v>
      </c>
      <c r="AF70" s="39">
        <v>0</v>
      </c>
      <c r="AG70" s="39" t="s">
        <v>2401</v>
      </c>
      <c r="AH70" s="39" t="s">
        <v>383</v>
      </c>
      <c r="AI70" s="39">
        <v>0</v>
      </c>
      <c r="AJ70" s="39">
        <v>0</v>
      </c>
      <c r="AK70" s="39">
        <v>0</v>
      </c>
      <c r="AL70" s="39">
        <v>1</v>
      </c>
      <c r="AM70" s="39">
        <v>0</v>
      </c>
      <c r="AN70" s="39">
        <v>0</v>
      </c>
      <c r="AO70" s="39">
        <v>0</v>
      </c>
      <c r="AP70" s="39"/>
      <c r="AQ70" s="39">
        <v>0</v>
      </c>
      <c r="AR70" s="39"/>
      <c r="AS70" s="39">
        <v>25</v>
      </c>
      <c r="AT70" s="39">
        <v>25</v>
      </c>
      <c r="AU70" s="39">
        <v>1</v>
      </c>
      <c r="AV70" s="39"/>
      <c r="AW70" s="39">
        <v>1</v>
      </c>
      <c r="AX70" s="39" t="s">
        <v>383</v>
      </c>
      <c r="AY70" s="39">
        <v>1</v>
      </c>
      <c r="AZ70" s="39">
        <v>0</v>
      </c>
      <c r="BA70" s="39">
        <v>0</v>
      </c>
      <c r="BB70" s="39">
        <v>0</v>
      </c>
      <c r="BC70" s="39"/>
      <c r="BD70" s="39">
        <v>2</v>
      </c>
      <c r="BE70" s="39" t="s">
        <v>383</v>
      </c>
      <c r="BF70" s="39">
        <v>0</v>
      </c>
      <c r="BG70" s="39">
        <v>1</v>
      </c>
      <c r="BH70" s="39">
        <v>0</v>
      </c>
      <c r="BI70" s="39">
        <v>0</v>
      </c>
      <c r="BJ70" s="39"/>
      <c r="BK70" s="39">
        <v>5</v>
      </c>
      <c r="BL70" s="39">
        <v>1</v>
      </c>
      <c r="BM70" s="64" t="s">
        <v>383</v>
      </c>
      <c r="BN70" s="39">
        <v>1</v>
      </c>
      <c r="BO70" s="39">
        <v>0</v>
      </c>
      <c r="BP70" s="39">
        <v>0</v>
      </c>
      <c r="BQ70" s="39">
        <v>0</v>
      </c>
      <c r="BR70" s="39">
        <v>0</v>
      </c>
      <c r="BS70" s="39">
        <v>0</v>
      </c>
      <c r="BT70" s="39">
        <v>0</v>
      </c>
      <c r="BU70" s="39"/>
      <c r="BV70" s="39">
        <v>5</v>
      </c>
      <c r="BW70" s="39">
        <v>3</v>
      </c>
      <c r="BX70" s="39"/>
      <c r="BY70" s="39">
        <v>0</v>
      </c>
      <c r="BZ70" s="39">
        <v>0</v>
      </c>
      <c r="CA70" s="39">
        <v>1</v>
      </c>
      <c r="CB70" s="39">
        <v>0</v>
      </c>
      <c r="CC70" s="39"/>
      <c r="CD70" s="39">
        <v>4</v>
      </c>
      <c r="CE70" s="39">
        <v>1</v>
      </c>
      <c r="CF70" s="39"/>
      <c r="CG70" s="39">
        <v>2</v>
      </c>
      <c r="CH70" s="39"/>
      <c r="CI70" s="39">
        <v>3</v>
      </c>
      <c r="CJ70" s="39">
        <v>3</v>
      </c>
      <c r="CK70" s="39"/>
      <c r="CL70" s="39" t="s">
        <v>2404</v>
      </c>
      <c r="CM70" s="39"/>
      <c r="CN70" s="39">
        <v>1</v>
      </c>
      <c r="CO70" s="39">
        <v>1</v>
      </c>
      <c r="CP70" s="39">
        <v>0</v>
      </c>
      <c r="CQ70" s="39"/>
      <c r="CR70" s="39">
        <v>0</v>
      </c>
      <c r="CS70" s="39"/>
      <c r="CT70" s="39">
        <v>0</v>
      </c>
      <c r="CU70" s="39">
        <v>1</v>
      </c>
      <c r="CV70" s="39">
        <v>0</v>
      </c>
      <c r="CW70" s="39"/>
      <c r="CX70" s="39">
        <v>0</v>
      </c>
      <c r="CY70" s="39">
        <v>1</v>
      </c>
      <c r="CZ70" s="41">
        <v>2</v>
      </c>
      <c r="DA70" s="39">
        <v>0</v>
      </c>
      <c r="DB70" s="39"/>
      <c r="DC70" s="39">
        <v>0</v>
      </c>
      <c r="DD70" s="39"/>
      <c r="DE70" s="39">
        <v>1</v>
      </c>
      <c r="DF70" s="41">
        <v>1</v>
      </c>
      <c r="DG70" s="39">
        <v>1</v>
      </c>
      <c r="DH70" s="39">
        <v>1</v>
      </c>
      <c r="DI70" s="39">
        <v>1</v>
      </c>
      <c r="DJ70" s="39">
        <v>1</v>
      </c>
      <c r="DK70" s="39" t="s">
        <v>4052</v>
      </c>
      <c r="DL70" s="39">
        <v>0</v>
      </c>
      <c r="DM70" s="39"/>
      <c r="DN70" s="39">
        <v>0</v>
      </c>
      <c r="DO70" s="39"/>
      <c r="DP70" s="39">
        <v>1</v>
      </c>
      <c r="DQ70" s="39">
        <v>2</v>
      </c>
      <c r="DR70" s="39">
        <v>1</v>
      </c>
      <c r="DS70" s="39">
        <v>1</v>
      </c>
      <c r="DT70" s="39">
        <v>1</v>
      </c>
      <c r="DU70" s="39">
        <v>1</v>
      </c>
      <c r="DV70" s="39">
        <v>0</v>
      </c>
      <c r="DW70" s="39"/>
      <c r="DX70" s="39">
        <v>0</v>
      </c>
      <c r="DY70" s="39"/>
      <c r="DZ70" s="39">
        <v>1</v>
      </c>
      <c r="EA70" s="39" t="s">
        <v>3860</v>
      </c>
      <c r="EB70" s="64">
        <v>1</v>
      </c>
      <c r="EC70" s="39">
        <v>1</v>
      </c>
      <c r="ED70" s="39" t="s">
        <v>4053</v>
      </c>
      <c r="EE70" s="39" t="s">
        <v>4054</v>
      </c>
      <c r="EF70" s="39">
        <v>1</v>
      </c>
      <c r="EG70" s="39"/>
      <c r="EH70" s="39">
        <v>1</v>
      </c>
      <c r="EI70" s="39">
        <v>1</v>
      </c>
      <c r="EJ70" s="73" t="s">
        <v>2409</v>
      </c>
      <c r="EK70" s="39" t="s">
        <v>2462</v>
      </c>
      <c r="EL70" s="39" t="s">
        <v>4055</v>
      </c>
      <c r="EM70" s="39" t="s">
        <v>2464</v>
      </c>
      <c r="EN70" s="39">
        <v>0</v>
      </c>
      <c r="EO70" s="39">
        <v>0</v>
      </c>
      <c r="EP70" s="39" t="s">
        <v>383</v>
      </c>
      <c r="EQ70" s="39" t="s">
        <v>383</v>
      </c>
      <c r="ER70" s="39" t="s">
        <v>383</v>
      </c>
      <c r="ES70" s="39" t="s">
        <v>383</v>
      </c>
      <c r="ET70" s="39" t="s">
        <v>383</v>
      </c>
      <c r="EU70" s="39" t="s">
        <v>383</v>
      </c>
      <c r="EV70" s="39">
        <v>1</v>
      </c>
      <c r="EW70" s="39" t="s">
        <v>760</v>
      </c>
      <c r="EX70" s="39" t="s">
        <v>2409</v>
      </c>
      <c r="EY70" s="39" t="s">
        <v>2462</v>
      </c>
      <c r="EZ70" s="39" t="s">
        <v>4056</v>
      </c>
      <c r="FA70" s="39" t="s">
        <v>2464</v>
      </c>
      <c r="FB70" s="39">
        <v>0</v>
      </c>
      <c r="FC70" s="39">
        <v>0</v>
      </c>
      <c r="FD70" s="39" t="s">
        <v>383</v>
      </c>
      <c r="FE70" s="39" t="s">
        <v>383</v>
      </c>
      <c r="FF70" s="39" t="s">
        <v>383</v>
      </c>
      <c r="FG70" s="39" t="s">
        <v>383</v>
      </c>
      <c r="FH70" s="39" t="s">
        <v>383</v>
      </c>
      <c r="FI70" s="39" t="s">
        <v>383</v>
      </c>
      <c r="FJ70" s="39">
        <v>1</v>
      </c>
      <c r="FK70" s="39">
        <v>9</v>
      </c>
      <c r="FL70" s="39" t="s">
        <v>2498</v>
      </c>
      <c r="FM70" s="39" t="s">
        <v>2466</v>
      </c>
      <c r="FN70" s="39" t="s">
        <v>2728</v>
      </c>
      <c r="FO70" s="39" t="s">
        <v>2415</v>
      </c>
      <c r="FP70" s="39">
        <v>0</v>
      </c>
      <c r="FQ70" s="39">
        <v>1</v>
      </c>
      <c r="FR70" s="39">
        <v>1</v>
      </c>
      <c r="FS70" s="39" t="s">
        <v>2409</v>
      </c>
      <c r="FT70" s="39" t="s">
        <v>4057</v>
      </c>
      <c r="FU70" s="39" t="s">
        <v>3355</v>
      </c>
      <c r="FV70" s="39" t="s">
        <v>2469</v>
      </c>
      <c r="FW70" s="39">
        <v>0</v>
      </c>
      <c r="FX70" s="39">
        <v>1</v>
      </c>
      <c r="FY70" s="39">
        <v>1</v>
      </c>
      <c r="FZ70" s="39" t="s">
        <v>2409</v>
      </c>
      <c r="GA70" s="39" t="s">
        <v>2462</v>
      </c>
      <c r="GB70" s="39" t="s">
        <v>3104</v>
      </c>
      <c r="GC70" s="39" t="s">
        <v>2469</v>
      </c>
      <c r="GD70" s="39">
        <v>0</v>
      </c>
      <c r="GE70" s="39">
        <v>1</v>
      </c>
      <c r="GF70" s="39" t="s">
        <v>563</v>
      </c>
      <c r="GG70" s="39" t="s">
        <v>2413</v>
      </c>
      <c r="GH70" s="39" t="s">
        <v>2462</v>
      </c>
      <c r="GI70" s="39" t="s">
        <v>2665</v>
      </c>
      <c r="GJ70" s="39" t="s">
        <v>2464</v>
      </c>
      <c r="GK70" s="39">
        <v>0</v>
      </c>
      <c r="GL70" s="39">
        <v>0</v>
      </c>
      <c r="GM70" s="39" t="s">
        <v>383</v>
      </c>
      <c r="GN70" s="39" t="s">
        <v>383</v>
      </c>
      <c r="GO70" s="39" t="s">
        <v>383</v>
      </c>
      <c r="GP70" s="39" t="s">
        <v>383</v>
      </c>
      <c r="GQ70" s="39" t="s">
        <v>383</v>
      </c>
      <c r="GR70" s="39" t="s">
        <v>383</v>
      </c>
      <c r="GS70" s="39" t="s">
        <v>383</v>
      </c>
      <c r="GT70" s="39">
        <v>0</v>
      </c>
      <c r="GU70" s="39" t="s">
        <v>383</v>
      </c>
      <c r="GV70" s="39"/>
      <c r="GW70" s="39">
        <v>1</v>
      </c>
      <c r="GX70" s="39">
        <v>2</v>
      </c>
      <c r="GY70" s="39" t="s">
        <v>3985</v>
      </c>
      <c r="GZ70" s="39">
        <v>1</v>
      </c>
      <c r="HA70" s="39">
        <v>1</v>
      </c>
      <c r="HB70" s="39"/>
      <c r="HC70" s="39">
        <v>1</v>
      </c>
      <c r="HD70" s="39">
        <v>2</v>
      </c>
      <c r="HE70" s="39"/>
      <c r="HF70" s="39">
        <v>0</v>
      </c>
      <c r="HG70" s="39" t="s">
        <v>383</v>
      </c>
      <c r="HH70" s="39"/>
      <c r="HI70" s="39">
        <v>1</v>
      </c>
      <c r="HJ70" s="39">
        <v>2</v>
      </c>
      <c r="HK70" s="39"/>
      <c r="HL70" s="39">
        <v>1</v>
      </c>
      <c r="HM70" s="39">
        <v>2</v>
      </c>
      <c r="HN70" s="39" t="s">
        <v>3085</v>
      </c>
      <c r="HO70" s="39">
        <v>0</v>
      </c>
      <c r="HP70" s="39" t="s">
        <v>383</v>
      </c>
      <c r="HQ70" s="39">
        <v>0</v>
      </c>
      <c r="HR70" s="39" t="s">
        <v>383</v>
      </c>
      <c r="HS70" s="39">
        <v>0</v>
      </c>
      <c r="HT70" s="39"/>
      <c r="HU70" s="39" t="s">
        <v>383</v>
      </c>
      <c r="HV70" s="39" t="s">
        <v>383</v>
      </c>
      <c r="HW70" s="39"/>
      <c r="HX70" s="39" t="s">
        <v>383</v>
      </c>
      <c r="HY70" s="64" t="s">
        <v>2584</v>
      </c>
      <c r="HZ70" s="39"/>
      <c r="IA70" s="39" t="s">
        <v>1738</v>
      </c>
      <c r="IB70" s="39"/>
      <c r="IC70" s="39">
        <v>0</v>
      </c>
      <c r="ID70" s="39">
        <v>0</v>
      </c>
      <c r="IE70" s="39" t="s">
        <v>383</v>
      </c>
      <c r="IF70" s="39" t="s">
        <v>383</v>
      </c>
      <c r="IG70" s="39">
        <v>1</v>
      </c>
      <c r="IH70" s="39">
        <v>9</v>
      </c>
      <c r="II70" s="39">
        <v>0</v>
      </c>
      <c r="IJ70" s="39">
        <v>1</v>
      </c>
      <c r="IK70" s="39">
        <v>0</v>
      </c>
      <c r="IL70" s="39">
        <v>0</v>
      </c>
      <c r="IM70" s="39">
        <v>0</v>
      </c>
      <c r="IN70" s="39" t="s">
        <v>383</v>
      </c>
      <c r="IO70" s="39" t="s">
        <v>383</v>
      </c>
      <c r="IP70" s="39" t="s">
        <v>383</v>
      </c>
      <c r="IQ70" s="39">
        <v>0</v>
      </c>
      <c r="IR70" s="39">
        <v>0</v>
      </c>
      <c r="IS70" s="39" t="s">
        <v>383</v>
      </c>
      <c r="IT70" s="39" t="s">
        <v>383</v>
      </c>
      <c r="IU70" s="39" t="s">
        <v>383</v>
      </c>
      <c r="IV70" s="39">
        <v>0</v>
      </c>
      <c r="IW70" s="39">
        <v>0</v>
      </c>
      <c r="IX70" s="39" t="s">
        <v>383</v>
      </c>
      <c r="IY70" s="39" t="s">
        <v>383</v>
      </c>
      <c r="IZ70" s="39" t="s">
        <v>383</v>
      </c>
      <c r="JA70" s="39">
        <v>0</v>
      </c>
      <c r="JB70" s="39">
        <v>0</v>
      </c>
      <c r="JC70" s="39" t="s">
        <v>383</v>
      </c>
      <c r="JD70" s="39" t="s">
        <v>383</v>
      </c>
      <c r="JE70" s="39" t="s">
        <v>383</v>
      </c>
      <c r="JF70" s="39">
        <v>0</v>
      </c>
      <c r="JG70" s="39">
        <v>0</v>
      </c>
      <c r="JH70" s="39" t="s">
        <v>383</v>
      </c>
      <c r="JI70" s="39" t="s">
        <v>383</v>
      </c>
      <c r="JJ70" s="39">
        <v>1</v>
      </c>
      <c r="JK70" s="39">
        <v>2</v>
      </c>
      <c r="JL70" s="39">
        <v>1</v>
      </c>
      <c r="JM70" s="39">
        <v>1</v>
      </c>
      <c r="JN70" s="39" t="s">
        <v>383</v>
      </c>
      <c r="JO70" s="39">
        <v>2</v>
      </c>
      <c r="JP70" s="39">
        <v>0</v>
      </c>
      <c r="JQ70" s="39">
        <v>0</v>
      </c>
      <c r="JR70" s="39">
        <v>0</v>
      </c>
      <c r="JS70" s="39">
        <v>0</v>
      </c>
      <c r="JT70" s="39">
        <v>0</v>
      </c>
      <c r="JU70" s="39">
        <v>0</v>
      </c>
      <c r="JV70" s="39">
        <v>0</v>
      </c>
      <c r="JW70" s="39">
        <v>0</v>
      </c>
      <c r="JX70" s="39">
        <v>1</v>
      </c>
      <c r="JY70" s="39">
        <v>1</v>
      </c>
      <c r="JZ70" s="39">
        <v>2</v>
      </c>
      <c r="KA70" s="39">
        <v>2</v>
      </c>
      <c r="KB70" s="39">
        <v>1</v>
      </c>
      <c r="KC70" s="39">
        <v>1</v>
      </c>
      <c r="KD70" s="39">
        <v>1</v>
      </c>
      <c r="KE70" s="39">
        <v>0</v>
      </c>
      <c r="KF70" s="39"/>
      <c r="KG70" s="39"/>
      <c r="KH70" s="39">
        <v>3</v>
      </c>
      <c r="KI70" s="64">
        <v>2</v>
      </c>
      <c r="KJ70" s="39"/>
      <c r="KK70" s="39">
        <v>0</v>
      </c>
      <c r="KL70" s="39"/>
      <c r="KM70" s="39"/>
      <c r="KN70" s="39">
        <v>0</v>
      </c>
      <c r="KO70" s="39"/>
      <c r="KP70" s="39"/>
      <c r="KQ70" s="39">
        <v>0</v>
      </c>
      <c r="KR70" s="39">
        <v>60</v>
      </c>
      <c r="KS70" s="39" t="s">
        <v>2897</v>
      </c>
      <c r="KT70" s="39" t="s">
        <v>2474</v>
      </c>
      <c r="KU70" s="39">
        <v>0</v>
      </c>
      <c r="KV70" s="39">
        <v>0</v>
      </c>
      <c r="KW70" s="39">
        <v>0</v>
      </c>
      <c r="KX70" s="39">
        <v>1</v>
      </c>
      <c r="KY70" s="39">
        <v>0</v>
      </c>
      <c r="KZ70" s="39">
        <v>0</v>
      </c>
      <c r="LA70" s="39">
        <v>0</v>
      </c>
      <c r="LB70" s="39">
        <v>0</v>
      </c>
      <c r="LC70" s="39">
        <v>0</v>
      </c>
      <c r="LD70" s="39"/>
      <c r="LE70" s="39">
        <v>2</v>
      </c>
      <c r="LF70" s="39">
        <v>0</v>
      </c>
      <c r="LG70" s="39">
        <v>1</v>
      </c>
      <c r="LH70" s="39">
        <v>0</v>
      </c>
      <c r="LI70" s="39">
        <v>0</v>
      </c>
      <c r="LJ70" s="39"/>
      <c r="LK70" s="39" t="s">
        <v>2421</v>
      </c>
      <c r="LL70" s="39">
        <v>1</v>
      </c>
      <c r="LM70" s="39">
        <v>0</v>
      </c>
      <c r="LN70" s="39">
        <v>0</v>
      </c>
      <c r="LO70" s="39">
        <v>0</v>
      </c>
      <c r="LP70" s="39">
        <v>0</v>
      </c>
      <c r="LQ70" s="39"/>
      <c r="LR70" s="39">
        <v>1</v>
      </c>
      <c r="LS70" s="39"/>
      <c r="LT70" s="64">
        <v>0.5</v>
      </c>
      <c r="LU70" s="39" t="s">
        <v>4058</v>
      </c>
      <c r="LV70" s="39">
        <v>1</v>
      </c>
      <c r="LW70" s="39">
        <v>1</v>
      </c>
      <c r="LX70" s="39">
        <v>0</v>
      </c>
      <c r="LY70" s="39"/>
      <c r="LZ70" s="39">
        <v>1</v>
      </c>
      <c r="MA70" s="39">
        <v>0</v>
      </c>
      <c r="MB70" s="39">
        <v>1</v>
      </c>
      <c r="MC70" s="39">
        <v>1</v>
      </c>
      <c r="MD70" s="39">
        <v>1</v>
      </c>
      <c r="ME70" s="39">
        <v>0</v>
      </c>
      <c r="MF70" s="39" t="s">
        <v>4059</v>
      </c>
      <c r="MG70" s="39">
        <v>0</v>
      </c>
      <c r="MH70" s="39"/>
      <c r="MI70" s="39">
        <v>1</v>
      </c>
      <c r="MJ70" s="39"/>
      <c r="MK70" s="39">
        <v>0</v>
      </c>
      <c r="ML70" s="39">
        <v>1</v>
      </c>
      <c r="MM70" s="39">
        <v>1</v>
      </c>
      <c r="MN70" s="39">
        <v>0</v>
      </c>
      <c r="MO70" s="39" t="s">
        <v>4060</v>
      </c>
      <c r="MP70" s="39" t="s">
        <v>4061</v>
      </c>
      <c r="MQ70" s="39">
        <v>0</v>
      </c>
      <c r="MR70" s="39">
        <v>1</v>
      </c>
      <c r="MS70" s="39">
        <v>1</v>
      </c>
      <c r="MT70" s="39" t="s">
        <v>4062</v>
      </c>
      <c r="MU70" s="39"/>
      <c r="MV70" s="39">
        <v>1</v>
      </c>
      <c r="MW70" s="64" t="s">
        <v>2586</v>
      </c>
      <c r="MX70" s="39">
        <v>0</v>
      </c>
      <c r="MY70" s="39">
        <v>0</v>
      </c>
      <c r="MZ70" s="39">
        <v>1</v>
      </c>
      <c r="NA70" s="39">
        <v>0</v>
      </c>
      <c r="NB70" s="39">
        <v>0</v>
      </c>
      <c r="NC70" s="39">
        <v>0</v>
      </c>
      <c r="ND70" s="39">
        <v>0</v>
      </c>
      <c r="NE70" s="39">
        <v>0</v>
      </c>
      <c r="NF70" s="39">
        <v>0</v>
      </c>
      <c r="NG70" s="39"/>
      <c r="NH70" s="39" t="s">
        <v>4063</v>
      </c>
      <c r="NI70" s="39"/>
      <c r="NJ70" s="39" t="s">
        <v>2428</v>
      </c>
      <c r="NK70" s="39" t="s">
        <v>2428</v>
      </c>
      <c r="NL70" s="39" t="s">
        <v>4064</v>
      </c>
      <c r="NM70" s="39">
        <v>0</v>
      </c>
      <c r="NN70" s="39"/>
      <c r="NO70" s="39"/>
      <c r="NP70" s="39"/>
      <c r="NQ70" s="39"/>
      <c r="NR70" s="39"/>
      <c r="NS70" s="39"/>
      <c r="NT70" s="39"/>
      <c r="NU70" s="39"/>
      <c r="NV70" s="39"/>
      <c r="NW70" s="39">
        <v>1</v>
      </c>
      <c r="NX70" s="39"/>
      <c r="NY70" s="39">
        <v>1</v>
      </c>
      <c r="NZ70" s="39">
        <v>1</v>
      </c>
      <c r="OA70" s="39" t="s">
        <v>2564</v>
      </c>
      <c r="OB70" s="39">
        <v>0</v>
      </c>
      <c r="OC70" s="39">
        <v>1</v>
      </c>
      <c r="OD70" s="39">
        <v>0</v>
      </c>
      <c r="OE70" s="39">
        <v>0</v>
      </c>
      <c r="OF70" s="39">
        <v>0</v>
      </c>
      <c r="OG70" s="39">
        <v>0</v>
      </c>
      <c r="OH70" s="39">
        <v>0</v>
      </c>
      <c r="OI70" s="39">
        <v>0</v>
      </c>
      <c r="OJ70" s="39"/>
      <c r="OK70" s="39">
        <v>1</v>
      </c>
      <c r="OL70" s="39"/>
      <c r="OM70" s="39" t="s">
        <v>2817</v>
      </c>
      <c r="ON70" s="39">
        <v>0</v>
      </c>
      <c r="OO70" s="39">
        <v>0</v>
      </c>
      <c r="OP70" s="39">
        <v>0</v>
      </c>
      <c r="OQ70" s="39">
        <v>0</v>
      </c>
      <c r="OR70" s="39">
        <v>0</v>
      </c>
      <c r="OS70" s="39">
        <v>0</v>
      </c>
      <c r="OT70" s="39">
        <v>0</v>
      </c>
      <c r="OU70" s="39">
        <v>1</v>
      </c>
      <c r="OV70" s="39">
        <v>0</v>
      </c>
      <c r="OW70" s="39">
        <v>0</v>
      </c>
      <c r="OX70" s="39"/>
      <c r="OY70" s="39"/>
      <c r="OZ70" s="39" t="s">
        <v>2565</v>
      </c>
      <c r="PA70" s="39">
        <v>0</v>
      </c>
      <c r="PB70" s="39">
        <v>0</v>
      </c>
      <c r="PC70" s="39">
        <v>1</v>
      </c>
      <c r="PD70" s="39">
        <v>0</v>
      </c>
      <c r="PE70" s="39">
        <v>0</v>
      </c>
      <c r="PF70" s="39">
        <v>0</v>
      </c>
      <c r="PG70" s="39">
        <v>0</v>
      </c>
      <c r="PH70" s="39"/>
      <c r="PI70" s="39">
        <v>1</v>
      </c>
      <c r="PJ70" s="64" t="s">
        <v>1979</v>
      </c>
      <c r="PK70" s="39">
        <v>0</v>
      </c>
      <c r="PL70" s="39">
        <v>0</v>
      </c>
      <c r="PM70" s="39">
        <v>0</v>
      </c>
      <c r="PN70" s="39">
        <v>0</v>
      </c>
      <c r="PO70" s="39">
        <v>0</v>
      </c>
      <c r="PP70" s="39">
        <v>0</v>
      </c>
      <c r="PQ70" s="39">
        <v>0</v>
      </c>
      <c r="PR70" s="39">
        <v>0</v>
      </c>
      <c r="PS70" s="39">
        <v>1</v>
      </c>
      <c r="PT70" s="39" t="s">
        <v>4065</v>
      </c>
      <c r="PU70" s="39"/>
      <c r="PV70" s="39"/>
      <c r="PW70" s="39">
        <v>0</v>
      </c>
      <c r="PX70" s="39"/>
      <c r="PY70" s="39"/>
      <c r="PZ70" s="39" t="s">
        <v>383</v>
      </c>
      <c r="QA70" s="39" t="s">
        <v>4066</v>
      </c>
      <c r="QB70" s="39" t="s">
        <v>2792</v>
      </c>
      <c r="QC70" s="39" t="s">
        <v>2792</v>
      </c>
      <c r="QD70" s="39">
        <v>1</v>
      </c>
      <c r="QE70" s="39">
        <v>1</v>
      </c>
      <c r="QF70" s="39">
        <v>0</v>
      </c>
      <c r="QG70" s="39">
        <v>0</v>
      </c>
      <c r="QH70" s="39">
        <v>0</v>
      </c>
      <c r="QI70" s="39">
        <v>0</v>
      </c>
      <c r="QJ70" s="39">
        <v>0</v>
      </c>
      <c r="QK70" s="39">
        <v>0</v>
      </c>
      <c r="QL70" s="39" t="s">
        <v>2441</v>
      </c>
      <c r="QM70" s="39" t="s">
        <v>2442</v>
      </c>
      <c r="QN70" s="39">
        <v>1</v>
      </c>
      <c r="QO70" s="39">
        <v>0</v>
      </c>
      <c r="QP70" s="39">
        <v>0</v>
      </c>
      <c r="QQ70" s="39">
        <v>0</v>
      </c>
      <c r="QR70" s="39">
        <v>0</v>
      </c>
      <c r="QS70" s="39"/>
      <c r="QT70" s="39" t="s">
        <v>2442</v>
      </c>
      <c r="QU70" s="39">
        <v>0</v>
      </c>
      <c r="QV70" s="39">
        <v>1</v>
      </c>
      <c r="QW70" s="39">
        <v>0</v>
      </c>
      <c r="QX70" s="39">
        <v>0</v>
      </c>
      <c r="QY70" s="39">
        <v>0</v>
      </c>
      <c r="QZ70" s="39">
        <v>0</v>
      </c>
      <c r="RA70" s="39">
        <v>0</v>
      </c>
      <c r="RB70" s="39" t="s">
        <v>2441</v>
      </c>
      <c r="RC70" s="39">
        <v>0</v>
      </c>
      <c r="RD70" s="39">
        <v>0</v>
      </c>
      <c r="RE70" s="39">
        <v>0</v>
      </c>
      <c r="RF70" s="39"/>
      <c r="RG70" s="39">
        <v>0</v>
      </c>
      <c r="RH70" s="39">
        <v>0</v>
      </c>
      <c r="RI70" s="39"/>
      <c r="RJ70" s="39">
        <v>0</v>
      </c>
      <c r="RK70" s="39">
        <v>0</v>
      </c>
      <c r="RL70" s="39"/>
      <c r="RM70" s="39">
        <v>0</v>
      </c>
      <c r="RN70" s="39">
        <v>0</v>
      </c>
      <c r="RO70" s="39"/>
      <c r="RP70" s="39">
        <v>0</v>
      </c>
      <c r="RQ70" s="39"/>
      <c r="RR70" s="64" t="s">
        <v>3058</v>
      </c>
      <c r="RS70" s="39">
        <v>0</v>
      </c>
      <c r="RT70" s="39">
        <v>0</v>
      </c>
      <c r="RU70" s="39">
        <v>0</v>
      </c>
      <c r="RV70" s="39">
        <v>0</v>
      </c>
      <c r="RW70" s="39">
        <v>0</v>
      </c>
      <c r="RX70" s="39">
        <v>0</v>
      </c>
      <c r="RY70" s="39">
        <v>0</v>
      </c>
      <c r="RZ70" s="39">
        <v>0</v>
      </c>
      <c r="SA70" s="39">
        <v>0</v>
      </c>
      <c r="SB70" s="39">
        <v>1</v>
      </c>
      <c r="SC70" s="39">
        <v>0</v>
      </c>
      <c r="SD70" s="39">
        <v>0</v>
      </c>
      <c r="SE70" s="39">
        <v>0</v>
      </c>
      <c r="SF70" s="39">
        <v>1</v>
      </c>
      <c r="SG70" s="39" t="s">
        <v>4067</v>
      </c>
      <c r="SH70" s="39" t="s">
        <v>4068</v>
      </c>
      <c r="SI70" s="39" t="s">
        <v>2435</v>
      </c>
      <c r="SJ70" s="39">
        <v>0</v>
      </c>
      <c r="SK70" s="39">
        <v>0</v>
      </c>
      <c r="SL70" s="39">
        <v>0</v>
      </c>
      <c r="SM70" s="39">
        <v>0</v>
      </c>
      <c r="SN70" s="39">
        <v>0</v>
      </c>
      <c r="SO70" s="39">
        <v>0</v>
      </c>
      <c r="SP70" s="39">
        <v>0</v>
      </c>
      <c r="SQ70" s="39">
        <v>0</v>
      </c>
      <c r="SR70" s="39">
        <v>0</v>
      </c>
      <c r="SS70" s="39">
        <v>1</v>
      </c>
      <c r="ST70" s="39"/>
      <c r="SU70" s="39" t="s">
        <v>2447</v>
      </c>
      <c r="SV70" s="39">
        <v>1</v>
      </c>
      <c r="SW70" s="39">
        <v>0</v>
      </c>
      <c r="SX70" s="39">
        <v>0</v>
      </c>
      <c r="SY70" s="39">
        <v>0</v>
      </c>
      <c r="SZ70" s="39">
        <v>0</v>
      </c>
      <c r="TA70" s="39"/>
      <c r="TB70" s="39"/>
      <c r="TC70" s="39"/>
      <c r="TD70" s="39">
        <v>1</v>
      </c>
      <c r="TE70" s="39" t="s">
        <v>2418</v>
      </c>
      <c r="TF70" s="39">
        <v>1</v>
      </c>
      <c r="TG70" s="39"/>
      <c r="TH70" s="39" t="s">
        <v>2573</v>
      </c>
      <c r="TI70" s="39">
        <v>1</v>
      </c>
      <c r="TJ70" s="39">
        <v>0</v>
      </c>
      <c r="TK70" s="39">
        <v>0</v>
      </c>
      <c r="TL70" s="39">
        <v>0</v>
      </c>
      <c r="TM70" s="39">
        <v>0</v>
      </c>
      <c r="TN70" s="39">
        <v>0</v>
      </c>
      <c r="TO70" s="39">
        <v>0</v>
      </c>
      <c r="TP70" s="39">
        <v>0</v>
      </c>
      <c r="TQ70" s="39"/>
      <c r="TR70" s="39">
        <v>1</v>
      </c>
      <c r="TS70" s="39" t="s">
        <v>4022</v>
      </c>
      <c r="TT70" s="39">
        <v>1</v>
      </c>
      <c r="TU70" s="39">
        <v>0</v>
      </c>
      <c r="TV70" s="39">
        <v>0</v>
      </c>
      <c r="TW70" s="39">
        <v>0</v>
      </c>
      <c r="TX70" s="39">
        <v>0</v>
      </c>
      <c r="TY70" s="39">
        <v>0</v>
      </c>
      <c r="TZ70" s="39">
        <v>0</v>
      </c>
      <c r="UA70" s="39">
        <v>0</v>
      </c>
      <c r="UB70" s="39">
        <v>0</v>
      </c>
      <c r="UC70" s="39"/>
      <c r="UD70" s="39">
        <f t="shared" si="7"/>
        <v>1</v>
      </c>
      <c r="UE70" s="39" t="s">
        <v>1241</v>
      </c>
      <c r="UF70" s="39">
        <v>0</v>
      </c>
      <c r="UG70" s="39">
        <v>0</v>
      </c>
      <c r="UH70" s="39">
        <v>0</v>
      </c>
      <c r="UI70" s="39">
        <v>0</v>
      </c>
      <c r="UJ70" s="39">
        <v>1</v>
      </c>
      <c r="UK70" s="39">
        <v>0</v>
      </c>
      <c r="UL70" s="39">
        <v>9</v>
      </c>
      <c r="UM70" s="39" t="s">
        <v>4069</v>
      </c>
      <c r="UN70" s="39">
        <v>0</v>
      </c>
      <c r="UO70" s="39" t="s">
        <v>383</v>
      </c>
      <c r="UP70" s="39" t="s">
        <v>383</v>
      </c>
      <c r="UQ70" s="39" t="s">
        <v>383</v>
      </c>
      <c r="UR70" s="39" t="s">
        <v>383</v>
      </c>
      <c r="US70" s="39" t="s">
        <v>383</v>
      </c>
      <c r="UT70" s="39" t="s">
        <v>383</v>
      </c>
      <c r="UU70" s="39" t="s">
        <v>383</v>
      </c>
      <c r="UV70" s="39">
        <v>0</v>
      </c>
      <c r="UW70" s="39" t="s">
        <v>383</v>
      </c>
      <c r="UX70" s="39" t="s">
        <v>2943</v>
      </c>
      <c r="UY70" s="39" t="s">
        <v>2846</v>
      </c>
      <c r="UZ70" s="64">
        <v>1</v>
      </c>
      <c r="VA70" s="39">
        <v>0</v>
      </c>
      <c r="VB70" s="39">
        <v>0</v>
      </c>
      <c r="VC70" s="39">
        <v>0</v>
      </c>
      <c r="VD70" s="39">
        <v>0</v>
      </c>
      <c r="VE70" s="39">
        <v>0</v>
      </c>
      <c r="VF70" s="39">
        <v>0</v>
      </c>
      <c r="VG70" s="39">
        <v>0</v>
      </c>
      <c r="VH70" s="39"/>
      <c r="VI70" s="39">
        <v>1</v>
      </c>
      <c r="VJ70" s="39">
        <v>0</v>
      </c>
      <c r="VK70" s="39">
        <v>0</v>
      </c>
      <c r="VL70" s="39"/>
      <c r="VM70" s="39">
        <v>1</v>
      </c>
      <c r="VN70" s="39">
        <v>4</v>
      </c>
      <c r="VO70" s="39"/>
      <c r="VP70" s="39">
        <v>0</v>
      </c>
      <c r="VQ70" s="39">
        <v>0</v>
      </c>
      <c r="VR70" s="39">
        <v>0</v>
      </c>
      <c r="VS70" s="39">
        <v>0</v>
      </c>
      <c r="VT70" s="39"/>
      <c r="VU70" s="39">
        <v>0</v>
      </c>
      <c r="VV70" s="39" t="s">
        <v>4070</v>
      </c>
      <c r="VW70" s="39" t="s">
        <v>1979</v>
      </c>
      <c r="VX70" s="39">
        <v>0</v>
      </c>
      <c r="VY70" s="39">
        <v>0</v>
      </c>
      <c r="VZ70" s="39">
        <v>0</v>
      </c>
      <c r="WA70" s="39">
        <v>0</v>
      </c>
      <c r="WB70" s="39">
        <v>0</v>
      </c>
      <c r="WC70" s="39">
        <v>0</v>
      </c>
      <c r="WD70" s="39">
        <v>0</v>
      </c>
      <c r="WE70" s="39">
        <v>0</v>
      </c>
      <c r="WF70" s="39">
        <v>0</v>
      </c>
      <c r="WG70" s="39">
        <v>0</v>
      </c>
      <c r="WH70" s="39">
        <v>0</v>
      </c>
      <c r="WI70" s="39">
        <v>0</v>
      </c>
      <c r="WJ70" s="39">
        <v>0</v>
      </c>
      <c r="WK70" s="39">
        <v>1</v>
      </c>
      <c r="WL70" s="39" t="s">
        <v>4071</v>
      </c>
      <c r="WM70" s="39" t="s">
        <v>4072</v>
      </c>
      <c r="WN70" s="39"/>
      <c r="WO70" s="39">
        <f t="shared" si="6"/>
        <v>0</v>
      </c>
      <c r="WP70" s="39" t="s">
        <v>2577</v>
      </c>
      <c r="WQ70" s="39" t="s">
        <v>4073</v>
      </c>
      <c r="WR70" s="39" t="s">
        <v>2794</v>
      </c>
      <c r="WS70" s="39">
        <v>0</v>
      </c>
      <c r="WT70" s="39">
        <v>0</v>
      </c>
      <c r="WU70" s="39">
        <v>0</v>
      </c>
      <c r="WV70" s="39">
        <v>0</v>
      </c>
      <c r="WW70" s="39">
        <v>0</v>
      </c>
      <c r="WX70" s="39">
        <v>0</v>
      </c>
      <c r="WY70" s="39">
        <v>1</v>
      </c>
      <c r="WZ70" s="39">
        <v>0</v>
      </c>
      <c r="XA70" s="39">
        <v>0</v>
      </c>
      <c r="XB70" s="39">
        <v>0</v>
      </c>
      <c r="XC70" s="39">
        <v>0</v>
      </c>
      <c r="XD70" s="39"/>
      <c r="XE70" s="39"/>
      <c r="XF70" s="39">
        <f t="shared" si="5"/>
        <v>0</v>
      </c>
      <c r="XG70" s="39" t="s">
        <v>2447</v>
      </c>
      <c r="XH70" s="39">
        <v>1</v>
      </c>
      <c r="XI70" s="39">
        <v>0</v>
      </c>
      <c r="XJ70" s="39">
        <v>0</v>
      </c>
      <c r="XK70" s="39">
        <v>0</v>
      </c>
      <c r="XL70" s="39">
        <v>0</v>
      </c>
      <c r="XM70" s="39"/>
      <c r="XN70" s="39"/>
      <c r="XO70" s="57" t="e">
        <f>SUM(XF70+WO70+VA70+UD70+TR70+TD70+#REF!)</f>
        <v>#REF!</v>
      </c>
      <c r="XP70" s="57">
        <v>4</v>
      </c>
      <c r="XQ70" s="56">
        <v>0</v>
      </c>
    </row>
    <row r="71" spans="1:641" ht="15" customHeight="1" x14ac:dyDescent="0.2">
      <c r="A71" s="63">
        <v>42437</v>
      </c>
      <c r="B71" s="63" t="s">
        <v>1250</v>
      </c>
      <c r="C71" s="52" t="s">
        <v>1347</v>
      </c>
      <c r="D71" s="39" t="s">
        <v>2920</v>
      </c>
      <c r="E71" s="52" t="s">
        <v>3945</v>
      </c>
      <c r="F71" s="52" t="s">
        <v>4074</v>
      </c>
      <c r="G71" s="52">
        <v>8.8917230000000007</v>
      </c>
      <c r="H71" s="52">
        <v>-79.962051000000002</v>
      </c>
      <c r="I71" s="52">
        <v>8.8908219899999992</v>
      </c>
      <c r="J71" s="52">
        <v>-79.962296030000005</v>
      </c>
      <c r="K71" s="52">
        <v>-79.962051000000002</v>
      </c>
      <c r="L71" s="52">
        <v>182.97391370400001</v>
      </c>
      <c r="M71" s="39">
        <v>8</v>
      </c>
      <c r="N71" s="39"/>
      <c r="O71" s="39">
        <v>3</v>
      </c>
      <c r="P71" s="39" t="s">
        <v>4075</v>
      </c>
      <c r="Q71" s="39">
        <v>0</v>
      </c>
      <c r="R71" s="41">
        <v>65</v>
      </c>
      <c r="S71" s="39">
        <v>1</v>
      </c>
      <c r="T71" s="39">
        <v>2</v>
      </c>
      <c r="U71" s="39" t="s">
        <v>2454</v>
      </c>
      <c r="V71" s="39" t="s">
        <v>2455</v>
      </c>
      <c r="W71" s="39" t="s">
        <v>2399</v>
      </c>
      <c r="X71" s="39" t="s">
        <v>383</v>
      </c>
      <c r="Y71" s="39"/>
      <c r="Z71" s="39">
        <v>0</v>
      </c>
      <c r="AA71" s="39">
        <v>0</v>
      </c>
      <c r="AB71" s="39">
        <v>0</v>
      </c>
      <c r="AC71" s="39">
        <v>0</v>
      </c>
      <c r="AD71" s="39">
        <v>0</v>
      </c>
      <c r="AE71" s="39">
        <v>1</v>
      </c>
      <c r="AF71" s="39">
        <v>0</v>
      </c>
      <c r="AG71" s="39" t="s">
        <v>2401</v>
      </c>
      <c r="AH71" s="39" t="s">
        <v>383</v>
      </c>
      <c r="AI71" s="39">
        <v>0</v>
      </c>
      <c r="AJ71" s="39">
        <v>0</v>
      </c>
      <c r="AK71" s="39">
        <v>0</v>
      </c>
      <c r="AL71" s="39">
        <v>1</v>
      </c>
      <c r="AM71" s="39">
        <v>0</v>
      </c>
      <c r="AN71" s="39">
        <v>0</v>
      </c>
      <c r="AO71" s="39">
        <v>0</v>
      </c>
      <c r="AP71" s="39"/>
      <c r="AQ71" s="39">
        <v>0</v>
      </c>
      <c r="AR71" s="39"/>
      <c r="AS71" s="39">
        <v>65</v>
      </c>
      <c r="AT71" s="39">
        <v>65</v>
      </c>
      <c r="AU71" s="39">
        <v>2</v>
      </c>
      <c r="AV71" s="39" t="s">
        <v>3152</v>
      </c>
      <c r="AW71" s="39">
        <v>1</v>
      </c>
      <c r="AX71" s="39" t="s">
        <v>383</v>
      </c>
      <c r="AY71" s="39">
        <v>1</v>
      </c>
      <c r="AZ71" s="39">
        <v>0</v>
      </c>
      <c r="BA71" s="39">
        <v>0</v>
      </c>
      <c r="BB71" s="39">
        <v>0</v>
      </c>
      <c r="BC71" s="39"/>
      <c r="BD71" s="75">
        <v>2</v>
      </c>
      <c r="BE71" s="39">
        <v>1</v>
      </c>
      <c r="BF71" s="39">
        <v>1</v>
      </c>
      <c r="BG71" s="39">
        <v>1</v>
      </c>
      <c r="BH71" s="39">
        <v>0</v>
      </c>
      <c r="BI71" s="39">
        <v>0</v>
      </c>
      <c r="BJ71" s="39" t="s">
        <v>4076</v>
      </c>
      <c r="BK71" s="39">
        <v>3</v>
      </c>
      <c r="BL71" s="39">
        <v>1</v>
      </c>
      <c r="BM71" s="39">
        <v>2</v>
      </c>
      <c r="BN71" s="39">
        <v>1</v>
      </c>
      <c r="BO71" s="39">
        <v>1</v>
      </c>
      <c r="BP71" s="39">
        <v>0</v>
      </c>
      <c r="BQ71" s="39">
        <v>0</v>
      </c>
      <c r="BR71" s="39">
        <v>0</v>
      </c>
      <c r="BS71" s="39">
        <v>0</v>
      </c>
      <c r="BT71" s="39">
        <v>0</v>
      </c>
      <c r="BU71" s="39"/>
      <c r="BV71" s="39">
        <v>3</v>
      </c>
      <c r="BW71" s="39">
        <v>1</v>
      </c>
      <c r="BX71" s="39"/>
      <c r="BY71" s="39">
        <v>1</v>
      </c>
      <c r="BZ71" s="39">
        <v>0</v>
      </c>
      <c r="CA71" s="39">
        <v>0</v>
      </c>
      <c r="CB71" s="39">
        <v>0</v>
      </c>
      <c r="CC71" s="39"/>
      <c r="CD71" s="39">
        <v>2</v>
      </c>
      <c r="CE71" s="39">
        <v>1</v>
      </c>
      <c r="CF71" s="39"/>
      <c r="CG71" s="39">
        <v>3</v>
      </c>
      <c r="CH71" s="39"/>
      <c r="CI71" s="39">
        <v>1</v>
      </c>
      <c r="CJ71" s="39">
        <v>3</v>
      </c>
      <c r="CK71" s="39"/>
      <c r="CL71" s="39" t="s">
        <v>2404</v>
      </c>
      <c r="CM71" s="39"/>
      <c r="CN71" s="39">
        <v>1</v>
      </c>
      <c r="CO71" s="39">
        <v>1</v>
      </c>
      <c r="CP71" s="39">
        <v>0</v>
      </c>
      <c r="CQ71" s="39"/>
      <c r="CR71" s="39">
        <v>0</v>
      </c>
      <c r="CS71" s="39"/>
      <c r="CT71" s="39">
        <v>0</v>
      </c>
      <c r="CU71" s="39">
        <v>1</v>
      </c>
      <c r="CV71" s="39">
        <v>0</v>
      </c>
      <c r="CW71" s="39"/>
      <c r="CX71" s="39">
        <v>0</v>
      </c>
      <c r="CY71" s="39">
        <v>0</v>
      </c>
      <c r="CZ71" s="41"/>
      <c r="DA71" s="39">
        <v>0</v>
      </c>
      <c r="DB71" s="39"/>
      <c r="DC71" s="39">
        <v>0</v>
      </c>
      <c r="DD71" s="39"/>
      <c r="DE71" s="39">
        <v>1</v>
      </c>
      <c r="DF71" s="41">
        <v>1</v>
      </c>
      <c r="DG71" s="39">
        <v>1</v>
      </c>
      <c r="DH71" s="39">
        <v>1</v>
      </c>
      <c r="DI71" s="39">
        <v>0</v>
      </c>
      <c r="DJ71" s="39"/>
      <c r="DK71" s="39"/>
      <c r="DL71" s="39">
        <v>0</v>
      </c>
      <c r="DM71" s="39"/>
      <c r="DN71" s="39">
        <v>0</v>
      </c>
      <c r="DO71" s="39"/>
      <c r="DP71" s="39">
        <v>1</v>
      </c>
      <c r="DQ71" s="39">
        <v>1</v>
      </c>
      <c r="DR71" s="39">
        <v>1</v>
      </c>
      <c r="DS71" s="39">
        <v>1</v>
      </c>
      <c r="DT71" s="39">
        <v>1</v>
      </c>
      <c r="DU71" s="39">
        <v>1</v>
      </c>
      <c r="DV71" s="64">
        <v>1</v>
      </c>
      <c r="DW71" s="39">
        <v>1</v>
      </c>
      <c r="DX71" s="39">
        <v>0</v>
      </c>
      <c r="DY71" s="39"/>
      <c r="DZ71" s="39">
        <v>0</v>
      </c>
      <c r="EA71" s="39"/>
      <c r="EB71" s="39">
        <v>0</v>
      </c>
      <c r="EC71" s="39">
        <v>0</v>
      </c>
      <c r="ED71" s="39" t="s">
        <v>383</v>
      </c>
      <c r="EE71" s="39" t="s">
        <v>383</v>
      </c>
      <c r="EF71" s="39" t="s">
        <v>383</v>
      </c>
      <c r="EG71" s="39"/>
      <c r="EH71" s="39">
        <v>1</v>
      </c>
      <c r="EI71" s="39">
        <v>4</v>
      </c>
      <c r="EJ71" s="39" t="s">
        <v>2413</v>
      </c>
      <c r="EK71" s="39" t="s">
        <v>2410</v>
      </c>
      <c r="EL71" s="39" t="s">
        <v>4077</v>
      </c>
      <c r="EM71" s="39" t="s">
        <v>2464</v>
      </c>
      <c r="EN71" s="39">
        <v>0</v>
      </c>
      <c r="EO71" s="39">
        <v>1</v>
      </c>
      <c r="EP71" s="39">
        <v>8</v>
      </c>
      <c r="EQ71" s="39" t="s">
        <v>2498</v>
      </c>
      <c r="ER71" s="39" t="s">
        <v>2462</v>
      </c>
      <c r="ES71" s="39" t="s">
        <v>4078</v>
      </c>
      <c r="ET71" s="39" t="s">
        <v>2415</v>
      </c>
      <c r="EU71" s="39">
        <v>0</v>
      </c>
      <c r="EV71" s="39">
        <v>0</v>
      </c>
      <c r="EW71" s="39" t="s">
        <v>383</v>
      </c>
      <c r="EX71" s="39" t="s">
        <v>383</v>
      </c>
      <c r="EY71" s="39" t="s">
        <v>383</v>
      </c>
      <c r="EZ71" s="39" t="s">
        <v>383</v>
      </c>
      <c r="FA71" s="39" t="s">
        <v>383</v>
      </c>
      <c r="FB71" s="39" t="s">
        <v>383</v>
      </c>
      <c r="FC71" s="39">
        <v>0</v>
      </c>
      <c r="FD71" s="39" t="s">
        <v>383</v>
      </c>
      <c r="FE71" s="39" t="s">
        <v>383</v>
      </c>
      <c r="FF71" s="39" t="s">
        <v>383</v>
      </c>
      <c r="FG71" s="39" t="s">
        <v>383</v>
      </c>
      <c r="FH71" s="39" t="s">
        <v>383</v>
      </c>
      <c r="FI71" s="39" t="s">
        <v>383</v>
      </c>
      <c r="FJ71" s="39">
        <v>1</v>
      </c>
      <c r="FK71" s="39">
        <v>5</v>
      </c>
      <c r="FL71" s="39" t="s">
        <v>2413</v>
      </c>
      <c r="FM71" s="39" t="s">
        <v>2466</v>
      </c>
      <c r="FN71" s="39" t="s">
        <v>2728</v>
      </c>
      <c r="FO71" s="39" t="s">
        <v>2415</v>
      </c>
      <c r="FP71" s="39">
        <v>1</v>
      </c>
      <c r="FQ71" s="39">
        <v>1</v>
      </c>
      <c r="FR71" s="64">
        <v>3</v>
      </c>
      <c r="FS71" s="64" t="s">
        <v>2413</v>
      </c>
      <c r="FT71" s="39" t="s">
        <v>2410</v>
      </c>
      <c r="FU71" s="39" t="s">
        <v>4079</v>
      </c>
      <c r="FV71" s="39" t="s">
        <v>2469</v>
      </c>
      <c r="FW71" s="39">
        <v>0</v>
      </c>
      <c r="FX71" s="39">
        <v>1</v>
      </c>
      <c r="FY71" s="64">
        <v>2</v>
      </c>
      <c r="FZ71" s="64" t="s">
        <v>2413</v>
      </c>
      <c r="GA71" s="39" t="s">
        <v>2462</v>
      </c>
      <c r="GB71" s="39" t="s">
        <v>2665</v>
      </c>
      <c r="GC71" s="39" t="s">
        <v>2464</v>
      </c>
      <c r="GD71" s="39">
        <v>1</v>
      </c>
      <c r="GE71" s="39">
        <v>0</v>
      </c>
      <c r="GF71" s="39" t="s">
        <v>383</v>
      </c>
      <c r="GG71" s="39" t="s">
        <v>383</v>
      </c>
      <c r="GH71" s="39" t="s">
        <v>383</v>
      </c>
      <c r="GI71" s="39" t="s">
        <v>383</v>
      </c>
      <c r="GJ71" s="39" t="s">
        <v>383</v>
      </c>
      <c r="GK71" s="39" t="s">
        <v>383</v>
      </c>
      <c r="GL71" s="39">
        <v>1</v>
      </c>
      <c r="GM71" s="39" t="s">
        <v>4080</v>
      </c>
      <c r="GN71" s="39" t="s">
        <v>4081</v>
      </c>
      <c r="GO71" s="60" t="s">
        <v>383</v>
      </c>
      <c r="GP71" s="39" t="s">
        <v>2462</v>
      </c>
      <c r="GQ71" s="39" t="s">
        <v>2665</v>
      </c>
      <c r="GR71" s="39" t="s">
        <v>2464</v>
      </c>
      <c r="GS71" s="39">
        <v>0</v>
      </c>
      <c r="GT71" s="39">
        <v>1</v>
      </c>
      <c r="GU71" s="39">
        <v>25</v>
      </c>
      <c r="GV71" s="39"/>
      <c r="GW71" s="39">
        <v>1</v>
      </c>
      <c r="GX71" s="39">
        <v>5</v>
      </c>
      <c r="GY71" s="39"/>
      <c r="GZ71" s="39">
        <v>1</v>
      </c>
      <c r="HA71" s="39">
        <v>5</v>
      </c>
      <c r="HB71" s="39"/>
      <c r="HC71" s="39">
        <v>0</v>
      </c>
      <c r="HD71" s="39" t="s">
        <v>383</v>
      </c>
      <c r="HE71" s="39"/>
      <c r="HF71" s="39">
        <v>0</v>
      </c>
      <c r="HG71" s="39" t="s">
        <v>383</v>
      </c>
      <c r="HH71" s="39"/>
      <c r="HI71" s="39">
        <v>0</v>
      </c>
      <c r="HJ71" s="39" t="s">
        <v>383</v>
      </c>
      <c r="HK71" s="39"/>
      <c r="HL71" s="39">
        <v>0</v>
      </c>
      <c r="HM71" s="39" t="s">
        <v>383</v>
      </c>
      <c r="HN71" s="39"/>
      <c r="HO71" s="39">
        <v>0</v>
      </c>
      <c r="HP71" s="39" t="s">
        <v>383</v>
      </c>
      <c r="HQ71" s="39">
        <v>0</v>
      </c>
      <c r="HR71" s="39" t="s">
        <v>383</v>
      </c>
      <c r="HS71" s="39">
        <v>0</v>
      </c>
      <c r="HT71" s="39"/>
      <c r="HU71" s="39" t="s">
        <v>383</v>
      </c>
      <c r="HV71" s="39" t="s">
        <v>383</v>
      </c>
      <c r="HW71" s="39"/>
      <c r="HX71" s="39" t="s">
        <v>383</v>
      </c>
      <c r="HY71" s="39" t="s">
        <v>2472</v>
      </c>
      <c r="HZ71" s="39"/>
      <c r="IA71" s="39" t="s">
        <v>1738</v>
      </c>
      <c r="IB71" s="39"/>
      <c r="IC71" s="39">
        <v>0</v>
      </c>
      <c r="ID71" s="39">
        <v>0</v>
      </c>
      <c r="IE71" s="39" t="s">
        <v>383</v>
      </c>
      <c r="IF71" s="39" t="s">
        <v>383</v>
      </c>
      <c r="IG71" s="39">
        <v>1</v>
      </c>
      <c r="IH71" s="39">
        <v>6</v>
      </c>
      <c r="II71" s="39">
        <v>0</v>
      </c>
      <c r="IJ71" s="39">
        <v>0</v>
      </c>
      <c r="IK71" s="39" t="s">
        <v>383</v>
      </c>
      <c r="IL71" s="39">
        <v>0</v>
      </c>
      <c r="IM71" s="39">
        <v>0</v>
      </c>
      <c r="IN71" s="39" t="s">
        <v>383</v>
      </c>
      <c r="IO71" s="39" t="s">
        <v>383</v>
      </c>
      <c r="IP71" s="39" t="s">
        <v>383</v>
      </c>
      <c r="IQ71" s="39">
        <v>1</v>
      </c>
      <c r="IR71" s="39">
        <v>2</v>
      </c>
      <c r="IS71" s="39">
        <v>0</v>
      </c>
      <c r="IT71" s="39">
        <v>0</v>
      </c>
      <c r="IU71" s="39" t="s">
        <v>383</v>
      </c>
      <c r="IV71" s="39">
        <v>0</v>
      </c>
      <c r="IW71" s="39">
        <v>0</v>
      </c>
      <c r="IX71" s="39" t="s">
        <v>383</v>
      </c>
      <c r="IY71" s="39" t="s">
        <v>383</v>
      </c>
      <c r="IZ71" s="39" t="s">
        <v>383</v>
      </c>
      <c r="JA71" s="39">
        <v>0</v>
      </c>
      <c r="JB71" s="39">
        <v>0</v>
      </c>
      <c r="JC71" s="39" t="s">
        <v>383</v>
      </c>
      <c r="JD71" s="39" t="s">
        <v>383</v>
      </c>
      <c r="JE71" s="39" t="s">
        <v>383</v>
      </c>
      <c r="JF71" s="39">
        <v>1</v>
      </c>
      <c r="JG71" s="39">
        <v>1</v>
      </c>
      <c r="JH71" s="39">
        <v>0</v>
      </c>
      <c r="JI71" s="39" t="s">
        <v>383</v>
      </c>
      <c r="JJ71" s="39">
        <v>0</v>
      </c>
      <c r="JK71" s="39">
        <v>0</v>
      </c>
      <c r="JL71" s="39" t="s">
        <v>383</v>
      </c>
      <c r="JM71" s="39" t="s">
        <v>383</v>
      </c>
      <c r="JN71" s="39" t="s">
        <v>383</v>
      </c>
      <c r="JO71" s="39">
        <v>4</v>
      </c>
      <c r="JP71" s="39">
        <v>1</v>
      </c>
      <c r="JQ71" s="39">
        <v>1</v>
      </c>
      <c r="JR71" s="39">
        <v>0</v>
      </c>
      <c r="JS71" s="39">
        <v>0</v>
      </c>
      <c r="JT71" s="39">
        <v>0</v>
      </c>
      <c r="JU71" s="39">
        <v>0</v>
      </c>
      <c r="JV71" s="39">
        <v>1</v>
      </c>
      <c r="JW71" s="39">
        <v>1</v>
      </c>
      <c r="JX71" s="39">
        <v>0</v>
      </c>
      <c r="JY71" s="39">
        <v>0</v>
      </c>
      <c r="JZ71" s="39">
        <v>2</v>
      </c>
      <c r="KA71" s="39">
        <v>2</v>
      </c>
      <c r="KB71" s="39">
        <v>1</v>
      </c>
      <c r="KC71" s="39">
        <v>1</v>
      </c>
      <c r="KD71" s="39">
        <v>1</v>
      </c>
      <c r="KE71" s="39">
        <v>18</v>
      </c>
      <c r="KF71" s="39">
        <v>20</v>
      </c>
      <c r="KG71" s="39"/>
      <c r="KH71" s="39">
        <v>1</v>
      </c>
      <c r="KI71" s="39">
        <v>5</v>
      </c>
      <c r="KJ71" s="39"/>
      <c r="KK71" s="39">
        <v>0</v>
      </c>
      <c r="KL71" s="39"/>
      <c r="KM71" s="39"/>
      <c r="KN71" s="39">
        <v>1</v>
      </c>
      <c r="KO71" s="39">
        <v>15</v>
      </c>
      <c r="KP71" s="39"/>
      <c r="KQ71" s="39">
        <v>3</v>
      </c>
      <c r="KR71" s="39">
        <v>10</v>
      </c>
      <c r="KS71" s="39" t="s">
        <v>2897</v>
      </c>
      <c r="KT71" s="39" t="s">
        <v>4082</v>
      </c>
      <c r="KU71" s="39">
        <v>1</v>
      </c>
      <c r="KV71" s="39">
        <v>0</v>
      </c>
      <c r="KW71" s="39">
        <v>0</v>
      </c>
      <c r="KX71" s="39">
        <v>1</v>
      </c>
      <c r="KY71" s="39">
        <v>0</v>
      </c>
      <c r="KZ71" s="39">
        <v>0</v>
      </c>
      <c r="LA71" s="39">
        <v>0</v>
      </c>
      <c r="LB71" s="39">
        <v>0</v>
      </c>
      <c r="LC71" s="39">
        <v>0</v>
      </c>
      <c r="LD71" s="39"/>
      <c r="LE71" s="39">
        <v>5</v>
      </c>
      <c r="LF71" s="39">
        <v>1</v>
      </c>
      <c r="LG71" s="39">
        <v>1</v>
      </c>
      <c r="LH71" s="39">
        <v>1</v>
      </c>
      <c r="LI71" s="39">
        <v>0</v>
      </c>
      <c r="LJ71" s="39"/>
      <c r="LK71" s="39" t="s">
        <v>3927</v>
      </c>
      <c r="LL71" s="39">
        <v>0</v>
      </c>
      <c r="LM71" s="39">
        <v>0</v>
      </c>
      <c r="LN71" s="39">
        <v>1</v>
      </c>
      <c r="LO71" s="39">
        <v>1</v>
      </c>
      <c r="LP71" s="39">
        <v>0</v>
      </c>
      <c r="LQ71" s="39"/>
      <c r="LR71" s="39">
        <v>1</v>
      </c>
      <c r="LS71" s="39"/>
      <c r="LT71" s="39">
        <v>18</v>
      </c>
      <c r="LU71" s="39" t="s">
        <v>4083</v>
      </c>
      <c r="LV71" s="39">
        <v>1</v>
      </c>
      <c r="LW71" s="39">
        <v>0</v>
      </c>
      <c r="LX71" s="39">
        <v>0</v>
      </c>
      <c r="LY71" s="39"/>
      <c r="LZ71" s="39">
        <v>1</v>
      </c>
      <c r="MA71" s="39">
        <v>1</v>
      </c>
      <c r="MB71" s="39">
        <v>0</v>
      </c>
      <c r="MC71" s="39">
        <v>0</v>
      </c>
      <c r="MD71" s="39">
        <v>1</v>
      </c>
      <c r="ME71" s="39">
        <v>1</v>
      </c>
      <c r="MF71" s="39"/>
      <c r="MG71" s="39">
        <v>1</v>
      </c>
      <c r="MH71" s="39" t="s">
        <v>4084</v>
      </c>
      <c r="MI71" s="39">
        <v>1</v>
      </c>
      <c r="MJ71" s="39"/>
      <c r="MK71" s="39">
        <v>0</v>
      </c>
      <c r="ML71" s="39">
        <v>1</v>
      </c>
      <c r="MM71" s="39">
        <v>1</v>
      </c>
      <c r="MN71" s="39">
        <v>0</v>
      </c>
      <c r="MO71" s="39"/>
      <c r="MP71" s="39"/>
      <c r="MQ71" s="39">
        <v>1</v>
      </c>
      <c r="MR71" s="39">
        <v>1</v>
      </c>
      <c r="MS71" s="39">
        <v>1</v>
      </c>
      <c r="MT71" s="39" t="s">
        <v>4085</v>
      </c>
      <c r="MU71" s="39"/>
      <c r="MV71" s="39">
        <v>1</v>
      </c>
      <c r="MW71" s="39" t="s">
        <v>2586</v>
      </c>
      <c r="MX71" s="39">
        <v>0</v>
      </c>
      <c r="MY71" s="39">
        <v>0</v>
      </c>
      <c r="MZ71" s="39">
        <v>1</v>
      </c>
      <c r="NA71" s="39">
        <v>0</v>
      </c>
      <c r="NB71" s="39">
        <v>0</v>
      </c>
      <c r="NC71" s="39">
        <v>0</v>
      </c>
      <c r="ND71" s="39">
        <v>0</v>
      </c>
      <c r="NE71" s="39">
        <v>0</v>
      </c>
      <c r="NF71" s="39">
        <v>0</v>
      </c>
      <c r="NG71" s="39"/>
      <c r="NH71" s="39" t="s">
        <v>2831</v>
      </c>
      <c r="NI71" s="39"/>
      <c r="NJ71" s="39" t="s">
        <v>2428</v>
      </c>
      <c r="NK71" s="39" t="s">
        <v>4086</v>
      </c>
      <c r="NL71" s="39" t="s">
        <v>4087</v>
      </c>
      <c r="NM71" s="39">
        <v>1</v>
      </c>
      <c r="NN71" s="39" t="s">
        <v>4088</v>
      </c>
      <c r="NO71" s="39" t="s">
        <v>4089</v>
      </c>
      <c r="NP71" s="39">
        <v>30</v>
      </c>
      <c r="NQ71" s="39" t="s">
        <v>2481</v>
      </c>
      <c r="NR71" s="39"/>
      <c r="NS71" s="39"/>
      <c r="NT71" s="39"/>
      <c r="NU71" s="39"/>
      <c r="NV71" s="39"/>
      <c r="NW71" s="39">
        <v>1</v>
      </c>
      <c r="NX71" s="39"/>
      <c r="NY71" s="39">
        <v>1</v>
      </c>
      <c r="NZ71" s="39">
        <v>0</v>
      </c>
      <c r="OA71" s="39" t="s">
        <v>2564</v>
      </c>
      <c r="OB71" s="39">
        <v>0</v>
      </c>
      <c r="OC71" s="39">
        <v>1</v>
      </c>
      <c r="OD71" s="39">
        <v>0</v>
      </c>
      <c r="OE71" s="39">
        <v>0</v>
      </c>
      <c r="OF71" s="39">
        <v>0</v>
      </c>
      <c r="OG71" s="39">
        <v>0</v>
      </c>
      <c r="OH71" s="39">
        <v>0</v>
      </c>
      <c r="OI71" s="39">
        <v>0</v>
      </c>
      <c r="OJ71" s="39"/>
      <c r="OK71" s="39">
        <v>1</v>
      </c>
      <c r="OL71" s="39"/>
      <c r="OM71" s="39" t="s">
        <v>2434</v>
      </c>
      <c r="ON71" s="39">
        <v>1</v>
      </c>
      <c r="OO71" s="39">
        <v>0</v>
      </c>
      <c r="OP71" s="39">
        <v>0</v>
      </c>
      <c r="OQ71" s="39">
        <v>0</v>
      </c>
      <c r="OR71" s="39">
        <v>0</v>
      </c>
      <c r="OS71" s="39">
        <v>0</v>
      </c>
      <c r="OT71" s="39">
        <v>0</v>
      </c>
      <c r="OU71" s="39">
        <v>0</v>
      </c>
      <c r="OV71" s="39">
        <v>0</v>
      </c>
      <c r="OW71" s="39">
        <v>0</v>
      </c>
      <c r="OX71" s="39"/>
      <c r="OY71" s="39"/>
      <c r="OZ71" s="39" t="s">
        <v>3774</v>
      </c>
      <c r="PA71" s="39">
        <v>1</v>
      </c>
      <c r="PB71" s="39">
        <v>0</v>
      </c>
      <c r="PC71" s="39">
        <v>0</v>
      </c>
      <c r="PD71" s="39">
        <v>0</v>
      </c>
      <c r="PE71" s="39">
        <v>0</v>
      </c>
      <c r="PF71" s="39">
        <v>0</v>
      </c>
      <c r="PG71" s="39">
        <v>0</v>
      </c>
      <c r="PH71" s="39"/>
      <c r="PI71" s="39">
        <v>1</v>
      </c>
      <c r="PJ71" s="39" t="s">
        <v>2435</v>
      </c>
      <c r="PK71" s="39">
        <v>0</v>
      </c>
      <c r="PL71" s="39">
        <v>0</v>
      </c>
      <c r="PM71" s="39">
        <v>0</v>
      </c>
      <c r="PN71" s="39">
        <v>0</v>
      </c>
      <c r="PO71" s="39">
        <v>0</v>
      </c>
      <c r="PP71" s="39">
        <v>0</v>
      </c>
      <c r="PQ71" s="39">
        <v>0</v>
      </c>
      <c r="PR71" s="39">
        <v>0</v>
      </c>
      <c r="PS71" s="39">
        <v>1</v>
      </c>
      <c r="PT71" s="39"/>
      <c r="PU71" s="39"/>
      <c r="PV71" s="39"/>
      <c r="PW71" s="39">
        <v>1</v>
      </c>
      <c r="PX71" s="39">
        <v>1</v>
      </c>
      <c r="PY71" s="39"/>
      <c r="PZ71" s="39" t="s">
        <v>383</v>
      </c>
      <c r="QA71" s="64" t="s">
        <v>4090</v>
      </c>
      <c r="QB71" s="64" t="s">
        <v>4091</v>
      </c>
      <c r="QC71" s="64" t="s">
        <v>4092</v>
      </c>
      <c r="QD71" s="39">
        <v>3</v>
      </c>
      <c r="QE71" s="39">
        <v>0</v>
      </c>
      <c r="QF71" s="39">
        <v>0</v>
      </c>
      <c r="QG71" s="39">
        <v>1</v>
      </c>
      <c r="QH71" s="39">
        <v>0</v>
      </c>
      <c r="QI71" s="39">
        <v>0</v>
      </c>
      <c r="QJ71" s="39">
        <v>0</v>
      </c>
      <c r="QK71" s="39">
        <v>0</v>
      </c>
      <c r="QL71" s="39"/>
      <c r="QM71" s="39" t="s">
        <v>2435</v>
      </c>
      <c r="QN71" s="39">
        <v>0</v>
      </c>
      <c r="QO71" s="39">
        <v>0</v>
      </c>
      <c r="QP71" s="39">
        <v>0</v>
      </c>
      <c r="QQ71" s="39">
        <v>1</v>
      </c>
      <c r="QR71" s="39">
        <v>0</v>
      </c>
      <c r="QS71" s="39"/>
      <c r="QT71" s="39" t="s">
        <v>2435</v>
      </c>
      <c r="QU71" s="39">
        <v>0</v>
      </c>
      <c r="QV71" s="39">
        <v>0</v>
      </c>
      <c r="QW71" s="39">
        <v>0</v>
      </c>
      <c r="QX71" s="39">
        <v>0</v>
      </c>
      <c r="QY71" s="39">
        <v>0</v>
      </c>
      <c r="QZ71" s="39">
        <v>1</v>
      </c>
      <c r="RA71" s="39">
        <v>0</v>
      </c>
      <c r="RB71" s="39"/>
      <c r="RC71" s="39">
        <v>1</v>
      </c>
      <c r="RD71" s="64">
        <v>0</v>
      </c>
      <c r="RE71" s="64">
        <v>0</v>
      </c>
      <c r="RF71" s="64"/>
      <c r="RG71" s="39">
        <v>1</v>
      </c>
      <c r="RH71" s="64">
        <v>3</v>
      </c>
      <c r="RI71" s="64"/>
      <c r="RJ71" s="39">
        <v>0</v>
      </c>
      <c r="RK71" s="39">
        <v>0</v>
      </c>
      <c r="RL71" s="39"/>
      <c r="RM71" s="39">
        <v>0</v>
      </c>
      <c r="RN71" s="39">
        <v>0</v>
      </c>
      <c r="RO71" s="39"/>
      <c r="RP71" s="39">
        <v>0</v>
      </c>
      <c r="RQ71" s="39"/>
      <c r="RR71" s="39" t="s">
        <v>2720</v>
      </c>
      <c r="RS71" s="39">
        <v>0</v>
      </c>
      <c r="RT71" s="39">
        <v>1</v>
      </c>
      <c r="RU71" s="39">
        <v>0</v>
      </c>
      <c r="RV71" s="39">
        <v>0</v>
      </c>
      <c r="RW71" s="39">
        <v>0</v>
      </c>
      <c r="RX71" s="39">
        <v>0</v>
      </c>
      <c r="RY71" s="39">
        <v>0</v>
      </c>
      <c r="RZ71" s="39">
        <v>0</v>
      </c>
      <c r="SA71" s="39">
        <v>0</v>
      </c>
      <c r="SB71" s="39">
        <v>0</v>
      </c>
      <c r="SC71" s="39">
        <v>0</v>
      </c>
      <c r="SD71" s="39">
        <v>0</v>
      </c>
      <c r="SE71" s="39">
        <v>0</v>
      </c>
      <c r="SF71" s="39">
        <v>0</v>
      </c>
      <c r="SG71" s="39"/>
      <c r="SH71" s="39"/>
      <c r="SI71" s="39" t="s">
        <v>2435</v>
      </c>
      <c r="SJ71" s="39">
        <v>0</v>
      </c>
      <c r="SK71" s="39">
        <v>0</v>
      </c>
      <c r="SL71" s="39">
        <v>0</v>
      </c>
      <c r="SM71" s="39">
        <v>0</v>
      </c>
      <c r="SN71" s="39">
        <v>0</v>
      </c>
      <c r="SO71" s="39">
        <v>0</v>
      </c>
      <c r="SP71" s="39">
        <v>0</v>
      </c>
      <c r="SQ71" s="39">
        <v>0</v>
      </c>
      <c r="SR71" s="39">
        <v>0</v>
      </c>
      <c r="SS71" s="39">
        <v>1</v>
      </c>
      <c r="ST71" s="39"/>
      <c r="SU71" s="39" t="s">
        <v>2447</v>
      </c>
      <c r="SV71" s="39">
        <v>1</v>
      </c>
      <c r="SW71" s="39">
        <v>0</v>
      </c>
      <c r="SX71" s="39">
        <v>0</v>
      </c>
      <c r="SY71" s="39">
        <v>0</v>
      </c>
      <c r="SZ71" s="39">
        <v>0</v>
      </c>
      <c r="TA71" s="39"/>
      <c r="TB71" s="39"/>
      <c r="TC71" s="39"/>
      <c r="TD71" s="39">
        <v>0</v>
      </c>
      <c r="TE71" s="39" t="s">
        <v>2943</v>
      </c>
      <c r="TF71" s="39">
        <v>1</v>
      </c>
      <c r="TG71" s="39"/>
      <c r="TH71" s="39" t="s">
        <v>2619</v>
      </c>
      <c r="TI71" s="39">
        <v>0</v>
      </c>
      <c r="TJ71" s="39">
        <v>0</v>
      </c>
      <c r="TK71" s="39">
        <v>1</v>
      </c>
      <c r="TL71" s="39">
        <v>0</v>
      </c>
      <c r="TM71" s="39">
        <v>0</v>
      </c>
      <c r="TN71" s="39">
        <v>0</v>
      </c>
      <c r="TO71" s="39">
        <v>0</v>
      </c>
      <c r="TP71" s="39">
        <v>0</v>
      </c>
      <c r="TQ71" s="39"/>
      <c r="TR71" s="39">
        <v>1</v>
      </c>
      <c r="TS71" s="39" t="s">
        <v>2435</v>
      </c>
      <c r="TT71" s="39">
        <v>0</v>
      </c>
      <c r="TU71" s="39">
        <v>0</v>
      </c>
      <c r="TV71" s="39">
        <v>0</v>
      </c>
      <c r="TW71" s="39">
        <v>0</v>
      </c>
      <c r="TX71" s="39">
        <v>0</v>
      </c>
      <c r="TY71" s="39">
        <v>0</v>
      </c>
      <c r="TZ71" s="39">
        <v>0</v>
      </c>
      <c r="UA71" s="39">
        <v>0</v>
      </c>
      <c r="UB71" s="39">
        <v>1</v>
      </c>
      <c r="UC71" s="39"/>
      <c r="UD71" s="39">
        <f t="shared" si="7"/>
        <v>0</v>
      </c>
      <c r="UE71" s="39" t="s">
        <v>4093</v>
      </c>
      <c r="UF71" s="39">
        <v>0</v>
      </c>
      <c r="UG71" s="39">
        <v>0</v>
      </c>
      <c r="UH71" s="39">
        <v>0</v>
      </c>
      <c r="UI71" s="39">
        <v>0</v>
      </c>
      <c r="UJ71" s="39">
        <v>1</v>
      </c>
      <c r="UK71" s="64">
        <v>1</v>
      </c>
      <c r="UL71" s="39">
        <v>1</v>
      </c>
      <c r="UM71" s="39" t="s">
        <v>2418</v>
      </c>
      <c r="UN71" s="39">
        <v>0</v>
      </c>
      <c r="UO71" s="39" t="s">
        <v>383</v>
      </c>
      <c r="UP71" s="39" t="s">
        <v>383</v>
      </c>
      <c r="UQ71" s="39" t="s">
        <v>383</v>
      </c>
      <c r="UR71" s="39" t="s">
        <v>383</v>
      </c>
      <c r="US71" s="39" t="s">
        <v>383</v>
      </c>
      <c r="UT71" s="39" t="s">
        <v>383</v>
      </c>
      <c r="UU71" s="39" t="s">
        <v>383</v>
      </c>
      <c r="UV71" s="39">
        <v>0</v>
      </c>
      <c r="UW71" s="39" t="s">
        <v>383</v>
      </c>
      <c r="UX71" s="39" t="s">
        <v>2943</v>
      </c>
      <c r="UY71" s="39" t="s">
        <v>2435</v>
      </c>
      <c r="UZ71" s="39">
        <v>0</v>
      </c>
      <c r="VA71" s="39">
        <v>0</v>
      </c>
      <c r="VB71" s="39">
        <v>0</v>
      </c>
      <c r="VC71" s="39">
        <v>0</v>
      </c>
      <c r="VD71" s="39">
        <v>0</v>
      </c>
      <c r="VE71" s="39">
        <v>0</v>
      </c>
      <c r="VF71" s="39">
        <v>1</v>
      </c>
      <c r="VG71" s="39">
        <v>0</v>
      </c>
      <c r="VH71" s="39"/>
      <c r="VI71" s="39">
        <v>1</v>
      </c>
      <c r="VJ71" s="39">
        <v>0</v>
      </c>
      <c r="VK71" s="39">
        <v>0</v>
      </c>
      <c r="VL71" s="39"/>
      <c r="VM71" s="39">
        <v>0</v>
      </c>
      <c r="VN71" s="39">
        <v>0</v>
      </c>
      <c r="VO71" s="39"/>
      <c r="VP71" s="39">
        <v>0</v>
      </c>
      <c r="VQ71" s="39">
        <v>0</v>
      </c>
      <c r="VR71" s="39">
        <v>1</v>
      </c>
      <c r="VS71" s="39">
        <v>1</v>
      </c>
      <c r="VT71" s="39"/>
      <c r="VU71" s="39">
        <v>0</v>
      </c>
      <c r="VV71" s="39" t="s">
        <v>4094</v>
      </c>
      <c r="VW71" s="39" t="s">
        <v>2741</v>
      </c>
      <c r="VX71" s="39">
        <v>0</v>
      </c>
      <c r="VY71" s="39">
        <v>1</v>
      </c>
      <c r="VZ71" s="39">
        <v>0</v>
      </c>
      <c r="WA71" s="39">
        <v>0</v>
      </c>
      <c r="WB71" s="39">
        <v>0</v>
      </c>
      <c r="WC71" s="39">
        <v>0</v>
      </c>
      <c r="WD71" s="39">
        <v>0</v>
      </c>
      <c r="WE71" s="39">
        <v>0</v>
      </c>
      <c r="WF71" s="39">
        <v>0</v>
      </c>
      <c r="WG71" s="39">
        <v>0</v>
      </c>
      <c r="WH71" s="39">
        <v>0</v>
      </c>
      <c r="WI71" s="39">
        <v>0</v>
      </c>
      <c r="WJ71" s="39">
        <v>0</v>
      </c>
      <c r="WK71" s="39">
        <v>1</v>
      </c>
      <c r="WL71" s="64" t="s">
        <v>3912</v>
      </c>
      <c r="WM71" s="64" t="s">
        <v>3913</v>
      </c>
      <c r="WN71" s="64"/>
      <c r="WO71" s="39">
        <f t="shared" si="6"/>
        <v>1</v>
      </c>
      <c r="WP71" s="39" t="s">
        <v>2577</v>
      </c>
      <c r="WQ71" s="39"/>
      <c r="WR71" s="39" t="s">
        <v>2655</v>
      </c>
      <c r="WS71" s="39">
        <v>1</v>
      </c>
      <c r="WT71" s="39">
        <v>0</v>
      </c>
      <c r="WU71" s="39">
        <v>0</v>
      </c>
      <c r="WV71" s="39">
        <v>0</v>
      </c>
      <c r="WW71" s="39">
        <v>1</v>
      </c>
      <c r="WX71" s="39">
        <v>0</v>
      </c>
      <c r="WY71" s="39">
        <v>0</v>
      </c>
      <c r="WZ71" s="39">
        <v>0</v>
      </c>
      <c r="XA71" s="39">
        <v>0</v>
      </c>
      <c r="XB71" s="39">
        <v>0</v>
      </c>
      <c r="XC71" s="39">
        <v>0</v>
      </c>
      <c r="XD71" s="39"/>
      <c r="XE71" s="39"/>
      <c r="XF71" s="39">
        <f t="shared" si="5"/>
        <v>1</v>
      </c>
      <c r="XG71" s="39" t="s">
        <v>2447</v>
      </c>
      <c r="XH71" s="39">
        <v>1</v>
      </c>
      <c r="XI71" s="39">
        <v>0</v>
      </c>
      <c r="XJ71" s="39">
        <v>0</v>
      </c>
      <c r="XK71" s="39">
        <v>0</v>
      </c>
      <c r="XL71" s="39">
        <v>0</v>
      </c>
      <c r="XM71" s="39"/>
      <c r="XN71" s="39"/>
      <c r="XO71" s="57" t="e">
        <f>SUM(XF71+WO71+VA71+UD71+TR71+TD71+#REF!)</f>
        <v>#REF!</v>
      </c>
      <c r="XP71" s="57">
        <v>4</v>
      </c>
      <c r="XQ71" s="56">
        <v>0</v>
      </c>
    </row>
    <row r="72" spans="1:641" ht="15" customHeight="1" x14ac:dyDescent="0.2">
      <c r="A72" s="63">
        <v>42437</v>
      </c>
      <c r="B72" s="63" t="s">
        <v>1250</v>
      </c>
      <c r="C72" s="52" t="s">
        <v>1382</v>
      </c>
      <c r="D72" s="39" t="s">
        <v>1250</v>
      </c>
      <c r="E72" s="52" t="s">
        <v>3945</v>
      </c>
      <c r="F72" s="52" t="s">
        <v>4095</v>
      </c>
      <c r="G72" s="52">
        <v>8.8913829999999994</v>
      </c>
      <c r="H72" s="52">
        <v>-79.966679999999997</v>
      </c>
      <c r="I72" s="52">
        <v>8.8911040410000002</v>
      </c>
      <c r="J72" s="52">
        <v>-79.966763</v>
      </c>
      <c r="K72" s="52">
        <v>-79.966679999999997</v>
      </c>
      <c r="L72" s="52">
        <v>195.97108598599999</v>
      </c>
      <c r="M72" s="39">
        <v>24</v>
      </c>
      <c r="N72" s="39"/>
      <c r="O72" s="64">
        <v>3</v>
      </c>
      <c r="P72" s="39" t="s">
        <v>4096</v>
      </c>
      <c r="Q72" s="39">
        <v>1</v>
      </c>
      <c r="R72" s="41">
        <v>53</v>
      </c>
      <c r="S72" s="39">
        <v>2</v>
      </c>
      <c r="T72" s="39">
        <v>2</v>
      </c>
      <c r="U72" s="39" t="s">
        <v>2454</v>
      </c>
      <c r="V72" s="39" t="s">
        <v>4097</v>
      </c>
      <c r="W72" s="39" t="s">
        <v>2598</v>
      </c>
      <c r="X72" s="39" t="s">
        <v>2401</v>
      </c>
      <c r="Y72" s="58"/>
      <c r="Z72" s="39">
        <v>1</v>
      </c>
      <c r="AA72" s="39">
        <v>0</v>
      </c>
      <c r="AB72" s="39">
        <v>0</v>
      </c>
      <c r="AC72" s="39">
        <v>1</v>
      </c>
      <c r="AD72" s="39">
        <v>0</v>
      </c>
      <c r="AE72" s="39">
        <v>0</v>
      </c>
      <c r="AF72" s="39">
        <v>0</v>
      </c>
      <c r="AG72" s="39" t="s">
        <v>2401</v>
      </c>
      <c r="AH72" s="39" t="s">
        <v>383</v>
      </c>
      <c r="AI72" s="39">
        <v>0</v>
      </c>
      <c r="AJ72" s="39">
        <v>0</v>
      </c>
      <c r="AK72" s="39">
        <v>0</v>
      </c>
      <c r="AL72" s="39">
        <v>1</v>
      </c>
      <c r="AM72" s="39">
        <v>0</v>
      </c>
      <c r="AN72" s="39">
        <v>0</v>
      </c>
      <c r="AO72" s="39">
        <v>0</v>
      </c>
      <c r="AP72" s="39" t="s">
        <v>2600</v>
      </c>
      <c r="AQ72" s="39">
        <v>0</v>
      </c>
      <c r="AR72" s="39"/>
      <c r="AS72" s="39">
        <v>13</v>
      </c>
      <c r="AT72" s="64">
        <v>53</v>
      </c>
      <c r="AU72" s="39">
        <v>2</v>
      </c>
      <c r="AV72" s="39"/>
      <c r="AW72" s="39">
        <v>1</v>
      </c>
      <c r="AX72" s="39" t="s">
        <v>383</v>
      </c>
      <c r="AY72" s="39">
        <v>1</v>
      </c>
      <c r="AZ72" s="39">
        <v>0</v>
      </c>
      <c r="BA72" s="39">
        <v>0</v>
      </c>
      <c r="BB72" s="39">
        <v>0</v>
      </c>
      <c r="BC72" s="39"/>
      <c r="BD72" s="39">
        <v>2</v>
      </c>
      <c r="BE72" s="39" t="s">
        <v>383</v>
      </c>
      <c r="BF72" s="39">
        <v>0</v>
      </c>
      <c r="BG72" s="39">
        <v>1</v>
      </c>
      <c r="BH72" s="39">
        <v>0</v>
      </c>
      <c r="BI72" s="39">
        <v>0</v>
      </c>
      <c r="BJ72" s="39"/>
      <c r="BK72" s="39">
        <v>5</v>
      </c>
      <c r="BL72" s="39">
        <v>1</v>
      </c>
      <c r="BM72" s="64" t="s">
        <v>383</v>
      </c>
      <c r="BN72" s="39">
        <v>1</v>
      </c>
      <c r="BO72" s="39">
        <v>0</v>
      </c>
      <c r="BP72" s="39">
        <v>0</v>
      </c>
      <c r="BQ72" s="39">
        <v>0</v>
      </c>
      <c r="BR72" s="39">
        <v>0</v>
      </c>
      <c r="BS72" s="39">
        <v>0</v>
      </c>
      <c r="BT72" s="39">
        <v>0</v>
      </c>
      <c r="BU72" s="39"/>
      <c r="BV72" s="39">
        <v>5</v>
      </c>
      <c r="BW72" s="39">
        <v>3</v>
      </c>
      <c r="BX72" s="39"/>
      <c r="BY72" s="39">
        <v>0</v>
      </c>
      <c r="BZ72" s="39">
        <v>0</v>
      </c>
      <c r="CA72" s="39">
        <v>1</v>
      </c>
      <c r="CB72" s="39">
        <v>0</v>
      </c>
      <c r="CC72" s="39"/>
      <c r="CD72" s="39">
        <v>5</v>
      </c>
      <c r="CE72" s="39">
        <v>0</v>
      </c>
      <c r="CF72" s="39"/>
      <c r="CG72" s="39">
        <v>2</v>
      </c>
      <c r="CH72" s="39" t="s">
        <v>4098</v>
      </c>
      <c r="CI72" s="39">
        <v>3</v>
      </c>
      <c r="CJ72" s="39">
        <v>1</v>
      </c>
      <c r="CK72" s="58"/>
      <c r="CL72" s="39" t="s">
        <v>2404</v>
      </c>
      <c r="CM72" s="39"/>
      <c r="CN72" s="39">
        <v>1</v>
      </c>
      <c r="CO72" s="39">
        <v>1</v>
      </c>
      <c r="CP72" s="39">
        <v>0</v>
      </c>
      <c r="CQ72" s="39" t="s">
        <v>4099</v>
      </c>
      <c r="CR72" s="39">
        <v>0</v>
      </c>
      <c r="CS72" s="39"/>
      <c r="CT72" s="39">
        <v>0</v>
      </c>
      <c r="CU72" s="39">
        <v>1</v>
      </c>
      <c r="CV72" s="39">
        <v>0</v>
      </c>
      <c r="CW72" s="39"/>
      <c r="CX72" s="39">
        <v>1</v>
      </c>
      <c r="CY72" s="39">
        <v>0</v>
      </c>
      <c r="CZ72" s="41"/>
      <c r="DA72" s="39">
        <v>0</v>
      </c>
      <c r="DB72" s="39"/>
      <c r="DC72" s="39">
        <v>1</v>
      </c>
      <c r="DD72" s="39">
        <v>1</v>
      </c>
      <c r="DE72" s="39">
        <v>1</v>
      </c>
      <c r="DF72" s="41">
        <v>1</v>
      </c>
      <c r="DG72" s="39">
        <v>1</v>
      </c>
      <c r="DH72" s="39">
        <v>2</v>
      </c>
      <c r="DI72" s="39">
        <v>1</v>
      </c>
      <c r="DJ72" s="39">
        <v>1</v>
      </c>
      <c r="DK72" s="39" t="s">
        <v>4100</v>
      </c>
      <c r="DL72" s="39">
        <v>0</v>
      </c>
      <c r="DM72" s="39"/>
      <c r="DN72" s="39">
        <v>0</v>
      </c>
      <c r="DO72" s="39"/>
      <c r="DP72" s="39">
        <v>1</v>
      </c>
      <c r="DQ72" s="39">
        <v>2</v>
      </c>
      <c r="DR72" s="39">
        <v>1</v>
      </c>
      <c r="DS72" s="39">
        <v>1</v>
      </c>
      <c r="DT72" s="39">
        <v>1</v>
      </c>
      <c r="DU72" s="39">
        <v>1</v>
      </c>
      <c r="DV72" s="39">
        <v>0</v>
      </c>
      <c r="DW72" s="39"/>
      <c r="DX72" s="39">
        <v>0</v>
      </c>
      <c r="DY72" s="39"/>
      <c r="DZ72" s="39">
        <v>1</v>
      </c>
      <c r="EA72" s="39" t="s">
        <v>2406</v>
      </c>
      <c r="EB72" s="39">
        <v>0</v>
      </c>
      <c r="EC72" s="39">
        <v>0</v>
      </c>
      <c r="ED72" s="39" t="s">
        <v>383</v>
      </c>
      <c r="EE72" s="39" t="s">
        <v>383</v>
      </c>
      <c r="EF72" s="39">
        <v>1</v>
      </c>
      <c r="EG72" s="39" t="s">
        <v>4101</v>
      </c>
      <c r="EH72" s="39">
        <v>0</v>
      </c>
      <c r="EI72" s="39" t="s">
        <v>383</v>
      </c>
      <c r="EJ72" s="39" t="s">
        <v>383</v>
      </c>
      <c r="EK72" s="39" t="s">
        <v>383</v>
      </c>
      <c r="EL72" s="39" t="s">
        <v>383</v>
      </c>
      <c r="EM72" s="39" t="s">
        <v>383</v>
      </c>
      <c r="EN72" s="39" t="s">
        <v>383</v>
      </c>
      <c r="EO72" s="39">
        <v>0</v>
      </c>
      <c r="EP72" s="39" t="s">
        <v>383</v>
      </c>
      <c r="EQ72" s="39" t="s">
        <v>383</v>
      </c>
      <c r="ER72" s="39" t="s">
        <v>383</v>
      </c>
      <c r="ES72" s="39" t="s">
        <v>383</v>
      </c>
      <c r="ET72" s="39" t="s">
        <v>383</v>
      </c>
      <c r="EU72" s="39" t="s">
        <v>383</v>
      </c>
      <c r="EV72" s="39">
        <v>0</v>
      </c>
      <c r="EW72" s="39" t="s">
        <v>383</v>
      </c>
      <c r="EX72" s="39" t="s">
        <v>383</v>
      </c>
      <c r="EY72" s="39" t="s">
        <v>383</v>
      </c>
      <c r="EZ72" s="39" t="s">
        <v>383</v>
      </c>
      <c r="FA72" s="39" t="s">
        <v>383</v>
      </c>
      <c r="FB72" s="39" t="s">
        <v>383</v>
      </c>
      <c r="FC72" s="39">
        <v>1</v>
      </c>
      <c r="FD72" s="39" t="s">
        <v>761</v>
      </c>
      <c r="FE72" s="39" t="s">
        <v>2413</v>
      </c>
      <c r="FF72" s="39" t="s">
        <v>2466</v>
      </c>
      <c r="FG72" s="39" t="s">
        <v>4102</v>
      </c>
      <c r="FH72" s="39" t="s">
        <v>2415</v>
      </c>
      <c r="FI72" s="39">
        <v>0</v>
      </c>
      <c r="FJ72" s="39">
        <v>1</v>
      </c>
      <c r="FK72" s="39">
        <v>1</v>
      </c>
      <c r="FL72" s="39" t="s">
        <v>2409</v>
      </c>
      <c r="FM72" s="39" t="s">
        <v>2466</v>
      </c>
      <c r="FN72" s="39" t="s">
        <v>4103</v>
      </c>
      <c r="FO72" s="39" t="s">
        <v>2415</v>
      </c>
      <c r="FP72" s="39">
        <v>0</v>
      </c>
      <c r="FQ72" s="39">
        <v>1</v>
      </c>
      <c r="FR72" s="39">
        <v>1</v>
      </c>
      <c r="FS72" s="39" t="s">
        <v>2409</v>
      </c>
      <c r="FT72" s="39" t="s">
        <v>2462</v>
      </c>
      <c r="FU72" s="39" t="s">
        <v>2664</v>
      </c>
      <c r="FV72" s="39" t="s">
        <v>2415</v>
      </c>
      <c r="FW72" s="39">
        <v>0</v>
      </c>
      <c r="FX72" s="39">
        <v>0</v>
      </c>
      <c r="FY72" s="39" t="s">
        <v>383</v>
      </c>
      <c r="FZ72" s="39" t="s">
        <v>383</v>
      </c>
      <c r="GA72" s="39" t="s">
        <v>383</v>
      </c>
      <c r="GB72" s="39" t="s">
        <v>383</v>
      </c>
      <c r="GC72" s="39" t="s">
        <v>383</v>
      </c>
      <c r="GD72" s="39" t="s">
        <v>383</v>
      </c>
      <c r="GE72" s="39">
        <v>1</v>
      </c>
      <c r="GF72" s="64">
        <v>4</v>
      </c>
      <c r="GG72" s="64" t="s">
        <v>2413</v>
      </c>
      <c r="GH72" s="39" t="s">
        <v>2466</v>
      </c>
      <c r="GI72" s="39" t="s">
        <v>2665</v>
      </c>
      <c r="GJ72" s="39" t="s">
        <v>2464</v>
      </c>
      <c r="GK72" s="39">
        <v>0</v>
      </c>
      <c r="GL72" s="39">
        <v>1</v>
      </c>
      <c r="GM72" s="39" t="s">
        <v>4104</v>
      </c>
      <c r="GN72" s="39" t="s">
        <v>383</v>
      </c>
      <c r="GO72" s="39" t="s">
        <v>383</v>
      </c>
      <c r="GP72" s="39" t="s">
        <v>2410</v>
      </c>
      <c r="GQ72" s="39" t="s">
        <v>383</v>
      </c>
      <c r="GR72" s="39" t="s">
        <v>383</v>
      </c>
      <c r="GS72" s="39">
        <v>0</v>
      </c>
      <c r="GT72" s="39">
        <v>0</v>
      </c>
      <c r="GU72" s="39" t="s">
        <v>383</v>
      </c>
      <c r="GV72" s="39" t="s">
        <v>4105</v>
      </c>
      <c r="GW72" s="39">
        <v>1</v>
      </c>
      <c r="GX72" s="39">
        <v>10</v>
      </c>
      <c r="GY72" s="39" t="s">
        <v>4106</v>
      </c>
      <c r="GZ72" s="39">
        <v>1</v>
      </c>
      <c r="HA72" s="39">
        <v>2</v>
      </c>
      <c r="HB72" s="39" t="s">
        <v>4107</v>
      </c>
      <c r="HC72" s="39">
        <v>0</v>
      </c>
      <c r="HD72" s="39" t="s">
        <v>383</v>
      </c>
      <c r="HE72" s="39"/>
      <c r="HF72" s="39">
        <v>0</v>
      </c>
      <c r="HG72" s="39" t="s">
        <v>383</v>
      </c>
      <c r="HH72" s="39"/>
      <c r="HI72" s="39">
        <v>1</v>
      </c>
      <c r="HJ72" s="39">
        <v>2</v>
      </c>
      <c r="HK72" s="39" t="s">
        <v>2514</v>
      </c>
      <c r="HL72" s="39">
        <v>0</v>
      </c>
      <c r="HM72" s="39" t="s">
        <v>383</v>
      </c>
      <c r="HN72" s="39"/>
      <c r="HO72" s="39">
        <v>0</v>
      </c>
      <c r="HP72" s="39" t="s">
        <v>383</v>
      </c>
      <c r="HQ72" s="39">
        <v>0</v>
      </c>
      <c r="HR72" s="39" t="s">
        <v>383</v>
      </c>
      <c r="HS72" s="39">
        <v>0</v>
      </c>
      <c r="HT72" s="39"/>
      <c r="HU72" s="39" t="s">
        <v>383</v>
      </c>
      <c r="HV72" s="39" t="s">
        <v>383</v>
      </c>
      <c r="HW72" s="39"/>
      <c r="HX72" s="39" t="s">
        <v>383</v>
      </c>
      <c r="HY72" s="39" t="s">
        <v>2472</v>
      </c>
      <c r="HZ72" s="39"/>
      <c r="IA72" s="39" t="s">
        <v>1738</v>
      </c>
      <c r="IB72" s="39"/>
      <c r="IC72" s="39">
        <v>1</v>
      </c>
      <c r="ID72" s="39">
        <v>1</v>
      </c>
      <c r="IE72" s="39">
        <v>0</v>
      </c>
      <c r="IF72" s="39">
        <v>0</v>
      </c>
      <c r="IG72" s="39">
        <v>1</v>
      </c>
      <c r="IH72" s="39">
        <v>10</v>
      </c>
      <c r="II72" s="39">
        <v>0</v>
      </c>
      <c r="IJ72" s="39">
        <v>0</v>
      </c>
      <c r="IK72" s="39" t="s">
        <v>383</v>
      </c>
      <c r="IL72" s="39">
        <v>0</v>
      </c>
      <c r="IM72" s="39">
        <v>0</v>
      </c>
      <c r="IN72" s="39" t="s">
        <v>383</v>
      </c>
      <c r="IO72" s="39" t="s">
        <v>383</v>
      </c>
      <c r="IP72" s="39" t="s">
        <v>383</v>
      </c>
      <c r="IQ72" s="39">
        <v>0</v>
      </c>
      <c r="IR72" s="39">
        <v>0</v>
      </c>
      <c r="IS72" s="39" t="s">
        <v>383</v>
      </c>
      <c r="IT72" s="39" t="s">
        <v>383</v>
      </c>
      <c r="IU72" s="39" t="s">
        <v>383</v>
      </c>
      <c r="IV72" s="39">
        <v>0</v>
      </c>
      <c r="IW72" s="39">
        <v>0</v>
      </c>
      <c r="IX72" s="39" t="s">
        <v>383</v>
      </c>
      <c r="IY72" s="39" t="s">
        <v>383</v>
      </c>
      <c r="IZ72" s="39" t="s">
        <v>383</v>
      </c>
      <c r="JA72" s="39">
        <v>1</v>
      </c>
      <c r="JB72" s="39">
        <v>3</v>
      </c>
      <c r="JC72" s="39">
        <v>0</v>
      </c>
      <c r="JD72" s="39">
        <v>1</v>
      </c>
      <c r="JE72" s="39">
        <v>0</v>
      </c>
      <c r="JF72" s="39">
        <v>0</v>
      </c>
      <c r="JG72" s="39">
        <v>0</v>
      </c>
      <c r="JH72" s="39" t="s">
        <v>383</v>
      </c>
      <c r="JI72" s="39" t="s">
        <v>383</v>
      </c>
      <c r="JJ72" s="39">
        <v>0</v>
      </c>
      <c r="JK72" s="39">
        <v>0</v>
      </c>
      <c r="JL72" s="39" t="s">
        <v>383</v>
      </c>
      <c r="JM72" s="39" t="s">
        <v>383</v>
      </c>
      <c r="JN72" s="39" t="s">
        <v>2896</v>
      </c>
      <c r="JO72" s="39">
        <v>1</v>
      </c>
      <c r="JP72" s="39">
        <v>2</v>
      </c>
      <c r="JQ72" s="39">
        <v>2</v>
      </c>
      <c r="JR72" s="39">
        <v>0</v>
      </c>
      <c r="JS72" s="39">
        <v>0</v>
      </c>
      <c r="JT72" s="39">
        <v>0</v>
      </c>
      <c r="JU72" s="39">
        <v>0</v>
      </c>
      <c r="JV72" s="39">
        <v>1</v>
      </c>
      <c r="JW72" s="39">
        <v>1</v>
      </c>
      <c r="JX72" s="39">
        <v>1</v>
      </c>
      <c r="JY72" s="39">
        <v>1</v>
      </c>
      <c r="JZ72" s="39">
        <v>2</v>
      </c>
      <c r="KA72" s="39">
        <v>2</v>
      </c>
      <c r="KB72" s="39">
        <v>1</v>
      </c>
      <c r="KC72" s="39">
        <v>1</v>
      </c>
      <c r="KD72" s="39">
        <v>1</v>
      </c>
      <c r="KE72" s="39">
        <v>0</v>
      </c>
      <c r="KF72" s="64"/>
      <c r="KG72" s="39" t="s">
        <v>4108</v>
      </c>
      <c r="KH72" s="39">
        <v>7</v>
      </c>
      <c r="KI72" s="39">
        <v>5</v>
      </c>
      <c r="KJ72" s="39" t="s">
        <v>4109</v>
      </c>
      <c r="KK72" s="39">
        <v>0</v>
      </c>
      <c r="KL72" s="39"/>
      <c r="KM72" s="39"/>
      <c r="KN72" s="39">
        <v>0</v>
      </c>
      <c r="KO72" s="39"/>
      <c r="KP72" s="39"/>
      <c r="KQ72" s="39">
        <v>0</v>
      </c>
      <c r="KR72" s="39" t="s">
        <v>2731</v>
      </c>
      <c r="KS72" s="39" t="s">
        <v>383</v>
      </c>
      <c r="KT72" s="39" t="s">
        <v>383</v>
      </c>
      <c r="KU72" s="39" t="s">
        <v>383</v>
      </c>
      <c r="KV72" s="39" t="s">
        <v>383</v>
      </c>
      <c r="KW72" s="39" t="s">
        <v>383</v>
      </c>
      <c r="KX72" s="39" t="s">
        <v>383</v>
      </c>
      <c r="KY72" s="39" t="s">
        <v>383</v>
      </c>
      <c r="KZ72" s="39" t="s">
        <v>383</v>
      </c>
      <c r="LA72" s="39" t="s">
        <v>383</v>
      </c>
      <c r="LB72" s="39" t="s">
        <v>383</v>
      </c>
      <c r="LC72" s="39" t="s">
        <v>383</v>
      </c>
      <c r="LD72" s="39" t="s">
        <v>2731</v>
      </c>
      <c r="LE72" s="39">
        <v>2</v>
      </c>
      <c r="LF72" s="39">
        <v>0</v>
      </c>
      <c r="LG72" s="39">
        <v>1</v>
      </c>
      <c r="LH72" s="39">
        <v>0</v>
      </c>
      <c r="LI72" s="39">
        <v>0</v>
      </c>
      <c r="LJ72" s="39"/>
      <c r="LK72" s="39" t="s">
        <v>2421</v>
      </c>
      <c r="LL72" s="39">
        <v>1</v>
      </c>
      <c r="LM72" s="39">
        <v>0</v>
      </c>
      <c r="LN72" s="39">
        <v>0</v>
      </c>
      <c r="LO72" s="39">
        <v>0</v>
      </c>
      <c r="LP72" s="39">
        <v>0</v>
      </c>
      <c r="LQ72" s="39"/>
      <c r="LR72" s="39">
        <v>1</v>
      </c>
      <c r="LS72" s="39"/>
      <c r="LT72" s="39">
        <v>1</v>
      </c>
      <c r="LU72" s="39" t="s">
        <v>4110</v>
      </c>
      <c r="LV72" s="39">
        <v>1</v>
      </c>
      <c r="LW72" s="39">
        <v>0</v>
      </c>
      <c r="LX72" s="39">
        <v>0</v>
      </c>
      <c r="LY72" s="39"/>
      <c r="LZ72" s="39">
        <v>1</v>
      </c>
      <c r="MA72" s="39">
        <v>1</v>
      </c>
      <c r="MB72" s="39">
        <v>0</v>
      </c>
      <c r="MC72" s="39">
        <v>0</v>
      </c>
      <c r="MD72" s="39">
        <v>0</v>
      </c>
      <c r="ME72" s="39">
        <v>0</v>
      </c>
      <c r="MF72" s="39"/>
      <c r="MG72" s="39">
        <v>0</v>
      </c>
      <c r="MH72" s="39"/>
      <c r="MI72" s="39">
        <v>0</v>
      </c>
      <c r="MJ72" s="39"/>
      <c r="MK72" s="39">
        <v>0</v>
      </c>
      <c r="ML72" s="39">
        <v>1</v>
      </c>
      <c r="MM72" s="39">
        <v>1</v>
      </c>
      <c r="MN72" s="39">
        <v>0</v>
      </c>
      <c r="MO72" s="39" t="s">
        <v>4111</v>
      </c>
      <c r="MP72" s="39"/>
      <c r="MQ72" s="39">
        <v>0</v>
      </c>
      <c r="MR72" s="39">
        <v>0</v>
      </c>
      <c r="MS72" s="39">
        <v>0</v>
      </c>
      <c r="MT72" s="39" t="s">
        <v>712</v>
      </c>
      <c r="MU72" s="39"/>
      <c r="MV72" s="39">
        <v>0</v>
      </c>
      <c r="MW72" s="39" t="s">
        <v>4112</v>
      </c>
      <c r="MX72" s="39">
        <v>0</v>
      </c>
      <c r="MY72" s="39">
        <v>1</v>
      </c>
      <c r="MZ72" s="39">
        <v>1</v>
      </c>
      <c r="NA72" s="39">
        <v>0</v>
      </c>
      <c r="NB72" s="39">
        <v>0</v>
      </c>
      <c r="NC72" s="39">
        <v>0</v>
      </c>
      <c r="ND72" s="39">
        <v>0</v>
      </c>
      <c r="NE72" s="39">
        <v>1</v>
      </c>
      <c r="NF72" s="39">
        <v>1</v>
      </c>
      <c r="NG72" s="39" t="s">
        <v>4113</v>
      </c>
      <c r="NH72" s="39" t="s">
        <v>4114</v>
      </c>
      <c r="NI72" s="39"/>
      <c r="NJ72" s="39" t="s">
        <v>4115</v>
      </c>
      <c r="NK72" s="39"/>
      <c r="NL72" s="39" t="s">
        <v>2964</v>
      </c>
      <c r="NM72" s="39">
        <v>0</v>
      </c>
      <c r="NN72" s="39"/>
      <c r="NO72" s="39"/>
      <c r="NP72" s="39"/>
      <c r="NQ72" s="39"/>
      <c r="NR72" s="39"/>
      <c r="NS72" s="39"/>
      <c r="NT72" s="39"/>
      <c r="NU72" s="39"/>
      <c r="NV72" s="39"/>
      <c r="NW72" s="39">
        <v>0</v>
      </c>
      <c r="NX72" s="39"/>
      <c r="NY72" s="39">
        <v>1</v>
      </c>
      <c r="NZ72" s="39">
        <v>1</v>
      </c>
      <c r="OA72" s="39" t="s">
        <v>2564</v>
      </c>
      <c r="OB72" s="39">
        <v>0</v>
      </c>
      <c r="OC72" s="39">
        <v>1</v>
      </c>
      <c r="OD72" s="39">
        <v>0</v>
      </c>
      <c r="OE72" s="39">
        <v>0</v>
      </c>
      <c r="OF72" s="39">
        <v>0</v>
      </c>
      <c r="OG72" s="39">
        <v>0</v>
      </c>
      <c r="OH72" s="39">
        <v>0</v>
      </c>
      <c r="OI72" s="39">
        <v>0</v>
      </c>
      <c r="OJ72" s="39"/>
      <c r="OK72" s="39">
        <v>0</v>
      </c>
      <c r="OL72" s="39"/>
      <c r="OM72" s="39" t="s">
        <v>3215</v>
      </c>
      <c r="ON72" s="39">
        <v>1</v>
      </c>
      <c r="OO72" s="39">
        <v>0</v>
      </c>
      <c r="OP72" s="39">
        <v>1</v>
      </c>
      <c r="OQ72" s="39">
        <v>0</v>
      </c>
      <c r="OR72" s="39">
        <v>0</v>
      </c>
      <c r="OS72" s="39">
        <v>0</v>
      </c>
      <c r="OT72" s="39">
        <v>0</v>
      </c>
      <c r="OU72" s="39">
        <v>0</v>
      </c>
      <c r="OV72" s="39">
        <v>0</v>
      </c>
      <c r="OW72" s="39">
        <v>0</v>
      </c>
      <c r="OX72" s="39"/>
      <c r="OY72" s="39"/>
      <c r="OZ72" s="39" t="s">
        <v>1241</v>
      </c>
      <c r="PA72" s="39">
        <v>0</v>
      </c>
      <c r="PB72" s="39">
        <v>0</v>
      </c>
      <c r="PC72" s="39">
        <v>0</v>
      </c>
      <c r="PD72" s="39">
        <v>0</v>
      </c>
      <c r="PE72" s="39">
        <v>1</v>
      </c>
      <c r="PF72" s="39">
        <v>0</v>
      </c>
      <c r="PG72" s="39">
        <v>0</v>
      </c>
      <c r="PH72" s="39"/>
      <c r="PI72" s="39">
        <v>1</v>
      </c>
      <c r="PJ72" s="64" t="s">
        <v>2788</v>
      </c>
      <c r="PK72" s="39">
        <v>0</v>
      </c>
      <c r="PL72" s="39">
        <v>0</v>
      </c>
      <c r="PM72" s="39">
        <v>0</v>
      </c>
      <c r="PN72" s="39">
        <v>0</v>
      </c>
      <c r="PO72" s="39">
        <v>0</v>
      </c>
      <c r="PP72" s="39">
        <v>0</v>
      </c>
      <c r="PQ72" s="39">
        <v>1</v>
      </c>
      <c r="PR72" s="39">
        <v>0</v>
      </c>
      <c r="PS72" s="39">
        <v>0</v>
      </c>
      <c r="PT72" s="39"/>
      <c r="PU72" s="39"/>
      <c r="PV72" s="39"/>
      <c r="PW72" s="39">
        <v>1</v>
      </c>
      <c r="PX72" s="39">
        <v>1</v>
      </c>
      <c r="PY72" s="39"/>
      <c r="PZ72" s="39" t="s">
        <v>383</v>
      </c>
      <c r="QA72" s="39" t="s">
        <v>4116</v>
      </c>
      <c r="QB72" s="39" t="s">
        <v>4117</v>
      </c>
      <c r="QC72" s="39" t="s">
        <v>4118</v>
      </c>
      <c r="QD72" s="39">
        <v>1</v>
      </c>
      <c r="QE72" s="39">
        <v>1</v>
      </c>
      <c r="QF72" s="39">
        <v>0</v>
      </c>
      <c r="QG72" s="39">
        <v>0</v>
      </c>
      <c r="QH72" s="39">
        <v>0</v>
      </c>
      <c r="QI72" s="39">
        <v>0</v>
      </c>
      <c r="QJ72" s="39">
        <v>0</v>
      </c>
      <c r="QK72" s="39">
        <v>0</v>
      </c>
      <c r="QL72" s="39" t="s">
        <v>3316</v>
      </c>
      <c r="QM72" s="64" t="s">
        <v>4119</v>
      </c>
      <c r="QN72" s="39">
        <v>0</v>
      </c>
      <c r="QO72" s="39">
        <v>1</v>
      </c>
      <c r="QP72" s="39">
        <v>1</v>
      </c>
      <c r="QQ72" s="39">
        <v>0</v>
      </c>
      <c r="QR72" s="39">
        <v>0</v>
      </c>
      <c r="QS72" s="39"/>
      <c r="QT72" s="39" t="s">
        <v>2531</v>
      </c>
      <c r="QU72" s="39">
        <v>0</v>
      </c>
      <c r="QV72" s="39">
        <v>0</v>
      </c>
      <c r="QW72" s="39">
        <v>0</v>
      </c>
      <c r="QX72" s="39">
        <v>1</v>
      </c>
      <c r="QY72" s="39">
        <v>0</v>
      </c>
      <c r="QZ72" s="39">
        <v>0</v>
      </c>
      <c r="RA72" s="39">
        <v>0</v>
      </c>
      <c r="RB72" s="39"/>
      <c r="RC72" s="39">
        <v>1</v>
      </c>
      <c r="RD72" s="39">
        <v>1</v>
      </c>
      <c r="RE72" s="39">
        <v>4</v>
      </c>
      <c r="RF72" s="39"/>
      <c r="RG72" s="39">
        <v>1</v>
      </c>
      <c r="RH72" s="64">
        <v>4</v>
      </c>
      <c r="RI72" s="64"/>
      <c r="RJ72" s="39">
        <v>0</v>
      </c>
      <c r="RK72" s="39">
        <v>0</v>
      </c>
      <c r="RL72" s="39"/>
      <c r="RM72" s="39">
        <v>0</v>
      </c>
      <c r="RN72" s="39">
        <v>0</v>
      </c>
      <c r="RO72" s="39"/>
      <c r="RP72" s="39">
        <v>0</v>
      </c>
      <c r="RQ72" s="39"/>
      <c r="RR72" s="39" t="s">
        <v>3292</v>
      </c>
      <c r="RS72" s="39">
        <v>0</v>
      </c>
      <c r="RT72" s="39">
        <v>1</v>
      </c>
      <c r="RU72" s="39">
        <v>1</v>
      </c>
      <c r="RV72" s="39">
        <v>0</v>
      </c>
      <c r="RW72" s="39">
        <v>0</v>
      </c>
      <c r="RX72" s="39">
        <v>0</v>
      </c>
      <c r="RY72" s="39">
        <v>0</v>
      </c>
      <c r="RZ72" s="39">
        <v>0</v>
      </c>
      <c r="SA72" s="39">
        <v>0</v>
      </c>
      <c r="SB72" s="39">
        <v>0</v>
      </c>
      <c r="SC72" s="39">
        <v>0</v>
      </c>
      <c r="SD72" s="39">
        <v>0</v>
      </c>
      <c r="SE72" s="39">
        <v>0</v>
      </c>
      <c r="SF72" s="39">
        <v>0</v>
      </c>
      <c r="SG72" s="39"/>
      <c r="SH72" s="39"/>
      <c r="SI72" s="39" t="s">
        <v>2435</v>
      </c>
      <c r="SJ72" s="39">
        <v>0</v>
      </c>
      <c r="SK72" s="39">
        <v>0</v>
      </c>
      <c r="SL72" s="39">
        <v>0</v>
      </c>
      <c r="SM72" s="39">
        <v>0</v>
      </c>
      <c r="SN72" s="39">
        <v>0</v>
      </c>
      <c r="SO72" s="39">
        <v>0</v>
      </c>
      <c r="SP72" s="39">
        <v>0</v>
      </c>
      <c r="SQ72" s="39">
        <v>0</v>
      </c>
      <c r="SR72" s="39">
        <v>0</v>
      </c>
      <c r="SS72" s="39">
        <v>1</v>
      </c>
      <c r="ST72" s="39"/>
      <c r="SU72" s="39" t="s">
        <v>1979</v>
      </c>
      <c r="SV72" s="39">
        <v>0</v>
      </c>
      <c r="SW72" s="39">
        <v>0</v>
      </c>
      <c r="SX72" s="39">
        <v>0</v>
      </c>
      <c r="SY72" s="39">
        <v>0</v>
      </c>
      <c r="SZ72" s="39">
        <v>1</v>
      </c>
      <c r="TA72" s="39" t="s">
        <v>4120</v>
      </c>
      <c r="TB72" s="39"/>
      <c r="TC72" s="39"/>
      <c r="TD72" s="39">
        <v>1</v>
      </c>
      <c r="TE72" s="39" t="s">
        <v>2418</v>
      </c>
      <c r="TF72" s="39">
        <v>1</v>
      </c>
      <c r="TG72" s="39"/>
      <c r="TH72" s="39" t="s">
        <v>1979</v>
      </c>
      <c r="TI72" s="39">
        <v>0</v>
      </c>
      <c r="TJ72" s="39">
        <v>0</v>
      </c>
      <c r="TK72" s="39">
        <v>0</v>
      </c>
      <c r="TL72" s="39">
        <v>0</v>
      </c>
      <c r="TM72" s="39">
        <v>0</v>
      </c>
      <c r="TN72" s="39">
        <v>0</v>
      </c>
      <c r="TO72" s="39">
        <v>1</v>
      </c>
      <c r="TP72" s="39">
        <v>0</v>
      </c>
      <c r="TQ72" s="39"/>
      <c r="TR72" s="39">
        <v>1</v>
      </c>
      <c r="TS72" s="39" t="s">
        <v>2435</v>
      </c>
      <c r="TT72" s="39">
        <v>0</v>
      </c>
      <c r="TU72" s="39">
        <v>0</v>
      </c>
      <c r="TV72" s="39">
        <v>0</v>
      </c>
      <c r="TW72" s="39">
        <v>0</v>
      </c>
      <c r="TX72" s="39">
        <v>0</v>
      </c>
      <c r="TY72" s="39">
        <v>0</v>
      </c>
      <c r="TZ72" s="39">
        <v>0</v>
      </c>
      <c r="UA72" s="39">
        <v>0</v>
      </c>
      <c r="UB72" s="39">
        <v>1</v>
      </c>
      <c r="UC72" s="39"/>
      <c r="UD72" s="39">
        <f t="shared" si="7"/>
        <v>0</v>
      </c>
      <c r="UE72" s="39" t="s">
        <v>1241</v>
      </c>
      <c r="UF72" s="39">
        <v>0</v>
      </c>
      <c r="UG72" s="39">
        <v>0</v>
      </c>
      <c r="UH72" s="39">
        <v>0</v>
      </c>
      <c r="UI72" s="39">
        <v>0</v>
      </c>
      <c r="UJ72" s="39">
        <v>1</v>
      </c>
      <c r="UK72" s="39">
        <v>0</v>
      </c>
      <c r="UL72" s="39">
        <v>1</v>
      </c>
      <c r="UM72" s="39" t="s">
        <v>2418</v>
      </c>
      <c r="UN72" s="39">
        <v>1</v>
      </c>
      <c r="UO72" s="39">
        <v>1</v>
      </c>
      <c r="UP72" s="39">
        <v>1</v>
      </c>
      <c r="UQ72" s="39" t="s">
        <v>2406</v>
      </c>
      <c r="UR72" s="39">
        <v>49</v>
      </c>
      <c r="US72" s="39">
        <v>0</v>
      </c>
      <c r="UT72" s="39" t="s">
        <v>383</v>
      </c>
      <c r="UU72" s="39" t="s">
        <v>4121</v>
      </c>
      <c r="UV72" s="39">
        <v>1</v>
      </c>
      <c r="UW72" s="39" t="s">
        <v>3495</v>
      </c>
      <c r="UX72" s="64" t="s">
        <v>4122</v>
      </c>
      <c r="UY72" s="39" t="s">
        <v>2846</v>
      </c>
      <c r="UZ72" s="39">
        <v>1</v>
      </c>
      <c r="VA72" s="39">
        <v>0</v>
      </c>
      <c r="VB72" s="39">
        <v>0</v>
      </c>
      <c r="VC72" s="39">
        <v>0</v>
      </c>
      <c r="VD72" s="39">
        <v>0</v>
      </c>
      <c r="VE72" s="39">
        <v>0</v>
      </c>
      <c r="VF72" s="39">
        <v>0</v>
      </c>
      <c r="VG72" s="39">
        <v>0</v>
      </c>
      <c r="VH72" s="39"/>
      <c r="VI72" s="39">
        <v>1</v>
      </c>
      <c r="VJ72" s="39">
        <v>1</v>
      </c>
      <c r="VK72" s="39">
        <v>4</v>
      </c>
      <c r="VL72" s="39"/>
      <c r="VM72" s="39">
        <v>1</v>
      </c>
      <c r="VN72" s="39">
        <v>4</v>
      </c>
      <c r="VO72" s="39"/>
      <c r="VP72" s="39">
        <v>1</v>
      </c>
      <c r="VQ72" s="39">
        <v>4</v>
      </c>
      <c r="VR72" s="39">
        <v>0</v>
      </c>
      <c r="VS72" s="39">
        <v>0</v>
      </c>
      <c r="VT72" s="39"/>
      <c r="VU72" s="39">
        <v>0</v>
      </c>
      <c r="VV72" s="39" t="s">
        <v>4123</v>
      </c>
      <c r="VW72" s="39" t="s">
        <v>3830</v>
      </c>
      <c r="VX72" s="39">
        <v>0</v>
      </c>
      <c r="VY72" s="39">
        <v>1</v>
      </c>
      <c r="VZ72" s="39">
        <v>0</v>
      </c>
      <c r="WA72" s="39">
        <v>0</v>
      </c>
      <c r="WB72" s="39">
        <v>0</v>
      </c>
      <c r="WC72" s="39">
        <v>1</v>
      </c>
      <c r="WD72" s="39">
        <v>0</v>
      </c>
      <c r="WE72" s="39">
        <v>0</v>
      </c>
      <c r="WF72" s="39">
        <v>0</v>
      </c>
      <c r="WG72" s="39">
        <v>0</v>
      </c>
      <c r="WH72" s="39">
        <v>0</v>
      </c>
      <c r="WI72" s="39">
        <v>0</v>
      </c>
      <c r="WJ72" s="39">
        <v>0</v>
      </c>
      <c r="WK72" s="39">
        <v>0</v>
      </c>
      <c r="WL72" s="39"/>
      <c r="WM72" s="39"/>
      <c r="WN72" s="39"/>
      <c r="WO72" s="39">
        <v>1</v>
      </c>
      <c r="WP72" s="39" t="s">
        <v>2681</v>
      </c>
      <c r="WQ72" s="39" t="s">
        <v>4124</v>
      </c>
      <c r="WR72" s="39" t="s">
        <v>4125</v>
      </c>
      <c r="WS72" s="39">
        <v>1</v>
      </c>
      <c r="WT72" s="39">
        <v>0</v>
      </c>
      <c r="WU72" s="39">
        <v>0</v>
      </c>
      <c r="WV72" s="39">
        <v>1</v>
      </c>
      <c r="WW72" s="39">
        <v>0</v>
      </c>
      <c r="WX72" s="39">
        <v>0</v>
      </c>
      <c r="WY72" s="39">
        <v>0</v>
      </c>
      <c r="WZ72" s="39">
        <v>0</v>
      </c>
      <c r="XA72" s="39">
        <v>0</v>
      </c>
      <c r="XB72" s="39">
        <v>0</v>
      </c>
      <c r="XC72" s="39">
        <v>0</v>
      </c>
      <c r="XD72" s="39"/>
      <c r="XE72" s="39"/>
      <c r="XF72" s="39">
        <f t="shared" si="5"/>
        <v>1</v>
      </c>
      <c r="XG72" s="39" t="s">
        <v>2447</v>
      </c>
      <c r="XH72" s="39">
        <v>1</v>
      </c>
      <c r="XI72" s="39">
        <v>0</v>
      </c>
      <c r="XJ72" s="39">
        <v>0</v>
      </c>
      <c r="XK72" s="39">
        <v>0</v>
      </c>
      <c r="XL72" s="39">
        <v>0</v>
      </c>
      <c r="XM72" s="39"/>
      <c r="XN72" s="39"/>
      <c r="XO72" s="57" t="e">
        <f>SUM(XF72+WO72+VA72+UD72+TR72+TD72+#REF!)</f>
        <v>#REF!</v>
      </c>
      <c r="XP72" s="57">
        <v>5</v>
      </c>
      <c r="XQ72" s="56">
        <v>0</v>
      </c>
    </row>
    <row r="73" spans="1:641" ht="15" customHeight="1" x14ac:dyDescent="0.2">
      <c r="A73" s="63">
        <v>42437</v>
      </c>
      <c r="B73" s="63" t="s">
        <v>1250</v>
      </c>
      <c r="C73" s="52" t="s">
        <v>1392</v>
      </c>
      <c r="D73" s="39" t="s">
        <v>3093</v>
      </c>
      <c r="E73" s="52" t="s">
        <v>3945</v>
      </c>
      <c r="F73" s="52" t="s">
        <v>4126</v>
      </c>
      <c r="G73" s="52">
        <v>8.8958539999999999</v>
      </c>
      <c r="H73" s="52">
        <v>-79.962267999999995</v>
      </c>
      <c r="I73" s="52">
        <v>8.8960099689999996</v>
      </c>
      <c r="J73" s="52">
        <v>-79.962159990000004</v>
      </c>
      <c r="K73" s="52">
        <v>-79.962267999999995</v>
      </c>
      <c r="L73" s="52">
        <v>205.159287326</v>
      </c>
      <c r="M73" s="39">
        <v>12</v>
      </c>
      <c r="N73" s="39"/>
      <c r="O73" s="39">
        <v>4</v>
      </c>
      <c r="P73" s="39" t="s">
        <v>4127</v>
      </c>
      <c r="Q73" s="39">
        <v>1</v>
      </c>
      <c r="R73" s="41">
        <v>34</v>
      </c>
      <c r="S73" s="39">
        <v>5</v>
      </c>
      <c r="T73" s="39">
        <v>2</v>
      </c>
      <c r="U73" s="39" t="s">
        <v>2454</v>
      </c>
      <c r="V73" s="39" t="s">
        <v>4128</v>
      </c>
      <c r="W73" s="39" t="s">
        <v>2598</v>
      </c>
      <c r="X73" s="39" t="s">
        <v>383</v>
      </c>
      <c r="Y73" s="39" t="s">
        <v>4129</v>
      </c>
      <c r="Z73" s="39">
        <v>1</v>
      </c>
      <c r="AA73" s="39">
        <v>0</v>
      </c>
      <c r="AB73" s="39">
        <v>0</v>
      </c>
      <c r="AC73" s="39">
        <v>0</v>
      </c>
      <c r="AD73" s="39">
        <v>0</v>
      </c>
      <c r="AE73" s="39">
        <v>0</v>
      </c>
      <c r="AF73" s="39">
        <v>0</v>
      </c>
      <c r="AG73" s="39" t="s">
        <v>2598</v>
      </c>
      <c r="AH73" s="39" t="s">
        <v>383</v>
      </c>
      <c r="AI73" s="39">
        <v>1</v>
      </c>
      <c r="AJ73" s="39">
        <v>0</v>
      </c>
      <c r="AK73" s="39">
        <v>0</v>
      </c>
      <c r="AL73" s="39">
        <v>0</v>
      </c>
      <c r="AM73" s="39">
        <v>0</v>
      </c>
      <c r="AN73" s="39">
        <v>0</v>
      </c>
      <c r="AO73" s="39">
        <v>0</v>
      </c>
      <c r="AP73" s="39" t="s">
        <v>4130</v>
      </c>
      <c r="AQ73" s="39">
        <v>1</v>
      </c>
      <c r="AR73" s="39" t="s">
        <v>383</v>
      </c>
      <c r="AS73" s="39">
        <v>34</v>
      </c>
      <c r="AT73" s="39">
        <v>34</v>
      </c>
      <c r="AU73" s="39">
        <v>2</v>
      </c>
      <c r="AV73" s="39" t="s">
        <v>3152</v>
      </c>
      <c r="AW73" s="39">
        <v>1</v>
      </c>
      <c r="AX73" s="39" t="s">
        <v>383</v>
      </c>
      <c r="AY73" s="39">
        <v>1</v>
      </c>
      <c r="AZ73" s="39">
        <v>0</v>
      </c>
      <c r="BA73" s="39">
        <v>0</v>
      </c>
      <c r="BB73" s="39">
        <v>0</v>
      </c>
      <c r="BC73" s="39"/>
      <c r="BD73" s="39">
        <v>2</v>
      </c>
      <c r="BE73" s="39" t="s">
        <v>383</v>
      </c>
      <c r="BF73" s="39">
        <v>0</v>
      </c>
      <c r="BG73" s="39">
        <v>1</v>
      </c>
      <c r="BH73" s="39">
        <v>0</v>
      </c>
      <c r="BI73" s="39">
        <v>0</v>
      </c>
      <c r="BJ73" s="39"/>
      <c r="BK73" s="39">
        <v>4</v>
      </c>
      <c r="BL73" s="39">
        <v>1</v>
      </c>
      <c r="BM73" s="64" t="s">
        <v>383</v>
      </c>
      <c r="BN73" s="39">
        <v>1</v>
      </c>
      <c r="BO73" s="39">
        <v>0</v>
      </c>
      <c r="BP73" s="39">
        <v>0</v>
      </c>
      <c r="BQ73" s="39">
        <v>0</v>
      </c>
      <c r="BR73" s="39">
        <v>0</v>
      </c>
      <c r="BS73" s="39">
        <v>0</v>
      </c>
      <c r="BT73" s="39">
        <v>0</v>
      </c>
      <c r="BU73" s="39"/>
      <c r="BV73" s="39">
        <v>4</v>
      </c>
      <c r="BW73" s="39">
        <v>3</v>
      </c>
      <c r="BX73" s="39"/>
      <c r="BY73" s="39">
        <v>0</v>
      </c>
      <c r="BZ73" s="39">
        <v>0</v>
      </c>
      <c r="CA73" s="39">
        <v>1</v>
      </c>
      <c r="CB73" s="39">
        <v>0</v>
      </c>
      <c r="CC73" s="39"/>
      <c r="CD73" s="39">
        <v>4</v>
      </c>
      <c r="CE73" s="39">
        <v>1</v>
      </c>
      <c r="CF73" s="39"/>
      <c r="CG73" s="39">
        <v>2</v>
      </c>
      <c r="CH73" s="39"/>
      <c r="CI73" s="39">
        <v>3</v>
      </c>
      <c r="CJ73" s="39">
        <v>3</v>
      </c>
      <c r="CK73" s="39"/>
      <c r="CL73" s="39" t="s">
        <v>2404</v>
      </c>
      <c r="CM73" s="39"/>
      <c r="CN73" s="39">
        <v>1</v>
      </c>
      <c r="CO73" s="39">
        <v>1</v>
      </c>
      <c r="CP73" s="39">
        <v>0</v>
      </c>
      <c r="CQ73" s="39"/>
      <c r="CR73" s="39">
        <v>1</v>
      </c>
      <c r="CS73" s="39"/>
      <c r="CT73" s="39">
        <v>0</v>
      </c>
      <c r="CU73" s="39">
        <v>1</v>
      </c>
      <c r="CV73" s="39">
        <v>0</v>
      </c>
      <c r="CW73" s="39" t="s">
        <v>4131</v>
      </c>
      <c r="CX73" s="39">
        <v>0</v>
      </c>
      <c r="CY73" s="39">
        <v>1</v>
      </c>
      <c r="CZ73" s="75">
        <v>1</v>
      </c>
      <c r="DA73" s="39">
        <v>0</v>
      </c>
      <c r="DB73" s="39"/>
      <c r="DC73" s="39">
        <v>0</v>
      </c>
      <c r="DD73" s="39"/>
      <c r="DE73" s="39">
        <v>0</v>
      </c>
      <c r="DF73" s="41"/>
      <c r="DG73" s="39">
        <v>1</v>
      </c>
      <c r="DH73" s="39">
        <v>2</v>
      </c>
      <c r="DI73" s="39">
        <v>0</v>
      </c>
      <c r="DJ73" s="39"/>
      <c r="DK73" s="39"/>
      <c r="DL73" s="39">
        <v>0</v>
      </c>
      <c r="DM73" s="39"/>
      <c r="DN73" s="39">
        <v>0</v>
      </c>
      <c r="DO73" s="39"/>
      <c r="DP73" s="39">
        <v>1</v>
      </c>
      <c r="DQ73" s="39">
        <v>2</v>
      </c>
      <c r="DR73" s="39">
        <v>1</v>
      </c>
      <c r="DS73" s="39">
        <v>1</v>
      </c>
      <c r="DT73" s="39">
        <v>1</v>
      </c>
      <c r="DU73" s="39">
        <v>1</v>
      </c>
      <c r="DV73" s="39">
        <v>0</v>
      </c>
      <c r="DW73" s="39"/>
      <c r="DX73" s="39">
        <v>0</v>
      </c>
      <c r="DY73" s="39"/>
      <c r="DZ73" s="39">
        <v>1</v>
      </c>
      <c r="EA73" s="39" t="s">
        <v>3155</v>
      </c>
      <c r="EB73" s="64">
        <v>1</v>
      </c>
      <c r="EC73" s="39">
        <v>1</v>
      </c>
      <c r="ED73" s="39" t="s">
        <v>4132</v>
      </c>
      <c r="EE73" s="39" t="s">
        <v>2817</v>
      </c>
      <c r="EF73" s="39">
        <v>1</v>
      </c>
      <c r="EG73" s="39"/>
      <c r="EH73" s="39">
        <v>1</v>
      </c>
      <c r="EI73" s="39">
        <v>1</v>
      </c>
      <c r="EJ73" s="73" t="s">
        <v>2409</v>
      </c>
      <c r="EK73" s="39" t="s">
        <v>2410</v>
      </c>
      <c r="EL73" s="39" t="s">
        <v>4133</v>
      </c>
      <c r="EM73" s="39" t="s">
        <v>2464</v>
      </c>
      <c r="EN73" s="39">
        <v>0</v>
      </c>
      <c r="EO73" s="39">
        <v>0</v>
      </c>
      <c r="EP73" s="39" t="s">
        <v>383</v>
      </c>
      <c r="EQ73" s="39" t="s">
        <v>383</v>
      </c>
      <c r="ER73" s="39" t="s">
        <v>383</v>
      </c>
      <c r="ES73" s="39" t="s">
        <v>383</v>
      </c>
      <c r="ET73" s="39" t="s">
        <v>383</v>
      </c>
      <c r="EU73" s="39" t="s">
        <v>383</v>
      </c>
      <c r="EV73" s="39">
        <v>0</v>
      </c>
      <c r="EW73" s="39" t="s">
        <v>383</v>
      </c>
      <c r="EX73" s="39" t="s">
        <v>383</v>
      </c>
      <c r="EY73" s="39" t="s">
        <v>383</v>
      </c>
      <c r="EZ73" s="39" t="s">
        <v>383</v>
      </c>
      <c r="FA73" s="39" t="s">
        <v>383</v>
      </c>
      <c r="FB73" s="39" t="s">
        <v>383</v>
      </c>
      <c r="FC73" s="39">
        <v>1</v>
      </c>
      <c r="FD73" s="39" t="s">
        <v>2976</v>
      </c>
      <c r="FE73" s="39" t="s">
        <v>2498</v>
      </c>
      <c r="FF73" s="64" t="s">
        <v>2466</v>
      </c>
      <c r="FG73" s="39" t="s">
        <v>4134</v>
      </c>
      <c r="FH73" s="39" t="s">
        <v>2415</v>
      </c>
      <c r="FI73" s="39">
        <v>0</v>
      </c>
      <c r="FJ73" s="39">
        <v>1</v>
      </c>
      <c r="FK73" s="39">
        <v>8</v>
      </c>
      <c r="FL73" s="39" t="s">
        <v>2498</v>
      </c>
      <c r="FM73" s="39" t="s">
        <v>2466</v>
      </c>
      <c r="FN73" s="39" t="s">
        <v>4135</v>
      </c>
      <c r="FO73" s="39" t="s">
        <v>2415</v>
      </c>
      <c r="FP73" s="39">
        <v>0</v>
      </c>
      <c r="FQ73" s="39">
        <v>1</v>
      </c>
      <c r="FR73" s="39">
        <v>2</v>
      </c>
      <c r="FS73" s="39" t="s">
        <v>2413</v>
      </c>
      <c r="FT73" s="39" t="s">
        <v>2410</v>
      </c>
      <c r="FU73" s="39" t="s">
        <v>4136</v>
      </c>
      <c r="FV73" s="39" t="s">
        <v>2415</v>
      </c>
      <c r="FW73" s="39">
        <v>0</v>
      </c>
      <c r="FX73" s="39">
        <v>1</v>
      </c>
      <c r="FY73" s="39">
        <v>1</v>
      </c>
      <c r="FZ73" s="39" t="s">
        <v>2409</v>
      </c>
      <c r="GA73" s="39" t="s">
        <v>2462</v>
      </c>
      <c r="GB73" s="39" t="s">
        <v>3138</v>
      </c>
      <c r="GC73" s="39" t="s">
        <v>2464</v>
      </c>
      <c r="GD73" s="39">
        <v>0</v>
      </c>
      <c r="GE73" s="39">
        <v>1</v>
      </c>
      <c r="GF73" s="76" t="s">
        <v>3074</v>
      </c>
      <c r="GG73" s="76" t="s">
        <v>2498</v>
      </c>
      <c r="GH73" s="39" t="s">
        <v>2410</v>
      </c>
      <c r="GI73" s="39" t="s">
        <v>3405</v>
      </c>
      <c r="GJ73" s="39" t="s">
        <v>2464</v>
      </c>
      <c r="GK73" s="39">
        <v>0</v>
      </c>
      <c r="GL73" s="39">
        <v>1</v>
      </c>
      <c r="GM73" s="39" t="s">
        <v>4137</v>
      </c>
      <c r="GN73" s="39" t="s">
        <v>4138</v>
      </c>
      <c r="GO73" s="60" t="s">
        <v>383</v>
      </c>
      <c r="GP73" s="39" t="s">
        <v>2466</v>
      </c>
      <c r="GQ73" s="39" t="s">
        <v>3138</v>
      </c>
      <c r="GR73" s="39" t="s">
        <v>2464</v>
      </c>
      <c r="GS73" s="39">
        <v>0</v>
      </c>
      <c r="GT73" s="39">
        <v>1</v>
      </c>
      <c r="GU73" s="39">
        <v>10</v>
      </c>
      <c r="GV73" s="39" t="s">
        <v>4139</v>
      </c>
      <c r="GW73" s="39">
        <v>1</v>
      </c>
      <c r="GX73" s="64">
        <v>10</v>
      </c>
      <c r="GY73" s="39" t="s">
        <v>4140</v>
      </c>
      <c r="GZ73" s="39">
        <v>1</v>
      </c>
      <c r="HA73" s="39">
        <v>1</v>
      </c>
      <c r="HB73" s="39"/>
      <c r="HC73" s="39">
        <v>0</v>
      </c>
      <c r="HD73" s="39" t="s">
        <v>383</v>
      </c>
      <c r="HE73" s="39"/>
      <c r="HF73" s="39">
        <v>0</v>
      </c>
      <c r="HG73" s="39" t="s">
        <v>383</v>
      </c>
      <c r="HH73" s="39"/>
      <c r="HI73" s="39">
        <v>1</v>
      </c>
      <c r="HJ73" s="39">
        <v>2</v>
      </c>
      <c r="HK73" s="39" t="s">
        <v>2877</v>
      </c>
      <c r="HL73" s="39">
        <v>0</v>
      </c>
      <c r="HM73" s="39" t="s">
        <v>383</v>
      </c>
      <c r="HN73" s="39"/>
      <c r="HO73" s="39">
        <v>0</v>
      </c>
      <c r="HP73" s="39" t="s">
        <v>383</v>
      </c>
      <c r="HQ73" s="39">
        <v>0</v>
      </c>
      <c r="HR73" s="39" t="s">
        <v>383</v>
      </c>
      <c r="HS73" s="39">
        <v>0</v>
      </c>
      <c r="HT73" s="39"/>
      <c r="HU73" s="39" t="s">
        <v>383</v>
      </c>
      <c r="HV73" s="39" t="s">
        <v>383</v>
      </c>
      <c r="HW73" s="39"/>
      <c r="HX73" s="39" t="s">
        <v>383</v>
      </c>
      <c r="HY73" s="39" t="s">
        <v>2417</v>
      </c>
      <c r="HZ73" s="39"/>
      <c r="IA73" s="39" t="s">
        <v>4141</v>
      </c>
      <c r="IB73" s="39"/>
      <c r="IC73" s="39">
        <v>1</v>
      </c>
      <c r="ID73" s="39">
        <v>5</v>
      </c>
      <c r="IE73" s="39">
        <v>1</v>
      </c>
      <c r="IF73" s="39">
        <v>0</v>
      </c>
      <c r="IG73" s="39">
        <v>0</v>
      </c>
      <c r="IH73" s="39">
        <v>0</v>
      </c>
      <c r="II73" s="39" t="s">
        <v>383</v>
      </c>
      <c r="IJ73" s="39" t="s">
        <v>383</v>
      </c>
      <c r="IK73" s="39" t="s">
        <v>383</v>
      </c>
      <c r="IL73" s="39">
        <v>0</v>
      </c>
      <c r="IM73" s="39">
        <v>0</v>
      </c>
      <c r="IN73" s="39" t="s">
        <v>383</v>
      </c>
      <c r="IO73" s="39" t="s">
        <v>383</v>
      </c>
      <c r="IP73" s="39" t="s">
        <v>383</v>
      </c>
      <c r="IQ73" s="39">
        <v>0</v>
      </c>
      <c r="IR73" s="39">
        <v>0</v>
      </c>
      <c r="IS73" s="39" t="s">
        <v>383</v>
      </c>
      <c r="IT73" s="39" t="s">
        <v>383</v>
      </c>
      <c r="IU73" s="39" t="s">
        <v>383</v>
      </c>
      <c r="IV73" s="39">
        <v>0</v>
      </c>
      <c r="IW73" s="39">
        <v>0</v>
      </c>
      <c r="IX73" s="39" t="s">
        <v>383</v>
      </c>
      <c r="IY73" s="39" t="s">
        <v>383</v>
      </c>
      <c r="IZ73" s="39" t="s">
        <v>383</v>
      </c>
      <c r="JA73" s="39">
        <v>0</v>
      </c>
      <c r="JB73" s="39">
        <v>0</v>
      </c>
      <c r="JC73" s="39" t="s">
        <v>383</v>
      </c>
      <c r="JD73" s="39" t="s">
        <v>383</v>
      </c>
      <c r="JE73" s="39" t="s">
        <v>383</v>
      </c>
      <c r="JF73" s="39">
        <v>0</v>
      </c>
      <c r="JG73" s="39">
        <v>0</v>
      </c>
      <c r="JH73" s="39" t="s">
        <v>383</v>
      </c>
      <c r="JI73" s="39" t="s">
        <v>383</v>
      </c>
      <c r="JJ73" s="39">
        <v>0</v>
      </c>
      <c r="JK73" s="39">
        <v>0</v>
      </c>
      <c r="JL73" s="39" t="s">
        <v>383</v>
      </c>
      <c r="JM73" s="39" t="s">
        <v>383</v>
      </c>
      <c r="JN73" s="39" t="s">
        <v>383</v>
      </c>
      <c r="JO73" s="39">
        <v>3</v>
      </c>
      <c r="JP73" s="39">
        <v>1</v>
      </c>
      <c r="JQ73" s="39">
        <v>1</v>
      </c>
      <c r="JR73" s="39">
        <v>1</v>
      </c>
      <c r="JS73" s="39">
        <v>1</v>
      </c>
      <c r="JT73" s="39">
        <v>0</v>
      </c>
      <c r="JU73" s="39">
        <v>0</v>
      </c>
      <c r="JV73" s="39">
        <v>0</v>
      </c>
      <c r="JW73" s="39">
        <v>0</v>
      </c>
      <c r="JX73" s="39">
        <v>0</v>
      </c>
      <c r="JY73" s="39">
        <v>2</v>
      </c>
      <c r="JZ73" s="39">
        <v>2</v>
      </c>
      <c r="KA73" s="39">
        <v>2</v>
      </c>
      <c r="KB73" s="39">
        <v>2</v>
      </c>
      <c r="KC73" s="39">
        <v>2</v>
      </c>
      <c r="KD73" s="39">
        <v>1</v>
      </c>
      <c r="KE73" s="39">
        <v>0</v>
      </c>
      <c r="KF73" s="39"/>
      <c r="KG73" s="39"/>
      <c r="KH73" s="39">
        <v>7</v>
      </c>
      <c r="KI73" s="39">
        <v>10</v>
      </c>
      <c r="KJ73" s="39" t="s">
        <v>4142</v>
      </c>
      <c r="KK73" s="39">
        <v>0</v>
      </c>
      <c r="KL73" s="39"/>
      <c r="KM73" s="39"/>
      <c r="KN73" s="39">
        <v>0</v>
      </c>
      <c r="KO73" s="39">
        <v>4000</v>
      </c>
      <c r="KP73" s="39" t="s">
        <v>4143</v>
      </c>
      <c r="KQ73" s="39">
        <v>2</v>
      </c>
      <c r="KR73" s="39" t="s">
        <v>4144</v>
      </c>
      <c r="KS73" s="39" t="s">
        <v>4145</v>
      </c>
      <c r="KT73" s="64" t="s">
        <v>4146</v>
      </c>
      <c r="KU73" s="39">
        <v>0</v>
      </c>
      <c r="KV73" s="39">
        <v>1</v>
      </c>
      <c r="KW73" s="39">
        <v>0</v>
      </c>
      <c r="KX73" s="39">
        <v>1</v>
      </c>
      <c r="KY73" s="39">
        <v>0</v>
      </c>
      <c r="KZ73" s="39">
        <v>1</v>
      </c>
      <c r="LA73" s="39">
        <v>1</v>
      </c>
      <c r="LB73" s="39">
        <v>0</v>
      </c>
      <c r="LC73" s="39">
        <v>0</v>
      </c>
      <c r="LD73" s="39"/>
      <c r="LE73" s="39">
        <v>2</v>
      </c>
      <c r="LF73" s="39">
        <v>0</v>
      </c>
      <c r="LG73" s="39">
        <v>1</v>
      </c>
      <c r="LH73" s="39">
        <v>0</v>
      </c>
      <c r="LI73" s="39">
        <v>0</v>
      </c>
      <c r="LJ73" s="39"/>
      <c r="LK73" s="39" t="s">
        <v>2805</v>
      </c>
      <c r="LL73" s="39">
        <v>0</v>
      </c>
      <c r="LM73" s="39">
        <v>1</v>
      </c>
      <c r="LN73" s="39">
        <v>0</v>
      </c>
      <c r="LO73" s="39">
        <v>0</v>
      </c>
      <c r="LP73" s="39">
        <v>0</v>
      </c>
      <c r="LQ73" s="39"/>
      <c r="LR73" s="39">
        <v>1</v>
      </c>
      <c r="LS73" s="39"/>
      <c r="LT73" s="39">
        <v>1</v>
      </c>
      <c r="LU73" s="39" t="s">
        <v>4147</v>
      </c>
      <c r="LV73" s="39">
        <v>1</v>
      </c>
      <c r="LW73" s="39">
        <v>0</v>
      </c>
      <c r="LX73" s="39">
        <v>0</v>
      </c>
      <c r="LY73" s="39"/>
      <c r="LZ73" s="39">
        <v>1</v>
      </c>
      <c r="MA73" s="39">
        <v>1</v>
      </c>
      <c r="MB73" s="39">
        <v>0</v>
      </c>
      <c r="MC73" s="39">
        <v>1</v>
      </c>
      <c r="MD73" s="39">
        <v>0</v>
      </c>
      <c r="ME73" s="39">
        <v>0</v>
      </c>
      <c r="MF73" s="39"/>
      <c r="MG73" s="39">
        <v>0</v>
      </c>
      <c r="MH73" s="39"/>
      <c r="MI73" s="39">
        <v>1</v>
      </c>
      <c r="MJ73" s="39" t="s">
        <v>2933</v>
      </c>
      <c r="MK73" s="39">
        <v>1</v>
      </c>
      <c r="ML73" s="39">
        <v>0</v>
      </c>
      <c r="MM73" s="39">
        <v>1</v>
      </c>
      <c r="MN73" s="39">
        <v>0</v>
      </c>
      <c r="MO73" s="39"/>
      <c r="MP73" s="39"/>
      <c r="MQ73" s="39">
        <v>1</v>
      </c>
      <c r="MR73" s="39">
        <v>1</v>
      </c>
      <c r="MS73" s="39">
        <v>1</v>
      </c>
      <c r="MT73" s="64" t="s">
        <v>4148</v>
      </c>
      <c r="MU73" s="39"/>
      <c r="MV73" s="64">
        <v>0</v>
      </c>
      <c r="MW73" s="39" t="s">
        <v>383</v>
      </c>
      <c r="MX73" s="39" t="s">
        <v>383</v>
      </c>
      <c r="MY73" s="39" t="s">
        <v>383</v>
      </c>
      <c r="MZ73" s="39" t="s">
        <v>383</v>
      </c>
      <c r="NA73" s="39" t="s">
        <v>383</v>
      </c>
      <c r="NB73" s="39" t="s">
        <v>383</v>
      </c>
      <c r="NC73" s="39" t="s">
        <v>383</v>
      </c>
      <c r="ND73" s="39" t="s">
        <v>383</v>
      </c>
      <c r="NE73" s="39" t="s">
        <v>383</v>
      </c>
      <c r="NF73" s="39" t="s">
        <v>383</v>
      </c>
      <c r="NG73" s="39"/>
      <c r="NH73" s="39" t="s">
        <v>4149</v>
      </c>
      <c r="NI73" s="39"/>
      <c r="NJ73" s="39" t="s">
        <v>4150</v>
      </c>
      <c r="NK73" s="39" t="s">
        <v>4151</v>
      </c>
      <c r="NL73" s="39" t="s">
        <v>2964</v>
      </c>
      <c r="NM73" s="39">
        <v>0</v>
      </c>
      <c r="NN73" s="39"/>
      <c r="NO73" s="39"/>
      <c r="NP73" s="39"/>
      <c r="NQ73" s="39"/>
      <c r="NR73" s="39"/>
      <c r="NS73" s="39"/>
      <c r="NT73" s="39"/>
      <c r="NU73" s="39"/>
      <c r="NV73" s="39"/>
      <c r="NW73" s="39">
        <v>0</v>
      </c>
      <c r="NX73" s="39"/>
      <c r="NY73" s="39">
        <v>1</v>
      </c>
      <c r="NZ73" s="39">
        <v>1</v>
      </c>
      <c r="OA73" s="39" t="s">
        <v>2564</v>
      </c>
      <c r="OB73" s="39">
        <v>0</v>
      </c>
      <c r="OC73" s="39">
        <v>1</v>
      </c>
      <c r="OD73" s="39">
        <v>0</v>
      </c>
      <c r="OE73" s="39">
        <v>0</v>
      </c>
      <c r="OF73" s="39">
        <v>0</v>
      </c>
      <c r="OG73" s="39">
        <v>0</v>
      </c>
      <c r="OH73" s="39">
        <v>0</v>
      </c>
      <c r="OI73" s="39">
        <v>0</v>
      </c>
      <c r="OJ73" s="39"/>
      <c r="OK73" s="39">
        <v>1</v>
      </c>
      <c r="OL73" s="39"/>
      <c r="OM73" s="64" t="s">
        <v>4152</v>
      </c>
      <c r="ON73" s="39">
        <v>0</v>
      </c>
      <c r="OO73" s="39">
        <v>0</v>
      </c>
      <c r="OP73" s="39">
        <v>0</v>
      </c>
      <c r="OQ73" s="39">
        <v>1</v>
      </c>
      <c r="OR73" s="39">
        <v>0</v>
      </c>
      <c r="OS73" s="39">
        <v>0</v>
      </c>
      <c r="OT73" s="39">
        <v>0</v>
      </c>
      <c r="OU73" s="39">
        <v>0</v>
      </c>
      <c r="OV73" s="39">
        <v>0</v>
      </c>
      <c r="OW73" s="39">
        <v>1</v>
      </c>
      <c r="OX73" s="39" t="s">
        <v>4153</v>
      </c>
      <c r="OY73" s="39" t="s">
        <v>4154</v>
      </c>
      <c r="OZ73" s="39" t="s">
        <v>1241</v>
      </c>
      <c r="PA73" s="39">
        <v>0</v>
      </c>
      <c r="PB73" s="39">
        <v>0</v>
      </c>
      <c r="PC73" s="39">
        <v>0</v>
      </c>
      <c r="PD73" s="39">
        <v>0</v>
      </c>
      <c r="PE73" s="39">
        <v>1</v>
      </c>
      <c r="PF73" s="39">
        <v>0</v>
      </c>
      <c r="PG73" s="39">
        <v>0</v>
      </c>
      <c r="PH73" s="39"/>
      <c r="PI73" s="39">
        <v>1</v>
      </c>
      <c r="PJ73" s="39" t="s">
        <v>2525</v>
      </c>
      <c r="PK73" s="39">
        <v>0</v>
      </c>
      <c r="PL73" s="39">
        <v>0</v>
      </c>
      <c r="PM73" s="39">
        <v>0</v>
      </c>
      <c r="PN73" s="39">
        <v>0</v>
      </c>
      <c r="PO73" s="39">
        <v>0</v>
      </c>
      <c r="PP73" s="39">
        <v>1</v>
      </c>
      <c r="PQ73" s="39">
        <v>0</v>
      </c>
      <c r="PR73" s="39">
        <v>0</v>
      </c>
      <c r="PS73" s="39">
        <v>0</v>
      </c>
      <c r="PT73" s="39"/>
      <c r="PU73" s="39"/>
      <c r="PV73" s="39"/>
      <c r="PW73" s="39">
        <v>1</v>
      </c>
      <c r="PX73" s="39">
        <v>1</v>
      </c>
      <c r="PY73" s="39"/>
      <c r="PZ73" s="39" t="s">
        <v>383</v>
      </c>
      <c r="QA73" s="64" t="s">
        <v>4155</v>
      </c>
      <c r="QB73" s="64" t="s">
        <v>4156</v>
      </c>
      <c r="QC73" s="64" t="s">
        <v>4157</v>
      </c>
      <c r="QD73" s="39">
        <v>1</v>
      </c>
      <c r="QE73" s="39">
        <v>1</v>
      </c>
      <c r="QF73" s="39">
        <v>0</v>
      </c>
      <c r="QG73" s="39">
        <v>0</v>
      </c>
      <c r="QH73" s="39">
        <v>0</v>
      </c>
      <c r="QI73" s="39">
        <v>0</v>
      </c>
      <c r="QJ73" s="39">
        <v>0</v>
      </c>
      <c r="QK73" s="39">
        <v>0</v>
      </c>
      <c r="QL73" s="39"/>
      <c r="QM73" s="39" t="s">
        <v>2940</v>
      </c>
      <c r="QN73" s="39">
        <v>0</v>
      </c>
      <c r="QO73" s="39">
        <v>0</v>
      </c>
      <c r="QP73" s="39">
        <v>1</v>
      </c>
      <c r="QQ73" s="39">
        <v>0</v>
      </c>
      <c r="QR73" s="39">
        <v>1</v>
      </c>
      <c r="QS73" s="39" t="s">
        <v>4158</v>
      </c>
      <c r="QT73" s="64" t="s">
        <v>2940</v>
      </c>
      <c r="QU73" s="39">
        <v>0</v>
      </c>
      <c r="QV73" s="39">
        <v>0</v>
      </c>
      <c r="QW73" s="39">
        <v>0</v>
      </c>
      <c r="QX73" s="39">
        <v>1</v>
      </c>
      <c r="QY73" s="39">
        <v>0</v>
      </c>
      <c r="QZ73" s="39">
        <v>0</v>
      </c>
      <c r="RA73" s="39">
        <v>1</v>
      </c>
      <c r="RB73" s="39" t="s">
        <v>4158</v>
      </c>
      <c r="RC73" s="39">
        <v>1</v>
      </c>
      <c r="RD73" s="39">
        <v>0</v>
      </c>
      <c r="RE73" s="39">
        <v>0</v>
      </c>
      <c r="RF73" s="39"/>
      <c r="RG73" s="39">
        <v>1</v>
      </c>
      <c r="RH73" s="39">
        <v>4</v>
      </c>
      <c r="RI73" s="39"/>
      <c r="RJ73" s="39">
        <v>0</v>
      </c>
      <c r="RK73" s="39">
        <v>0</v>
      </c>
      <c r="RL73" s="39"/>
      <c r="RM73" s="39">
        <v>1</v>
      </c>
      <c r="RN73" s="64">
        <v>4</v>
      </c>
      <c r="RO73" s="64"/>
      <c r="RP73" s="39">
        <v>0</v>
      </c>
      <c r="RQ73" s="39" t="s">
        <v>4159</v>
      </c>
      <c r="RR73" s="39" t="s">
        <v>4160</v>
      </c>
      <c r="RS73" s="39">
        <v>1</v>
      </c>
      <c r="RT73" s="39">
        <v>0</v>
      </c>
      <c r="RU73" s="39">
        <v>1</v>
      </c>
      <c r="RV73" s="39">
        <v>0</v>
      </c>
      <c r="RW73" s="39">
        <v>0</v>
      </c>
      <c r="RX73" s="39">
        <v>0</v>
      </c>
      <c r="RY73" s="39">
        <v>0</v>
      </c>
      <c r="RZ73" s="39">
        <v>0</v>
      </c>
      <c r="SA73" s="39">
        <v>0</v>
      </c>
      <c r="SB73" s="39">
        <v>0</v>
      </c>
      <c r="SC73" s="39">
        <v>0</v>
      </c>
      <c r="SD73" s="39">
        <v>0</v>
      </c>
      <c r="SE73" s="39">
        <v>0</v>
      </c>
      <c r="SF73" s="39">
        <v>1</v>
      </c>
      <c r="SG73" s="39" t="s">
        <v>4161</v>
      </c>
      <c r="SH73" s="39" t="s">
        <v>2843</v>
      </c>
      <c r="SI73" s="39" t="s">
        <v>2435</v>
      </c>
      <c r="SJ73" s="39">
        <v>0</v>
      </c>
      <c r="SK73" s="39">
        <v>0</v>
      </c>
      <c r="SL73" s="39">
        <v>0</v>
      </c>
      <c r="SM73" s="39">
        <v>0</v>
      </c>
      <c r="SN73" s="39">
        <v>0</v>
      </c>
      <c r="SO73" s="39">
        <v>0</v>
      </c>
      <c r="SP73" s="39">
        <v>0</v>
      </c>
      <c r="SQ73" s="39">
        <v>0</v>
      </c>
      <c r="SR73" s="39">
        <v>0</v>
      </c>
      <c r="SS73" s="39">
        <v>1</v>
      </c>
      <c r="ST73" s="39"/>
      <c r="SU73" s="39" t="s">
        <v>2447</v>
      </c>
      <c r="SV73" s="39">
        <v>1</v>
      </c>
      <c r="SW73" s="39">
        <v>0</v>
      </c>
      <c r="SX73" s="39">
        <v>0</v>
      </c>
      <c r="SY73" s="39">
        <v>0</v>
      </c>
      <c r="SZ73" s="39">
        <v>0</v>
      </c>
      <c r="TA73" s="39"/>
      <c r="TB73" s="39"/>
      <c r="TC73" s="39"/>
      <c r="TD73" s="39">
        <v>1</v>
      </c>
      <c r="TE73" s="39" t="s">
        <v>2418</v>
      </c>
      <c r="TF73" s="39">
        <v>1</v>
      </c>
      <c r="TG73" s="39"/>
      <c r="TH73" s="64" t="s">
        <v>1979</v>
      </c>
      <c r="TI73" s="39">
        <v>1</v>
      </c>
      <c r="TJ73" s="39">
        <v>0</v>
      </c>
      <c r="TK73" s="39">
        <v>0</v>
      </c>
      <c r="TL73" s="39">
        <v>0</v>
      </c>
      <c r="TM73" s="39">
        <v>0</v>
      </c>
      <c r="TN73" s="39">
        <v>0</v>
      </c>
      <c r="TO73" s="64">
        <v>1</v>
      </c>
      <c r="TP73" s="64">
        <v>0</v>
      </c>
      <c r="TQ73" s="39"/>
      <c r="TR73" s="39">
        <v>1</v>
      </c>
      <c r="TS73" s="39" t="s">
        <v>2435</v>
      </c>
      <c r="TT73" s="39">
        <v>0</v>
      </c>
      <c r="TU73" s="39">
        <v>0</v>
      </c>
      <c r="TV73" s="39">
        <v>0</v>
      </c>
      <c r="TW73" s="39">
        <v>0</v>
      </c>
      <c r="TX73" s="39">
        <v>0</v>
      </c>
      <c r="TY73" s="39">
        <v>0</v>
      </c>
      <c r="TZ73" s="39">
        <v>0</v>
      </c>
      <c r="UA73" s="39">
        <v>0</v>
      </c>
      <c r="UB73" s="39">
        <v>1</v>
      </c>
      <c r="UC73" s="39"/>
      <c r="UD73" s="39">
        <f t="shared" si="7"/>
        <v>0</v>
      </c>
      <c r="UE73" s="39" t="s">
        <v>1241</v>
      </c>
      <c r="UF73" s="39">
        <v>0</v>
      </c>
      <c r="UG73" s="39">
        <v>0</v>
      </c>
      <c r="UH73" s="39">
        <v>0</v>
      </c>
      <c r="UI73" s="39">
        <v>0</v>
      </c>
      <c r="UJ73" s="39">
        <v>1</v>
      </c>
      <c r="UK73" s="39">
        <v>0</v>
      </c>
      <c r="UL73" s="39">
        <v>1</v>
      </c>
      <c r="UM73" s="39" t="s">
        <v>2418</v>
      </c>
      <c r="UN73" s="39">
        <v>1</v>
      </c>
      <c r="UO73" s="39" t="s">
        <v>383</v>
      </c>
      <c r="UP73" s="39">
        <v>0</v>
      </c>
      <c r="UQ73" s="39" t="s">
        <v>383</v>
      </c>
      <c r="UR73" s="39" t="s">
        <v>383</v>
      </c>
      <c r="US73" s="39" t="s">
        <v>383</v>
      </c>
      <c r="UT73" s="39" t="s">
        <v>383</v>
      </c>
      <c r="UU73" s="39" t="s">
        <v>3518</v>
      </c>
      <c r="UV73" s="39">
        <v>0</v>
      </c>
      <c r="UW73" s="39" t="s">
        <v>383</v>
      </c>
      <c r="UX73" s="39" t="s">
        <v>4162</v>
      </c>
      <c r="UY73" s="39" t="s">
        <v>2846</v>
      </c>
      <c r="UZ73" s="39">
        <v>1</v>
      </c>
      <c r="VA73" s="39">
        <v>0</v>
      </c>
      <c r="VB73" s="39">
        <v>0</v>
      </c>
      <c r="VC73" s="39">
        <v>0</v>
      </c>
      <c r="VD73" s="39">
        <v>0</v>
      </c>
      <c r="VE73" s="39">
        <v>0</v>
      </c>
      <c r="VF73" s="39">
        <v>0</v>
      </c>
      <c r="VG73" s="39">
        <v>0</v>
      </c>
      <c r="VH73" s="39"/>
      <c r="VI73" s="39">
        <v>1</v>
      </c>
      <c r="VJ73" s="39">
        <v>0</v>
      </c>
      <c r="VK73" s="39">
        <v>0</v>
      </c>
      <c r="VL73" s="39"/>
      <c r="VM73" s="39">
        <v>1</v>
      </c>
      <c r="VN73" s="39">
        <v>4</v>
      </c>
      <c r="VO73" s="39"/>
      <c r="VP73" s="39">
        <v>0</v>
      </c>
      <c r="VQ73" s="39">
        <v>0</v>
      </c>
      <c r="VR73" s="39">
        <v>1</v>
      </c>
      <c r="VS73" s="39">
        <v>4</v>
      </c>
      <c r="VT73" s="39"/>
      <c r="VU73" s="39">
        <v>1</v>
      </c>
      <c r="VV73" s="39" t="s">
        <v>4163</v>
      </c>
      <c r="VW73" s="64" t="s">
        <v>3393</v>
      </c>
      <c r="VX73" s="39">
        <v>0</v>
      </c>
      <c r="VY73" s="39">
        <v>1</v>
      </c>
      <c r="VZ73" s="39">
        <v>0</v>
      </c>
      <c r="WA73" s="39">
        <v>0</v>
      </c>
      <c r="WB73" s="39">
        <v>0</v>
      </c>
      <c r="WC73" s="39">
        <v>0</v>
      </c>
      <c r="WD73" s="39">
        <v>0</v>
      </c>
      <c r="WE73" s="39">
        <v>0</v>
      </c>
      <c r="WF73" s="39">
        <v>0</v>
      </c>
      <c r="WG73" s="39">
        <v>0</v>
      </c>
      <c r="WH73" s="39">
        <v>0</v>
      </c>
      <c r="WI73" s="39">
        <v>0</v>
      </c>
      <c r="WJ73" s="39">
        <v>0</v>
      </c>
      <c r="WK73" s="39">
        <v>1</v>
      </c>
      <c r="WL73" s="39" t="s">
        <v>4164</v>
      </c>
      <c r="WM73" s="39" t="s">
        <v>4165</v>
      </c>
      <c r="WN73" s="39"/>
      <c r="WO73" s="39">
        <f t="shared" ref="WO73:WO90" si="8">SUM(VX73+VY73+VZ73+WC73)</f>
        <v>1</v>
      </c>
      <c r="WP73" s="39" t="s">
        <v>2681</v>
      </c>
      <c r="WQ73" s="39" t="s">
        <v>4166</v>
      </c>
      <c r="WR73" s="39" t="s">
        <v>2435</v>
      </c>
      <c r="WS73" s="39">
        <v>0</v>
      </c>
      <c r="WT73" s="39">
        <v>0</v>
      </c>
      <c r="WU73" s="39">
        <v>0</v>
      </c>
      <c r="WV73" s="39">
        <v>0</v>
      </c>
      <c r="WW73" s="39">
        <v>0</v>
      </c>
      <c r="WX73" s="39">
        <v>0</v>
      </c>
      <c r="WY73" s="39">
        <v>0</v>
      </c>
      <c r="WZ73" s="39">
        <v>0</v>
      </c>
      <c r="XA73" s="39">
        <v>0</v>
      </c>
      <c r="XB73" s="39">
        <v>1</v>
      </c>
      <c r="XC73" s="39">
        <v>0</v>
      </c>
      <c r="XD73" s="39"/>
      <c r="XE73" s="39"/>
      <c r="XF73" s="39">
        <f t="shared" si="5"/>
        <v>0</v>
      </c>
      <c r="XG73" s="39" t="s">
        <v>2447</v>
      </c>
      <c r="XH73" s="39">
        <v>1</v>
      </c>
      <c r="XI73" s="39">
        <v>0</v>
      </c>
      <c r="XJ73" s="39">
        <v>0</v>
      </c>
      <c r="XK73" s="39">
        <v>0</v>
      </c>
      <c r="XL73" s="39">
        <v>0</v>
      </c>
      <c r="XM73" s="39"/>
      <c r="XN73" s="39"/>
      <c r="XO73" s="57" t="e">
        <f>SUM(XF73+WO73+VA73+UD73+TR73+TD73+#REF!)</f>
        <v>#REF!</v>
      </c>
      <c r="XP73" s="57">
        <v>4</v>
      </c>
      <c r="XQ73" s="56">
        <v>0</v>
      </c>
    </row>
    <row r="74" spans="1:641" ht="15" customHeight="1" x14ac:dyDescent="0.2">
      <c r="A74" s="63">
        <v>42438</v>
      </c>
      <c r="B74" s="63" t="s">
        <v>1250</v>
      </c>
      <c r="C74" s="52" t="s">
        <v>1402</v>
      </c>
      <c r="D74" s="39" t="s">
        <v>2989</v>
      </c>
      <c r="E74" s="52" t="s">
        <v>3945</v>
      </c>
      <c r="F74" s="52" t="s">
        <v>4167</v>
      </c>
      <c r="G74" s="52">
        <v>8.8962749999999993</v>
      </c>
      <c r="H74" s="52">
        <v>-79.961415000000002</v>
      </c>
      <c r="I74" s="52">
        <v>8.8959910250000007</v>
      </c>
      <c r="J74" s="52">
        <v>-79.961341000000004</v>
      </c>
      <c r="K74" s="52">
        <v>-79.961415000000002</v>
      </c>
      <c r="L74" s="52">
        <v>197.32687376999999</v>
      </c>
      <c r="M74" s="39">
        <v>16</v>
      </c>
      <c r="N74" s="39" t="s">
        <v>4168</v>
      </c>
      <c r="O74" s="39">
        <v>3</v>
      </c>
      <c r="P74" s="39" t="s">
        <v>4169</v>
      </c>
      <c r="Q74" s="39">
        <v>1</v>
      </c>
      <c r="R74" s="41">
        <v>65</v>
      </c>
      <c r="S74" s="39">
        <v>1</v>
      </c>
      <c r="T74" s="39">
        <v>0</v>
      </c>
      <c r="U74" s="39" t="s">
        <v>4170</v>
      </c>
      <c r="V74" s="39" t="s">
        <v>4171</v>
      </c>
      <c r="W74" s="39" t="s">
        <v>2456</v>
      </c>
      <c r="X74" s="39" t="s">
        <v>383</v>
      </c>
      <c r="Y74" s="39"/>
      <c r="Z74" s="39">
        <v>0</v>
      </c>
      <c r="AA74" s="39">
        <v>1</v>
      </c>
      <c r="AB74" s="39">
        <v>0</v>
      </c>
      <c r="AC74" s="39">
        <v>0</v>
      </c>
      <c r="AD74" s="39">
        <v>0</v>
      </c>
      <c r="AE74" s="39">
        <v>0</v>
      </c>
      <c r="AF74" s="39">
        <v>0</v>
      </c>
      <c r="AG74" s="39" t="s">
        <v>2401</v>
      </c>
      <c r="AH74" s="39" t="s">
        <v>383</v>
      </c>
      <c r="AI74" s="39">
        <v>0</v>
      </c>
      <c r="AJ74" s="39">
        <v>0</v>
      </c>
      <c r="AK74" s="39">
        <v>0</v>
      </c>
      <c r="AL74" s="39">
        <v>1</v>
      </c>
      <c r="AM74" s="39">
        <v>0</v>
      </c>
      <c r="AN74" s="39">
        <v>0</v>
      </c>
      <c r="AO74" s="39">
        <v>0</v>
      </c>
      <c r="AP74" s="39"/>
      <c r="AQ74" s="39">
        <v>0</v>
      </c>
      <c r="AR74" s="39"/>
      <c r="AS74" s="39">
        <v>41</v>
      </c>
      <c r="AT74" s="39">
        <v>60</v>
      </c>
      <c r="AU74" s="39">
        <v>2</v>
      </c>
      <c r="AV74" s="39" t="s">
        <v>3152</v>
      </c>
      <c r="AW74" s="39">
        <v>2</v>
      </c>
      <c r="AX74" s="39" t="s">
        <v>383</v>
      </c>
      <c r="AY74" s="39">
        <v>0</v>
      </c>
      <c r="AZ74" s="39">
        <v>1</v>
      </c>
      <c r="BA74" s="39">
        <v>0</v>
      </c>
      <c r="BB74" s="39">
        <v>0</v>
      </c>
      <c r="BC74" s="39"/>
      <c r="BD74" s="39">
        <v>2</v>
      </c>
      <c r="BE74" s="39" t="s">
        <v>383</v>
      </c>
      <c r="BF74" s="39">
        <v>0</v>
      </c>
      <c r="BG74" s="39">
        <v>1</v>
      </c>
      <c r="BH74" s="39">
        <v>0</v>
      </c>
      <c r="BI74" s="39">
        <v>0</v>
      </c>
      <c r="BJ74" s="39"/>
      <c r="BK74" s="39">
        <v>5</v>
      </c>
      <c r="BL74" s="39">
        <v>1</v>
      </c>
      <c r="BM74" s="64" t="s">
        <v>383</v>
      </c>
      <c r="BN74" s="39">
        <v>1</v>
      </c>
      <c r="BO74" s="39">
        <v>0</v>
      </c>
      <c r="BP74" s="39">
        <v>0</v>
      </c>
      <c r="BQ74" s="39">
        <v>0</v>
      </c>
      <c r="BR74" s="39">
        <v>0</v>
      </c>
      <c r="BS74" s="39">
        <v>0</v>
      </c>
      <c r="BT74" s="39">
        <v>0</v>
      </c>
      <c r="BU74" s="39" t="s">
        <v>4172</v>
      </c>
      <c r="BV74" s="39">
        <v>5</v>
      </c>
      <c r="BW74" s="39">
        <v>3</v>
      </c>
      <c r="BX74" s="39"/>
      <c r="BY74" s="39">
        <v>0</v>
      </c>
      <c r="BZ74" s="39">
        <v>0</v>
      </c>
      <c r="CA74" s="39">
        <v>1</v>
      </c>
      <c r="CB74" s="39">
        <v>0</v>
      </c>
      <c r="CC74" s="39"/>
      <c r="CD74" s="39">
        <v>5</v>
      </c>
      <c r="CE74" s="39">
        <v>0</v>
      </c>
      <c r="CF74" s="39"/>
      <c r="CG74" s="64">
        <v>3</v>
      </c>
      <c r="CH74" s="64"/>
      <c r="CI74" s="39">
        <v>3</v>
      </c>
      <c r="CJ74" s="39">
        <v>3</v>
      </c>
      <c r="CK74" s="39"/>
      <c r="CL74" s="39" t="s">
        <v>2404</v>
      </c>
      <c r="CM74" s="39"/>
      <c r="CN74" s="39">
        <v>1</v>
      </c>
      <c r="CO74" s="39">
        <v>0</v>
      </c>
      <c r="CP74" s="39">
        <v>0</v>
      </c>
      <c r="CQ74" s="39"/>
      <c r="CR74" s="39">
        <v>0</v>
      </c>
      <c r="CS74" s="39"/>
      <c r="CT74" s="39">
        <v>0</v>
      </c>
      <c r="CU74" s="39">
        <v>1</v>
      </c>
      <c r="CV74" s="39">
        <v>0</v>
      </c>
      <c r="CW74" s="39"/>
      <c r="CX74" s="39">
        <v>1</v>
      </c>
      <c r="CY74" s="39">
        <v>1</v>
      </c>
      <c r="CZ74" s="41">
        <v>1</v>
      </c>
      <c r="DA74" s="39">
        <v>0</v>
      </c>
      <c r="DB74" s="39"/>
      <c r="DC74" s="39">
        <v>0</v>
      </c>
      <c r="DD74" s="39"/>
      <c r="DE74" s="39">
        <v>1</v>
      </c>
      <c r="DF74" s="41">
        <v>1</v>
      </c>
      <c r="DG74" s="39">
        <v>1</v>
      </c>
      <c r="DH74" s="39">
        <v>1</v>
      </c>
      <c r="DI74" s="39">
        <v>0</v>
      </c>
      <c r="DJ74" s="39"/>
      <c r="DK74" s="39"/>
      <c r="DL74" s="39">
        <v>0</v>
      </c>
      <c r="DM74" s="39"/>
      <c r="DN74" s="39">
        <v>0</v>
      </c>
      <c r="DO74" s="39"/>
      <c r="DP74" s="39">
        <v>1</v>
      </c>
      <c r="DQ74" s="39">
        <v>1</v>
      </c>
      <c r="DR74" s="39">
        <v>1</v>
      </c>
      <c r="DS74" s="39">
        <v>1</v>
      </c>
      <c r="DT74" s="39">
        <v>1</v>
      </c>
      <c r="DU74" s="39">
        <v>1</v>
      </c>
      <c r="DV74" s="64">
        <v>1</v>
      </c>
      <c r="DW74" s="39">
        <v>1</v>
      </c>
      <c r="DX74" s="39">
        <v>0</v>
      </c>
      <c r="DY74" s="39"/>
      <c r="DZ74" s="39">
        <v>1</v>
      </c>
      <c r="EA74" s="39" t="s">
        <v>4173</v>
      </c>
      <c r="EB74" s="64">
        <v>1</v>
      </c>
      <c r="EC74" s="39">
        <v>0</v>
      </c>
      <c r="ED74" s="39" t="s">
        <v>4174</v>
      </c>
      <c r="EE74" s="39" t="s">
        <v>383</v>
      </c>
      <c r="EF74" s="39" t="s">
        <v>383</v>
      </c>
      <c r="EG74" s="39"/>
      <c r="EH74" s="39">
        <v>1</v>
      </c>
      <c r="EI74" s="39">
        <v>1</v>
      </c>
      <c r="EJ74" s="73" t="s">
        <v>2409</v>
      </c>
      <c r="EK74" s="39" t="s">
        <v>2462</v>
      </c>
      <c r="EL74" s="39" t="s">
        <v>2583</v>
      </c>
      <c r="EM74" s="39" t="s">
        <v>2464</v>
      </c>
      <c r="EN74" s="39">
        <v>0</v>
      </c>
      <c r="EO74" s="39">
        <v>1</v>
      </c>
      <c r="EP74" s="39" t="s">
        <v>383</v>
      </c>
      <c r="EQ74" s="39" t="s">
        <v>383</v>
      </c>
      <c r="ER74" s="39" t="s">
        <v>2462</v>
      </c>
      <c r="ES74" s="39" t="s">
        <v>2728</v>
      </c>
      <c r="ET74" s="39" t="s">
        <v>2415</v>
      </c>
      <c r="EU74" s="39">
        <v>0</v>
      </c>
      <c r="EV74" s="39">
        <v>0</v>
      </c>
      <c r="EW74" s="39" t="s">
        <v>383</v>
      </c>
      <c r="EX74" s="39" t="s">
        <v>383</v>
      </c>
      <c r="EY74" s="39" t="s">
        <v>383</v>
      </c>
      <c r="EZ74" s="39" t="s">
        <v>383</v>
      </c>
      <c r="FA74" s="39" t="s">
        <v>383</v>
      </c>
      <c r="FB74" s="39" t="s">
        <v>383</v>
      </c>
      <c r="FC74" s="39">
        <v>1</v>
      </c>
      <c r="FD74" s="39" t="s">
        <v>383</v>
      </c>
      <c r="FE74" s="39" t="s">
        <v>383</v>
      </c>
      <c r="FF74" s="39" t="s">
        <v>2462</v>
      </c>
      <c r="FG74" s="39" t="s">
        <v>2824</v>
      </c>
      <c r="FH74" s="39" t="s">
        <v>2415</v>
      </c>
      <c r="FI74" s="39">
        <v>0</v>
      </c>
      <c r="FJ74" s="39">
        <v>1</v>
      </c>
      <c r="FK74" s="39" t="s">
        <v>383</v>
      </c>
      <c r="FL74" s="39" t="s">
        <v>383</v>
      </c>
      <c r="FM74" s="39" t="s">
        <v>2410</v>
      </c>
      <c r="FN74" s="39" t="s">
        <v>383</v>
      </c>
      <c r="FO74" s="39" t="s">
        <v>383</v>
      </c>
      <c r="FP74" s="39" t="s">
        <v>383</v>
      </c>
      <c r="FQ74" s="39">
        <v>0</v>
      </c>
      <c r="FR74" s="39" t="s">
        <v>383</v>
      </c>
      <c r="FS74" s="39" t="s">
        <v>383</v>
      </c>
      <c r="FT74" s="39" t="s">
        <v>383</v>
      </c>
      <c r="FU74" s="39" t="s">
        <v>383</v>
      </c>
      <c r="FV74" s="39" t="s">
        <v>383</v>
      </c>
      <c r="FW74" s="39" t="s">
        <v>383</v>
      </c>
      <c r="FX74" s="39">
        <v>0</v>
      </c>
      <c r="FY74" s="39" t="s">
        <v>383</v>
      </c>
      <c r="FZ74" s="39" t="s">
        <v>383</v>
      </c>
      <c r="GA74" s="39" t="s">
        <v>383</v>
      </c>
      <c r="GB74" s="39" t="s">
        <v>383</v>
      </c>
      <c r="GC74" s="39" t="s">
        <v>383</v>
      </c>
      <c r="GD74" s="39" t="s">
        <v>383</v>
      </c>
      <c r="GE74" s="39">
        <v>1</v>
      </c>
      <c r="GF74" s="39" t="s">
        <v>383</v>
      </c>
      <c r="GG74" s="39" t="s">
        <v>383</v>
      </c>
      <c r="GH74" s="39" t="s">
        <v>2466</v>
      </c>
      <c r="GI74" s="39" t="s">
        <v>2871</v>
      </c>
      <c r="GJ74" s="39" t="s">
        <v>2464</v>
      </c>
      <c r="GK74" s="39">
        <v>0</v>
      </c>
      <c r="GL74" s="39" t="s">
        <v>383</v>
      </c>
      <c r="GM74" s="39" t="s">
        <v>383</v>
      </c>
      <c r="GN74" s="39" t="s">
        <v>383</v>
      </c>
      <c r="GO74" s="39" t="s">
        <v>383</v>
      </c>
      <c r="GP74" s="39" t="s">
        <v>383</v>
      </c>
      <c r="GQ74" s="39" t="s">
        <v>383</v>
      </c>
      <c r="GR74" s="39" t="s">
        <v>383</v>
      </c>
      <c r="GS74" s="39" t="s">
        <v>383</v>
      </c>
      <c r="GT74" s="39">
        <v>0</v>
      </c>
      <c r="GU74" s="39" t="s">
        <v>383</v>
      </c>
      <c r="GV74" s="39"/>
      <c r="GW74" s="39">
        <v>1</v>
      </c>
      <c r="GX74" s="39">
        <v>10</v>
      </c>
      <c r="GY74" s="39"/>
      <c r="GZ74" s="39">
        <v>1</v>
      </c>
      <c r="HA74" s="39">
        <v>10</v>
      </c>
      <c r="HB74" s="39"/>
      <c r="HC74" s="39">
        <v>0</v>
      </c>
      <c r="HD74" s="39" t="s">
        <v>383</v>
      </c>
      <c r="HE74" s="39"/>
      <c r="HF74" s="39">
        <v>0</v>
      </c>
      <c r="HG74" s="39" t="s">
        <v>383</v>
      </c>
      <c r="HH74" s="39"/>
      <c r="HI74" s="39">
        <v>1</v>
      </c>
      <c r="HJ74" s="39">
        <v>10</v>
      </c>
      <c r="HK74" s="39"/>
      <c r="HL74" s="39">
        <v>0</v>
      </c>
      <c r="HM74" s="39" t="s">
        <v>383</v>
      </c>
      <c r="HN74" s="39"/>
      <c r="HO74" s="39">
        <v>1</v>
      </c>
      <c r="HP74" s="39">
        <v>30</v>
      </c>
      <c r="HQ74" s="39">
        <v>0</v>
      </c>
      <c r="HR74" s="39" t="s">
        <v>383</v>
      </c>
      <c r="HS74" s="39">
        <v>1</v>
      </c>
      <c r="HT74" s="39" t="s">
        <v>2631</v>
      </c>
      <c r="HU74" s="39">
        <v>30</v>
      </c>
      <c r="HV74" s="39" t="s">
        <v>383</v>
      </c>
      <c r="HW74" s="39"/>
      <c r="HX74" s="39" t="s">
        <v>383</v>
      </c>
      <c r="HY74" s="39" t="s">
        <v>2472</v>
      </c>
      <c r="HZ74" s="39"/>
      <c r="IA74" s="39" t="s">
        <v>1734</v>
      </c>
      <c r="IB74" s="39"/>
      <c r="IC74" s="39">
        <v>0</v>
      </c>
      <c r="ID74" s="39">
        <v>0</v>
      </c>
      <c r="IE74" s="39" t="s">
        <v>383</v>
      </c>
      <c r="IF74" s="39" t="s">
        <v>383</v>
      </c>
      <c r="IG74" s="39">
        <v>1</v>
      </c>
      <c r="IH74" s="39">
        <v>25</v>
      </c>
      <c r="II74" s="39">
        <v>0</v>
      </c>
      <c r="IJ74" s="39">
        <v>0</v>
      </c>
      <c r="IK74" s="39" t="s">
        <v>383</v>
      </c>
      <c r="IL74" s="39">
        <v>0</v>
      </c>
      <c r="IM74" s="39">
        <v>0</v>
      </c>
      <c r="IN74" s="39" t="s">
        <v>383</v>
      </c>
      <c r="IO74" s="39" t="s">
        <v>383</v>
      </c>
      <c r="IP74" s="39" t="s">
        <v>383</v>
      </c>
      <c r="IQ74" s="39">
        <v>0</v>
      </c>
      <c r="IR74" s="39">
        <v>0</v>
      </c>
      <c r="IS74" s="39" t="s">
        <v>383</v>
      </c>
      <c r="IT74" s="39" t="s">
        <v>383</v>
      </c>
      <c r="IU74" s="39" t="s">
        <v>383</v>
      </c>
      <c r="IV74" s="39">
        <v>0</v>
      </c>
      <c r="IW74" s="39">
        <v>0</v>
      </c>
      <c r="IX74" s="39" t="s">
        <v>383</v>
      </c>
      <c r="IY74" s="39" t="s">
        <v>383</v>
      </c>
      <c r="IZ74" s="39" t="s">
        <v>383</v>
      </c>
      <c r="JA74" s="39">
        <v>0</v>
      </c>
      <c r="JB74" s="39">
        <v>0</v>
      </c>
      <c r="JC74" s="39" t="s">
        <v>383</v>
      </c>
      <c r="JD74" s="39" t="s">
        <v>383</v>
      </c>
      <c r="JE74" s="39" t="s">
        <v>383</v>
      </c>
      <c r="JF74" s="39">
        <v>1</v>
      </c>
      <c r="JG74" s="39">
        <v>3</v>
      </c>
      <c r="JH74" s="39">
        <v>1</v>
      </c>
      <c r="JI74" s="39">
        <v>0</v>
      </c>
      <c r="JJ74" s="39">
        <v>1</v>
      </c>
      <c r="JK74" s="39">
        <v>20</v>
      </c>
      <c r="JL74" s="39">
        <v>1</v>
      </c>
      <c r="JM74" s="39">
        <v>0</v>
      </c>
      <c r="JN74" s="39" t="s">
        <v>383</v>
      </c>
      <c r="JO74" s="39">
        <v>1</v>
      </c>
      <c r="JP74" s="39">
        <v>1</v>
      </c>
      <c r="JQ74" s="39">
        <v>1</v>
      </c>
      <c r="JR74" s="39">
        <v>0</v>
      </c>
      <c r="JS74" s="39">
        <v>2</v>
      </c>
      <c r="JT74" s="39">
        <v>0</v>
      </c>
      <c r="JU74" s="39">
        <v>0</v>
      </c>
      <c r="JV74" s="39">
        <v>1</v>
      </c>
      <c r="JW74" s="39">
        <v>0</v>
      </c>
      <c r="JX74" s="39">
        <v>0</v>
      </c>
      <c r="JY74" s="39">
        <v>0</v>
      </c>
      <c r="JZ74" s="39">
        <v>2</v>
      </c>
      <c r="KA74" s="39">
        <v>2</v>
      </c>
      <c r="KB74" s="39">
        <v>1</v>
      </c>
      <c r="KC74" s="39">
        <v>1</v>
      </c>
      <c r="KD74" s="39">
        <v>2</v>
      </c>
      <c r="KE74" s="39">
        <v>4</v>
      </c>
      <c r="KF74" s="39">
        <v>30</v>
      </c>
      <c r="KG74" s="39"/>
      <c r="KH74" s="39">
        <v>2</v>
      </c>
      <c r="KI74" s="39">
        <v>10</v>
      </c>
      <c r="KJ74" s="39"/>
      <c r="KK74" s="39" t="s">
        <v>383</v>
      </c>
      <c r="KL74" s="39"/>
      <c r="KM74" s="39"/>
      <c r="KN74" s="39" t="s">
        <v>383</v>
      </c>
      <c r="KO74" s="39"/>
      <c r="KP74" s="39"/>
      <c r="KQ74" s="39">
        <v>0</v>
      </c>
      <c r="KR74" s="39" t="s">
        <v>2731</v>
      </c>
      <c r="KS74" s="39" t="s">
        <v>383</v>
      </c>
      <c r="KT74" s="39" t="s">
        <v>383</v>
      </c>
      <c r="KU74" s="39" t="s">
        <v>383</v>
      </c>
      <c r="KV74" s="39" t="s">
        <v>383</v>
      </c>
      <c r="KW74" s="39" t="s">
        <v>383</v>
      </c>
      <c r="KX74" s="39" t="s">
        <v>383</v>
      </c>
      <c r="KY74" s="39" t="s">
        <v>383</v>
      </c>
      <c r="KZ74" s="39" t="s">
        <v>383</v>
      </c>
      <c r="LA74" s="39" t="s">
        <v>383</v>
      </c>
      <c r="LB74" s="39" t="s">
        <v>383</v>
      </c>
      <c r="LC74" s="39" t="s">
        <v>383</v>
      </c>
      <c r="LD74" s="39" t="s">
        <v>2731</v>
      </c>
      <c r="LE74" s="39">
        <v>1</v>
      </c>
      <c r="LF74" s="39">
        <v>1</v>
      </c>
      <c r="LG74" s="39">
        <v>0</v>
      </c>
      <c r="LH74" s="39">
        <v>0</v>
      </c>
      <c r="LI74" s="39">
        <v>0</v>
      </c>
      <c r="LJ74" s="39"/>
      <c r="LK74" s="39" t="s">
        <v>2421</v>
      </c>
      <c r="LL74" s="39">
        <v>1</v>
      </c>
      <c r="LM74" s="39">
        <v>0</v>
      </c>
      <c r="LN74" s="39">
        <v>0</v>
      </c>
      <c r="LO74" s="39">
        <v>0</v>
      </c>
      <c r="LP74" s="39">
        <v>0</v>
      </c>
      <c r="LQ74" s="39"/>
      <c r="LR74" s="39">
        <v>1</v>
      </c>
      <c r="LS74" s="39"/>
      <c r="LT74" s="39">
        <v>18</v>
      </c>
      <c r="LU74" s="39" t="s">
        <v>4175</v>
      </c>
      <c r="LV74" s="39">
        <v>1</v>
      </c>
      <c r="LW74" s="39">
        <v>0</v>
      </c>
      <c r="LX74" s="39">
        <v>0</v>
      </c>
      <c r="LY74" s="39"/>
      <c r="LZ74" s="39">
        <v>1</v>
      </c>
      <c r="MA74" s="39">
        <v>1</v>
      </c>
      <c r="MB74" s="39">
        <v>0</v>
      </c>
      <c r="MC74" s="39">
        <v>1</v>
      </c>
      <c r="MD74" s="39">
        <v>0</v>
      </c>
      <c r="ME74" s="39" t="s">
        <v>383</v>
      </c>
      <c r="MF74" s="39"/>
      <c r="MG74" s="39">
        <v>0</v>
      </c>
      <c r="MH74" s="39"/>
      <c r="MI74" s="39">
        <v>1</v>
      </c>
      <c r="MJ74" s="39"/>
      <c r="MK74" s="39">
        <v>1</v>
      </c>
      <c r="ML74" s="39">
        <v>1</v>
      </c>
      <c r="MM74" s="39">
        <v>1</v>
      </c>
      <c r="MN74" s="39">
        <v>0</v>
      </c>
      <c r="MO74" s="39"/>
      <c r="MP74" s="39"/>
      <c r="MQ74" s="39">
        <v>0</v>
      </c>
      <c r="MR74" s="39">
        <v>0</v>
      </c>
      <c r="MS74" s="39"/>
      <c r="MT74" s="39"/>
      <c r="MU74" s="39"/>
      <c r="MV74" s="39">
        <v>1</v>
      </c>
      <c r="MW74" s="39" t="s">
        <v>3169</v>
      </c>
      <c r="MX74" s="39">
        <v>1</v>
      </c>
      <c r="MY74" s="39">
        <v>0</v>
      </c>
      <c r="MZ74" s="39">
        <v>0</v>
      </c>
      <c r="NA74" s="39">
        <v>0</v>
      </c>
      <c r="NB74" s="39">
        <v>0</v>
      </c>
      <c r="NC74" s="39">
        <v>0</v>
      </c>
      <c r="ND74" s="39">
        <v>0</v>
      </c>
      <c r="NE74" s="39">
        <v>0</v>
      </c>
      <c r="NF74" s="39">
        <v>0</v>
      </c>
      <c r="NG74" s="39"/>
      <c r="NH74" s="39" t="s">
        <v>4176</v>
      </c>
      <c r="NI74" s="39"/>
      <c r="NJ74" s="39" t="s">
        <v>2428</v>
      </c>
      <c r="NK74" s="64" t="s">
        <v>4177</v>
      </c>
      <c r="NL74" s="39" t="s">
        <v>4178</v>
      </c>
      <c r="NM74" s="39">
        <v>0</v>
      </c>
      <c r="NN74" s="39"/>
      <c r="NO74" s="39"/>
      <c r="NP74" s="39"/>
      <c r="NQ74" s="39"/>
      <c r="NR74" s="39"/>
      <c r="NS74" s="39"/>
      <c r="NT74" s="39"/>
      <c r="NU74" s="39"/>
      <c r="NV74" s="39"/>
      <c r="NW74" s="39">
        <v>0</v>
      </c>
      <c r="NX74" s="39"/>
      <c r="NY74" s="39">
        <v>1</v>
      </c>
      <c r="NZ74" s="39">
        <v>1</v>
      </c>
      <c r="OA74" s="39" t="s">
        <v>2564</v>
      </c>
      <c r="OB74" s="39">
        <v>0</v>
      </c>
      <c r="OC74" s="39">
        <v>1</v>
      </c>
      <c r="OD74" s="39">
        <v>0</v>
      </c>
      <c r="OE74" s="39">
        <v>0</v>
      </c>
      <c r="OF74" s="39">
        <v>0</v>
      </c>
      <c r="OG74" s="39">
        <v>0</v>
      </c>
      <c r="OH74" s="39">
        <v>0</v>
      </c>
      <c r="OI74" s="39">
        <v>0</v>
      </c>
      <c r="OJ74" s="39"/>
      <c r="OK74" s="39">
        <v>1</v>
      </c>
      <c r="OL74" s="39"/>
      <c r="OM74" s="64" t="s">
        <v>2434</v>
      </c>
      <c r="ON74" s="39">
        <v>1</v>
      </c>
      <c r="OO74" s="39">
        <v>0</v>
      </c>
      <c r="OP74" s="39">
        <v>0</v>
      </c>
      <c r="OQ74" s="39">
        <v>0</v>
      </c>
      <c r="OR74" s="39">
        <v>0</v>
      </c>
      <c r="OS74" s="39">
        <v>0</v>
      </c>
      <c r="OT74" s="39">
        <v>0</v>
      </c>
      <c r="OU74" s="39">
        <v>0</v>
      </c>
      <c r="OV74" s="39">
        <v>0</v>
      </c>
      <c r="OW74" s="39">
        <v>0</v>
      </c>
      <c r="OX74" s="39"/>
      <c r="OY74" s="39"/>
      <c r="OZ74" s="39" t="s">
        <v>1241</v>
      </c>
      <c r="PA74" s="39">
        <v>0</v>
      </c>
      <c r="PB74" s="39">
        <v>0</v>
      </c>
      <c r="PC74" s="39">
        <v>0</v>
      </c>
      <c r="PD74" s="39">
        <v>0</v>
      </c>
      <c r="PE74" s="39">
        <v>1</v>
      </c>
      <c r="PF74" s="39">
        <v>0</v>
      </c>
      <c r="PG74" s="39">
        <v>0</v>
      </c>
      <c r="PH74" s="39"/>
      <c r="PI74" s="39">
        <v>1</v>
      </c>
      <c r="PJ74" s="64" t="s">
        <v>3393</v>
      </c>
      <c r="PK74" s="39">
        <v>0</v>
      </c>
      <c r="PL74" s="39">
        <v>0</v>
      </c>
      <c r="PM74" s="39">
        <v>0</v>
      </c>
      <c r="PN74" s="39">
        <v>0</v>
      </c>
      <c r="PO74" s="39">
        <v>0</v>
      </c>
      <c r="PP74" s="39">
        <v>0</v>
      </c>
      <c r="PQ74" s="39">
        <v>0</v>
      </c>
      <c r="PR74" s="39">
        <v>1</v>
      </c>
      <c r="PS74" s="39">
        <v>1</v>
      </c>
      <c r="PT74" s="39" t="s">
        <v>2436</v>
      </c>
      <c r="PU74" s="39"/>
      <c r="PV74" s="39"/>
      <c r="PW74" s="39">
        <v>1</v>
      </c>
      <c r="PX74" s="39">
        <v>1</v>
      </c>
      <c r="PY74" s="39"/>
      <c r="PZ74" s="39" t="s">
        <v>383</v>
      </c>
      <c r="QA74" s="39" t="s">
        <v>4179</v>
      </c>
      <c r="QB74" s="39" t="s">
        <v>4180</v>
      </c>
      <c r="QC74" s="39" t="s">
        <v>3515</v>
      </c>
      <c r="QD74" s="39">
        <v>1</v>
      </c>
      <c r="QE74" s="39">
        <v>1</v>
      </c>
      <c r="QF74" s="39">
        <v>0</v>
      </c>
      <c r="QG74" s="39">
        <v>0</v>
      </c>
      <c r="QH74" s="39">
        <v>0</v>
      </c>
      <c r="QI74" s="39">
        <v>0</v>
      </c>
      <c r="QJ74" s="39">
        <v>0</v>
      </c>
      <c r="QK74" s="39">
        <v>0</v>
      </c>
      <c r="QL74" s="39"/>
      <c r="QM74" s="39" t="s">
        <v>2442</v>
      </c>
      <c r="QN74" s="39">
        <v>1</v>
      </c>
      <c r="QO74" s="39">
        <v>0</v>
      </c>
      <c r="QP74" s="39">
        <v>0</v>
      </c>
      <c r="QQ74" s="39">
        <v>0</v>
      </c>
      <c r="QR74" s="39">
        <v>0</v>
      </c>
      <c r="QS74" s="39"/>
      <c r="QT74" s="39" t="s">
        <v>2442</v>
      </c>
      <c r="QU74" s="39">
        <v>0</v>
      </c>
      <c r="QV74" s="39">
        <v>1</v>
      </c>
      <c r="QW74" s="39">
        <v>0</v>
      </c>
      <c r="QX74" s="39">
        <v>0</v>
      </c>
      <c r="QY74" s="39">
        <v>0</v>
      </c>
      <c r="QZ74" s="39">
        <v>0</v>
      </c>
      <c r="RA74" s="39">
        <v>0</v>
      </c>
      <c r="RB74" s="39"/>
      <c r="RC74" s="39">
        <v>0</v>
      </c>
      <c r="RD74" s="39">
        <v>0</v>
      </c>
      <c r="RE74" s="39">
        <v>0</v>
      </c>
      <c r="RF74" s="39"/>
      <c r="RG74" s="39">
        <v>0</v>
      </c>
      <c r="RH74" s="39">
        <v>0</v>
      </c>
      <c r="RI74" s="39"/>
      <c r="RJ74" s="39">
        <v>0</v>
      </c>
      <c r="RK74" s="39">
        <v>0</v>
      </c>
      <c r="RL74" s="39"/>
      <c r="RM74" s="39">
        <v>0</v>
      </c>
      <c r="RN74" s="39">
        <v>0</v>
      </c>
      <c r="RO74" s="39"/>
      <c r="RP74" s="39">
        <v>0</v>
      </c>
      <c r="RQ74" s="39"/>
      <c r="RR74" s="39" t="s">
        <v>2435</v>
      </c>
      <c r="RS74" s="39">
        <v>0</v>
      </c>
      <c r="RT74" s="39">
        <v>0</v>
      </c>
      <c r="RU74" s="39">
        <v>0</v>
      </c>
      <c r="RV74" s="39">
        <v>0</v>
      </c>
      <c r="RW74" s="39">
        <v>0</v>
      </c>
      <c r="RX74" s="39">
        <v>0</v>
      </c>
      <c r="RY74" s="39">
        <v>0</v>
      </c>
      <c r="RZ74" s="39">
        <v>0</v>
      </c>
      <c r="SA74" s="39">
        <v>0</v>
      </c>
      <c r="SB74" s="39">
        <v>0</v>
      </c>
      <c r="SC74" s="39">
        <v>0</v>
      </c>
      <c r="SD74" s="39">
        <v>0</v>
      </c>
      <c r="SE74" s="39">
        <v>1</v>
      </c>
      <c r="SF74" s="39">
        <v>0</v>
      </c>
      <c r="SG74" s="39"/>
      <c r="SH74" s="39"/>
      <c r="SI74" s="39" t="s">
        <v>2435</v>
      </c>
      <c r="SJ74" s="39">
        <v>0</v>
      </c>
      <c r="SK74" s="39">
        <v>0</v>
      </c>
      <c r="SL74" s="39">
        <v>0</v>
      </c>
      <c r="SM74" s="39">
        <v>0</v>
      </c>
      <c r="SN74" s="39">
        <v>0</v>
      </c>
      <c r="SO74" s="39">
        <v>0</v>
      </c>
      <c r="SP74" s="39">
        <v>0</v>
      </c>
      <c r="SQ74" s="39">
        <v>0</v>
      </c>
      <c r="SR74" s="39">
        <v>0</v>
      </c>
      <c r="SS74" s="39">
        <v>1</v>
      </c>
      <c r="ST74" s="39"/>
      <c r="SU74" s="39" t="s">
        <v>2447</v>
      </c>
      <c r="SV74" s="39">
        <v>1</v>
      </c>
      <c r="SW74" s="39">
        <v>0</v>
      </c>
      <c r="SX74" s="39">
        <v>0</v>
      </c>
      <c r="SY74" s="39">
        <v>0</v>
      </c>
      <c r="SZ74" s="39">
        <v>0</v>
      </c>
      <c r="TA74" s="39"/>
      <c r="TB74" s="39"/>
      <c r="TC74" s="39"/>
      <c r="TD74" s="39">
        <v>0</v>
      </c>
      <c r="TE74" s="39" t="s">
        <v>2943</v>
      </c>
      <c r="TF74" s="39">
        <v>1</v>
      </c>
      <c r="TG74" s="39"/>
      <c r="TH74" s="39" t="s">
        <v>2573</v>
      </c>
      <c r="TI74" s="39">
        <v>1</v>
      </c>
      <c r="TJ74" s="39">
        <v>0</v>
      </c>
      <c r="TK74" s="39">
        <v>0</v>
      </c>
      <c r="TL74" s="39">
        <v>0</v>
      </c>
      <c r="TM74" s="39">
        <v>0</v>
      </c>
      <c r="TN74" s="39">
        <v>0</v>
      </c>
      <c r="TO74" s="39">
        <v>0</v>
      </c>
      <c r="TP74" s="39">
        <v>0</v>
      </c>
      <c r="TQ74" s="39"/>
      <c r="TR74" s="39">
        <v>1</v>
      </c>
      <c r="TS74" s="39" t="s">
        <v>2435</v>
      </c>
      <c r="TT74" s="39">
        <v>0</v>
      </c>
      <c r="TU74" s="39">
        <v>0</v>
      </c>
      <c r="TV74" s="39">
        <v>0</v>
      </c>
      <c r="TW74" s="39">
        <v>0</v>
      </c>
      <c r="TX74" s="39">
        <v>0</v>
      </c>
      <c r="TY74" s="39">
        <v>0</v>
      </c>
      <c r="TZ74" s="39">
        <v>0</v>
      </c>
      <c r="UA74" s="39">
        <v>0</v>
      </c>
      <c r="UB74" s="39">
        <v>1</v>
      </c>
      <c r="UC74" s="39"/>
      <c r="UD74" s="39">
        <f t="shared" si="7"/>
        <v>0</v>
      </c>
      <c r="UE74" s="39" t="s">
        <v>2435</v>
      </c>
      <c r="UF74" s="39">
        <v>0</v>
      </c>
      <c r="UG74" s="39">
        <v>0</v>
      </c>
      <c r="UH74" s="39">
        <v>0</v>
      </c>
      <c r="UI74" s="39">
        <v>0</v>
      </c>
      <c r="UJ74" s="39">
        <v>0</v>
      </c>
      <c r="UK74" s="39">
        <v>1</v>
      </c>
      <c r="UL74" s="39">
        <v>9</v>
      </c>
      <c r="UM74" s="39" t="s">
        <v>2418</v>
      </c>
      <c r="UN74" s="39">
        <v>0</v>
      </c>
      <c r="UO74" s="39" t="s">
        <v>383</v>
      </c>
      <c r="UP74" s="39" t="s">
        <v>383</v>
      </c>
      <c r="UQ74" s="39" t="s">
        <v>383</v>
      </c>
      <c r="UR74" s="39" t="s">
        <v>383</v>
      </c>
      <c r="US74" s="39" t="s">
        <v>383</v>
      </c>
      <c r="UT74" s="39" t="s">
        <v>383</v>
      </c>
      <c r="UU74" s="39" t="s">
        <v>383</v>
      </c>
      <c r="UV74" s="39">
        <v>0</v>
      </c>
      <c r="UW74" s="39" t="s">
        <v>383</v>
      </c>
      <c r="UX74" s="39" t="s">
        <v>2943</v>
      </c>
      <c r="UY74" s="39" t="s">
        <v>2435</v>
      </c>
      <c r="UZ74" s="39">
        <v>0</v>
      </c>
      <c r="VA74" s="39">
        <v>0</v>
      </c>
      <c r="VB74" s="39">
        <v>0</v>
      </c>
      <c r="VC74" s="39">
        <v>0</v>
      </c>
      <c r="VD74" s="39">
        <v>0</v>
      </c>
      <c r="VE74" s="39">
        <v>0</v>
      </c>
      <c r="VF74" s="39">
        <v>1</v>
      </c>
      <c r="VG74" s="39">
        <v>0</v>
      </c>
      <c r="VH74" s="39"/>
      <c r="VI74" s="39">
        <v>1</v>
      </c>
      <c r="VJ74" s="39">
        <v>1</v>
      </c>
      <c r="VK74" s="39">
        <v>1</v>
      </c>
      <c r="VL74" s="39"/>
      <c r="VM74" s="39">
        <v>0</v>
      </c>
      <c r="VN74" s="39">
        <v>0</v>
      </c>
      <c r="VO74" s="39"/>
      <c r="VP74" s="39">
        <v>0</v>
      </c>
      <c r="VQ74" s="39">
        <v>0</v>
      </c>
      <c r="VR74" s="39">
        <v>0</v>
      </c>
      <c r="VS74" s="39">
        <v>0</v>
      </c>
      <c r="VT74" s="39"/>
      <c r="VU74" s="39">
        <v>0</v>
      </c>
      <c r="VV74" s="39" t="s">
        <v>3635</v>
      </c>
      <c r="VW74" s="39" t="s">
        <v>2720</v>
      </c>
      <c r="VX74" s="39">
        <v>0</v>
      </c>
      <c r="VY74" s="39">
        <v>1</v>
      </c>
      <c r="VZ74" s="39">
        <v>0</v>
      </c>
      <c r="WA74" s="39">
        <v>0</v>
      </c>
      <c r="WB74" s="39">
        <v>0</v>
      </c>
      <c r="WC74" s="39">
        <v>0</v>
      </c>
      <c r="WD74" s="39">
        <v>0</v>
      </c>
      <c r="WE74" s="39">
        <v>0</v>
      </c>
      <c r="WF74" s="39">
        <v>0</v>
      </c>
      <c r="WG74" s="39">
        <v>0</v>
      </c>
      <c r="WH74" s="39">
        <v>0</v>
      </c>
      <c r="WI74" s="39">
        <v>0</v>
      </c>
      <c r="WJ74" s="39">
        <v>0</v>
      </c>
      <c r="WK74" s="39">
        <v>0</v>
      </c>
      <c r="WL74" s="39"/>
      <c r="WM74" s="39"/>
      <c r="WN74" s="39"/>
      <c r="WO74" s="39">
        <f t="shared" si="8"/>
        <v>1</v>
      </c>
      <c r="WP74" s="39" t="s">
        <v>2593</v>
      </c>
      <c r="WQ74" s="39"/>
      <c r="WR74" s="39" t="s">
        <v>2435</v>
      </c>
      <c r="WS74" s="39">
        <v>0</v>
      </c>
      <c r="WT74" s="39">
        <v>0</v>
      </c>
      <c r="WU74" s="39">
        <v>0</v>
      </c>
      <c r="WV74" s="39">
        <v>0</v>
      </c>
      <c r="WW74" s="39">
        <v>0</v>
      </c>
      <c r="WX74" s="39">
        <v>0</v>
      </c>
      <c r="WY74" s="39">
        <v>0</v>
      </c>
      <c r="WZ74" s="39">
        <v>0</v>
      </c>
      <c r="XA74" s="39">
        <v>0</v>
      </c>
      <c r="XB74" s="39">
        <v>1</v>
      </c>
      <c r="XC74" s="39">
        <v>0</v>
      </c>
      <c r="XD74" s="39"/>
      <c r="XE74" s="39"/>
      <c r="XF74" s="39">
        <f t="shared" si="5"/>
        <v>0</v>
      </c>
      <c r="XG74" s="39" t="s">
        <v>2447</v>
      </c>
      <c r="XH74" s="39">
        <v>1</v>
      </c>
      <c r="XI74" s="39">
        <v>0</v>
      </c>
      <c r="XJ74" s="39">
        <v>0</v>
      </c>
      <c r="XK74" s="39">
        <v>0</v>
      </c>
      <c r="XL74" s="39">
        <v>0</v>
      </c>
      <c r="XM74" s="39"/>
      <c r="XN74" s="39"/>
      <c r="XO74" s="57" t="e">
        <f>SUM(XF74+WO74+VA74+UD74+TR74+TD74+#REF!)</f>
        <v>#REF!</v>
      </c>
      <c r="XP74" s="57">
        <v>3</v>
      </c>
      <c r="XQ74" s="56">
        <v>0</v>
      </c>
    </row>
    <row r="75" spans="1:641" ht="15" customHeight="1" x14ac:dyDescent="0.2">
      <c r="A75" s="63">
        <v>42437</v>
      </c>
      <c r="B75" s="63" t="s">
        <v>1250</v>
      </c>
      <c r="C75" s="52" t="s">
        <v>1420</v>
      </c>
      <c r="D75" s="39" t="s">
        <v>2920</v>
      </c>
      <c r="E75" s="52" t="s">
        <v>3945</v>
      </c>
      <c r="F75" s="52" t="s">
        <v>4181</v>
      </c>
      <c r="G75" s="52">
        <v>8.8902900000000002</v>
      </c>
      <c r="H75" s="52">
        <v>-79.964789999999994</v>
      </c>
      <c r="I75" s="52">
        <v>8.8902319869999999</v>
      </c>
      <c r="J75" s="52">
        <v>-79.964725020000003</v>
      </c>
      <c r="K75" s="52">
        <v>-79.964789999999994</v>
      </c>
      <c r="L75" s="52">
        <v>197.05450566600001</v>
      </c>
      <c r="M75" s="39">
        <v>12</v>
      </c>
      <c r="N75" s="39"/>
      <c r="O75" s="39">
        <v>3</v>
      </c>
      <c r="P75" s="39" t="s">
        <v>4182</v>
      </c>
      <c r="Q75" s="39">
        <v>1</v>
      </c>
      <c r="R75" s="41">
        <v>59</v>
      </c>
      <c r="S75" s="39">
        <v>2</v>
      </c>
      <c r="T75" s="39">
        <v>1</v>
      </c>
      <c r="U75" s="39" t="s">
        <v>2454</v>
      </c>
      <c r="V75" s="39" t="s">
        <v>2455</v>
      </c>
      <c r="W75" s="39" t="s">
        <v>383</v>
      </c>
      <c r="X75" s="39" t="s">
        <v>383</v>
      </c>
      <c r="Y75" s="39" t="s">
        <v>3607</v>
      </c>
      <c r="Z75" s="39" t="s">
        <v>383</v>
      </c>
      <c r="AA75" s="39" t="s">
        <v>383</v>
      </c>
      <c r="AB75" s="39" t="s">
        <v>383</v>
      </c>
      <c r="AC75" s="39" t="s">
        <v>383</v>
      </c>
      <c r="AD75" s="39" t="s">
        <v>383</v>
      </c>
      <c r="AE75" s="39" t="s">
        <v>383</v>
      </c>
      <c r="AF75" s="39"/>
      <c r="AG75" s="39" t="s">
        <v>2401</v>
      </c>
      <c r="AH75" s="39" t="s">
        <v>383</v>
      </c>
      <c r="AI75" s="39">
        <v>0</v>
      </c>
      <c r="AJ75" s="39">
        <v>0</v>
      </c>
      <c r="AK75" s="39">
        <v>0</v>
      </c>
      <c r="AL75" s="39">
        <v>1</v>
      </c>
      <c r="AM75" s="39">
        <v>0</v>
      </c>
      <c r="AN75" s="39">
        <v>0</v>
      </c>
      <c r="AO75" s="39">
        <v>0</v>
      </c>
      <c r="AP75" s="39"/>
      <c r="AQ75" s="39">
        <v>0</v>
      </c>
      <c r="AR75" s="39"/>
      <c r="AS75" s="39">
        <v>43</v>
      </c>
      <c r="AT75" s="39">
        <v>59</v>
      </c>
      <c r="AU75" s="39">
        <v>2</v>
      </c>
      <c r="AV75" s="39" t="s">
        <v>3152</v>
      </c>
      <c r="AW75" s="39">
        <v>1</v>
      </c>
      <c r="AX75" s="39" t="s">
        <v>383</v>
      </c>
      <c r="AY75" s="39">
        <v>1</v>
      </c>
      <c r="AZ75" s="39">
        <v>0</v>
      </c>
      <c r="BA75" s="39">
        <v>0</v>
      </c>
      <c r="BB75" s="39">
        <v>0</v>
      </c>
      <c r="BC75" s="39"/>
      <c r="BD75" s="39">
        <v>2</v>
      </c>
      <c r="BE75" s="39" t="s">
        <v>383</v>
      </c>
      <c r="BF75" s="39">
        <v>0</v>
      </c>
      <c r="BG75" s="39">
        <v>1</v>
      </c>
      <c r="BH75" s="39">
        <v>0</v>
      </c>
      <c r="BI75" s="39">
        <v>0</v>
      </c>
      <c r="BJ75" s="39"/>
      <c r="BK75" s="39">
        <v>4</v>
      </c>
      <c r="BL75" s="39">
        <v>1</v>
      </c>
      <c r="BM75" s="64" t="s">
        <v>383</v>
      </c>
      <c r="BN75" s="39">
        <v>1</v>
      </c>
      <c r="BO75" s="39">
        <v>0</v>
      </c>
      <c r="BP75" s="39">
        <v>0</v>
      </c>
      <c r="BQ75" s="39">
        <v>0</v>
      </c>
      <c r="BR75" s="39">
        <v>0</v>
      </c>
      <c r="BS75" s="39">
        <v>0</v>
      </c>
      <c r="BT75" s="39">
        <v>0</v>
      </c>
      <c r="BU75" s="39"/>
      <c r="BV75" s="39">
        <v>3</v>
      </c>
      <c r="BW75" s="39">
        <v>3</v>
      </c>
      <c r="BX75" s="39"/>
      <c r="BY75" s="39">
        <v>0</v>
      </c>
      <c r="BZ75" s="39">
        <v>0</v>
      </c>
      <c r="CA75" s="39">
        <v>1</v>
      </c>
      <c r="CB75" s="39">
        <v>0</v>
      </c>
      <c r="CC75" s="39"/>
      <c r="CD75" s="39">
        <v>3</v>
      </c>
      <c r="CE75" s="39">
        <v>1</v>
      </c>
      <c r="CF75" s="39"/>
      <c r="CG75" s="39">
        <v>3</v>
      </c>
      <c r="CH75" s="39"/>
      <c r="CI75" s="39">
        <v>3</v>
      </c>
      <c r="CJ75" s="39">
        <v>3</v>
      </c>
      <c r="CK75" s="39"/>
      <c r="CL75" s="39" t="s">
        <v>4183</v>
      </c>
      <c r="CM75" s="39"/>
      <c r="CN75" s="39">
        <v>0</v>
      </c>
      <c r="CO75" s="39">
        <v>0</v>
      </c>
      <c r="CP75" s="39">
        <v>0</v>
      </c>
      <c r="CQ75" s="39"/>
      <c r="CR75" s="39">
        <v>0</v>
      </c>
      <c r="CS75" s="39"/>
      <c r="CT75" s="39">
        <v>0</v>
      </c>
      <c r="CU75" s="39">
        <v>1</v>
      </c>
      <c r="CV75" s="39">
        <v>1</v>
      </c>
      <c r="CW75" s="39"/>
      <c r="CX75" s="39">
        <v>1</v>
      </c>
      <c r="CY75" s="39">
        <v>1</v>
      </c>
      <c r="CZ75" s="41">
        <v>1</v>
      </c>
      <c r="DA75" s="39">
        <v>0</v>
      </c>
      <c r="DB75" s="39"/>
      <c r="DC75" s="39">
        <v>0</v>
      </c>
      <c r="DD75" s="39"/>
      <c r="DE75" s="39">
        <v>1</v>
      </c>
      <c r="DF75" s="41">
        <v>1</v>
      </c>
      <c r="DG75" s="39">
        <v>0</v>
      </c>
      <c r="DH75" s="39"/>
      <c r="DI75" s="39">
        <v>0</v>
      </c>
      <c r="DJ75" s="39"/>
      <c r="DK75" s="39"/>
      <c r="DL75" s="39">
        <v>0</v>
      </c>
      <c r="DM75" s="39"/>
      <c r="DN75" s="39">
        <v>0</v>
      </c>
      <c r="DO75" s="39"/>
      <c r="DP75" s="39">
        <v>1</v>
      </c>
      <c r="DQ75" s="39">
        <v>1</v>
      </c>
      <c r="DR75" s="39">
        <v>0</v>
      </c>
      <c r="DS75" s="39"/>
      <c r="DT75" s="39">
        <v>0</v>
      </c>
      <c r="DU75" s="39"/>
      <c r="DV75" s="39">
        <v>0</v>
      </c>
      <c r="DW75" s="39"/>
      <c r="DX75" s="39">
        <v>0</v>
      </c>
      <c r="DY75" s="39"/>
      <c r="DZ75" s="39">
        <v>1</v>
      </c>
      <c r="EA75" s="39" t="s">
        <v>3860</v>
      </c>
      <c r="EB75" s="39">
        <v>0</v>
      </c>
      <c r="EC75" s="39">
        <v>1</v>
      </c>
      <c r="ED75" s="39" t="s">
        <v>4184</v>
      </c>
      <c r="EE75" s="39" t="s">
        <v>2817</v>
      </c>
      <c r="EF75" s="39">
        <v>0</v>
      </c>
      <c r="EG75" s="39"/>
      <c r="EH75" s="39">
        <v>1</v>
      </c>
      <c r="EI75" s="39" t="s">
        <v>2413</v>
      </c>
      <c r="EJ75" s="39" t="s">
        <v>2413</v>
      </c>
      <c r="EK75" s="64" t="s">
        <v>2410</v>
      </c>
      <c r="EL75" s="39" t="s">
        <v>2665</v>
      </c>
      <c r="EM75" s="39" t="s">
        <v>2464</v>
      </c>
      <c r="EN75" s="39">
        <v>0</v>
      </c>
      <c r="EO75" s="39">
        <v>1</v>
      </c>
      <c r="EP75" s="39" t="s">
        <v>4185</v>
      </c>
      <c r="EQ75" s="39" t="s">
        <v>2413</v>
      </c>
      <c r="ER75" s="39" t="s">
        <v>2466</v>
      </c>
      <c r="ES75" s="39" t="s">
        <v>2664</v>
      </c>
      <c r="ET75" s="39" t="s">
        <v>2415</v>
      </c>
      <c r="EU75" s="39">
        <v>0</v>
      </c>
      <c r="EV75" s="39">
        <v>0</v>
      </c>
      <c r="EW75" s="39" t="s">
        <v>383</v>
      </c>
      <c r="EX75" s="39" t="s">
        <v>383</v>
      </c>
      <c r="EY75" s="39" t="s">
        <v>383</v>
      </c>
      <c r="EZ75" s="39" t="s">
        <v>383</v>
      </c>
      <c r="FA75" s="39" t="s">
        <v>383</v>
      </c>
      <c r="FB75" s="39" t="s">
        <v>383</v>
      </c>
      <c r="FC75" s="39">
        <v>1</v>
      </c>
      <c r="FD75" s="39" t="s">
        <v>2998</v>
      </c>
      <c r="FE75" s="39" t="s">
        <v>2498</v>
      </c>
      <c r="FF75" s="39" t="s">
        <v>2466</v>
      </c>
      <c r="FG75" s="39" t="s">
        <v>2728</v>
      </c>
      <c r="FH75" s="39" t="s">
        <v>2415</v>
      </c>
      <c r="FI75" s="39">
        <v>0</v>
      </c>
      <c r="FJ75" s="39">
        <v>1</v>
      </c>
      <c r="FK75" s="39" t="s">
        <v>3140</v>
      </c>
      <c r="FL75" s="39" t="s">
        <v>2498</v>
      </c>
      <c r="FM75" s="39" t="s">
        <v>2466</v>
      </c>
      <c r="FN75" s="39" t="s">
        <v>4186</v>
      </c>
      <c r="FO75" s="39" t="s">
        <v>2415</v>
      </c>
      <c r="FP75" s="39" t="s">
        <v>383</v>
      </c>
      <c r="FQ75" s="39">
        <v>1</v>
      </c>
      <c r="FR75" s="39">
        <v>1</v>
      </c>
      <c r="FS75" s="39" t="s">
        <v>2409</v>
      </c>
      <c r="FT75" s="39" t="s">
        <v>2462</v>
      </c>
      <c r="FU75" s="39" t="s">
        <v>2817</v>
      </c>
      <c r="FV75" s="39" t="s">
        <v>2469</v>
      </c>
      <c r="FW75" s="39">
        <v>0</v>
      </c>
      <c r="FX75" s="39">
        <v>0</v>
      </c>
      <c r="FY75" s="39" t="s">
        <v>383</v>
      </c>
      <c r="FZ75" s="39" t="s">
        <v>383</v>
      </c>
      <c r="GA75" s="39" t="s">
        <v>383</v>
      </c>
      <c r="GB75" s="39" t="s">
        <v>383</v>
      </c>
      <c r="GC75" s="39" t="s">
        <v>383</v>
      </c>
      <c r="GD75" s="39" t="s">
        <v>383</v>
      </c>
      <c r="GE75" s="39">
        <v>1</v>
      </c>
      <c r="GF75" s="39" t="s">
        <v>2781</v>
      </c>
      <c r="GG75" s="39" t="s">
        <v>2413</v>
      </c>
      <c r="GH75" s="39" t="s">
        <v>2410</v>
      </c>
      <c r="GI75" s="39" t="s">
        <v>2817</v>
      </c>
      <c r="GJ75" s="39" t="s">
        <v>2469</v>
      </c>
      <c r="GK75" s="39">
        <v>0</v>
      </c>
      <c r="GL75" s="39">
        <v>1</v>
      </c>
      <c r="GM75" s="39" t="s">
        <v>4187</v>
      </c>
      <c r="GN75" s="39" t="s">
        <v>383</v>
      </c>
      <c r="GO75" s="39" t="s">
        <v>383</v>
      </c>
      <c r="GP75" s="39" t="s">
        <v>2462</v>
      </c>
      <c r="GQ75" s="39" t="s">
        <v>383</v>
      </c>
      <c r="GR75" s="39" t="s">
        <v>383</v>
      </c>
      <c r="GS75" s="39">
        <v>0</v>
      </c>
      <c r="GT75" s="39">
        <v>1</v>
      </c>
      <c r="GU75" s="39">
        <v>100</v>
      </c>
      <c r="GV75" s="39"/>
      <c r="GW75" s="39">
        <v>1</v>
      </c>
      <c r="GX75" s="39">
        <v>5</v>
      </c>
      <c r="GY75" s="39"/>
      <c r="GZ75" s="39">
        <v>1</v>
      </c>
      <c r="HA75" s="39">
        <v>5</v>
      </c>
      <c r="HB75" s="39"/>
      <c r="HC75" s="39">
        <v>0</v>
      </c>
      <c r="HD75" s="39" t="s">
        <v>383</v>
      </c>
      <c r="HE75" s="39"/>
      <c r="HF75" s="39">
        <v>0</v>
      </c>
      <c r="HG75" s="39" t="s">
        <v>383</v>
      </c>
      <c r="HH75" s="39"/>
      <c r="HI75" s="39">
        <v>1</v>
      </c>
      <c r="HJ75" s="39">
        <v>10</v>
      </c>
      <c r="HK75" s="39"/>
      <c r="HL75" s="39">
        <v>0</v>
      </c>
      <c r="HM75" s="39" t="s">
        <v>383</v>
      </c>
      <c r="HN75" s="39"/>
      <c r="HO75" s="39">
        <v>0</v>
      </c>
      <c r="HP75" s="39" t="s">
        <v>383</v>
      </c>
      <c r="HQ75" s="39">
        <v>1</v>
      </c>
      <c r="HR75" s="39">
        <v>50</v>
      </c>
      <c r="HS75" s="39">
        <v>0</v>
      </c>
      <c r="HT75" s="39"/>
      <c r="HU75" s="39" t="s">
        <v>383</v>
      </c>
      <c r="HV75" s="39" t="s">
        <v>383</v>
      </c>
      <c r="HW75" s="39"/>
      <c r="HX75" s="39" t="s">
        <v>383</v>
      </c>
      <c r="HY75" s="39" t="s">
        <v>2472</v>
      </c>
      <c r="HZ75" s="39"/>
      <c r="IA75" s="39" t="s">
        <v>1734</v>
      </c>
      <c r="IB75" s="39"/>
      <c r="IC75" s="39">
        <v>0</v>
      </c>
      <c r="ID75" s="39">
        <v>0</v>
      </c>
      <c r="IE75" s="39" t="s">
        <v>383</v>
      </c>
      <c r="IF75" s="39" t="s">
        <v>383</v>
      </c>
      <c r="IG75" s="39">
        <v>1</v>
      </c>
      <c r="IH75" s="39">
        <v>3</v>
      </c>
      <c r="II75" s="39">
        <v>0</v>
      </c>
      <c r="IJ75" s="39">
        <v>0</v>
      </c>
      <c r="IK75" s="39" t="s">
        <v>383</v>
      </c>
      <c r="IL75" s="39">
        <v>0</v>
      </c>
      <c r="IM75" s="39">
        <v>0</v>
      </c>
      <c r="IN75" s="39" t="s">
        <v>383</v>
      </c>
      <c r="IO75" s="39" t="s">
        <v>383</v>
      </c>
      <c r="IP75" s="39" t="s">
        <v>383</v>
      </c>
      <c r="IQ75" s="39">
        <v>0</v>
      </c>
      <c r="IR75" s="39">
        <v>0</v>
      </c>
      <c r="IS75" s="39" t="s">
        <v>383</v>
      </c>
      <c r="IT75" s="39" t="s">
        <v>383</v>
      </c>
      <c r="IU75" s="39" t="s">
        <v>383</v>
      </c>
      <c r="IV75" s="39">
        <v>0</v>
      </c>
      <c r="IW75" s="39">
        <v>0</v>
      </c>
      <c r="IX75" s="39" t="s">
        <v>383</v>
      </c>
      <c r="IY75" s="39" t="s">
        <v>383</v>
      </c>
      <c r="IZ75" s="39" t="s">
        <v>383</v>
      </c>
      <c r="JA75" s="39">
        <v>0</v>
      </c>
      <c r="JB75" s="39">
        <v>0</v>
      </c>
      <c r="JC75" s="39" t="s">
        <v>383</v>
      </c>
      <c r="JD75" s="39" t="s">
        <v>383</v>
      </c>
      <c r="JE75" s="39" t="s">
        <v>383</v>
      </c>
      <c r="JF75" s="39">
        <v>0</v>
      </c>
      <c r="JG75" s="39">
        <v>0</v>
      </c>
      <c r="JH75" s="39" t="s">
        <v>383</v>
      </c>
      <c r="JI75" s="39" t="s">
        <v>383</v>
      </c>
      <c r="JJ75" s="39">
        <v>0</v>
      </c>
      <c r="JK75" s="39">
        <v>0</v>
      </c>
      <c r="JL75" s="39" t="s">
        <v>383</v>
      </c>
      <c r="JM75" s="39" t="s">
        <v>383</v>
      </c>
      <c r="JN75" s="39" t="s">
        <v>383</v>
      </c>
      <c r="JO75" s="39">
        <v>1</v>
      </c>
      <c r="JP75" s="39">
        <v>1</v>
      </c>
      <c r="JQ75" s="39">
        <v>1</v>
      </c>
      <c r="JR75" s="39">
        <v>1</v>
      </c>
      <c r="JS75" s="39">
        <v>0</v>
      </c>
      <c r="JT75" s="39">
        <v>0</v>
      </c>
      <c r="JU75" s="39">
        <v>0</v>
      </c>
      <c r="JV75" s="39">
        <v>1</v>
      </c>
      <c r="JW75" s="39">
        <v>1</v>
      </c>
      <c r="JX75" s="39">
        <v>0</v>
      </c>
      <c r="JY75" s="39">
        <v>0</v>
      </c>
      <c r="JZ75" s="39">
        <v>2</v>
      </c>
      <c r="KA75" s="39">
        <v>2</v>
      </c>
      <c r="KB75" s="39">
        <v>0</v>
      </c>
      <c r="KC75" s="39">
        <v>0</v>
      </c>
      <c r="KD75" s="39">
        <v>1</v>
      </c>
      <c r="KE75" s="39">
        <v>15</v>
      </c>
      <c r="KF75" s="39">
        <v>50</v>
      </c>
      <c r="KG75" s="39"/>
      <c r="KH75" s="39">
        <v>7</v>
      </c>
      <c r="KI75" s="39">
        <v>5</v>
      </c>
      <c r="KJ75" s="39"/>
      <c r="KK75" s="39">
        <v>0</v>
      </c>
      <c r="KL75" s="39"/>
      <c r="KM75" s="39"/>
      <c r="KN75" s="39">
        <v>2</v>
      </c>
      <c r="KO75" s="39">
        <v>15000</v>
      </c>
      <c r="KP75" s="39" t="s">
        <v>4188</v>
      </c>
      <c r="KQ75" s="39">
        <v>1</v>
      </c>
      <c r="KR75" s="39">
        <v>30</v>
      </c>
      <c r="KS75" s="39" t="s">
        <v>4189</v>
      </c>
      <c r="KT75" s="64" t="s">
        <v>4190</v>
      </c>
      <c r="KU75" s="39">
        <v>1</v>
      </c>
      <c r="KV75" s="39">
        <v>0</v>
      </c>
      <c r="KW75" s="39">
        <v>0</v>
      </c>
      <c r="KX75" s="39">
        <v>1</v>
      </c>
      <c r="KY75" s="39">
        <v>0</v>
      </c>
      <c r="KZ75" s="39">
        <v>0</v>
      </c>
      <c r="LA75" s="39">
        <v>0</v>
      </c>
      <c r="LB75" s="39">
        <v>0</v>
      </c>
      <c r="LC75" s="39">
        <v>1</v>
      </c>
      <c r="LD75" s="39" t="s">
        <v>4191</v>
      </c>
      <c r="LE75" s="39">
        <v>4</v>
      </c>
      <c r="LF75" s="39">
        <v>0</v>
      </c>
      <c r="LG75" s="39">
        <v>1</v>
      </c>
      <c r="LH75" s="39">
        <v>1</v>
      </c>
      <c r="LI75" s="39">
        <v>0</v>
      </c>
      <c r="LJ75" s="39" t="s">
        <v>3612</v>
      </c>
      <c r="LK75" s="39" t="s">
        <v>2421</v>
      </c>
      <c r="LL75" s="39">
        <v>1</v>
      </c>
      <c r="LM75" s="39">
        <v>0</v>
      </c>
      <c r="LN75" s="39">
        <v>0</v>
      </c>
      <c r="LO75" s="39">
        <v>0</v>
      </c>
      <c r="LP75" s="39">
        <v>0</v>
      </c>
      <c r="LQ75" s="39"/>
      <c r="LR75" s="39">
        <v>1</v>
      </c>
      <c r="LS75" s="39"/>
      <c r="LT75" s="39">
        <v>18</v>
      </c>
      <c r="LU75" s="39" t="s">
        <v>2806</v>
      </c>
      <c r="LV75" s="39">
        <v>1</v>
      </c>
      <c r="LW75" s="39">
        <v>0</v>
      </c>
      <c r="LX75" s="39">
        <v>0</v>
      </c>
      <c r="LY75" s="39"/>
      <c r="LZ75" s="39">
        <v>1</v>
      </c>
      <c r="MA75" s="39">
        <v>1</v>
      </c>
      <c r="MB75" s="39">
        <v>0</v>
      </c>
      <c r="MC75" s="39">
        <v>1</v>
      </c>
      <c r="MD75" s="39">
        <v>0</v>
      </c>
      <c r="ME75" s="39">
        <v>0</v>
      </c>
      <c r="MF75" s="39"/>
      <c r="MG75" s="39">
        <v>0</v>
      </c>
      <c r="MH75" s="39"/>
      <c r="MI75" s="39">
        <v>1</v>
      </c>
      <c r="MJ75" s="39"/>
      <c r="MK75" s="39">
        <v>0</v>
      </c>
      <c r="ML75" s="39">
        <v>1</v>
      </c>
      <c r="MM75" s="39">
        <v>1</v>
      </c>
      <c r="MN75" s="39">
        <v>0</v>
      </c>
      <c r="MO75" s="39"/>
      <c r="MP75" s="39"/>
      <c r="MQ75" s="39">
        <v>1</v>
      </c>
      <c r="MR75" s="39">
        <v>0</v>
      </c>
      <c r="MS75" s="39"/>
      <c r="MT75" s="39"/>
      <c r="MU75" s="39"/>
      <c r="MV75" s="39">
        <v>1</v>
      </c>
      <c r="MW75" s="39" t="s">
        <v>2586</v>
      </c>
      <c r="MX75" s="39">
        <v>0</v>
      </c>
      <c r="MY75" s="39">
        <v>0</v>
      </c>
      <c r="MZ75" s="39">
        <v>1</v>
      </c>
      <c r="NA75" s="39">
        <v>0</v>
      </c>
      <c r="NB75" s="39">
        <v>0</v>
      </c>
      <c r="NC75" s="39">
        <v>0</v>
      </c>
      <c r="ND75" s="39">
        <v>0</v>
      </c>
      <c r="NE75" s="39">
        <v>0</v>
      </c>
      <c r="NF75" s="39">
        <v>0</v>
      </c>
      <c r="NG75" s="39"/>
      <c r="NH75" s="39" t="s">
        <v>3511</v>
      </c>
      <c r="NI75" s="39"/>
      <c r="NJ75" s="39" t="s">
        <v>2428</v>
      </c>
      <c r="NK75" s="39" t="s">
        <v>2478</v>
      </c>
      <c r="NL75" s="39" t="s">
        <v>4192</v>
      </c>
      <c r="NM75" s="39">
        <v>0</v>
      </c>
      <c r="NN75" s="39"/>
      <c r="NO75" s="39"/>
      <c r="NP75" s="39"/>
      <c r="NQ75" s="39"/>
      <c r="NR75" s="39"/>
      <c r="NS75" s="39"/>
      <c r="NT75" s="39"/>
      <c r="NU75" s="39"/>
      <c r="NV75" s="39"/>
      <c r="NW75" s="39">
        <v>0</v>
      </c>
      <c r="NX75" s="39"/>
      <c r="NY75" s="39">
        <v>1</v>
      </c>
      <c r="NZ75" s="39">
        <v>1</v>
      </c>
      <c r="OA75" s="39" t="s">
        <v>3631</v>
      </c>
      <c r="OB75" s="39">
        <v>1</v>
      </c>
      <c r="OC75" s="39">
        <v>1</v>
      </c>
      <c r="OD75" s="39">
        <v>1</v>
      </c>
      <c r="OE75" s="39">
        <v>1</v>
      </c>
      <c r="OF75" s="39">
        <v>0</v>
      </c>
      <c r="OG75" s="39">
        <v>0</v>
      </c>
      <c r="OH75" s="39">
        <v>0</v>
      </c>
      <c r="OI75" s="39">
        <v>0</v>
      </c>
      <c r="OJ75" s="39"/>
      <c r="OK75" s="39">
        <v>1</v>
      </c>
      <c r="OL75" s="39"/>
      <c r="OM75" s="39" t="s">
        <v>2434</v>
      </c>
      <c r="ON75" s="39">
        <v>1</v>
      </c>
      <c r="OO75" s="39">
        <v>0</v>
      </c>
      <c r="OP75" s="39">
        <v>0</v>
      </c>
      <c r="OQ75" s="39">
        <v>0</v>
      </c>
      <c r="OR75" s="39">
        <v>0</v>
      </c>
      <c r="OS75" s="39">
        <v>0</v>
      </c>
      <c r="OT75" s="39">
        <v>0</v>
      </c>
      <c r="OU75" s="39">
        <v>0</v>
      </c>
      <c r="OV75" s="39">
        <v>0</v>
      </c>
      <c r="OW75" s="39">
        <v>0</v>
      </c>
      <c r="OX75" s="39"/>
      <c r="OY75" s="39"/>
      <c r="OZ75" s="39" t="s">
        <v>1241</v>
      </c>
      <c r="PA75" s="39">
        <v>0</v>
      </c>
      <c r="PB75" s="39">
        <v>0</v>
      </c>
      <c r="PC75" s="39">
        <v>0</v>
      </c>
      <c r="PD75" s="39">
        <v>0</v>
      </c>
      <c r="PE75" s="39">
        <v>1</v>
      </c>
      <c r="PF75" s="39">
        <v>0</v>
      </c>
      <c r="PG75" s="39">
        <v>0</v>
      </c>
      <c r="PH75" s="39"/>
      <c r="PI75" s="39">
        <v>1</v>
      </c>
      <c r="PJ75" s="64" t="s">
        <v>1979</v>
      </c>
      <c r="PK75" s="39">
        <v>0</v>
      </c>
      <c r="PL75" s="39">
        <v>0</v>
      </c>
      <c r="PM75" s="39">
        <v>0</v>
      </c>
      <c r="PN75" s="39">
        <v>0</v>
      </c>
      <c r="PO75" s="39">
        <v>0</v>
      </c>
      <c r="PP75" s="39">
        <v>0</v>
      </c>
      <c r="PQ75" s="39">
        <v>0</v>
      </c>
      <c r="PR75" s="39">
        <v>0</v>
      </c>
      <c r="PS75" s="39">
        <v>1</v>
      </c>
      <c r="PT75" s="39" t="s">
        <v>2436</v>
      </c>
      <c r="PU75" s="39"/>
      <c r="PV75" s="39"/>
      <c r="PW75" s="39">
        <v>1</v>
      </c>
      <c r="PX75" s="39">
        <v>1</v>
      </c>
      <c r="PY75" s="39"/>
      <c r="PZ75" s="39" t="s">
        <v>383</v>
      </c>
      <c r="QA75" s="39" t="s">
        <v>2943</v>
      </c>
      <c r="QB75" s="39"/>
      <c r="QC75" s="39"/>
      <c r="QD75" s="39">
        <v>1</v>
      </c>
      <c r="QE75" s="39">
        <v>1</v>
      </c>
      <c r="QF75" s="39">
        <v>0</v>
      </c>
      <c r="QG75" s="39">
        <v>0</v>
      </c>
      <c r="QH75" s="39">
        <v>0</v>
      </c>
      <c r="QI75" s="39">
        <v>0</v>
      </c>
      <c r="QJ75" s="39">
        <v>0</v>
      </c>
      <c r="QK75" s="39">
        <v>0</v>
      </c>
      <c r="QL75" s="39"/>
      <c r="QM75" s="39" t="s">
        <v>2442</v>
      </c>
      <c r="QN75" s="39">
        <v>1</v>
      </c>
      <c r="QO75" s="39">
        <v>0</v>
      </c>
      <c r="QP75" s="39">
        <v>0</v>
      </c>
      <c r="QQ75" s="39">
        <v>0</v>
      </c>
      <c r="QR75" s="39">
        <v>0</v>
      </c>
      <c r="QS75" s="39"/>
      <c r="QT75" s="39" t="s">
        <v>2442</v>
      </c>
      <c r="QU75" s="39">
        <v>0</v>
      </c>
      <c r="QV75" s="39">
        <v>1</v>
      </c>
      <c r="QW75" s="39">
        <v>0</v>
      </c>
      <c r="QX75" s="39">
        <v>0</v>
      </c>
      <c r="QY75" s="39">
        <v>0</v>
      </c>
      <c r="QZ75" s="39">
        <v>0</v>
      </c>
      <c r="RA75" s="39">
        <v>0</v>
      </c>
      <c r="RB75" s="39"/>
      <c r="RC75" s="39">
        <v>1</v>
      </c>
      <c r="RD75" s="39">
        <v>1</v>
      </c>
      <c r="RE75" s="39">
        <v>1</v>
      </c>
      <c r="RF75" s="39"/>
      <c r="RG75" s="39">
        <v>1</v>
      </c>
      <c r="RH75" s="39">
        <v>1</v>
      </c>
      <c r="RI75" s="39"/>
      <c r="RJ75" s="39">
        <v>0</v>
      </c>
      <c r="RK75" s="39">
        <v>0</v>
      </c>
      <c r="RL75" s="39"/>
      <c r="RM75" s="39">
        <v>1</v>
      </c>
      <c r="RN75" s="64">
        <v>1</v>
      </c>
      <c r="RO75" s="64"/>
      <c r="RP75" s="39">
        <v>0</v>
      </c>
      <c r="RQ75" s="39"/>
      <c r="RR75" s="39" t="s">
        <v>2435</v>
      </c>
      <c r="RS75" s="39">
        <v>0</v>
      </c>
      <c r="RT75" s="39">
        <v>0</v>
      </c>
      <c r="RU75" s="39">
        <v>0</v>
      </c>
      <c r="RV75" s="39">
        <v>0</v>
      </c>
      <c r="RW75" s="39">
        <v>0</v>
      </c>
      <c r="RX75" s="39">
        <v>0</v>
      </c>
      <c r="RY75" s="39">
        <v>0</v>
      </c>
      <c r="RZ75" s="39">
        <v>0</v>
      </c>
      <c r="SA75" s="39">
        <v>0</v>
      </c>
      <c r="SB75" s="39">
        <v>0</v>
      </c>
      <c r="SC75" s="39">
        <v>0</v>
      </c>
      <c r="SD75" s="39">
        <v>0</v>
      </c>
      <c r="SE75" s="39">
        <v>1</v>
      </c>
      <c r="SF75" s="39">
        <v>0</v>
      </c>
      <c r="SG75" s="39"/>
      <c r="SH75" s="39"/>
      <c r="SI75" s="39" t="s">
        <v>2435</v>
      </c>
      <c r="SJ75" s="39">
        <v>0</v>
      </c>
      <c r="SK75" s="39">
        <v>0</v>
      </c>
      <c r="SL75" s="39">
        <v>0</v>
      </c>
      <c r="SM75" s="39">
        <v>0</v>
      </c>
      <c r="SN75" s="39">
        <v>0</v>
      </c>
      <c r="SO75" s="39">
        <v>0</v>
      </c>
      <c r="SP75" s="39">
        <v>0</v>
      </c>
      <c r="SQ75" s="39">
        <v>0</v>
      </c>
      <c r="SR75" s="39">
        <v>0</v>
      </c>
      <c r="SS75" s="39">
        <v>1</v>
      </c>
      <c r="ST75" s="39"/>
      <c r="SU75" s="39" t="s">
        <v>2447</v>
      </c>
      <c r="SV75" s="39">
        <v>1</v>
      </c>
      <c r="SW75" s="39">
        <v>0</v>
      </c>
      <c r="SX75" s="39">
        <v>0</v>
      </c>
      <c r="SY75" s="39">
        <v>0</v>
      </c>
      <c r="SZ75" s="39">
        <v>0</v>
      </c>
      <c r="TA75" s="39"/>
      <c r="TB75" s="39"/>
      <c r="TC75" s="39"/>
      <c r="TD75" s="39">
        <v>1</v>
      </c>
      <c r="TE75" s="39" t="s">
        <v>4193</v>
      </c>
      <c r="TF75" s="39">
        <v>1</v>
      </c>
      <c r="TG75" s="39"/>
      <c r="TH75" s="39" t="s">
        <v>2619</v>
      </c>
      <c r="TI75" s="39">
        <v>0</v>
      </c>
      <c r="TJ75" s="39">
        <v>0</v>
      </c>
      <c r="TK75" s="39">
        <v>1</v>
      </c>
      <c r="TL75" s="39">
        <v>0</v>
      </c>
      <c r="TM75" s="39">
        <v>0</v>
      </c>
      <c r="TN75" s="39">
        <v>0</v>
      </c>
      <c r="TO75" s="39">
        <v>0</v>
      </c>
      <c r="TP75" s="39">
        <v>0</v>
      </c>
      <c r="TQ75" s="39"/>
      <c r="TR75" s="39">
        <v>1</v>
      </c>
      <c r="TS75" s="39" t="s">
        <v>2435</v>
      </c>
      <c r="TT75" s="39">
        <v>0</v>
      </c>
      <c r="TU75" s="39">
        <v>0</v>
      </c>
      <c r="TV75" s="39">
        <v>0</v>
      </c>
      <c r="TW75" s="39">
        <v>0</v>
      </c>
      <c r="TX75" s="39">
        <v>0</v>
      </c>
      <c r="TY75" s="39">
        <v>0</v>
      </c>
      <c r="TZ75" s="39">
        <v>0</v>
      </c>
      <c r="UA75" s="39">
        <v>0</v>
      </c>
      <c r="UB75" s="39">
        <v>1</v>
      </c>
      <c r="UC75" s="39"/>
      <c r="UD75" s="39">
        <f t="shared" si="7"/>
        <v>0</v>
      </c>
      <c r="UE75" s="39" t="s">
        <v>1241</v>
      </c>
      <c r="UF75" s="39">
        <v>0</v>
      </c>
      <c r="UG75" s="39">
        <v>0</v>
      </c>
      <c r="UH75" s="39">
        <v>0</v>
      </c>
      <c r="UI75" s="39">
        <v>0</v>
      </c>
      <c r="UJ75" s="39">
        <v>1</v>
      </c>
      <c r="UK75" s="39">
        <v>0</v>
      </c>
      <c r="UL75" s="39">
        <v>9</v>
      </c>
      <c r="UM75" s="39" t="s">
        <v>2418</v>
      </c>
      <c r="UN75" s="39">
        <v>0</v>
      </c>
      <c r="UO75" s="39" t="s">
        <v>383</v>
      </c>
      <c r="UP75" s="39" t="s">
        <v>383</v>
      </c>
      <c r="UQ75" s="39" t="s">
        <v>383</v>
      </c>
      <c r="UR75" s="39" t="s">
        <v>383</v>
      </c>
      <c r="US75" s="39" t="s">
        <v>383</v>
      </c>
      <c r="UT75" s="39" t="s">
        <v>383</v>
      </c>
      <c r="UU75" s="39" t="s">
        <v>383</v>
      </c>
      <c r="UV75" s="39">
        <v>0</v>
      </c>
      <c r="UW75" s="39" t="s">
        <v>383</v>
      </c>
      <c r="UX75" s="39" t="s">
        <v>4194</v>
      </c>
      <c r="UY75" s="64" t="s">
        <v>2846</v>
      </c>
      <c r="UZ75" s="39">
        <v>1</v>
      </c>
      <c r="VA75" s="39">
        <v>0</v>
      </c>
      <c r="VB75" s="39">
        <v>0</v>
      </c>
      <c r="VC75" s="39">
        <v>0</v>
      </c>
      <c r="VD75" s="39">
        <v>0</v>
      </c>
      <c r="VE75" s="39">
        <v>0</v>
      </c>
      <c r="VF75" s="39">
        <v>0</v>
      </c>
      <c r="VG75" s="39">
        <v>0</v>
      </c>
      <c r="VH75" s="39"/>
      <c r="VI75" s="39">
        <v>1</v>
      </c>
      <c r="VJ75" s="39">
        <v>0</v>
      </c>
      <c r="VK75" s="39">
        <v>0</v>
      </c>
      <c r="VL75" s="39"/>
      <c r="VM75" s="39">
        <v>1</v>
      </c>
      <c r="VN75" s="39">
        <v>4</v>
      </c>
      <c r="VO75" s="39"/>
      <c r="VP75" s="39">
        <v>0</v>
      </c>
      <c r="VQ75" s="39">
        <v>0</v>
      </c>
      <c r="VR75" s="39">
        <v>0</v>
      </c>
      <c r="VS75" s="39">
        <v>0</v>
      </c>
      <c r="VT75" s="39"/>
      <c r="VU75" s="39">
        <v>0</v>
      </c>
      <c r="VV75" s="39" t="s">
        <v>4123</v>
      </c>
      <c r="VW75" s="39" t="s">
        <v>2435</v>
      </c>
      <c r="VX75" s="39">
        <v>0</v>
      </c>
      <c r="VY75" s="39">
        <v>0</v>
      </c>
      <c r="VZ75" s="39">
        <v>0</v>
      </c>
      <c r="WA75" s="39">
        <v>0</v>
      </c>
      <c r="WB75" s="39">
        <v>0</v>
      </c>
      <c r="WC75" s="39">
        <v>0</v>
      </c>
      <c r="WD75" s="39">
        <v>0</v>
      </c>
      <c r="WE75" s="39">
        <v>0</v>
      </c>
      <c r="WF75" s="39">
        <v>0</v>
      </c>
      <c r="WG75" s="39">
        <v>0</v>
      </c>
      <c r="WH75" s="39">
        <v>0</v>
      </c>
      <c r="WI75" s="39">
        <v>0</v>
      </c>
      <c r="WJ75" s="39">
        <v>1</v>
      </c>
      <c r="WK75" s="39">
        <v>0</v>
      </c>
      <c r="WL75" s="39"/>
      <c r="WM75" s="39"/>
      <c r="WN75" s="39"/>
      <c r="WO75" s="39">
        <f t="shared" si="8"/>
        <v>0</v>
      </c>
      <c r="WP75" s="39" t="s">
        <v>2577</v>
      </c>
      <c r="WQ75" s="39"/>
      <c r="WR75" s="64" t="s">
        <v>4195</v>
      </c>
      <c r="WS75" s="39">
        <v>1</v>
      </c>
      <c r="WT75" s="39">
        <v>0</v>
      </c>
      <c r="WU75" s="64">
        <v>1</v>
      </c>
      <c r="WV75" s="39">
        <v>0</v>
      </c>
      <c r="WW75" s="39">
        <v>0</v>
      </c>
      <c r="WX75" s="39">
        <v>0</v>
      </c>
      <c r="WY75" s="39">
        <v>0</v>
      </c>
      <c r="WZ75" s="39">
        <v>0</v>
      </c>
      <c r="XA75" s="39">
        <v>0</v>
      </c>
      <c r="XB75" s="39">
        <v>0</v>
      </c>
      <c r="XC75" s="39">
        <v>1</v>
      </c>
      <c r="XD75" s="39" t="s">
        <v>2660</v>
      </c>
      <c r="XE75" s="39"/>
      <c r="XF75" s="39">
        <f t="shared" si="5"/>
        <v>1</v>
      </c>
      <c r="XG75" s="39" t="s">
        <v>2447</v>
      </c>
      <c r="XH75" s="39">
        <v>1</v>
      </c>
      <c r="XI75" s="39">
        <v>0</v>
      </c>
      <c r="XJ75" s="39">
        <v>0</v>
      </c>
      <c r="XK75" s="39">
        <v>0</v>
      </c>
      <c r="XL75" s="39">
        <v>0</v>
      </c>
      <c r="XM75" s="39"/>
      <c r="XN75" s="39"/>
      <c r="XO75" s="57" t="e">
        <f>SUM(XF75+WO75+VA75+UD75+TR75+TD75+#REF!)</f>
        <v>#REF!</v>
      </c>
      <c r="XP75" s="57">
        <v>4</v>
      </c>
      <c r="XQ75" s="56">
        <v>0</v>
      </c>
    </row>
    <row r="76" spans="1:641" ht="15" customHeight="1" x14ac:dyDescent="0.2">
      <c r="A76" s="63">
        <v>42438</v>
      </c>
      <c r="B76" s="63" t="s">
        <v>1250</v>
      </c>
      <c r="C76" s="52" t="s">
        <v>1431</v>
      </c>
      <c r="D76" s="39" t="s">
        <v>3093</v>
      </c>
      <c r="E76" s="52" t="s">
        <v>3945</v>
      </c>
      <c r="F76" s="52" t="s">
        <v>4196</v>
      </c>
      <c r="G76" s="52">
        <v>8.8986000000000001</v>
      </c>
      <c r="H76" s="52">
        <v>-79.961797000000004</v>
      </c>
      <c r="I76" s="52">
        <v>8.8984589930000002</v>
      </c>
      <c r="J76" s="52">
        <v>-79.961614999999995</v>
      </c>
      <c r="K76" s="52">
        <v>-79.961797000000004</v>
      </c>
      <c r="L76" s="52">
        <v>160.54785081599999</v>
      </c>
      <c r="M76" s="39">
        <v>8</v>
      </c>
      <c r="N76" s="39"/>
      <c r="O76" s="39">
        <v>7</v>
      </c>
      <c r="P76" s="39" t="s">
        <v>4197</v>
      </c>
      <c r="Q76" s="39">
        <v>0</v>
      </c>
      <c r="R76" s="41">
        <v>74</v>
      </c>
      <c r="S76" s="39">
        <v>2</v>
      </c>
      <c r="T76" s="39">
        <v>2</v>
      </c>
      <c r="U76" s="39" t="s">
        <v>2454</v>
      </c>
      <c r="V76" s="39" t="s">
        <v>4198</v>
      </c>
      <c r="W76" s="39" t="s">
        <v>2456</v>
      </c>
      <c r="X76" s="39" t="s">
        <v>383</v>
      </c>
      <c r="Y76" s="39" t="s">
        <v>2581</v>
      </c>
      <c r="Z76" s="39">
        <v>0</v>
      </c>
      <c r="AA76" s="39">
        <v>1</v>
      </c>
      <c r="AB76" s="39">
        <v>0</v>
      </c>
      <c r="AC76" s="39">
        <v>0</v>
      </c>
      <c r="AD76" s="39">
        <v>0</v>
      </c>
      <c r="AE76" s="39">
        <v>0</v>
      </c>
      <c r="AF76" s="39">
        <v>0</v>
      </c>
      <c r="AG76" s="39" t="s">
        <v>2401</v>
      </c>
      <c r="AH76" s="39" t="s">
        <v>383</v>
      </c>
      <c r="AI76" s="39">
        <v>0</v>
      </c>
      <c r="AJ76" s="39">
        <v>0</v>
      </c>
      <c r="AK76" s="39">
        <v>0</v>
      </c>
      <c r="AL76" s="39">
        <v>1</v>
      </c>
      <c r="AM76" s="39">
        <v>0</v>
      </c>
      <c r="AN76" s="39">
        <v>0</v>
      </c>
      <c r="AO76" s="39">
        <v>0</v>
      </c>
      <c r="AP76" s="39"/>
      <c r="AQ76" s="39">
        <v>0</v>
      </c>
      <c r="AR76" s="39"/>
      <c r="AS76" s="39">
        <v>17</v>
      </c>
      <c r="AT76" s="39">
        <v>29</v>
      </c>
      <c r="AU76" s="39">
        <v>1</v>
      </c>
      <c r="AV76" s="39"/>
      <c r="AW76" s="39">
        <v>1</v>
      </c>
      <c r="AX76" s="39" t="s">
        <v>383</v>
      </c>
      <c r="AY76" s="39">
        <v>1</v>
      </c>
      <c r="AZ76" s="39">
        <v>0</v>
      </c>
      <c r="BA76" s="39">
        <v>0</v>
      </c>
      <c r="BB76" s="39">
        <v>0</v>
      </c>
      <c r="BC76" s="39"/>
      <c r="BD76" s="39">
        <v>2</v>
      </c>
      <c r="BE76" s="39" t="s">
        <v>383</v>
      </c>
      <c r="BF76" s="39">
        <v>0</v>
      </c>
      <c r="BG76" s="39">
        <v>1</v>
      </c>
      <c r="BH76" s="39">
        <v>0</v>
      </c>
      <c r="BI76" s="39">
        <v>0</v>
      </c>
      <c r="BJ76" s="39"/>
      <c r="BK76" s="39">
        <v>4</v>
      </c>
      <c r="BL76" s="39">
        <v>1</v>
      </c>
      <c r="BM76" s="64" t="s">
        <v>383</v>
      </c>
      <c r="BN76" s="39">
        <v>1</v>
      </c>
      <c r="BO76" s="39">
        <v>0</v>
      </c>
      <c r="BP76" s="39">
        <v>0</v>
      </c>
      <c r="BQ76" s="39">
        <v>0</v>
      </c>
      <c r="BR76" s="39">
        <v>0</v>
      </c>
      <c r="BS76" s="39">
        <v>0</v>
      </c>
      <c r="BT76" s="39">
        <v>0</v>
      </c>
      <c r="BU76" s="39"/>
      <c r="BV76" s="39">
        <v>3</v>
      </c>
      <c r="BW76" s="39">
        <v>3</v>
      </c>
      <c r="BX76" s="39"/>
      <c r="BY76" s="39">
        <v>0</v>
      </c>
      <c r="BZ76" s="39">
        <v>0</v>
      </c>
      <c r="CA76" s="39">
        <v>1</v>
      </c>
      <c r="CB76" s="39">
        <v>0</v>
      </c>
      <c r="CC76" s="39"/>
      <c r="CD76" s="39">
        <v>4</v>
      </c>
      <c r="CE76" s="39">
        <v>1</v>
      </c>
      <c r="CF76" s="39"/>
      <c r="CG76" s="39">
        <v>2</v>
      </c>
      <c r="CH76" s="39"/>
      <c r="CI76" s="39">
        <v>1</v>
      </c>
      <c r="CJ76" s="39">
        <v>1</v>
      </c>
      <c r="CK76" s="39"/>
      <c r="CL76" s="39" t="s">
        <v>2404</v>
      </c>
      <c r="CM76" s="39"/>
      <c r="CN76" s="39">
        <v>1</v>
      </c>
      <c r="CO76" s="39">
        <v>1</v>
      </c>
      <c r="CP76" s="39">
        <v>0</v>
      </c>
      <c r="CQ76" s="39"/>
      <c r="CR76" s="39">
        <v>0</v>
      </c>
      <c r="CS76" s="39"/>
      <c r="CT76" s="39">
        <v>0</v>
      </c>
      <c r="CU76" s="39">
        <v>1</v>
      </c>
      <c r="CV76" s="39">
        <v>0</v>
      </c>
      <c r="CW76" s="39"/>
      <c r="CX76" s="39">
        <v>0</v>
      </c>
      <c r="CY76" s="39">
        <v>0</v>
      </c>
      <c r="CZ76" s="41"/>
      <c r="DA76" s="39">
        <v>0</v>
      </c>
      <c r="DB76" s="39"/>
      <c r="DC76" s="39">
        <v>0</v>
      </c>
      <c r="DD76" s="39"/>
      <c r="DE76" s="39">
        <v>0</v>
      </c>
      <c r="DF76" s="41"/>
      <c r="DG76" s="39">
        <v>1</v>
      </c>
      <c r="DH76" s="39">
        <v>1</v>
      </c>
      <c r="DI76" s="39">
        <v>0</v>
      </c>
      <c r="DJ76" s="39"/>
      <c r="DK76" s="39"/>
      <c r="DL76" s="39">
        <v>0</v>
      </c>
      <c r="DM76" s="39"/>
      <c r="DN76" s="39">
        <v>0</v>
      </c>
      <c r="DO76" s="39"/>
      <c r="DP76" s="39">
        <v>1</v>
      </c>
      <c r="DQ76" s="39">
        <v>2</v>
      </c>
      <c r="DR76" s="39">
        <v>1</v>
      </c>
      <c r="DS76" s="39">
        <v>1</v>
      </c>
      <c r="DT76" s="39">
        <v>1</v>
      </c>
      <c r="DU76" s="39">
        <v>1</v>
      </c>
      <c r="DV76" s="39">
        <v>1</v>
      </c>
      <c r="DW76" s="39">
        <v>1</v>
      </c>
      <c r="DX76" s="39">
        <v>0</v>
      </c>
      <c r="DY76" s="39"/>
      <c r="DZ76" s="39">
        <v>0</v>
      </c>
      <c r="EA76" s="39"/>
      <c r="EB76" s="39">
        <v>0</v>
      </c>
      <c r="EC76" s="39">
        <v>1</v>
      </c>
      <c r="ED76" s="39" t="s">
        <v>3186</v>
      </c>
      <c r="EE76" s="39" t="s">
        <v>4199</v>
      </c>
      <c r="EF76" s="39">
        <v>1</v>
      </c>
      <c r="EG76" s="39" t="s">
        <v>4200</v>
      </c>
      <c r="EH76" s="39">
        <v>0</v>
      </c>
      <c r="EI76" s="39" t="s">
        <v>383</v>
      </c>
      <c r="EJ76" s="39" t="s">
        <v>383</v>
      </c>
      <c r="EK76" s="39" t="s">
        <v>383</v>
      </c>
      <c r="EL76" s="39" t="s">
        <v>383</v>
      </c>
      <c r="EM76" s="39" t="s">
        <v>383</v>
      </c>
      <c r="EN76" s="39" t="s">
        <v>383</v>
      </c>
      <c r="EO76" s="39">
        <v>1</v>
      </c>
      <c r="EP76" s="39">
        <v>1</v>
      </c>
      <c r="EQ76" s="39" t="s">
        <v>2409</v>
      </c>
      <c r="ER76" s="39" t="s">
        <v>2462</v>
      </c>
      <c r="ES76" s="39" t="s">
        <v>3104</v>
      </c>
      <c r="ET76" s="39" t="s">
        <v>2469</v>
      </c>
      <c r="EU76" s="39">
        <v>0</v>
      </c>
      <c r="EV76" s="39">
        <v>0</v>
      </c>
      <c r="EW76" s="39" t="s">
        <v>383</v>
      </c>
      <c r="EX76" s="39" t="s">
        <v>383</v>
      </c>
      <c r="EY76" s="39" t="s">
        <v>383</v>
      </c>
      <c r="EZ76" s="39" t="s">
        <v>383</v>
      </c>
      <c r="FA76" s="39" t="s">
        <v>383</v>
      </c>
      <c r="FB76" s="39" t="s">
        <v>383</v>
      </c>
      <c r="FC76" s="39">
        <v>0</v>
      </c>
      <c r="FD76" s="39" t="s">
        <v>383</v>
      </c>
      <c r="FE76" s="39" t="s">
        <v>383</v>
      </c>
      <c r="FF76" s="39" t="s">
        <v>383</v>
      </c>
      <c r="FG76" s="39" t="s">
        <v>383</v>
      </c>
      <c r="FH76" s="39" t="s">
        <v>383</v>
      </c>
      <c r="FI76" s="39" t="s">
        <v>383</v>
      </c>
      <c r="FJ76" s="39">
        <v>1</v>
      </c>
      <c r="FK76" s="39">
        <v>9</v>
      </c>
      <c r="FL76" s="39" t="s">
        <v>2498</v>
      </c>
      <c r="FM76" s="39" t="s">
        <v>2410</v>
      </c>
      <c r="FN76" s="39" t="s">
        <v>4186</v>
      </c>
      <c r="FO76" s="39" t="s">
        <v>2415</v>
      </c>
      <c r="FP76" s="39">
        <v>0</v>
      </c>
      <c r="FQ76" s="39">
        <v>1</v>
      </c>
      <c r="FR76" s="39">
        <v>1</v>
      </c>
      <c r="FS76" s="39" t="s">
        <v>2409</v>
      </c>
      <c r="FT76" s="39" t="s">
        <v>2462</v>
      </c>
      <c r="FU76" s="39" t="s">
        <v>383</v>
      </c>
      <c r="FV76" s="39" t="s">
        <v>383</v>
      </c>
      <c r="FW76" s="39">
        <v>0</v>
      </c>
      <c r="FX76" s="39">
        <v>1</v>
      </c>
      <c r="FY76" s="39">
        <v>1</v>
      </c>
      <c r="FZ76" s="39" t="s">
        <v>2409</v>
      </c>
      <c r="GA76" s="39" t="s">
        <v>2462</v>
      </c>
      <c r="GB76" s="39" t="s">
        <v>2664</v>
      </c>
      <c r="GC76" s="39" t="s">
        <v>2415</v>
      </c>
      <c r="GD76" s="39">
        <v>0</v>
      </c>
      <c r="GE76" s="39">
        <v>1</v>
      </c>
      <c r="GF76" s="64">
        <v>1</v>
      </c>
      <c r="GG76" s="64" t="s">
        <v>2409</v>
      </c>
      <c r="GH76" s="39" t="s">
        <v>2410</v>
      </c>
      <c r="GI76" s="39" t="s">
        <v>3104</v>
      </c>
      <c r="GJ76" s="39" t="s">
        <v>2469</v>
      </c>
      <c r="GK76" s="39">
        <v>0</v>
      </c>
      <c r="GL76" s="39" t="s">
        <v>383</v>
      </c>
      <c r="GM76" s="39" t="s">
        <v>383</v>
      </c>
      <c r="GN76" s="39" t="s">
        <v>383</v>
      </c>
      <c r="GO76" s="39" t="s">
        <v>383</v>
      </c>
      <c r="GP76" s="39" t="s">
        <v>383</v>
      </c>
      <c r="GQ76" s="39" t="s">
        <v>383</v>
      </c>
      <c r="GR76" s="39" t="s">
        <v>383</v>
      </c>
      <c r="GS76" s="39" t="s">
        <v>383</v>
      </c>
      <c r="GT76" s="39">
        <v>1</v>
      </c>
      <c r="GU76" s="39">
        <v>7</v>
      </c>
      <c r="GV76" s="39"/>
      <c r="GW76" s="39">
        <v>1</v>
      </c>
      <c r="GX76" s="64">
        <v>7</v>
      </c>
      <c r="GY76" s="39" t="s">
        <v>4201</v>
      </c>
      <c r="GZ76" s="39">
        <v>1</v>
      </c>
      <c r="HA76" s="64">
        <v>7</v>
      </c>
      <c r="HB76" s="39"/>
      <c r="HC76" s="39">
        <v>0</v>
      </c>
      <c r="HD76" s="39" t="s">
        <v>383</v>
      </c>
      <c r="HE76" s="39"/>
      <c r="HF76" s="39">
        <v>0</v>
      </c>
      <c r="HG76" s="39" t="s">
        <v>383</v>
      </c>
      <c r="HH76" s="39"/>
      <c r="HI76" s="39">
        <v>0</v>
      </c>
      <c r="HJ76" s="39" t="s">
        <v>383</v>
      </c>
      <c r="HK76" s="39"/>
      <c r="HL76" s="39">
        <v>0</v>
      </c>
      <c r="HM76" s="39" t="s">
        <v>383</v>
      </c>
      <c r="HN76" s="39"/>
      <c r="HO76" s="39">
        <v>0</v>
      </c>
      <c r="HP76" s="39" t="s">
        <v>383</v>
      </c>
      <c r="HQ76" s="39">
        <v>0</v>
      </c>
      <c r="HR76" s="39" t="s">
        <v>383</v>
      </c>
      <c r="HS76" s="39">
        <v>0</v>
      </c>
      <c r="HT76" s="39"/>
      <c r="HU76" s="39" t="s">
        <v>383</v>
      </c>
      <c r="HV76" s="39" t="s">
        <v>383</v>
      </c>
      <c r="HW76" s="39"/>
      <c r="HX76" s="39" t="s">
        <v>383</v>
      </c>
      <c r="HY76" s="39" t="s">
        <v>2417</v>
      </c>
      <c r="HZ76" s="39"/>
      <c r="IA76" s="39" t="s">
        <v>1738</v>
      </c>
      <c r="IB76" s="39"/>
      <c r="IC76" s="39">
        <v>1</v>
      </c>
      <c r="ID76" s="39">
        <v>1</v>
      </c>
      <c r="IE76" s="39">
        <v>0</v>
      </c>
      <c r="IF76" s="39">
        <v>0</v>
      </c>
      <c r="IG76" s="39">
        <v>1</v>
      </c>
      <c r="IH76" s="39">
        <v>8</v>
      </c>
      <c r="II76" s="39">
        <v>0</v>
      </c>
      <c r="IJ76" s="39">
        <v>1</v>
      </c>
      <c r="IK76" s="39" t="s">
        <v>383</v>
      </c>
      <c r="IL76" s="39">
        <v>0</v>
      </c>
      <c r="IM76" s="39">
        <v>0</v>
      </c>
      <c r="IN76" s="39" t="s">
        <v>383</v>
      </c>
      <c r="IO76" s="39" t="s">
        <v>383</v>
      </c>
      <c r="IP76" s="39" t="s">
        <v>383</v>
      </c>
      <c r="IQ76" s="39">
        <v>0</v>
      </c>
      <c r="IR76" s="39">
        <v>0</v>
      </c>
      <c r="IS76" s="39" t="s">
        <v>383</v>
      </c>
      <c r="IT76" s="39" t="s">
        <v>383</v>
      </c>
      <c r="IU76" s="39" t="s">
        <v>383</v>
      </c>
      <c r="IV76" s="39">
        <v>0</v>
      </c>
      <c r="IW76" s="39">
        <v>0</v>
      </c>
      <c r="IX76" s="39" t="s">
        <v>383</v>
      </c>
      <c r="IY76" s="39" t="s">
        <v>383</v>
      </c>
      <c r="IZ76" s="39" t="s">
        <v>383</v>
      </c>
      <c r="JA76" s="39">
        <v>0</v>
      </c>
      <c r="JB76" s="39">
        <v>0</v>
      </c>
      <c r="JC76" s="39" t="s">
        <v>383</v>
      </c>
      <c r="JD76" s="39" t="s">
        <v>383</v>
      </c>
      <c r="JE76" s="39" t="s">
        <v>383</v>
      </c>
      <c r="JF76" s="39">
        <v>1</v>
      </c>
      <c r="JG76" s="39">
        <v>3</v>
      </c>
      <c r="JH76" s="39">
        <v>1</v>
      </c>
      <c r="JI76" s="39" t="s">
        <v>383</v>
      </c>
      <c r="JJ76" s="39">
        <v>0</v>
      </c>
      <c r="JK76" s="39">
        <v>0</v>
      </c>
      <c r="JL76" s="39" t="s">
        <v>383</v>
      </c>
      <c r="JM76" s="39" t="s">
        <v>383</v>
      </c>
      <c r="JN76" s="39" t="s">
        <v>2896</v>
      </c>
      <c r="JO76" s="39">
        <v>1</v>
      </c>
      <c r="JP76" s="39">
        <v>1</v>
      </c>
      <c r="JQ76" s="39">
        <v>1</v>
      </c>
      <c r="JR76" s="39">
        <v>0</v>
      </c>
      <c r="JS76" s="39">
        <v>0</v>
      </c>
      <c r="JT76" s="39">
        <v>1</v>
      </c>
      <c r="JU76" s="39">
        <v>1</v>
      </c>
      <c r="JV76" s="39">
        <v>1</v>
      </c>
      <c r="JW76" s="39">
        <v>1</v>
      </c>
      <c r="JX76" s="39">
        <v>0</v>
      </c>
      <c r="JY76" s="39">
        <v>0</v>
      </c>
      <c r="JZ76" s="39">
        <v>2</v>
      </c>
      <c r="KA76" s="39">
        <v>2</v>
      </c>
      <c r="KB76" s="39">
        <v>0</v>
      </c>
      <c r="KC76" s="39">
        <v>0</v>
      </c>
      <c r="KD76" s="64">
        <v>1</v>
      </c>
      <c r="KE76" s="39">
        <v>10</v>
      </c>
      <c r="KF76" s="39">
        <v>20</v>
      </c>
      <c r="KG76" s="39" t="s">
        <v>4202</v>
      </c>
      <c r="KH76" s="64">
        <v>3</v>
      </c>
      <c r="KI76" s="64">
        <v>100</v>
      </c>
      <c r="KJ76" s="39" t="s">
        <v>4203</v>
      </c>
      <c r="KK76" s="39">
        <v>0</v>
      </c>
      <c r="KL76" s="39"/>
      <c r="KM76" s="39"/>
      <c r="KN76" s="39">
        <v>0</v>
      </c>
      <c r="KO76" s="39"/>
      <c r="KP76" s="39"/>
      <c r="KQ76" s="39">
        <v>0</v>
      </c>
      <c r="KR76" s="39" t="s">
        <v>4204</v>
      </c>
      <c r="KS76" s="39" t="s">
        <v>2897</v>
      </c>
      <c r="KT76" s="39" t="s">
        <v>2474</v>
      </c>
      <c r="KU76" s="39">
        <v>0</v>
      </c>
      <c r="KV76" s="39">
        <v>0</v>
      </c>
      <c r="KW76" s="39">
        <v>0</v>
      </c>
      <c r="KX76" s="39">
        <v>1</v>
      </c>
      <c r="KY76" s="39">
        <v>0</v>
      </c>
      <c r="KZ76" s="39">
        <v>0</v>
      </c>
      <c r="LA76" s="39">
        <v>0</v>
      </c>
      <c r="LB76" s="39">
        <v>0</v>
      </c>
      <c r="LC76" s="39">
        <v>0</v>
      </c>
      <c r="LD76" s="39"/>
      <c r="LE76" s="39">
        <v>1</v>
      </c>
      <c r="LF76" s="39">
        <v>1</v>
      </c>
      <c r="LG76" s="39">
        <v>0</v>
      </c>
      <c r="LH76" s="39">
        <v>0</v>
      </c>
      <c r="LI76" s="39">
        <v>0</v>
      </c>
      <c r="LJ76" s="39"/>
      <c r="LK76" s="39" t="s">
        <v>2421</v>
      </c>
      <c r="LL76" s="39">
        <v>1</v>
      </c>
      <c r="LM76" s="39">
        <v>0</v>
      </c>
      <c r="LN76" s="39">
        <v>0</v>
      </c>
      <c r="LO76" s="39">
        <v>0</v>
      </c>
      <c r="LP76" s="39">
        <v>0</v>
      </c>
      <c r="LQ76" s="39"/>
      <c r="LR76" s="39">
        <v>1</v>
      </c>
      <c r="LS76" s="39"/>
      <c r="LT76" s="39">
        <v>1</v>
      </c>
      <c r="LU76" s="39" t="s">
        <v>4205</v>
      </c>
      <c r="LV76" s="39">
        <v>1</v>
      </c>
      <c r="LW76" s="39">
        <v>1</v>
      </c>
      <c r="LX76" s="39">
        <v>0</v>
      </c>
      <c r="LY76" s="39"/>
      <c r="LZ76" s="39">
        <v>1</v>
      </c>
      <c r="MA76" s="39">
        <v>1</v>
      </c>
      <c r="MB76" s="39">
        <v>0</v>
      </c>
      <c r="MC76" s="39">
        <v>0</v>
      </c>
      <c r="MD76" s="64">
        <v>0</v>
      </c>
      <c r="ME76" s="39">
        <v>0</v>
      </c>
      <c r="MF76" s="39" t="s">
        <v>378</v>
      </c>
      <c r="MG76" s="39">
        <v>0</v>
      </c>
      <c r="MH76" s="39"/>
      <c r="MI76" s="39">
        <v>0</v>
      </c>
      <c r="MJ76" s="39"/>
      <c r="MK76" s="39">
        <v>0</v>
      </c>
      <c r="ML76" s="39">
        <v>1</v>
      </c>
      <c r="MM76" s="39">
        <v>1</v>
      </c>
      <c r="MN76" s="39">
        <v>0</v>
      </c>
      <c r="MO76" s="39"/>
      <c r="MP76" s="39"/>
      <c r="MQ76" s="39">
        <v>0</v>
      </c>
      <c r="MR76" s="39">
        <v>0</v>
      </c>
      <c r="MS76" s="39"/>
      <c r="MT76" s="39"/>
      <c r="MU76" s="39"/>
      <c r="MV76" s="39">
        <v>1</v>
      </c>
      <c r="MW76" s="39" t="s">
        <v>2476</v>
      </c>
      <c r="MX76" s="39">
        <v>1</v>
      </c>
      <c r="MY76" s="39">
        <v>0</v>
      </c>
      <c r="MZ76" s="39">
        <v>0</v>
      </c>
      <c r="NA76" s="39">
        <v>0</v>
      </c>
      <c r="NB76" s="39">
        <v>0</v>
      </c>
      <c r="NC76" s="39">
        <v>0</v>
      </c>
      <c r="ND76" s="39">
        <v>0</v>
      </c>
      <c r="NE76" s="39">
        <v>1</v>
      </c>
      <c r="NF76" s="39">
        <v>0</v>
      </c>
      <c r="NG76" s="39"/>
      <c r="NH76" s="39" t="s">
        <v>4206</v>
      </c>
      <c r="NI76" s="39"/>
      <c r="NJ76" s="39" t="s">
        <v>2428</v>
      </c>
      <c r="NK76" s="39"/>
      <c r="NL76" s="39" t="s">
        <v>4207</v>
      </c>
      <c r="NM76" s="39">
        <v>0</v>
      </c>
      <c r="NN76" s="39"/>
      <c r="NO76" s="39"/>
      <c r="NP76" s="39"/>
      <c r="NQ76" s="39"/>
      <c r="NR76" s="39"/>
      <c r="NS76" s="39"/>
      <c r="NT76" s="39"/>
      <c r="NU76" s="39"/>
      <c r="NV76" s="39"/>
      <c r="NW76" s="39">
        <v>0</v>
      </c>
      <c r="NX76" s="39"/>
      <c r="NY76" s="39">
        <v>1</v>
      </c>
      <c r="NZ76" s="39">
        <v>0</v>
      </c>
      <c r="OA76" s="39" t="s">
        <v>2564</v>
      </c>
      <c r="OB76" s="39">
        <v>0</v>
      </c>
      <c r="OC76" s="39">
        <v>1</v>
      </c>
      <c r="OD76" s="39">
        <v>0</v>
      </c>
      <c r="OE76" s="39">
        <v>0</v>
      </c>
      <c r="OF76" s="39">
        <v>0</v>
      </c>
      <c r="OG76" s="39">
        <v>0</v>
      </c>
      <c r="OH76" s="39">
        <v>0</v>
      </c>
      <c r="OI76" s="39">
        <v>0</v>
      </c>
      <c r="OJ76" s="39"/>
      <c r="OK76" s="39">
        <v>1</v>
      </c>
      <c r="OL76" s="39"/>
      <c r="OM76" s="39" t="s">
        <v>3974</v>
      </c>
      <c r="ON76" s="39">
        <v>0</v>
      </c>
      <c r="OO76" s="39">
        <v>0</v>
      </c>
      <c r="OP76" s="39">
        <v>0</v>
      </c>
      <c r="OQ76" s="39">
        <v>0</v>
      </c>
      <c r="OR76" s="39">
        <v>1</v>
      </c>
      <c r="OS76" s="39">
        <v>0</v>
      </c>
      <c r="OT76" s="39">
        <v>0</v>
      </c>
      <c r="OU76" s="39">
        <v>0</v>
      </c>
      <c r="OV76" s="39">
        <v>0</v>
      </c>
      <c r="OW76" s="39">
        <v>0</v>
      </c>
      <c r="OX76" s="39"/>
      <c r="OY76" s="39"/>
      <c r="OZ76" s="39" t="s">
        <v>1241</v>
      </c>
      <c r="PA76" s="39">
        <v>0</v>
      </c>
      <c r="PB76" s="39">
        <v>0</v>
      </c>
      <c r="PC76" s="39">
        <v>0</v>
      </c>
      <c r="PD76" s="39">
        <v>0</v>
      </c>
      <c r="PE76" s="39">
        <v>1</v>
      </c>
      <c r="PF76" s="39">
        <v>0</v>
      </c>
      <c r="PG76" s="39">
        <v>0</v>
      </c>
      <c r="PH76" s="39"/>
      <c r="PI76" s="39">
        <v>1</v>
      </c>
      <c r="PJ76" s="39" t="s">
        <v>2435</v>
      </c>
      <c r="PK76" s="39">
        <v>0</v>
      </c>
      <c r="PL76" s="39">
        <v>0</v>
      </c>
      <c r="PM76" s="39">
        <v>0</v>
      </c>
      <c r="PN76" s="39">
        <v>0</v>
      </c>
      <c r="PO76" s="39">
        <v>0</v>
      </c>
      <c r="PP76" s="39">
        <v>0</v>
      </c>
      <c r="PQ76" s="39">
        <v>0</v>
      </c>
      <c r="PR76" s="39">
        <v>0</v>
      </c>
      <c r="PS76" s="39">
        <v>1</v>
      </c>
      <c r="PT76" s="39" t="s">
        <v>2436</v>
      </c>
      <c r="PU76" s="39"/>
      <c r="PV76" s="39"/>
      <c r="PW76" s="39">
        <v>1</v>
      </c>
      <c r="PX76" s="39">
        <v>2</v>
      </c>
      <c r="PY76" s="39"/>
      <c r="PZ76" s="39" t="s">
        <v>383</v>
      </c>
      <c r="QA76" s="39" t="s">
        <v>4208</v>
      </c>
      <c r="QB76" s="39" t="s">
        <v>4209</v>
      </c>
      <c r="QC76" s="39" t="s">
        <v>3477</v>
      </c>
      <c r="QD76" s="39">
        <v>1</v>
      </c>
      <c r="QE76" s="39">
        <v>1</v>
      </c>
      <c r="QF76" s="39">
        <v>0</v>
      </c>
      <c r="QG76" s="39">
        <v>0</v>
      </c>
      <c r="QH76" s="39">
        <v>0</v>
      </c>
      <c r="QI76" s="39">
        <v>0</v>
      </c>
      <c r="QJ76" s="39">
        <v>0</v>
      </c>
      <c r="QK76" s="39">
        <v>0</v>
      </c>
      <c r="QL76" s="39"/>
      <c r="QM76" s="39" t="s">
        <v>2627</v>
      </c>
      <c r="QN76" s="39">
        <v>0</v>
      </c>
      <c r="QO76" s="39">
        <v>1</v>
      </c>
      <c r="QP76" s="39">
        <v>0</v>
      </c>
      <c r="QQ76" s="39">
        <v>0</v>
      </c>
      <c r="QR76" s="39">
        <v>0</v>
      </c>
      <c r="QS76" s="39"/>
      <c r="QT76" s="64" t="s">
        <v>3393</v>
      </c>
      <c r="QU76" s="64">
        <v>0</v>
      </c>
      <c r="QV76" s="39">
        <v>0</v>
      </c>
      <c r="QW76" s="39">
        <v>0</v>
      </c>
      <c r="QX76" s="39">
        <v>0</v>
      </c>
      <c r="QY76" s="39">
        <v>0</v>
      </c>
      <c r="QZ76" s="39">
        <v>1</v>
      </c>
      <c r="RA76" s="39">
        <v>0</v>
      </c>
      <c r="RB76" s="39" t="s">
        <v>2651</v>
      </c>
      <c r="RC76" s="39">
        <v>0</v>
      </c>
      <c r="RD76" s="39">
        <v>0</v>
      </c>
      <c r="RE76" s="39">
        <v>0</v>
      </c>
      <c r="RF76" s="39"/>
      <c r="RG76" s="39">
        <v>0</v>
      </c>
      <c r="RH76" s="39">
        <v>0</v>
      </c>
      <c r="RI76" s="39"/>
      <c r="RJ76" s="39">
        <v>0</v>
      </c>
      <c r="RK76" s="39">
        <v>0</v>
      </c>
      <c r="RL76" s="39"/>
      <c r="RM76" s="39">
        <v>0</v>
      </c>
      <c r="RN76" s="39">
        <v>0</v>
      </c>
      <c r="RO76" s="39"/>
      <c r="RP76" s="39">
        <v>0</v>
      </c>
      <c r="RQ76" s="39" t="s">
        <v>4210</v>
      </c>
      <c r="RR76" s="39" t="s">
        <v>1979</v>
      </c>
      <c r="RS76" s="39">
        <v>0</v>
      </c>
      <c r="RT76" s="39">
        <v>0</v>
      </c>
      <c r="RU76" s="39">
        <v>0</v>
      </c>
      <c r="RV76" s="39">
        <v>0</v>
      </c>
      <c r="RW76" s="39">
        <v>0</v>
      </c>
      <c r="RX76" s="39">
        <v>0</v>
      </c>
      <c r="RY76" s="39">
        <v>0</v>
      </c>
      <c r="RZ76" s="39">
        <v>0</v>
      </c>
      <c r="SA76" s="39">
        <v>0</v>
      </c>
      <c r="SB76" s="39">
        <v>0</v>
      </c>
      <c r="SC76" s="39">
        <v>0</v>
      </c>
      <c r="SD76" s="39">
        <v>0</v>
      </c>
      <c r="SE76" s="39">
        <v>0</v>
      </c>
      <c r="SF76" s="39">
        <v>1</v>
      </c>
      <c r="SG76" s="39" t="s">
        <v>2742</v>
      </c>
      <c r="SH76" s="39" t="s">
        <v>2743</v>
      </c>
      <c r="SI76" s="39" t="s">
        <v>2435</v>
      </c>
      <c r="SJ76" s="39">
        <v>0</v>
      </c>
      <c r="SK76" s="39">
        <v>0</v>
      </c>
      <c r="SL76" s="39">
        <v>0</v>
      </c>
      <c r="SM76" s="39">
        <v>0</v>
      </c>
      <c r="SN76" s="39">
        <v>0</v>
      </c>
      <c r="SO76" s="39">
        <v>0</v>
      </c>
      <c r="SP76" s="39">
        <v>0</v>
      </c>
      <c r="SQ76" s="39">
        <v>0</v>
      </c>
      <c r="SR76" s="39">
        <v>0</v>
      </c>
      <c r="SS76" s="39">
        <v>1</v>
      </c>
      <c r="ST76" s="39"/>
      <c r="SU76" s="39" t="s">
        <v>2447</v>
      </c>
      <c r="SV76" s="39">
        <v>1</v>
      </c>
      <c r="SW76" s="39">
        <v>0</v>
      </c>
      <c r="SX76" s="39">
        <v>0</v>
      </c>
      <c r="SY76" s="39">
        <v>0</v>
      </c>
      <c r="SZ76" s="39">
        <v>0</v>
      </c>
      <c r="TA76" s="39"/>
      <c r="TB76" s="39"/>
      <c r="TC76" s="39"/>
      <c r="TD76" s="39">
        <v>0</v>
      </c>
      <c r="TE76" s="39"/>
      <c r="TF76" s="39">
        <v>1</v>
      </c>
      <c r="TG76" s="39"/>
      <c r="TH76" s="39" t="s">
        <v>2573</v>
      </c>
      <c r="TI76" s="39">
        <v>1</v>
      </c>
      <c r="TJ76" s="39">
        <v>0</v>
      </c>
      <c r="TK76" s="39">
        <v>0</v>
      </c>
      <c r="TL76" s="39">
        <v>0</v>
      </c>
      <c r="TM76" s="39">
        <v>0</v>
      </c>
      <c r="TN76" s="39">
        <v>0</v>
      </c>
      <c r="TO76" s="39">
        <v>0</v>
      </c>
      <c r="TP76" s="39">
        <v>0</v>
      </c>
      <c r="TQ76" s="39"/>
      <c r="TR76" s="39">
        <v>0</v>
      </c>
      <c r="TS76" s="39" t="s">
        <v>383</v>
      </c>
      <c r="TT76" s="39" t="s">
        <v>383</v>
      </c>
      <c r="TU76" s="39" t="s">
        <v>383</v>
      </c>
      <c r="TV76" s="39" t="s">
        <v>383</v>
      </c>
      <c r="TW76" s="39" t="s">
        <v>383</v>
      </c>
      <c r="TX76" s="39" t="s">
        <v>383</v>
      </c>
      <c r="TY76" s="39" t="s">
        <v>383</v>
      </c>
      <c r="TZ76" s="39" t="s">
        <v>383</v>
      </c>
      <c r="UA76" s="39" t="s">
        <v>383</v>
      </c>
      <c r="UB76" s="39" t="s">
        <v>383</v>
      </c>
      <c r="UC76" s="39"/>
      <c r="UD76" s="39">
        <v>0</v>
      </c>
      <c r="UE76" s="39" t="s">
        <v>383</v>
      </c>
      <c r="UF76" s="39" t="s">
        <v>383</v>
      </c>
      <c r="UG76" s="39" t="s">
        <v>383</v>
      </c>
      <c r="UH76" s="39" t="s">
        <v>383</v>
      </c>
      <c r="UI76" s="39" t="s">
        <v>383</v>
      </c>
      <c r="UJ76" s="39" t="s">
        <v>383</v>
      </c>
      <c r="UK76" s="39" t="s">
        <v>383</v>
      </c>
      <c r="UL76" s="39" t="s">
        <v>383</v>
      </c>
      <c r="UM76" s="39" t="s">
        <v>383</v>
      </c>
      <c r="UN76" s="39" t="s">
        <v>383</v>
      </c>
      <c r="UO76" s="39" t="s">
        <v>383</v>
      </c>
      <c r="UP76" s="39" t="s">
        <v>383</v>
      </c>
      <c r="UQ76" s="39" t="s">
        <v>383</v>
      </c>
      <c r="UR76" s="39" t="s">
        <v>383</v>
      </c>
      <c r="US76" s="39" t="s">
        <v>383</v>
      </c>
      <c r="UT76" s="39" t="s">
        <v>383</v>
      </c>
      <c r="UU76" s="39" t="s">
        <v>383</v>
      </c>
      <c r="UV76" s="39" t="s">
        <v>383</v>
      </c>
      <c r="UW76" s="39" t="s">
        <v>383</v>
      </c>
      <c r="UX76" s="64" t="s">
        <v>4211</v>
      </c>
      <c r="UY76" s="64" t="s">
        <v>1979</v>
      </c>
      <c r="UZ76" s="64">
        <v>0</v>
      </c>
      <c r="VA76" s="39">
        <v>0</v>
      </c>
      <c r="VB76" s="39">
        <v>0</v>
      </c>
      <c r="VC76" s="39">
        <v>0</v>
      </c>
      <c r="VD76" s="39">
        <v>0</v>
      </c>
      <c r="VE76" s="39">
        <v>0</v>
      </c>
      <c r="VF76" s="39">
        <v>0</v>
      </c>
      <c r="VG76" s="39">
        <v>1</v>
      </c>
      <c r="VH76" s="39" t="s">
        <v>4212</v>
      </c>
      <c r="VI76" s="39">
        <v>1</v>
      </c>
      <c r="VJ76" s="39">
        <v>0</v>
      </c>
      <c r="VK76" s="39">
        <v>0</v>
      </c>
      <c r="VL76" s="39"/>
      <c r="VM76" s="39">
        <v>1</v>
      </c>
      <c r="VN76" s="39">
        <v>2</v>
      </c>
      <c r="VO76" s="39">
        <v>4</v>
      </c>
      <c r="VP76" s="39">
        <v>0</v>
      </c>
      <c r="VQ76" s="39">
        <v>0</v>
      </c>
      <c r="VR76" s="39">
        <v>0</v>
      </c>
      <c r="VS76" s="39">
        <v>0</v>
      </c>
      <c r="VT76" s="39"/>
      <c r="VU76" s="39">
        <v>0</v>
      </c>
      <c r="VV76" s="39"/>
      <c r="VW76" s="64" t="s">
        <v>2741</v>
      </c>
      <c r="VX76" s="39">
        <v>0</v>
      </c>
      <c r="VY76" s="39">
        <v>1</v>
      </c>
      <c r="VZ76" s="39">
        <v>0</v>
      </c>
      <c r="WA76" s="39">
        <v>0</v>
      </c>
      <c r="WB76" s="39">
        <v>0</v>
      </c>
      <c r="WC76" s="39">
        <v>0</v>
      </c>
      <c r="WD76" s="39">
        <v>0</v>
      </c>
      <c r="WE76" s="39">
        <v>0</v>
      </c>
      <c r="WF76" s="39">
        <v>0</v>
      </c>
      <c r="WG76" s="39">
        <v>0</v>
      </c>
      <c r="WH76" s="39">
        <v>0</v>
      </c>
      <c r="WI76" s="39">
        <v>0</v>
      </c>
      <c r="WJ76" s="39">
        <v>0</v>
      </c>
      <c r="WK76" s="39">
        <v>1</v>
      </c>
      <c r="WL76" s="39" t="s">
        <v>1268</v>
      </c>
      <c r="WM76" s="39" t="s">
        <v>3293</v>
      </c>
      <c r="WN76" s="39"/>
      <c r="WO76" s="39">
        <f t="shared" si="8"/>
        <v>1</v>
      </c>
      <c r="WP76" s="39" t="s">
        <v>2577</v>
      </c>
      <c r="WQ76" s="39"/>
      <c r="WR76" s="39" t="s">
        <v>2435</v>
      </c>
      <c r="WS76" s="39">
        <v>0</v>
      </c>
      <c r="WT76" s="39">
        <v>0</v>
      </c>
      <c r="WU76" s="39">
        <v>0</v>
      </c>
      <c r="WV76" s="39">
        <v>0</v>
      </c>
      <c r="WW76" s="39">
        <v>0</v>
      </c>
      <c r="WX76" s="39">
        <v>0</v>
      </c>
      <c r="WY76" s="39">
        <v>0</v>
      </c>
      <c r="WZ76" s="39">
        <v>0</v>
      </c>
      <c r="XA76" s="39">
        <v>0</v>
      </c>
      <c r="XB76" s="39">
        <v>1</v>
      </c>
      <c r="XC76" s="39">
        <v>0</v>
      </c>
      <c r="XD76" s="39"/>
      <c r="XE76" s="39"/>
      <c r="XF76" s="39">
        <f t="shared" si="5"/>
        <v>0</v>
      </c>
      <c r="XG76" s="39" t="s">
        <v>2447</v>
      </c>
      <c r="XH76" s="39">
        <v>1</v>
      </c>
      <c r="XI76" s="39">
        <v>0</v>
      </c>
      <c r="XJ76" s="39">
        <v>0</v>
      </c>
      <c r="XK76" s="39">
        <v>0</v>
      </c>
      <c r="XL76" s="39">
        <v>0</v>
      </c>
      <c r="XM76" s="39"/>
      <c r="XN76" s="39"/>
      <c r="XO76" s="57" t="e">
        <f>SUM(XF76+WO76+VA76+UD76+TR76+TD76+#REF!)</f>
        <v>#REF!</v>
      </c>
      <c r="XP76" s="57">
        <v>2</v>
      </c>
      <c r="XQ76" s="56">
        <v>0</v>
      </c>
    </row>
    <row r="77" spans="1:641" ht="15" customHeight="1" x14ac:dyDescent="0.2">
      <c r="A77" s="63">
        <v>42438</v>
      </c>
      <c r="B77" s="63" t="s">
        <v>1250</v>
      </c>
      <c r="C77" s="52" t="s">
        <v>1439</v>
      </c>
      <c r="D77" s="39" t="s">
        <v>3093</v>
      </c>
      <c r="E77" s="52" t="s">
        <v>3945</v>
      </c>
      <c r="F77" s="52" t="s">
        <v>4213</v>
      </c>
      <c r="G77" s="52">
        <v>8.9149429999999992</v>
      </c>
      <c r="H77" s="52">
        <v>-79.972376999999994</v>
      </c>
      <c r="I77" s="52">
        <v>8.9148880259999999</v>
      </c>
      <c r="J77" s="52">
        <v>-79.972202010000004</v>
      </c>
      <c r="K77" s="52">
        <v>-79.972376999999994</v>
      </c>
      <c r="L77" s="52">
        <v>224.911092626</v>
      </c>
      <c r="M77" s="39">
        <v>32</v>
      </c>
      <c r="N77" s="39"/>
      <c r="O77" s="39">
        <v>5</v>
      </c>
      <c r="P77" s="39" t="s">
        <v>4214</v>
      </c>
      <c r="Q77" s="39">
        <v>0</v>
      </c>
      <c r="R77" s="41">
        <v>56</v>
      </c>
      <c r="S77" s="39">
        <v>2</v>
      </c>
      <c r="T77" s="39">
        <v>2</v>
      </c>
      <c r="U77" s="39" t="s">
        <v>2454</v>
      </c>
      <c r="V77" s="39" t="s">
        <v>4215</v>
      </c>
      <c r="W77" s="39" t="s">
        <v>2456</v>
      </c>
      <c r="X77" s="39" t="s">
        <v>383</v>
      </c>
      <c r="Y77" s="64" t="s">
        <v>4216</v>
      </c>
      <c r="Z77" s="39">
        <v>0</v>
      </c>
      <c r="AA77" s="39">
        <v>1</v>
      </c>
      <c r="AB77" s="39">
        <v>0</v>
      </c>
      <c r="AC77" s="39">
        <v>0</v>
      </c>
      <c r="AD77" s="39">
        <v>0</v>
      </c>
      <c r="AE77" s="39">
        <v>0</v>
      </c>
      <c r="AF77" s="39">
        <v>0</v>
      </c>
      <c r="AG77" s="39" t="s">
        <v>2401</v>
      </c>
      <c r="AH77" s="39" t="s">
        <v>383</v>
      </c>
      <c r="AI77" s="39">
        <v>0</v>
      </c>
      <c r="AJ77" s="39">
        <v>0</v>
      </c>
      <c r="AK77" s="39">
        <v>0</v>
      </c>
      <c r="AL77" s="39">
        <v>1</v>
      </c>
      <c r="AM77" s="39">
        <v>0</v>
      </c>
      <c r="AN77" s="39">
        <v>0</v>
      </c>
      <c r="AO77" s="39">
        <v>0</v>
      </c>
      <c r="AP77" s="39"/>
      <c r="AQ77" s="39">
        <v>0</v>
      </c>
      <c r="AR77" s="39"/>
      <c r="AS77" s="39">
        <v>37</v>
      </c>
      <c r="AT77" s="39">
        <v>37</v>
      </c>
      <c r="AU77" s="39">
        <v>1</v>
      </c>
      <c r="AV77" s="39" t="s">
        <v>4217</v>
      </c>
      <c r="AW77" s="39">
        <v>1</v>
      </c>
      <c r="AX77" s="39" t="s">
        <v>383</v>
      </c>
      <c r="AY77" s="39">
        <v>1</v>
      </c>
      <c r="AZ77" s="39">
        <v>0</v>
      </c>
      <c r="BA77" s="39">
        <v>0</v>
      </c>
      <c r="BB77" s="39">
        <v>0</v>
      </c>
      <c r="BC77" s="39"/>
      <c r="BD77" s="39">
        <v>2</v>
      </c>
      <c r="BE77" s="39" t="s">
        <v>383</v>
      </c>
      <c r="BF77" s="39">
        <v>0</v>
      </c>
      <c r="BG77" s="39">
        <v>1</v>
      </c>
      <c r="BH77" s="39">
        <v>0</v>
      </c>
      <c r="BI77" s="39">
        <v>0</v>
      </c>
      <c r="BJ77" s="39"/>
      <c r="BK77" s="39">
        <v>5</v>
      </c>
      <c r="BL77" s="39">
        <v>1</v>
      </c>
      <c r="BM77" s="64" t="s">
        <v>383</v>
      </c>
      <c r="BN77" s="39">
        <v>1</v>
      </c>
      <c r="BO77" s="39">
        <v>0</v>
      </c>
      <c r="BP77" s="39">
        <v>0</v>
      </c>
      <c r="BQ77" s="39">
        <v>0</v>
      </c>
      <c r="BR77" s="39">
        <v>0</v>
      </c>
      <c r="BS77" s="39">
        <v>0</v>
      </c>
      <c r="BT77" s="39">
        <v>0</v>
      </c>
      <c r="BU77" s="39"/>
      <c r="BV77" s="39">
        <v>5</v>
      </c>
      <c r="BW77" s="64">
        <v>3</v>
      </c>
      <c r="BX77" s="64"/>
      <c r="BY77" s="39">
        <v>0</v>
      </c>
      <c r="BZ77" s="39">
        <v>0</v>
      </c>
      <c r="CA77" s="39">
        <v>1</v>
      </c>
      <c r="CB77" s="39">
        <v>1</v>
      </c>
      <c r="CC77" s="39" t="s">
        <v>4218</v>
      </c>
      <c r="CD77" s="39">
        <v>5</v>
      </c>
      <c r="CE77" s="39">
        <v>1</v>
      </c>
      <c r="CF77" s="39"/>
      <c r="CG77" s="39">
        <v>2</v>
      </c>
      <c r="CH77" s="39"/>
      <c r="CI77" s="39">
        <v>3</v>
      </c>
      <c r="CJ77" s="39">
        <v>3</v>
      </c>
      <c r="CK77" s="39"/>
      <c r="CL77" s="39" t="s">
        <v>2404</v>
      </c>
      <c r="CM77" s="39"/>
      <c r="CN77" s="39">
        <v>1</v>
      </c>
      <c r="CO77" s="39">
        <v>1</v>
      </c>
      <c r="CP77" s="39">
        <v>2</v>
      </c>
      <c r="CQ77" s="39"/>
      <c r="CR77" s="39">
        <v>0</v>
      </c>
      <c r="CS77" s="39"/>
      <c r="CT77" s="39">
        <v>0</v>
      </c>
      <c r="CU77" s="39">
        <v>1</v>
      </c>
      <c r="CV77" s="39">
        <v>0</v>
      </c>
      <c r="CW77" s="39"/>
      <c r="CX77" s="39">
        <v>1</v>
      </c>
      <c r="CY77" s="39">
        <v>1</v>
      </c>
      <c r="CZ77" s="41">
        <v>1</v>
      </c>
      <c r="DA77" s="39">
        <v>0</v>
      </c>
      <c r="DB77" s="39"/>
      <c r="DC77" s="39">
        <v>1</v>
      </c>
      <c r="DD77" s="39">
        <v>1</v>
      </c>
      <c r="DE77" s="39">
        <v>1</v>
      </c>
      <c r="DF77" s="41">
        <v>1</v>
      </c>
      <c r="DG77" s="39">
        <v>1</v>
      </c>
      <c r="DH77" s="39">
        <v>1</v>
      </c>
      <c r="DI77" s="39">
        <v>0</v>
      </c>
      <c r="DJ77" s="39"/>
      <c r="DK77" s="39"/>
      <c r="DL77" s="39">
        <v>0</v>
      </c>
      <c r="DM77" s="39"/>
      <c r="DN77" s="39">
        <v>0</v>
      </c>
      <c r="DO77" s="39"/>
      <c r="DP77" s="39">
        <v>1</v>
      </c>
      <c r="DQ77" s="39">
        <v>4</v>
      </c>
      <c r="DR77" s="39">
        <v>1</v>
      </c>
      <c r="DS77" s="39">
        <v>1</v>
      </c>
      <c r="DT77" s="39">
        <v>1</v>
      </c>
      <c r="DU77" s="39">
        <v>1</v>
      </c>
      <c r="DV77" s="39">
        <v>1</v>
      </c>
      <c r="DW77" s="39">
        <v>1</v>
      </c>
      <c r="DX77" s="39">
        <v>0</v>
      </c>
      <c r="DY77" s="39"/>
      <c r="DZ77" s="39">
        <v>1</v>
      </c>
      <c r="EA77" s="39" t="s">
        <v>4219</v>
      </c>
      <c r="EB77" s="39">
        <v>2</v>
      </c>
      <c r="EC77" s="39">
        <v>0</v>
      </c>
      <c r="ED77" s="39" t="s">
        <v>383</v>
      </c>
      <c r="EE77" s="39" t="s">
        <v>383</v>
      </c>
      <c r="EF77" s="39" t="s">
        <v>383</v>
      </c>
      <c r="EG77" s="39"/>
      <c r="EH77" s="39">
        <v>1</v>
      </c>
      <c r="EI77" s="39">
        <v>1</v>
      </c>
      <c r="EJ77" s="73" t="s">
        <v>2409</v>
      </c>
      <c r="EK77" s="39" t="s">
        <v>2462</v>
      </c>
      <c r="EL77" s="39" t="s">
        <v>2583</v>
      </c>
      <c r="EM77" s="39" t="s">
        <v>2464</v>
      </c>
      <c r="EN77" s="39">
        <v>0</v>
      </c>
      <c r="EO77" s="39">
        <v>0</v>
      </c>
      <c r="EP77" s="39" t="s">
        <v>383</v>
      </c>
      <c r="EQ77" s="39" t="s">
        <v>383</v>
      </c>
      <c r="ER77" s="39" t="s">
        <v>383</v>
      </c>
      <c r="ES77" s="39" t="s">
        <v>383</v>
      </c>
      <c r="ET77" s="39" t="s">
        <v>383</v>
      </c>
      <c r="EU77" s="39" t="s">
        <v>383</v>
      </c>
      <c r="EV77" s="39">
        <v>1</v>
      </c>
      <c r="EW77" s="39">
        <v>1</v>
      </c>
      <c r="EX77" s="39" t="s">
        <v>2409</v>
      </c>
      <c r="EY77" s="39" t="s">
        <v>2410</v>
      </c>
      <c r="EZ77" s="39" t="s">
        <v>3104</v>
      </c>
      <c r="FA77" s="39" t="s">
        <v>2469</v>
      </c>
      <c r="FB77" s="39" t="s">
        <v>383</v>
      </c>
      <c r="FC77" s="39">
        <v>0</v>
      </c>
      <c r="FD77" s="39" t="s">
        <v>383</v>
      </c>
      <c r="FE77" s="39" t="s">
        <v>383</v>
      </c>
      <c r="FF77" s="39" t="s">
        <v>383</v>
      </c>
      <c r="FG77" s="39" t="s">
        <v>383</v>
      </c>
      <c r="FH77" s="39" t="s">
        <v>383</v>
      </c>
      <c r="FI77" s="39" t="s">
        <v>383</v>
      </c>
      <c r="FJ77" s="39">
        <v>1</v>
      </c>
      <c r="FK77" s="39">
        <v>9</v>
      </c>
      <c r="FL77" s="39" t="s">
        <v>2498</v>
      </c>
      <c r="FM77" s="39" t="s">
        <v>2466</v>
      </c>
      <c r="FN77" s="39" t="s">
        <v>4220</v>
      </c>
      <c r="FO77" s="39" t="s">
        <v>2415</v>
      </c>
      <c r="FP77" s="39">
        <v>0</v>
      </c>
      <c r="FQ77" s="39">
        <v>1</v>
      </c>
      <c r="FR77" s="39">
        <v>1</v>
      </c>
      <c r="FS77" s="39" t="s">
        <v>2409</v>
      </c>
      <c r="FT77" s="39" t="s">
        <v>2462</v>
      </c>
      <c r="FU77" s="39" t="s">
        <v>3104</v>
      </c>
      <c r="FV77" s="39" t="s">
        <v>2469</v>
      </c>
      <c r="FW77" s="39">
        <v>0</v>
      </c>
      <c r="FX77" s="39">
        <v>1</v>
      </c>
      <c r="FY77" s="39">
        <v>1</v>
      </c>
      <c r="FZ77" s="39" t="s">
        <v>2409</v>
      </c>
      <c r="GA77" s="39" t="s">
        <v>2462</v>
      </c>
      <c r="GB77" s="39" t="s">
        <v>4221</v>
      </c>
      <c r="GC77" s="39" t="s">
        <v>2469</v>
      </c>
      <c r="GD77" s="39">
        <v>0</v>
      </c>
      <c r="GE77" s="39">
        <v>1</v>
      </c>
      <c r="GF77" s="64">
        <v>8</v>
      </c>
      <c r="GG77" s="64" t="s">
        <v>2498</v>
      </c>
      <c r="GH77" s="39" t="s">
        <v>2466</v>
      </c>
      <c r="GI77" s="39" t="s">
        <v>383</v>
      </c>
      <c r="GJ77" s="39" t="s">
        <v>383</v>
      </c>
      <c r="GK77" s="39">
        <v>0</v>
      </c>
      <c r="GL77" s="39">
        <v>0</v>
      </c>
      <c r="GM77" s="39" t="s">
        <v>383</v>
      </c>
      <c r="GN77" s="39" t="s">
        <v>383</v>
      </c>
      <c r="GO77" s="39" t="s">
        <v>383</v>
      </c>
      <c r="GP77" s="39" t="s">
        <v>383</v>
      </c>
      <c r="GQ77" s="39" t="s">
        <v>383</v>
      </c>
      <c r="GR77" s="39" t="s">
        <v>383</v>
      </c>
      <c r="GS77" s="39" t="s">
        <v>383</v>
      </c>
      <c r="GT77" s="39">
        <v>1</v>
      </c>
      <c r="GU77" s="64">
        <v>100</v>
      </c>
      <c r="GV77" s="39"/>
      <c r="GW77" s="39">
        <v>1</v>
      </c>
      <c r="GX77" s="39">
        <v>100</v>
      </c>
      <c r="GY77" s="39" t="s">
        <v>2802</v>
      </c>
      <c r="GZ77" s="39">
        <v>1</v>
      </c>
      <c r="HA77" s="39">
        <v>100</v>
      </c>
      <c r="HB77" s="39"/>
      <c r="HC77" s="39">
        <v>0</v>
      </c>
      <c r="HD77" s="39" t="s">
        <v>383</v>
      </c>
      <c r="HE77" s="39"/>
      <c r="HF77" s="64">
        <v>1</v>
      </c>
      <c r="HG77" s="39">
        <v>100</v>
      </c>
      <c r="HH77" s="39" t="s">
        <v>4222</v>
      </c>
      <c r="HI77" s="39">
        <v>1</v>
      </c>
      <c r="HJ77" s="39">
        <v>4</v>
      </c>
      <c r="HK77" s="39"/>
      <c r="HL77" s="39">
        <v>1</v>
      </c>
      <c r="HM77" s="39">
        <v>5</v>
      </c>
      <c r="HN77" s="39" t="s">
        <v>4223</v>
      </c>
      <c r="HO77" s="39">
        <v>0</v>
      </c>
      <c r="HP77" s="39" t="s">
        <v>383</v>
      </c>
      <c r="HQ77" s="39">
        <v>0</v>
      </c>
      <c r="HR77" s="39" t="s">
        <v>383</v>
      </c>
      <c r="HS77" s="39">
        <v>0</v>
      </c>
      <c r="HT77" s="39" t="s">
        <v>4224</v>
      </c>
      <c r="HU77" s="39" t="s">
        <v>383</v>
      </c>
      <c r="HV77" s="39" t="s">
        <v>383</v>
      </c>
      <c r="HW77" s="39"/>
      <c r="HX77" s="39" t="s">
        <v>383</v>
      </c>
      <c r="HY77" s="39" t="s">
        <v>2417</v>
      </c>
      <c r="HZ77" s="39"/>
      <c r="IA77" s="39" t="s">
        <v>1743</v>
      </c>
      <c r="IB77" s="39"/>
      <c r="IC77" s="39">
        <v>0</v>
      </c>
      <c r="ID77" s="39">
        <v>0</v>
      </c>
      <c r="IE77" s="39" t="s">
        <v>383</v>
      </c>
      <c r="IF77" s="39" t="s">
        <v>383</v>
      </c>
      <c r="IG77" s="39">
        <v>1</v>
      </c>
      <c r="IH77" s="64">
        <v>25</v>
      </c>
      <c r="II77" s="39">
        <v>0</v>
      </c>
      <c r="IJ77" s="39">
        <v>0</v>
      </c>
      <c r="IK77" s="39" t="s">
        <v>383</v>
      </c>
      <c r="IL77" s="39">
        <v>1</v>
      </c>
      <c r="IM77" s="39">
        <v>5</v>
      </c>
      <c r="IN77" s="39">
        <v>0</v>
      </c>
      <c r="IO77" s="39">
        <v>1</v>
      </c>
      <c r="IP77" s="39">
        <v>0</v>
      </c>
      <c r="IQ77" s="39">
        <v>0</v>
      </c>
      <c r="IR77" s="39">
        <v>0</v>
      </c>
      <c r="IS77" s="39" t="s">
        <v>383</v>
      </c>
      <c r="IT77" s="39" t="s">
        <v>383</v>
      </c>
      <c r="IU77" s="39" t="s">
        <v>383</v>
      </c>
      <c r="IV77" s="39">
        <v>0</v>
      </c>
      <c r="IW77" s="39">
        <v>0</v>
      </c>
      <c r="IX77" s="39" t="s">
        <v>383</v>
      </c>
      <c r="IY77" s="39" t="s">
        <v>383</v>
      </c>
      <c r="IZ77" s="39" t="s">
        <v>383</v>
      </c>
      <c r="JA77" s="39">
        <v>0</v>
      </c>
      <c r="JB77" s="39">
        <v>0</v>
      </c>
      <c r="JC77" s="39" t="s">
        <v>383</v>
      </c>
      <c r="JD77" s="39" t="s">
        <v>383</v>
      </c>
      <c r="JE77" s="39" t="s">
        <v>383</v>
      </c>
      <c r="JF77" s="39">
        <v>1</v>
      </c>
      <c r="JG77" s="39">
        <v>5</v>
      </c>
      <c r="JH77" s="39">
        <v>0</v>
      </c>
      <c r="JI77" s="39" t="s">
        <v>383</v>
      </c>
      <c r="JJ77" s="39">
        <v>1</v>
      </c>
      <c r="JK77" s="39">
        <v>100</v>
      </c>
      <c r="JL77" s="39">
        <v>0</v>
      </c>
      <c r="JM77" s="39">
        <v>1</v>
      </c>
      <c r="JN77" s="39" t="s">
        <v>383</v>
      </c>
      <c r="JO77" s="39">
        <v>3</v>
      </c>
      <c r="JP77" s="39">
        <v>1</v>
      </c>
      <c r="JQ77" s="39">
        <v>1</v>
      </c>
      <c r="JR77" s="39">
        <v>1</v>
      </c>
      <c r="JS77" s="39">
        <v>1</v>
      </c>
      <c r="JT77" s="39">
        <v>0</v>
      </c>
      <c r="JU77" s="39">
        <v>0</v>
      </c>
      <c r="JV77" s="39">
        <v>1</v>
      </c>
      <c r="JW77" s="39">
        <v>1</v>
      </c>
      <c r="JX77" s="39">
        <v>0</v>
      </c>
      <c r="JY77" s="39">
        <v>1</v>
      </c>
      <c r="JZ77" s="39">
        <v>1</v>
      </c>
      <c r="KA77" s="39">
        <v>0</v>
      </c>
      <c r="KB77" s="39">
        <v>0</v>
      </c>
      <c r="KC77" s="39">
        <v>0</v>
      </c>
      <c r="KD77" s="64">
        <v>1</v>
      </c>
      <c r="KE77" s="39" t="s">
        <v>383</v>
      </c>
      <c r="KF77" s="39" t="s">
        <v>383</v>
      </c>
      <c r="KG77" s="39"/>
      <c r="KH77" s="39">
        <v>36</v>
      </c>
      <c r="KI77" s="39">
        <v>4000</v>
      </c>
      <c r="KJ77" s="39" t="s">
        <v>4225</v>
      </c>
      <c r="KK77" s="39">
        <v>0</v>
      </c>
      <c r="KL77" s="39"/>
      <c r="KM77" s="39"/>
      <c r="KN77" s="39">
        <v>0</v>
      </c>
      <c r="KO77" s="39"/>
      <c r="KP77" s="39"/>
      <c r="KQ77" s="39">
        <v>4</v>
      </c>
      <c r="KR77" s="39">
        <v>60</v>
      </c>
      <c r="KS77" s="39" t="s">
        <v>4226</v>
      </c>
      <c r="KT77" s="64" t="s">
        <v>3338</v>
      </c>
      <c r="KU77" s="39">
        <v>0</v>
      </c>
      <c r="KV77" s="39">
        <v>0</v>
      </c>
      <c r="KW77" s="39">
        <v>0</v>
      </c>
      <c r="KX77" s="39">
        <v>0</v>
      </c>
      <c r="KY77" s="39">
        <v>0</v>
      </c>
      <c r="KZ77" s="39">
        <v>1</v>
      </c>
      <c r="LA77" s="39">
        <v>0</v>
      </c>
      <c r="LB77" s="39">
        <v>0</v>
      </c>
      <c r="LC77" s="39">
        <v>1</v>
      </c>
      <c r="LD77" s="39" t="s">
        <v>4227</v>
      </c>
      <c r="LE77" s="39">
        <v>2</v>
      </c>
      <c r="LF77" s="39">
        <v>0</v>
      </c>
      <c r="LG77" s="39">
        <v>1</v>
      </c>
      <c r="LH77" s="39">
        <v>0</v>
      </c>
      <c r="LI77" s="39">
        <v>0</v>
      </c>
      <c r="LJ77" s="39"/>
      <c r="LK77" s="64" t="s">
        <v>4228</v>
      </c>
      <c r="LL77" s="39">
        <v>0</v>
      </c>
      <c r="LM77" s="39">
        <v>1</v>
      </c>
      <c r="LN77" s="39">
        <v>0</v>
      </c>
      <c r="LO77" s="39">
        <v>1</v>
      </c>
      <c r="LP77" s="39">
        <v>0</v>
      </c>
      <c r="LQ77" s="39"/>
      <c r="LR77" s="39">
        <v>1</v>
      </c>
      <c r="LS77" s="39"/>
      <c r="LT77" s="64">
        <v>0.5</v>
      </c>
      <c r="LU77" s="39" t="s">
        <v>4229</v>
      </c>
      <c r="LV77" s="39">
        <v>1</v>
      </c>
      <c r="LW77" s="39">
        <v>1</v>
      </c>
      <c r="LX77" s="39">
        <v>0</v>
      </c>
      <c r="LY77" s="39"/>
      <c r="LZ77" s="39">
        <v>1</v>
      </c>
      <c r="MA77" s="39">
        <v>1</v>
      </c>
      <c r="MB77" s="39">
        <v>0</v>
      </c>
      <c r="MC77" s="39">
        <v>1</v>
      </c>
      <c r="MD77" s="39">
        <v>0</v>
      </c>
      <c r="ME77" s="39">
        <v>0</v>
      </c>
      <c r="MF77" s="39"/>
      <c r="MG77" s="39">
        <v>0</v>
      </c>
      <c r="MH77" s="39"/>
      <c r="MI77" s="39">
        <v>0</v>
      </c>
      <c r="MJ77" s="39"/>
      <c r="MK77" s="39">
        <v>0</v>
      </c>
      <c r="ML77" s="39">
        <v>1</v>
      </c>
      <c r="MM77" s="39">
        <v>1</v>
      </c>
      <c r="MN77" s="39">
        <v>1</v>
      </c>
      <c r="MO77" s="39" t="s">
        <v>4230</v>
      </c>
      <c r="MP77" s="39"/>
      <c r="MQ77" s="39">
        <v>0</v>
      </c>
      <c r="MR77" s="39">
        <v>0</v>
      </c>
      <c r="MS77" s="39"/>
      <c r="MT77" s="39"/>
      <c r="MU77" s="39"/>
      <c r="MV77" s="39">
        <v>1</v>
      </c>
      <c r="MW77" s="39" t="s">
        <v>3169</v>
      </c>
      <c r="MX77" s="64">
        <v>1</v>
      </c>
      <c r="MY77" s="64">
        <v>0</v>
      </c>
      <c r="MZ77" s="64">
        <v>0</v>
      </c>
      <c r="NA77" s="64">
        <v>0</v>
      </c>
      <c r="NB77" s="64">
        <v>0</v>
      </c>
      <c r="NC77" s="64">
        <v>0</v>
      </c>
      <c r="ND77" s="64">
        <v>0</v>
      </c>
      <c r="NE77" s="64">
        <v>0</v>
      </c>
      <c r="NF77" s="64">
        <v>0</v>
      </c>
      <c r="NG77" s="39"/>
      <c r="NH77" s="39" t="s">
        <v>1969</v>
      </c>
      <c r="NI77" s="39"/>
      <c r="NJ77" s="39" t="s">
        <v>2589</v>
      </c>
      <c r="NK77" s="39" t="s">
        <v>2428</v>
      </c>
      <c r="NL77" s="39" t="s">
        <v>4231</v>
      </c>
      <c r="NM77" s="64">
        <v>1</v>
      </c>
      <c r="NN77" s="39" t="s">
        <v>3824</v>
      </c>
      <c r="NO77" s="39" t="s">
        <v>3825</v>
      </c>
      <c r="NP77" s="39">
        <v>0</v>
      </c>
      <c r="NQ77" s="39" t="s">
        <v>2833</v>
      </c>
      <c r="NR77" s="39" t="s">
        <v>4232</v>
      </c>
      <c r="NS77" s="39"/>
      <c r="NT77" s="39"/>
      <c r="NU77" s="39"/>
      <c r="NV77" s="39"/>
      <c r="NW77" s="39">
        <v>0</v>
      </c>
      <c r="NX77" s="39"/>
      <c r="NY77" s="39">
        <v>1</v>
      </c>
      <c r="NZ77" s="39">
        <v>1</v>
      </c>
      <c r="OA77" s="39" t="s">
        <v>2564</v>
      </c>
      <c r="OB77" s="39">
        <v>0</v>
      </c>
      <c r="OC77" s="39">
        <v>1</v>
      </c>
      <c r="OD77" s="39">
        <v>0</v>
      </c>
      <c r="OE77" s="39">
        <v>0</v>
      </c>
      <c r="OF77" s="39">
        <v>0</v>
      </c>
      <c r="OG77" s="39">
        <v>0</v>
      </c>
      <c r="OH77" s="39">
        <v>0</v>
      </c>
      <c r="OI77" s="39">
        <v>0</v>
      </c>
      <c r="OJ77" s="39"/>
      <c r="OK77" s="39">
        <v>0</v>
      </c>
      <c r="OL77" s="39"/>
      <c r="OM77" s="39" t="s">
        <v>3974</v>
      </c>
      <c r="ON77" s="39">
        <v>0</v>
      </c>
      <c r="OO77" s="39">
        <v>0</v>
      </c>
      <c r="OP77" s="39">
        <v>0</v>
      </c>
      <c r="OQ77" s="39">
        <v>0</v>
      </c>
      <c r="OR77" s="39">
        <v>1</v>
      </c>
      <c r="OS77" s="39">
        <v>0</v>
      </c>
      <c r="OT77" s="39">
        <v>0</v>
      </c>
      <c r="OU77" s="39">
        <v>0</v>
      </c>
      <c r="OV77" s="39">
        <v>0</v>
      </c>
      <c r="OW77" s="39">
        <v>0</v>
      </c>
      <c r="OX77" s="39"/>
      <c r="OY77" s="39"/>
      <c r="OZ77" s="39" t="s">
        <v>1241</v>
      </c>
      <c r="PA77" s="39">
        <v>0</v>
      </c>
      <c r="PB77" s="39">
        <v>0</v>
      </c>
      <c r="PC77" s="39">
        <v>0</v>
      </c>
      <c r="PD77" s="39">
        <v>0</v>
      </c>
      <c r="PE77" s="39">
        <v>1</v>
      </c>
      <c r="PF77" s="39">
        <v>0</v>
      </c>
      <c r="PG77" s="39">
        <v>0</v>
      </c>
      <c r="PH77" s="39"/>
      <c r="PI77" s="39">
        <v>1</v>
      </c>
      <c r="PJ77" s="39" t="s">
        <v>1979</v>
      </c>
      <c r="PK77" s="39">
        <v>0</v>
      </c>
      <c r="PL77" s="39">
        <v>0</v>
      </c>
      <c r="PM77" s="39">
        <v>0</v>
      </c>
      <c r="PN77" s="39">
        <v>0</v>
      </c>
      <c r="PO77" s="39">
        <v>0</v>
      </c>
      <c r="PP77" s="39">
        <v>0</v>
      </c>
      <c r="PQ77" s="39">
        <v>0</v>
      </c>
      <c r="PR77" s="39">
        <v>1</v>
      </c>
      <c r="PS77" s="39">
        <v>0</v>
      </c>
      <c r="PT77" s="39" t="s">
        <v>4233</v>
      </c>
      <c r="PU77" s="39"/>
      <c r="PV77" s="39"/>
      <c r="PW77" s="39">
        <v>1</v>
      </c>
      <c r="PX77" s="39">
        <v>2</v>
      </c>
      <c r="PY77" s="39"/>
      <c r="PZ77" s="39" t="s">
        <v>383</v>
      </c>
      <c r="QA77" s="39" t="s">
        <v>4234</v>
      </c>
      <c r="QB77" s="39" t="s">
        <v>4235</v>
      </c>
      <c r="QC77" s="39" t="s">
        <v>4236</v>
      </c>
      <c r="QD77" s="39">
        <v>3</v>
      </c>
      <c r="QE77" s="39">
        <v>0</v>
      </c>
      <c r="QF77" s="39">
        <v>0</v>
      </c>
      <c r="QG77" s="39">
        <v>1</v>
      </c>
      <c r="QH77" s="39">
        <v>0</v>
      </c>
      <c r="QI77" s="39">
        <v>0</v>
      </c>
      <c r="QJ77" s="39">
        <v>0</v>
      </c>
      <c r="QK77" s="39">
        <v>0</v>
      </c>
      <c r="QL77" s="39"/>
      <c r="QM77" s="39" t="s">
        <v>2435</v>
      </c>
      <c r="QN77" s="39">
        <v>0</v>
      </c>
      <c r="QO77" s="39">
        <v>0</v>
      </c>
      <c r="QP77" s="39">
        <v>0</v>
      </c>
      <c r="QQ77" s="39">
        <v>1</v>
      </c>
      <c r="QR77" s="39">
        <v>0</v>
      </c>
      <c r="QS77" s="39" t="s">
        <v>2792</v>
      </c>
      <c r="QT77" s="64" t="s">
        <v>4237</v>
      </c>
      <c r="QU77" s="64">
        <v>1</v>
      </c>
      <c r="QV77" s="39">
        <v>0</v>
      </c>
      <c r="QW77" s="39">
        <v>0</v>
      </c>
      <c r="QX77" s="39">
        <v>0</v>
      </c>
      <c r="QY77" s="64">
        <v>0</v>
      </c>
      <c r="QZ77" s="64">
        <v>0</v>
      </c>
      <c r="RA77" s="64">
        <v>1</v>
      </c>
      <c r="RB77" s="58"/>
      <c r="RC77" s="39">
        <v>1</v>
      </c>
      <c r="RD77" s="39">
        <v>0</v>
      </c>
      <c r="RE77" s="39">
        <v>0</v>
      </c>
      <c r="RF77" s="39"/>
      <c r="RG77" s="39">
        <v>0</v>
      </c>
      <c r="RH77" s="39">
        <v>0</v>
      </c>
      <c r="RI77" s="39"/>
      <c r="RJ77" s="39">
        <v>0</v>
      </c>
      <c r="RK77" s="39">
        <v>0</v>
      </c>
      <c r="RL77" s="39"/>
      <c r="RM77" s="39">
        <v>1</v>
      </c>
      <c r="RN77" s="39">
        <v>5</v>
      </c>
      <c r="RO77" s="39"/>
      <c r="RP77" s="39">
        <v>0</v>
      </c>
      <c r="RQ77" s="39"/>
      <c r="RR77" s="64" t="s">
        <v>1979</v>
      </c>
      <c r="RS77" s="39">
        <v>0</v>
      </c>
      <c r="RT77" s="39">
        <v>0</v>
      </c>
      <c r="RU77" s="39">
        <v>0</v>
      </c>
      <c r="RV77" s="39">
        <v>0</v>
      </c>
      <c r="RW77" s="39">
        <v>0</v>
      </c>
      <c r="RX77" s="39">
        <v>0</v>
      </c>
      <c r="RY77" s="39">
        <v>0</v>
      </c>
      <c r="RZ77" s="39">
        <v>0</v>
      </c>
      <c r="SA77" s="39">
        <v>0</v>
      </c>
      <c r="SB77" s="39">
        <v>0</v>
      </c>
      <c r="SC77" s="39">
        <v>0</v>
      </c>
      <c r="SD77" s="39">
        <v>0</v>
      </c>
      <c r="SE77" s="39">
        <v>0</v>
      </c>
      <c r="SF77" s="39">
        <v>1</v>
      </c>
      <c r="SG77" s="39" t="s">
        <v>4238</v>
      </c>
      <c r="SH77" s="39" t="s">
        <v>4239</v>
      </c>
      <c r="SI77" s="39" t="s">
        <v>2435</v>
      </c>
      <c r="SJ77" s="39">
        <v>0</v>
      </c>
      <c r="SK77" s="39">
        <v>0</v>
      </c>
      <c r="SL77" s="39">
        <v>0</v>
      </c>
      <c r="SM77" s="39">
        <v>0</v>
      </c>
      <c r="SN77" s="39">
        <v>0</v>
      </c>
      <c r="SO77" s="39">
        <v>0</v>
      </c>
      <c r="SP77" s="39">
        <v>0</v>
      </c>
      <c r="SQ77" s="39">
        <v>0</v>
      </c>
      <c r="SR77" s="39">
        <v>0</v>
      </c>
      <c r="SS77" s="39">
        <v>1</v>
      </c>
      <c r="ST77" s="39"/>
      <c r="SU77" s="39" t="s">
        <v>2447</v>
      </c>
      <c r="SV77" s="39">
        <v>1</v>
      </c>
      <c r="SW77" s="39">
        <v>0</v>
      </c>
      <c r="SX77" s="39">
        <v>0</v>
      </c>
      <c r="SY77" s="39">
        <v>0</v>
      </c>
      <c r="SZ77" s="39">
        <v>0</v>
      </c>
      <c r="TA77" s="39"/>
      <c r="TB77" s="39"/>
      <c r="TC77" s="39"/>
      <c r="TD77" s="39">
        <v>0</v>
      </c>
      <c r="TE77" s="39"/>
      <c r="TF77" s="39">
        <v>1</v>
      </c>
      <c r="TG77" s="39"/>
      <c r="TH77" s="39" t="s">
        <v>2573</v>
      </c>
      <c r="TI77" s="39">
        <v>1</v>
      </c>
      <c r="TJ77" s="39">
        <v>0</v>
      </c>
      <c r="TK77" s="39">
        <v>0</v>
      </c>
      <c r="TL77" s="39">
        <v>0</v>
      </c>
      <c r="TM77" s="39">
        <v>0</v>
      </c>
      <c r="TN77" s="39">
        <v>0</v>
      </c>
      <c r="TO77" s="39">
        <v>0</v>
      </c>
      <c r="TP77" s="39">
        <v>0</v>
      </c>
      <c r="TQ77" s="39"/>
      <c r="TR77" s="39">
        <v>0</v>
      </c>
      <c r="TS77" s="39" t="s">
        <v>383</v>
      </c>
      <c r="TT77" s="39" t="s">
        <v>383</v>
      </c>
      <c r="TU77" s="39" t="s">
        <v>383</v>
      </c>
      <c r="TV77" s="39" t="s">
        <v>383</v>
      </c>
      <c r="TW77" s="39" t="s">
        <v>383</v>
      </c>
      <c r="TX77" s="39" t="s">
        <v>383</v>
      </c>
      <c r="TY77" s="39" t="s">
        <v>383</v>
      </c>
      <c r="TZ77" s="39" t="s">
        <v>383</v>
      </c>
      <c r="UA77" s="39" t="s">
        <v>383</v>
      </c>
      <c r="UB77" s="39" t="s">
        <v>383</v>
      </c>
      <c r="UC77" s="39"/>
      <c r="UD77" s="39">
        <v>0</v>
      </c>
      <c r="UE77" s="39" t="s">
        <v>383</v>
      </c>
      <c r="UF77" s="39" t="s">
        <v>383</v>
      </c>
      <c r="UG77" s="39" t="s">
        <v>383</v>
      </c>
      <c r="UH77" s="39" t="s">
        <v>383</v>
      </c>
      <c r="UI77" s="39" t="s">
        <v>383</v>
      </c>
      <c r="UJ77" s="39" t="s">
        <v>383</v>
      </c>
      <c r="UK77" s="39" t="s">
        <v>383</v>
      </c>
      <c r="UL77" s="39" t="s">
        <v>383</v>
      </c>
      <c r="UM77" s="39" t="s">
        <v>383</v>
      </c>
      <c r="UN77" s="39" t="s">
        <v>383</v>
      </c>
      <c r="UO77" s="39" t="s">
        <v>383</v>
      </c>
      <c r="UP77" s="39" t="s">
        <v>383</v>
      </c>
      <c r="UQ77" s="39" t="s">
        <v>383</v>
      </c>
      <c r="UR77" s="39" t="s">
        <v>383</v>
      </c>
      <c r="US77" s="39" t="s">
        <v>383</v>
      </c>
      <c r="UT77" s="39" t="s">
        <v>383</v>
      </c>
      <c r="UU77" s="39" t="s">
        <v>383</v>
      </c>
      <c r="UV77" s="39" t="s">
        <v>383</v>
      </c>
      <c r="UW77" s="39" t="s">
        <v>383</v>
      </c>
      <c r="UX77" s="39"/>
      <c r="UY77" s="39" t="s">
        <v>2435</v>
      </c>
      <c r="UZ77" s="39">
        <v>0</v>
      </c>
      <c r="VA77" s="39">
        <v>0</v>
      </c>
      <c r="VB77" s="39">
        <v>0</v>
      </c>
      <c r="VC77" s="39">
        <v>0</v>
      </c>
      <c r="VD77" s="39">
        <v>0</v>
      </c>
      <c r="VE77" s="39">
        <v>0</v>
      </c>
      <c r="VF77" s="39">
        <v>1</v>
      </c>
      <c r="VG77" s="39">
        <v>0</v>
      </c>
      <c r="VH77" s="39"/>
      <c r="VI77" s="39">
        <v>1</v>
      </c>
      <c r="VJ77" s="39">
        <v>0</v>
      </c>
      <c r="VK77" s="39">
        <v>0</v>
      </c>
      <c r="VL77" s="39"/>
      <c r="VM77" s="39">
        <v>1</v>
      </c>
      <c r="VN77" s="39">
        <v>1</v>
      </c>
      <c r="VO77" s="39"/>
      <c r="VP77" s="39">
        <v>0</v>
      </c>
      <c r="VQ77" s="39">
        <v>0</v>
      </c>
      <c r="VR77" s="39">
        <v>0</v>
      </c>
      <c r="VS77" s="39">
        <v>0</v>
      </c>
      <c r="VT77" s="39"/>
      <c r="VU77" s="39">
        <v>0</v>
      </c>
      <c r="VV77" s="39"/>
      <c r="VW77" s="39" t="s">
        <v>1979</v>
      </c>
      <c r="VX77" s="39">
        <v>0</v>
      </c>
      <c r="VY77" s="39">
        <v>0</v>
      </c>
      <c r="VZ77" s="39">
        <v>0</v>
      </c>
      <c r="WA77" s="39">
        <v>0</v>
      </c>
      <c r="WB77" s="39">
        <v>0</v>
      </c>
      <c r="WC77" s="39">
        <v>0</v>
      </c>
      <c r="WD77" s="39">
        <v>0</v>
      </c>
      <c r="WE77" s="39">
        <v>0</v>
      </c>
      <c r="WF77" s="39">
        <v>0</v>
      </c>
      <c r="WG77" s="39">
        <v>0</v>
      </c>
      <c r="WH77" s="39">
        <v>0</v>
      </c>
      <c r="WI77" s="39">
        <v>0</v>
      </c>
      <c r="WJ77" s="39">
        <v>0</v>
      </c>
      <c r="WK77" s="39">
        <v>1</v>
      </c>
      <c r="WL77" s="39" t="s">
        <v>2540</v>
      </c>
      <c r="WM77" s="39" t="s">
        <v>2541</v>
      </c>
      <c r="WN77" s="39"/>
      <c r="WO77" s="39">
        <f t="shared" si="8"/>
        <v>0</v>
      </c>
      <c r="WP77" s="39" t="s">
        <v>2577</v>
      </c>
      <c r="WQ77" s="39" t="s">
        <v>4240</v>
      </c>
      <c r="WR77" s="39" t="s">
        <v>2435</v>
      </c>
      <c r="WS77" s="39">
        <v>0</v>
      </c>
      <c r="WT77" s="39">
        <v>0</v>
      </c>
      <c r="WU77" s="39">
        <v>0</v>
      </c>
      <c r="WV77" s="39">
        <v>0</v>
      </c>
      <c r="WW77" s="39">
        <v>0</v>
      </c>
      <c r="WX77" s="39">
        <v>0</v>
      </c>
      <c r="WY77" s="39">
        <v>0</v>
      </c>
      <c r="WZ77" s="39">
        <v>0</v>
      </c>
      <c r="XA77" s="39">
        <v>0</v>
      </c>
      <c r="XB77" s="39">
        <v>1</v>
      </c>
      <c r="XC77" s="39">
        <v>0</v>
      </c>
      <c r="XD77" s="39"/>
      <c r="XE77" s="39"/>
      <c r="XF77" s="39">
        <f t="shared" si="5"/>
        <v>0</v>
      </c>
      <c r="XG77" s="39" t="s">
        <v>2447</v>
      </c>
      <c r="XH77" s="39">
        <v>1</v>
      </c>
      <c r="XI77" s="39">
        <v>0</v>
      </c>
      <c r="XJ77" s="39">
        <v>0</v>
      </c>
      <c r="XK77" s="39">
        <v>0</v>
      </c>
      <c r="XL77" s="39">
        <v>0</v>
      </c>
      <c r="XM77" s="39"/>
      <c r="XN77" s="39"/>
      <c r="XO77" s="57" t="e">
        <f>SUM(XF77+WO77+VA77+UD77+TR77+TD77+#REF!)</f>
        <v>#REF!</v>
      </c>
      <c r="XP77" s="57">
        <v>1</v>
      </c>
      <c r="XQ77" s="56">
        <v>0</v>
      </c>
    </row>
    <row r="78" spans="1:641" ht="15" customHeight="1" x14ac:dyDescent="0.2">
      <c r="A78" s="63">
        <v>42437</v>
      </c>
      <c r="B78" s="63" t="s">
        <v>1250</v>
      </c>
      <c r="C78" s="52" t="s">
        <v>1444</v>
      </c>
      <c r="D78" s="39" t="s">
        <v>3093</v>
      </c>
      <c r="E78" s="52" t="s">
        <v>3945</v>
      </c>
      <c r="F78" s="52" t="s">
        <v>4241</v>
      </c>
      <c r="G78" s="52">
        <v>8.9201230000000002</v>
      </c>
      <c r="H78" s="52">
        <v>-79.977489000000006</v>
      </c>
      <c r="I78" s="52">
        <v>8.9202520249999999</v>
      </c>
      <c r="J78" s="52">
        <v>-79.977337019999993</v>
      </c>
      <c r="K78" s="52">
        <v>-79.977489000000006</v>
      </c>
      <c r="L78" s="52">
        <v>276.45351756500003</v>
      </c>
      <c r="M78" s="39">
        <v>24</v>
      </c>
      <c r="N78" s="39"/>
      <c r="O78" s="39">
        <v>5</v>
      </c>
      <c r="P78" s="39" t="s">
        <v>4242</v>
      </c>
      <c r="Q78" s="39">
        <v>1</v>
      </c>
      <c r="R78" s="41">
        <v>27</v>
      </c>
      <c r="S78" s="39">
        <v>5</v>
      </c>
      <c r="T78" s="39">
        <v>2</v>
      </c>
      <c r="U78" s="39" t="s">
        <v>3499</v>
      </c>
      <c r="V78" s="39" t="s">
        <v>4243</v>
      </c>
      <c r="W78" s="39" t="s">
        <v>2598</v>
      </c>
      <c r="X78" s="39" t="s">
        <v>2401</v>
      </c>
      <c r="Y78" s="39"/>
      <c r="Z78" s="39">
        <v>1</v>
      </c>
      <c r="AA78" s="39">
        <v>0</v>
      </c>
      <c r="AB78" s="39">
        <v>0</v>
      </c>
      <c r="AC78" s="64">
        <v>1</v>
      </c>
      <c r="AD78" s="39">
        <v>0</v>
      </c>
      <c r="AE78" s="39">
        <v>0</v>
      </c>
      <c r="AF78" s="39">
        <v>0</v>
      </c>
      <c r="AG78" s="39" t="s">
        <v>2401</v>
      </c>
      <c r="AH78" s="39" t="s">
        <v>383</v>
      </c>
      <c r="AI78" s="39">
        <v>0</v>
      </c>
      <c r="AJ78" s="39">
        <v>0</v>
      </c>
      <c r="AK78" s="39">
        <v>0</v>
      </c>
      <c r="AL78" s="39">
        <v>1</v>
      </c>
      <c r="AM78" s="39">
        <v>0</v>
      </c>
      <c r="AN78" s="39">
        <v>0</v>
      </c>
      <c r="AO78" s="39">
        <v>0</v>
      </c>
      <c r="AP78" s="39"/>
      <c r="AQ78" s="39">
        <v>1</v>
      </c>
      <c r="AR78" s="39" t="s">
        <v>383</v>
      </c>
      <c r="AS78" s="64">
        <v>30</v>
      </c>
      <c r="AT78" s="39">
        <v>50</v>
      </c>
      <c r="AU78" s="39">
        <v>1</v>
      </c>
      <c r="AV78" s="39"/>
      <c r="AW78" s="39">
        <v>1</v>
      </c>
      <c r="AX78" s="39" t="s">
        <v>383</v>
      </c>
      <c r="AY78" s="39">
        <v>1</v>
      </c>
      <c r="AZ78" s="39">
        <v>0</v>
      </c>
      <c r="BA78" s="39">
        <v>0</v>
      </c>
      <c r="BB78" s="39">
        <v>0</v>
      </c>
      <c r="BC78" s="39"/>
      <c r="BD78" s="39">
        <v>2</v>
      </c>
      <c r="BE78" s="39" t="s">
        <v>383</v>
      </c>
      <c r="BF78" s="39">
        <v>0</v>
      </c>
      <c r="BG78" s="39">
        <v>1</v>
      </c>
      <c r="BH78" s="39">
        <v>0</v>
      </c>
      <c r="BI78" s="39">
        <v>0</v>
      </c>
      <c r="BJ78" s="39"/>
      <c r="BK78" s="39">
        <v>4</v>
      </c>
      <c r="BL78" s="39">
        <v>1</v>
      </c>
      <c r="BM78" s="64" t="s">
        <v>383</v>
      </c>
      <c r="BN78" s="39">
        <v>1</v>
      </c>
      <c r="BO78" s="39">
        <v>0</v>
      </c>
      <c r="BP78" s="39">
        <v>0</v>
      </c>
      <c r="BQ78" s="39">
        <v>0</v>
      </c>
      <c r="BR78" s="39">
        <v>0</v>
      </c>
      <c r="BS78" s="39">
        <v>0</v>
      </c>
      <c r="BT78" s="39">
        <v>0</v>
      </c>
      <c r="BU78" s="39"/>
      <c r="BV78" s="39">
        <v>5</v>
      </c>
      <c r="BW78" s="39">
        <v>3</v>
      </c>
      <c r="BX78" s="39"/>
      <c r="BY78" s="39">
        <v>0</v>
      </c>
      <c r="BZ78" s="39">
        <v>0</v>
      </c>
      <c r="CA78" s="39">
        <v>1</v>
      </c>
      <c r="CB78" s="39">
        <v>0</v>
      </c>
      <c r="CC78" s="39"/>
      <c r="CD78" s="39">
        <v>4</v>
      </c>
      <c r="CE78" s="39">
        <v>1</v>
      </c>
      <c r="CF78" s="39"/>
      <c r="CG78" s="39">
        <v>2</v>
      </c>
      <c r="CH78" s="39"/>
      <c r="CI78" s="39">
        <v>2</v>
      </c>
      <c r="CJ78" s="64">
        <v>2</v>
      </c>
      <c r="CK78" s="39"/>
      <c r="CL78" s="39" t="s">
        <v>2404</v>
      </c>
      <c r="CM78" s="39"/>
      <c r="CN78" s="39">
        <v>1</v>
      </c>
      <c r="CO78" s="39">
        <v>1</v>
      </c>
      <c r="CP78" s="39">
        <v>0</v>
      </c>
      <c r="CQ78" s="39"/>
      <c r="CR78" s="64">
        <v>1</v>
      </c>
      <c r="CS78" s="64"/>
      <c r="CT78" s="39">
        <v>0</v>
      </c>
      <c r="CU78" s="39">
        <v>1</v>
      </c>
      <c r="CV78" s="39">
        <v>0</v>
      </c>
      <c r="CW78" s="39"/>
      <c r="CX78" s="39">
        <v>1</v>
      </c>
      <c r="CY78" s="39">
        <v>0</v>
      </c>
      <c r="CZ78" s="41"/>
      <c r="DA78" s="39">
        <v>1</v>
      </c>
      <c r="DB78" s="39">
        <v>1</v>
      </c>
      <c r="DC78" s="39">
        <v>1</v>
      </c>
      <c r="DD78" s="39">
        <v>1</v>
      </c>
      <c r="DE78" s="39">
        <v>1</v>
      </c>
      <c r="DF78" s="41">
        <v>1</v>
      </c>
      <c r="DG78" s="39">
        <v>1</v>
      </c>
      <c r="DH78" s="39">
        <v>2</v>
      </c>
      <c r="DI78" s="39">
        <v>0</v>
      </c>
      <c r="DJ78" s="39"/>
      <c r="DK78" s="39"/>
      <c r="DL78" s="39">
        <v>0</v>
      </c>
      <c r="DM78" s="39"/>
      <c r="DN78" s="39">
        <v>0</v>
      </c>
      <c r="DO78" s="39"/>
      <c r="DP78" s="39">
        <v>1</v>
      </c>
      <c r="DQ78" s="39">
        <v>4</v>
      </c>
      <c r="DR78" s="39">
        <v>1</v>
      </c>
      <c r="DS78" s="39">
        <v>1</v>
      </c>
      <c r="DT78" s="39">
        <v>1</v>
      </c>
      <c r="DU78" s="39">
        <v>1</v>
      </c>
      <c r="DV78" s="39">
        <v>0</v>
      </c>
      <c r="DW78" s="39"/>
      <c r="DX78" s="39">
        <v>0</v>
      </c>
      <c r="DY78" s="39"/>
      <c r="DZ78" s="39">
        <v>1</v>
      </c>
      <c r="EA78" s="39" t="s">
        <v>4244</v>
      </c>
      <c r="EB78" s="39">
        <v>1</v>
      </c>
      <c r="EC78" s="39">
        <v>0</v>
      </c>
      <c r="ED78" s="39" t="s">
        <v>383</v>
      </c>
      <c r="EE78" s="39" t="s">
        <v>383</v>
      </c>
      <c r="EF78" s="39" t="s">
        <v>383</v>
      </c>
      <c r="EG78" s="39"/>
      <c r="EH78" s="39">
        <v>1</v>
      </c>
      <c r="EI78" s="39">
        <v>1</v>
      </c>
      <c r="EJ78" s="73" t="s">
        <v>2409</v>
      </c>
      <c r="EK78" s="39" t="s">
        <v>2462</v>
      </c>
      <c r="EL78" s="64" t="s">
        <v>4245</v>
      </c>
      <c r="EM78" s="39" t="s">
        <v>2464</v>
      </c>
      <c r="EN78" s="39">
        <v>0</v>
      </c>
      <c r="EO78" s="39">
        <v>1</v>
      </c>
      <c r="EP78" s="39">
        <v>1</v>
      </c>
      <c r="EQ78" s="39" t="s">
        <v>2409</v>
      </c>
      <c r="ER78" s="39" t="s">
        <v>2410</v>
      </c>
      <c r="ES78" s="39" t="s">
        <v>4246</v>
      </c>
      <c r="ET78" s="39" t="s">
        <v>2469</v>
      </c>
      <c r="EU78" s="39">
        <v>0</v>
      </c>
      <c r="EV78" s="39">
        <v>1</v>
      </c>
      <c r="EW78" s="39" t="s">
        <v>4247</v>
      </c>
      <c r="EX78" s="39" t="s">
        <v>2413</v>
      </c>
      <c r="EY78" s="64" t="s">
        <v>2410</v>
      </c>
      <c r="EZ78" s="64" t="s">
        <v>4248</v>
      </c>
      <c r="FA78" s="64" t="s">
        <v>2469</v>
      </c>
      <c r="FB78" s="39">
        <v>0</v>
      </c>
      <c r="FC78" s="39">
        <v>1</v>
      </c>
      <c r="FD78" s="64">
        <v>3</v>
      </c>
      <c r="FE78" s="64" t="s">
        <v>2413</v>
      </c>
      <c r="FF78" s="39" t="s">
        <v>2462</v>
      </c>
      <c r="FG78" s="64" t="s">
        <v>4249</v>
      </c>
      <c r="FH78" s="39" t="s">
        <v>2469</v>
      </c>
      <c r="FI78" s="39">
        <v>0</v>
      </c>
      <c r="FJ78" s="39">
        <v>1</v>
      </c>
      <c r="FK78" s="64">
        <v>4</v>
      </c>
      <c r="FL78" s="64" t="s">
        <v>2413</v>
      </c>
      <c r="FM78" s="39" t="s">
        <v>2466</v>
      </c>
      <c r="FN78" s="64" t="s">
        <v>4250</v>
      </c>
      <c r="FO78" s="64" t="s">
        <v>2469</v>
      </c>
      <c r="FP78" s="64">
        <v>0</v>
      </c>
      <c r="FQ78" s="64">
        <v>0</v>
      </c>
      <c r="FR78" s="39" t="s">
        <v>383</v>
      </c>
      <c r="FS78" s="39" t="s">
        <v>383</v>
      </c>
      <c r="FT78" s="39" t="s">
        <v>2462</v>
      </c>
      <c r="FU78" s="64" t="s">
        <v>3355</v>
      </c>
      <c r="FV78" s="39" t="s">
        <v>2469</v>
      </c>
      <c r="FW78" s="39">
        <v>0</v>
      </c>
      <c r="FX78" s="39">
        <v>1</v>
      </c>
      <c r="FY78" s="39">
        <v>9</v>
      </c>
      <c r="FZ78" s="39" t="s">
        <v>2498</v>
      </c>
      <c r="GA78" s="39" t="s">
        <v>2462</v>
      </c>
      <c r="GB78" s="39" t="s">
        <v>3355</v>
      </c>
      <c r="GC78" s="39" t="s">
        <v>2469</v>
      </c>
      <c r="GD78" s="39">
        <v>0</v>
      </c>
      <c r="GE78" s="64">
        <v>1</v>
      </c>
      <c r="GF78" s="39">
        <v>9</v>
      </c>
      <c r="GG78" s="39" t="s">
        <v>2498</v>
      </c>
      <c r="GH78" s="39" t="s">
        <v>2466</v>
      </c>
      <c r="GI78" s="39" t="s">
        <v>4251</v>
      </c>
      <c r="GJ78" s="39" t="s">
        <v>2464</v>
      </c>
      <c r="GK78" s="39">
        <v>0</v>
      </c>
      <c r="GL78" s="39">
        <v>1</v>
      </c>
      <c r="GM78" s="39" t="s">
        <v>4252</v>
      </c>
      <c r="GN78" s="39">
        <v>9</v>
      </c>
      <c r="GO78" s="39" t="s">
        <v>2498</v>
      </c>
      <c r="GP78" s="39" t="s">
        <v>2462</v>
      </c>
      <c r="GQ78" s="39" t="s">
        <v>4253</v>
      </c>
      <c r="GR78" s="39" t="s">
        <v>2469</v>
      </c>
      <c r="GS78" s="39">
        <v>0</v>
      </c>
      <c r="GT78" s="39">
        <v>1</v>
      </c>
      <c r="GU78" s="39">
        <v>100</v>
      </c>
      <c r="GV78" s="39" t="s">
        <v>4254</v>
      </c>
      <c r="GW78" s="39">
        <v>1</v>
      </c>
      <c r="GX78" s="64">
        <v>50</v>
      </c>
      <c r="GY78" s="39"/>
      <c r="GZ78" s="39">
        <v>1</v>
      </c>
      <c r="HA78" s="64">
        <v>50</v>
      </c>
      <c r="HB78" s="39"/>
      <c r="HC78" s="64">
        <v>1</v>
      </c>
      <c r="HD78" s="64">
        <v>50</v>
      </c>
      <c r="HE78" s="39"/>
      <c r="HF78" s="39">
        <v>0</v>
      </c>
      <c r="HG78" s="39" t="s">
        <v>383</v>
      </c>
      <c r="HH78" s="39"/>
      <c r="HI78" s="39">
        <v>1</v>
      </c>
      <c r="HJ78" s="64">
        <v>10</v>
      </c>
      <c r="HK78" s="39"/>
      <c r="HL78" s="39">
        <v>0</v>
      </c>
      <c r="HM78" s="39" t="s">
        <v>383</v>
      </c>
      <c r="HN78" s="39"/>
      <c r="HO78" s="39">
        <v>0</v>
      </c>
      <c r="HP78" s="39" t="s">
        <v>383</v>
      </c>
      <c r="HQ78" s="39">
        <v>0</v>
      </c>
      <c r="HR78" s="39" t="s">
        <v>383</v>
      </c>
      <c r="HS78" s="39">
        <v>0</v>
      </c>
      <c r="HT78" s="39"/>
      <c r="HU78" s="39" t="s">
        <v>383</v>
      </c>
      <c r="HV78" s="39" t="s">
        <v>383</v>
      </c>
      <c r="HW78" s="39"/>
      <c r="HX78" s="39" t="s">
        <v>383</v>
      </c>
      <c r="HY78" s="64" t="s">
        <v>2417</v>
      </c>
      <c r="HZ78" s="39"/>
      <c r="IA78" s="39" t="s">
        <v>1738</v>
      </c>
      <c r="IB78" s="39"/>
      <c r="IC78" s="39">
        <v>1</v>
      </c>
      <c r="ID78" s="39">
        <v>1</v>
      </c>
      <c r="IE78" s="39">
        <v>0</v>
      </c>
      <c r="IF78" s="39">
        <v>0</v>
      </c>
      <c r="IG78" s="39">
        <v>1</v>
      </c>
      <c r="IH78" s="39">
        <v>20</v>
      </c>
      <c r="II78" s="39">
        <v>0</v>
      </c>
      <c r="IJ78" s="39">
        <v>0</v>
      </c>
      <c r="IK78" s="39" t="s">
        <v>383</v>
      </c>
      <c r="IL78" s="39">
        <v>1</v>
      </c>
      <c r="IM78" s="39">
        <v>4</v>
      </c>
      <c r="IN78" s="39">
        <v>0</v>
      </c>
      <c r="IO78" s="39">
        <v>1</v>
      </c>
      <c r="IP78" s="64">
        <v>1</v>
      </c>
      <c r="IQ78" s="39">
        <v>1</v>
      </c>
      <c r="IR78" s="39">
        <v>10</v>
      </c>
      <c r="IS78" s="39">
        <v>0</v>
      </c>
      <c r="IT78" s="39">
        <v>0</v>
      </c>
      <c r="IU78" s="39" t="s">
        <v>383</v>
      </c>
      <c r="IV78" s="39">
        <v>0</v>
      </c>
      <c r="IW78" s="39">
        <v>0</v>
      </c>
      <c r="IX78" s="39" t="s">
        <v>383</v>
      </c>
      <c r="IY78" s="39" t="s">
        <v>383</v>
      </c>
      <c r="IZ78" s="39" t="s">
        <v>383</v>
      </c>
      <c r="JA78" s="39">
        <v>0</v>
      </c>
      <c r="JB78" s="39">
        <v>0</v>
      </c>
      <c r="JC78" s="39" t="s">
        <v>383</v>
      </c>
      <c r="JD78" s="39" t="s">
        <v>383</v>
      </c>
      <c r="JE78" s="39" t="s">
        <v>383</v>
      </c>
      <c r="JF78" s="39">
        <v>1</v>
      </c>
      <c r="JG78" s="39">
        <v>7</v>
      </c>
      <c r="JH78" s="39">
        <v>1</v>
      </c>
      <c r="JI78" s="39">
        <v>1</v>
      </c>
      <c r="JJ78" s="39">
        <v>1</v>
      </c>
      <c r="JK78" s="39">
        <v>30</v>
      </c>
      <c r="JL78" s="39">
        <v>1</v>
      </c>
      <c r="JM78" s="39">
        <v>1</v>
      </c>
      <c r="JN78" s="39" t="s">
        <v>2896</v>
      </c>
      <c r="JO78" s="39">
        <v>2</v>
      </c>
      <c r="JP78" s="39">
        <v>1</v>
      </c>
      <c r="JQ78" s="64">
        <v>0</v>
      </c>
      <c r="JR78" s="39">
        <v>2</v>
      </c>
      <c r="JS78" s="39">
        <v>2</v>
      </c>
      <c r="JT78" s="39">
        <v>0</v>
      </c>
      <c r="JU78" s="39">
        <v>0</v>
      </c>
      <c r="JV78" s="64">
        <v>1</v>
      </c>
      <c r="JW78" s="64">
        <v>1</v>
      </c>
      <c r="JX78" s="39">
        <v>0</v>
      </c>
      <c r="JY78" s="39">
        <v>0</v>
      </c>
      <c r="JZ78" s="39">
        <v>2</v>
      </c>
      <c r="KA78" s="39">
        <v>2</v>
      </c>
      <c r="KB78" s="39">
        <v>1</v>
      </c>
      <c r="KC78" s="39">
        <v>1</v>
      </c>
      <c r="KD78" s="39">
        <v>0</v>
      </c>
      <c r="KE78" s="39">
        <v>0</v>
      </c>
      <c r="KF78" s="39"/>
      <c r="KG78" s="39"/>
      <c r="KH78" s="39">
        <v>10</v>
      </c>
      <c r="KI78" s="39">
        <v>100</v>
      </c>
      <c r="KJ78" s="39"/>
      <c r="KK78" s="39">
        <v>0</v>
      </c>
      <c r="KL78" s="39"/>
      <c r="KM78" s="39"/>
      <c r="KN78" s="39">
        <v>1</v>
      </c>
      <c r="KO78" s="39" t="s">
        <v>4255</v>
      </c>
      <c r="KP78" s="39" t="s">
        <v>4256</v>
      </c>
      <c r="KQ78" s="39"/>
      <c r="KR78" s="64" t="s">
        <v>4257</v>
      </c>
      <c r="KS78" s="39" t="s">
        <v>2897</v>
      </c>
      <c r="KT78" s="64" t="s">
        <v>4258</v>
      </c>
      <c r="KU78" s="64">
        <v>1</v>
      </c>
      <c r="KV78" s="64">
        <v>0</v>
      </c>
      <c r="KW78" s="64">
        <v>0</v>
      </c>
      <c r="KX78" s="64">
        <v>1</v>
      </c>
      <c r="KY78" s="64">
        <v>0</v>
      </c>
      <c r="KZ78" s="64">
        <v>1</v>
      </c>
      <c r="LA78" s="64">
        <v>0</v>
      </c>
      <c r="LB78" s="39">
        <v>0</v>
      </c>
      <c r="LC78" s="39">
        <v>0</v>
      </c>
      <c r="LD78" s="39"/>
      <c r="LE78" s="39">
        <v>4</v>
      </c>
      <c r="LF78" s="39">
        <v>0</v>
      </c>
      <c r="LG78" s="39">
        <v>1</v>
      </c>
      <c r="LH78" s="39">
        <v>1</v>
      </c>
      <c r="LI78" s="39">
        <v>0</v>
      </c>
      <c r="LJ78" s="39" t="s">
        <v>3612</v>
      </c>
      <c r="LK78" s="39" t="s">
        <v>2778</v>
      </c>
      <c r="LL78" s="39">
        <v>0</v>
      </c>
      <c r="LM78" s="39">
        <v>0</v>
      </c>
      <c r="LN78" s="39">
        <v>1</v>
      </c>
      <c r="LO78" s="39">
        <v>0</v>
      </c>
      <c r="LP78" s="39">
        <v>0</v>
      </c>
      <c r="LQ78" s="39"/>
      <c r="LR78" s="39">
        <v>1</v>
      </c>
      <c r="LS78" s="39"/>
      <c r="LT78" s="39">
        <v>1</v>
      </c>
      <c r="LU78" s="39" t="s">
        <v>4259</v>
      </c>
      <c r="LV78" s="39">
        <v>1</v>
      </c>
      <c r="LW78" s="39">
        <v>0</v>
      </c>
      <c r="LX78" s="39">
        <v>0</v>
      </c>
      <c r="LY78" s="39"/>
      <c r="LZ78" s="39">
        <v>1</v>
      </c>
      <c r="MA78" s="39">
        <v>1</v>
      </c>
      <c r="MB78" s="39">
        <v>0</v>
      </c>
      <c r="MC78" s="39">
        <v>0</v>
      </c>
      <c r="MD78" s="39">
        <v>0</v>
      </c>
      <c r="ME78" s="39">
        <v>0</v>
      </c>
      <c r="MF78" s="39"/>
      <c r="MG78" s="39">
        <v>0</v>
      </c>
      <c r="MH78" s="39"/>
      <c r="MI78" s="39">
        <v>1</v>
      </c>
      <c r="MJ78" s="39" t="s">
        <v>4260</v>
      </c>
      <c r="MK78" s="39">
        <v>0</v>
      </c>
      <c r="ML78" s="39">
        <v>1</v>
      </c>
      <c r="MM78" s="39">
        <v>1</v>
      </c>
      <c r="MN78" s="39">
        <v>1</v>
      </c>
      <c r="MO78" s="39" t="s">
        <v>4261</v>
      </c>
      <c r="MP78" s="39"/>
      <c r="MQ78" s="39">
        <v>0</v>
      </c>
      <c r="MR78" s="64">
        <v>0</v>
      </c>
      <c r="MS78" s="58"/>
      <c r="MT78" s="58"/>
      <c r="MU78" s="39"/>
      <c r="MV78" s="39">
        <v>1</v>
      </c>
      <c r="MW78" s="39" t="s">
        <v>4262</v>
      </c>
      <c r="MX78" s="64">
        <v>0</v>
      </c>
      <c r="MY78" s="39">
        <v>0</v>
      </c>
      <c r="MZ78" s="39">
        <v>1</v>
      </c>
      <c r="NA78" s="39">
        <v>0</v>
      </c>
      <c r="NB78" s="39">
        <v>0</v>
      </c>
      <c r="NC78" s="39">
        <v>0</v>
      </c>
      <c r="ND78" s="39">
        <v>0</v>
      </c>
      <c r="NE78" s="39">
        <v>1</v>
      </c>
      <c r="NF78" s="39">
        <v>0</v>
      </c>
      <c r="NG78" s="39" t="s">
        <v>4263</v>
      </c>
      <c r="NH78" s="39" t="s">
        <v>3991</v>
      </c>
      <c r="NI78" s="39"/>
      <c r="NJ78" s="39" t="s">
        <v>4264</v>
      </c>
      <c r="NK78" s="39" t="s">
        <v>4265</v>
      </c>
      <c r="NL78" s="39" t="s">
        <v>4266</v>
      </c>
      <c r="NM78" s="39">
        <v>1</v>
      </c>
      <c r="NN78" s="39" t="s">
        <v>3767</v>
      </c>
      <c r="NO78" s="39" t="s">
        <v>325</v>
      </c>
      <c r="NP78" s="39">
        <v>0</v>
      </c>
      <c r="NQ78" s="39" t="s">
        <v>2708</v>
      </c>
      <c r="NR78" s="39" t="s">
        <v>4267</v>
      </c>
      <c r="NS78" s="39"/>
      <c r="NT78" s="39"/>
      <c r="NU78" s="39"/>
      <c r="NV78" s="39"/>
      <c r="NW78" s="39">
        <v>0</v>
      </c>
      <c r="NX78" s="39"/>
      <c r="NY78" s="39">
        <v>1</v>
      </c>
      <c r="NZ78" s="39">
        <v>1</v>
      </c>
      <c r="OA78" s="39" t="s">
        <v>2564</v>
      </c>
      <c r="OB78" s="39">
        <v>0</v>
      </c>
      <c r="OC78" s="39">
        <v>1</v>
      </c>
      <c r="OD78" s="39">
        <v>0</v>
      </c>
      <c r="OE78" s="39">
        <v>0</v>
      </c>
      <c r="OF78" s="39">
        <v>0</v>
      </c>
      <c r="OG78" s="39">
        <v>0</v>
      </c>
      <c r="OH78" s="39">
        <v>0</v>
      </c>
      <c r="OI78" s="39">
        <v>0</v>
      </c>
      <c r="OJ78" s="39"/>
      <c r="OK78" s="39">
        <v>1</v>
      </c>
      <c r="OL78" s="39"/>
      <c r="OM78" s="64" t="s">
        <v>2434</v>
      </c>
      <c r="ON78" s="64">
        <v>1</v>
      </c>
      <c r="OO78" s="64">
        <v>0</v>
      </c>
      <c r="OP78" s="64">
        <v>0</v>
      </c>
      <c r="OQ78" s="64">
        <v>0</v>
      </c>
      <c r="OR78" s="64">
        <v>0</v>
      </c>
      <c r="OS78" s="39">
        <v>0</v>
      </c>
      <c r="OT78" s="39">
        <v>0</v>
      </c>
      <c r="OU78" s="39">
        <v>0</v>
      </c>
      <c r="OV78" s="39">
        <v>0</v>
      </c>
      <c r="OW78" s="39">
        <v>0</v>
      </c>
      <c r="OX78" s="39"/>
      <c r="OY78" s="39"/>
      <c r="OZ78" s="39" t="s">
        <v>1241</v>
      </c>
      <c r="PA78" s="39">
        <v>0</v>
      </c>
      <c r="PB78" s="39">
        <v>0</v>
      </c>
      <c r="PC78" s="39">
        <v>0</v>
      </c>
      <c r="PD78" s="39">
        <v>0</v>
      </c>
      <c r="PE78" s="39">
        <v>1</v>
      </c>
      <c r="PF78" s="39">
        <v>0</v>
      </c>
      <c r="PG78" s="39">
        <v>0</v>
      </c>
      <c r="PH78" s="39"/>
      <c r="PI78" s="39">
        <v>1</v>
      </c>
      <c r="PJ78" s="64" t="s">
        <v>3936</v>
      </c>
      <c r="PK78" s="39">
        <v>0</v>
      </c>
      <c r="PL78" s="39">
        <v>0</v>
      </c>
      <c r="PM78" s="39">
        <v>0</v>
      </c>
      <c r="PN78" s="39">
        <v>0</v>
      </c>
      <c r="PO78" s="39">
        <v>0</v>
      </c>
      <c r="PP78" s="39">
        <v>1</v>
      </c>
      <c r="PQ78" s="39">
        <v>0</v>
      </c>
      <c r="PR78" s="64">
        <v>1</v>
      </c>
      <c r="PS78" s="39">
        <v>0</v>
      </c>
      <c r="PT78" s="39" t="s">
        <v>4268</v>
      </c>
      <c r="PU78" s="39"/>
      <c r="PV78" s="39"/>
      <c r="PW78" s="39">
        <v>1</v>
      </c>
      <c r="PX78" s="39">
        <v>1</v>
      </c>
      <c r="PY78" s="39"/>
      <c r="PZ78" s="39" t="s">
        <v>383</v>
      </c>
      <c r="QA78" s="39" t="s">
        <v>4269</v>
      </c>
      <c r="QB78" s="39" t="s">
        <v>4270</v>
      </c>
      <c r="QC78" s="39" t="s">
        <v>4271</v>
      </c>
      <c r="QD78" s="39">
        <v>1</v>
      </c>
      <c r="QE78" s="39">
        <v>1</v>
      </c>
      <c r="QF78" s="39">
        <v>0</v>
      </c>
      <c r="QG78" s="39">
        <v>0</v>
      </c>
      <c r="QH78" s="39">
        <v>0</v>
      </c>
      <c r="QI78" s="39">
        <v>0</v>
      </c>
      <c r="QJ78" s="39">
        <v>0</v>
      </c>
      <c r="QK78" s="39">
        <v>0</v>
      </c>
      <c r="QL78" s="39"/>
      <c r="QM78" s="39" t="s">
        <v>2531</v>
      </c>
      <c r="QN78" s="39">
        <v>0</v>
      </c>
      <c r="QO78" s="39">
        <v>0</v>
      </c>
      <c r="QP78" s="39">
        <v>1</v>
      </c>
      <c r="QQ78" s="39">
        <v>0</v>
      </c>
      <c r="QR78" s="39">
        <v>0</v>
      </c>
      <c r="QS78" s="39"/>
      <c r="QT78" s="39" t="s">
        <v>2531</v>
      </c>
      <c r="QU78" s="39">
        <v>0</v>
      </c>
      <c r="QV78" s="39">
        <v>0</v>
      </c>
      <c r="QW78" s="39">
        <v>0</v>
      </c>
      <c r="QX78" s="39">
        <v>1</v>
      </c>
      <c r="QY78" s="39">
        <v>0</v>
      </c>
      <c r="QZ78" s="39">
        <v>0</v>
      </c>
      <c r="RA78" s="39">
        <v>0</v>
      </c>
      <c r="RB78" s="39"/>
      <c r="RC78" s="39">
        <v>1</v>
      </c>
      <c r="RD78" s="39">
        <v>1</v>
      </c>
      <c r="RE78" s="39">
        <v>4</v>
      </c>
      <c r="RF78" s="39"/>
      <c r="RG78" s="64">
        <v>0</v>
      </c>
      <c r="RH78" s="39">
        <v>0</v>
      </c>
      <c r="RI78" s="39"/>
      <c r="RJ78" s="39">
        <v>0</v>
      </c>
      <c r="RK78" s="39">
        <v>0</v>
      </c>
      <c r="RL78" s="39"/>
      <c r="RM78" s="39">
        <v>0</v>
      </c>
      <c r="RN78" s="39">
        <v>0</v>
      </c>
      <c r="RO78" s="39"/>
      <c r="RP78" s="39">
        <v>0</v>
      </c>
      <c r="RQ78" s="39"/>
      <c r="RR78" s="39" t="s">
        <v>3292</v>
      </c>
      <c r="RS78" s="39">
        <v>0</v>
      </c>
      <c r="RT78" s="39">
        <v>1</v>
      </c>
      <c r="RU78" s="39">
        <v>1</v>
      </c>
      <c r="RV78" s="39">
        <v>0</v>
      </c>
      <c r="RW78" s="39">
        <v>0</v>
      </c>
      <c r="RX78" s="39">
        <v>0</v>
      </c>
      <c r="RY78" s="39">
        <v>0</v>
      </c>
      <c r="RZ78" s="39">
        <v>0</v>
      </c>
      <c r="SA78" s="39">
        <v>0</v>
      </c>
      <c r="SB78" s="39">
        <v>0</v>
      </c>
      <c r="SC78" s="39">
        <v>0</v>
      </c>
      <c r="SD78" s="39">
        <v>0</v>
      </c>
      <c r="SE78" s="39">
        <v>0</v>
      </c>
      <c r="SF78" s="39">
        <v>0</v>
      </c>
      <c r="SG78" s="39"/>
      <c r="SH78" s="39"/>
      <c r="SI78" s="39" t="s">
        <v>2485</v>
      </c>
      <c r="SJ78" s="39">
        <v>1</v>
      </c>
      <c r="SK78" s="39">
        <v>0</v>
      </c>
      <c r="SL78" s="39">
        <v>0</v>
      </c>
      <c r="SM78" s="39">
        <v>0</v>
      </c>
      <c r="SN78" s="39">
        <v>0</v>
      </c>
      <c r="SO78" s="39">
        <v>0</v>
      </c>
      <c r="SP78" s="39">
        <v>1</v>
      </c>
      <c r="SQ78" s="39">
        <v>0</v>
      </c>
      <c r="SR78" s="39">
        <v>0</v>
      </c>
      <c r="SS78" s="39">
        <v>0</v>
      </c>
      <c r="ST78" s="39"/>
      <c r="SU78" s="64" t="s">
        <v>4272</v>
      </c>
      <c r="SV78" s="39">
        <v>1</v>
      </c>
      <c r="SW78" s="39">
        <v>0</v>
      </c>
      <c r="SX78" s="39">
        <v>0</v>
      </c>
      <c r="SY78" s="39">
        <v>0</v>
      </c>
      <c r="SZ78" s="64">
        <v>1</v>
      </c>
      <c r="TA78" s="39" t="s">
        <v>4010</v>
      </c>
      <c r="TB78" s="39"/>
      <c r="TC78" s="39"/>
      <c r="TD78" s="39">
        <v>1</v>
      </c>
      <c r="TE78" s="39" t="s">
        <v>4211</v>
      </c>
      <c r="TF78" s="39">
        <v>0</v>
      </c>
      <c r="TG78" s="39"/>
      <c r="TH78" s="64" t="s">
        <v>4273</v>
      </c>
      <c r="TI78" s="64">
        <v>0</v>
      </c>
      <c r="TJ78" s="64">
        <v>0</v>
      </c>
      <c r="TK78" s="58">
        <v>1</v>
      </c>
      <c r="TL78" s="64">
        <v>1</v>
      </c>
      <c r="TM78" s="64">
        <v>0</v>
      </c>
      <c r="TN78" s="64">
        <v>0</v>
      </c>
      <c r="TO78" s="64">
        <v>1</v>
      </c>
      <c r="TP78" s="64">
        <v>0</v>
      </c>
      <c r="TQ78" s="39" t="s">
        <v>3091</v>
      </c>
      <c r="TR78" s="39">
        <v>1</v>
      </c>
      <c r="TS78" s="64" t="s">
        <v>4274</v>
      </c>
      <c r="TT78" s="39">
        <v>1</v>
      </c>
      <c r="TU78" s="39">
        <v>0</v>
      </c>
      <c r="TV78" s="39">
        <v>0</v>
      </c>
      <c r="TW78" s="39">
        <v>0</v>
      </c>
      <c r="TX78" s="64">
        <v>0</v>
      </c>
      <c r="TY78" s="39">
        <v>0</v>
      </c>
      <c r="TZ78" s="39">
        <v>0</v>
      </c>
      <c r="UA78" s="64">
        <v>1</v>
      </c>
      <c r="UB78" s="39">
        <v>0</v>
      </c>
      <c r="UC78" s="39" t="s">
        <v>4275</v>
      </c>
      <c r="UD78" s="39">
        <f>SUM(TT78+TV78+TW78+TX78)</f>
        <v>1</v>
      </c>
      <c r="UE78" s="39" t="s">
        <v>1241</v>
      </c>
      <c r="UF78" s="39">
        <v>0</v>
      </c>
      <c r="UG78" s="39">
        <v>0</v>
      </c>
      <c r="UH78" s="39">
        <v>0</v>
      </c>
      <c r="UI78" s="39">
        <v>0</v>
      </c>
      <c r="UJ78" s="39">
        <v>1</v>
      </c>
      <c r="UK78" s="39">
        <v>0</v>
      </c>
      <c r="UL78" s="39">
        <v>1</v>
      </c>
      <c r="UM78" s="39" t="s">
        <v>2418</v>
      </c>
      <c r="UN78" s="39">
        <v>0</v>
      </c>
      <c r="UO78" s="39" t="s">
        <v>383</v>
      </c>
      <c r="UP78" s="39" t="s">
        <v>383</v>
      </c>
      <c r="UQ78" s="39" t="s">
        <v>383</v>
      </c>
      <c r="UR78" s="39" t="s">
        <v>383</v>
      </c>
      <c r="US78" s="39" t="s">
        <v>383</v>
      </c>
      <c r="UT78" s="39" t="s">
        <v>383</v>
      </c>
      <c r="UU78" s="39" t="s">
        <v>383</v>
      </c>
      <c r="UV78" s="39">
        <v>0</v>
      </c>
      <c r="UW78" s="39" t="s">
        <v>383</v>
      </c>
      <c r="UX78" s="39" t="s">
        <v>4276</v>
      </c>
      <c r="UY78" s="39" t="s">
        <v>2435</v>
      </c>
      <c r="UZ78" s="39">
        <v>0</v>
      </c>
      <c r="VA78" s="39">
        <v>0</v>
      </c>
      <c r="VB78" s="39">
        <v>0</v>
      </c>
      <c r="VC78" s="39">
        <v>0</v>
      </c>
      <c r="VD78" s="39">
        <v>0</v>
      </c>
      <c r="VE78" s="39">
        <v>0</v>
      </c>
      <c r="VF78" s="39">
        <v>1</v>
      </c>
      <c r="VG78" s="39">
        <v>0</v>
      </c>
      <c r="VH78" s="39"/>
      <c r="VI78" s="64" t="s">
        <v>383</v>
      </c>
      <c r="VJ78" s="39" t="s">
        <v>383</v>
      </c>
      <c r="VK78" s="39" t="s">
        <v>383</v>
      </c>
      <c r="VL78" s="39" t="s">
        <v>383</v>
      </c>
      <c r="VM78" s="39" t="s">
        <v>383</v>
      </c>
      <c r="VN78" s="39" t="s">
        <v>383</v>
      </c>
      <c r="VO78" s="39" t="s">
        <v>383</v>
      </c>
      <c r="VP78" s="39" t="s">
        <v>383</v>
      </c>
      <c r="VQ78" s="39" t="s">
        <v>383</v>
      </c>
      <c r="VR78" s="39" t="s">
        <v>383</v>
      </c>
      <c r="VS78" s="39" t="s">
        <v>383</v>
      </c>
      <c r="VT78" s="39" t="s">
        <v>383</v>
      </c>
      <c r="VU78" s="39" t="s">
        <v>383</v>
      </c>
      <c r="VV78" s="39" t="s">
        <v>4277</v>
      </c>
      <c r="VW78" s="64" t="s">
        <v>2720</v>
      </c>
      <c r="VX78" s="64">
        <v>0</v>
      </c>
      <c r="VY78" s="39">
        <v>1</v>
      </c>
      <c r="VZ78" s="39">
        <v>0</v>
      </c>
      <c r="WA78" s="39">
        <v>0</v>
      </c>
      <c r="WB78" s="39">
        <v>0</v>
      </c>
      <c r="WC78" s="39">
        <v>0</v>
      </c>
      <c r="WD78" s="39">
        <v>0</v>
      </c>
      <c r="WE78" s="39">
        <v>0</v>
      </c>
      <c r="WF78" s="39">
        <v>0</v>
      </c>
      <c r="WG78" s="39">
        <v>0</v>
      </c>
      <c r="WH78" s="39">
        <v>0</v>
      </c>
      <c r="WI78" s="39">
        <v>0</v>
      </c>
      <c r="WJ78" s="39">
        <v>0</v>
      </c>
      <c r="WK78" s="39">
        <v>0</v>
      </c>
      <c r="WL78" s="39"/>
      <c r="WM78" s="39"/>
      <c r="WN78" s="39"/>
      <c r="WO78" s="39">
        <f t="shared" si="8"/>
        <v>1</v>
      </c>
      <c r="WP78" s="39" t="s">
        <v>2577</v>
      </c>
      <c r="WQ78" s="39"/>
      <c r="WR78" s="39" t="s">
        <v>2446</v>
      </c>
      <c r="WS78" s="39">
        <v>1</v>
      </c>
      <c r="WT78" s="39">
        <v>0</v>
      </c>
      <c r="WU78" s="39">
        <v>0</v>
      </c>
      <c r="WV78" s="39">
        <v>0</v>
      </c>
      <c r="WW78" s="39">
        <v>0</v>
      </c>
      <c r="WX78" s="39">
        <v>0</v>
      </c>
      <c r="WY78" s="39">
        <v>0</v>
      </c>
      <c r="WZ78" s="39">
        <v>0</v>
      </c>
      <c r="XA78" s="39">
        <v>0</v>
      </c>
      <c r="XB78" s="39">
        <v>0</v>
      </c>
      <c r="XC78" s="39">
        <v>0</v>
      </c>
      <c r="XD78" s="39"/>
      <c r="XE78" s="39"/>
      <c r="XF78" s="39">
        <f t="shared" si="5"/>
        <v>1</v>
      </c>
      <c r="XG78" s="39" t="s">
        <v>2447</v>
      </c>
      <c r="XH78" s="39">
        <v>1</v>
      </c>
      <c r="XI78" s="39">
        <v>0</v>
      </c>
      <c r="XJ78" s="39">
        <v>0</v>
      </c>
      <c r="XK78" s="39">
        <v>0</v>
      </c>
      <c r="XL78" s="39">
        <v>0</v>
      </c>
      <c r="XM78" s="39"/>
      <c r="XN78" s="39"/>
      <c r="XO78" s="57" t="e">
        <f>SUM(XF78+WO78+VA78+UD78+TR78+TD78+#REF!)</f>
        <v>#REF!</v>
      </c>
      <c r="XP78" s="57">
        <v>6</v>
      </c>
      <c r="XQ78" s="56">
        <v>0</v>
      </c>
    </row>
    <row r="79" spans="1:641" ht="15" customHeight="1" x14ac:dyDescent="0.2">
      <c r="A79" s="63">
        <v>42438</v>
      </c>
      <c r="B79" s="63" t="s">
        <v>1250</v>
      </c>
      <c r="C79" s="52" t="s">
        <v>1450</v>
      </c>
      <c r="D79" s="39" t="s">
        <v>2989</v>
      </c>
      <c r="E79" s="52" t="s">
        <v>3945</v>
      </c>
      <c r="F79" s="52" t="s">
        <v>4278</v>
      </c>
      <c r="G79" s="52">
        <v>8.9122859999999999</v>
      </c>
      <c r="H79" s="52">
        <v>-79.976645000000005</v>
      </c>
      <c r="I79" s="52">
        <v>8.9122779849999993</v>
      </c>
      <c r="J79" s="52">
        <v>-79.976453989999996</v>
      </c>
      <c r="K79" s="52">
        <v>-79.976645000000005</v>
      </c>
      <c r="L79" s="52">
        <v>235.177557245</v>
      </c>
      <c r="M79" s="39">
        <v>12</v>
      </c>
      <c r="N79" s="39"/>
      <c r="O79" s="39">
        <v>4</v>
      </c>
      <c r="P79" s="39" t="s">
        <v>4279</v>
      </c>
      <c r="Q79" s="39">
        <v>0</v>
      </c>
      <c r="R79" s="41">
        <v>62</v>
      </c>
      <c r="S79" s="39">
        <v>1</v>
      </c>
      <c r="T79" s="39">
        <v>2</v>
      </c>
      <c r="U79" s="39" t="s">
        <v>2454</v>
      </c>
      <c r="V79" s="39" t="s">
        <v>2455</v>
      </c>
      <c r="W79" s="39" t="s">
        <v>2456</v>
      </c>
      <c r="X79" s="39" t="s">
        <v>383</v>
      </c>
      <c r="Y79" s="39"/>
      <c r="Z79" s="39">
        <v>0</v>
      </c>
      <c r="AA79" s="39">
        <v>1</v>
      </c>
      <c r="AB79" s="39">
        <v>0</v>
      </c>
      <c r="AC79" s="39">
        <v>0</v>
      </c>
      <c r="AD79" s="39">
        <v>0</v>
      </c>
      <c r="AE79" s="39">
        <v>0</v>
      </c>
      <c r="AF79" s="39">
        <v>0</v>
      </c>
      <c r="AG79" s="39" t="s">
        <v>383</v>
      </c>
      <c r="AH79" s="39" t="s">
        <v>383</v>
      </c>
      <c r="AI79" s="39" t="s">
        <v>383</v>
      </c>
      <c r="AJ79" s="39" t="s">
        <v>383</v>
      </c>
      <c r="AK79" s="39" t="s">
        <v>383</v>
      </c>
      <c r="AL79" s="39" t="s">
        <v>383</v>
      </c>
      <c r="AM79" s="39" t="s">
        <v>383</v>
      </c>
      <c r="AN79" s="39" t="s">
        <v>383</v>
      </c>
      <c r="AO79" s="39" t="s">
        <v>383</v>
      </c>
      <c r="AP79" s="39" t="s">
        <v>4280</v>
      </c>
      <c r="AQ79" s="39">
        <v>0</v>
      </c>
      <c r="AR79" s="39"/>
      <c r="AS79" s="39">
        <v>36</v>
      </c>
      <c r="AT79" s="39">
        <v>36</v>
      </c>
      <c r="AU79" s="39">
        <v>2</v>
      </c>
      <c r="AV79" s="39"/>
      <c r="AW79" s="39">
        <v>1</v>
      </c>
      <c r="AX79" s="39" t="s">
        <v>383</v>
      </c>
      <c r="AY79" s="39">
        <v>1</v>
      </c>
      <c r="AZ79" s="39">
        <v>0</v>
      </c>
      <c r="BA79" s="39">
        <v>0</v>
      </c>
      <c r="BB79" s="39">
        <v>0</v>
      </c>
      <c r="BC79" s="39"/>
      <c r="BD79" s="39">
        <v>2</v>
      </c>
      <c r="BE79" s="39" t="s">
        <v>383</v>
      </c>
      <c r="BF79" s="39">
        <v>0</v>
      </c>
      <c r="BG79" s="39">
        <v>1</v>
      </c>
      <c r="BH79" s="39">
        <v>0</v>
      </c>
      <c r="BI79" s="39">
        <v>0</v>
      </c>
      <c r="BJ79" s="39"/>
      <c r="BK79" s="39">
        <v>4</v>
      </c>
      <c r="BL79" s="39">
        <v>6</v>
      </c>
      <c r="BM79" s="64" t="s">
        <v>383</v>
      </c>
      <c r="BN79" s="39">
        <v>0</v>
      </c>
      <c r="BO79" s="39">
        <v>0</v>
      </c>
      <c r="BP79" s="39">
        <v>0</v>
      </c>
      <c r="BQ79" s="39">
        <v>0</v>
      </c>
      <c r="BR79" s="39">
        <v>0</v>
      </c>
      <c r="BS79" s="39">
        <v>1</v>
      </c>
      <c r="BT79" s="39">
        <v>0</v>
      </c>
      <c r="BU79" s="39"/>
      <c r="BV79" s="39">
        <v>4</v>
      </c>
      <c r="BW79" s="39">
        <v>3</v>
      </c>
      <c r="BX79" s="39"/>
      <c r="BY79" s="39">
        <v>0</v>
      </c>
      <c r="BZ79" s="39">
        <v>0</v>
      </c>
      <c r="CA79" s="39">
        <v>1</v>
      </c>
      <c r="CB79" s="39">
        <v>0</v>
      </c>
      <c r="CC79" s="39"/>
      <c r="CD79" s="39">
        <v>4</v>
      </c>
      <c r="CE79" s="39">
        <v>1</v>
      </c>
      <c r="CF79" s="39"/>
      <c r="CG79" s="39">
        <v>2</v>
      </c>
      <c r="CH79" s="39"/>
      <c r="CI79" s="39">
        <v>3</v>
      </c>
      <c r="CJ79" s="39" t="s">
        <v>383</v>
      </c>
      <c r="CK79" s="39" t="s">
        <v>2950</v>
      </c>
      <c r="CL79" s="39" t="s">
        <v>2688</v>
      </c>
      <c r="CM79" s="39" t="s">
        <v>3154</v>
      </c>
      <c r="CN79" s="39">
        <v>1</v>
      </c>
      <c r="CO79" s="39">
        <v>0</v>
      </c>
      <c r="CP79" s="39">
        <v>0</v>
      </c>
      <c r="CQ79" s="39"/>
      <c r="CR79" s="39">
        <v>0</v>
      </c>
      <c r="CS79" s="39"/>
      <c r="CT79" s="39">
        <v>0</v>
      </c>
      <c r="CU79" s="39">
        <v>1</v>
      </c>
      <c r="CV79" s="39">
        <v>0</v>
      </c>
      <c r="CW79" s="39"/>
      <c r="CX79" s="39">
        <v>0</v>
      </c>
      <c r="CY79" s="39">
        <v>0</v>
      </c>
      <c r="CZ79" s="41"/>
      <c r="DA79" s="39">
        <v>0</v>
      </c>
      <c r="DB79" s="39"/>
      <c r="DC79" s="39">
        <v>0</v>
      </c>
      <c r="DD79" s="39"/>
      <c r="DE79" s="39">
        <v>1</v>
      </c>
      <c r="DF79" s="41">
        <v>1</v>
      </c>
      <c r="DG79" s="39">
        <v>0</v>
      </c>
      <c r="DH79" s="39"/>
      <c r="DI79" s="39">
        <v>0</v>
      </c>
      <c r="DJ79" s="39"/>
      <c r="DK79" s="39"/>
      <c r="DL79" s="39">
        <v>0</v>
      </c>
      <c r="DM79" s="39"/>
      <c r="DN79" s="39">
        <v>0</v>
      </c>
      <c r="DO79" s="39"/>
      <c r="DP79" s="39">
        <v>1</v>
      </c>
      <c r="DQ79" s="39">
        <v>1</v>
      </c>
      <c r="DR79" s="39">
        <v>0</v>
      </c>
      <c r="DS79" s="39"/>
      <c r="DT79" s="39">
        <v>0</v>
      </c>
      <c r="DU79" s="39"/>
      <c r="DV79" s="39">
        <v>0</v>
      </c>
      <c r="DW79" s="39"/>
      <c r="DX79" s="39">
        <v>0</v>
      </c>
      <c r="DY79" s="39"/>
      <c r="DZ79" s="39">
        <v>1</v>
      </c>
      <c r="EA79" s="39" t="s">
        <v>719</v>
      </c>
      <c r="EB79" s="64">
        <v>1</v>
      </c>
      <c r="EC79" s="39">
        <v>0</v>
      </c>
      <c r="ED79" s="39" t="s">
        <v>383</v>
      </c>
      <c r="EE79" s="39" t="s">
        <v>383</v>
      </c>
      <c r="EF79" s="39" t="s">
        <v>383</v>
      </c>
      <c r="EG79" s="39"/>
      <c r="EH79" s="39">
        <v>0</v>
      </c>
      <c r="EI79" s="39" t="s">
        <v>383</v>
      </c>
      <c r="EJ79" s="39" t="s">
        <v>383</v>
      </c>
      <c r="EK79" s="39" t="s">
        <v>383</v>
      </c>
      <c r="EL79" s="39" t="s">
        <v>383</v>
      </c>
      <c r="EM79" s="39" t="s">
        <v>383</v>
      </c>
      <c r="EN79" s="39" t="s">
        <v>383</v>
      </c>
      <c r="EO79" s="39">
        <v>1</v>
      </c>
      <c r="EP79" s="39" t="s">
        <v>383</v>
      </c>
      <c r="EQ79" s="39" t="s">
        <v>383</v>
      </c>
      <c r="ER79" s="39" t="s">
        <v>2466</v>
      </c>
      <c r="ES79" s="39" t="s">
        <v>2728</v>
      </c>
      <c r="ET79" s="39" t="s">
        <v>2415</v>
      </c>
      <c r="EU79" s="39">
        <v>0</v>
      </c>
      <c r="EV79" s="39">
        <v>1</v>
      </c>
      <c r="EW79" s="39" t="s">
        <v>2926</v>
      </c>
      <c r="EX79" s="39" t="s">
        <v>383</v>
      </c>
      <c r="EY79" s="39" t="s">
        <v>2462</v>
      </c>
      <c r="EZ79" s="39" t="s">
        <v>2583</v>
      </c>
      <c r="FA79" s="39" t="s">
        <v>2464</v>
      </c>
      <c r="FB79" s="39">
        <v>0</v>
      </c>
      <c r="FC79" s="39">
        <v>0</v>
      </c>
      <c r="FD79" s="39" t="s">
        <v>383</v>
      </c>
      <c r="FE79" s="39" t="s">
        <v>383</v>
      </c>
      <c r="FF79" s="39" t="s">
        <v>383</v>
      </c>
      <c r="FG79" s="39" t="s">
        <v>383</v>
      </c>
      <c r="FH79" s="39" t="s">
        <v>383</v>
      </c>
      <c r="FI79" s="39" t="s">
        <v>383</v>
      </c>
      <c r="FJ79" s="39">
        <v>1</v>
      </c>
      <c r="FK79" s="39">
        <v>1</v>
      </c>
      <c r="FL79" s="39" t="s">
        <v>2409</v>
      </c>
      <c r="FM79" s="39" t="s">
        <v>2466</v>
      </c>
      <c r="FN79" s="39" t="s">
        <v>3043</v>
      </c>
      <c r="FO79" s="39" t="s">
        <v>2415</v>
      </c>
      <c r="FP79" s="39">
        <v>0</v>
      </c>
      <c r="FQ79" s="39">
        <v>0</v>
      </c>
      <c r="FR79" s="39" t="s">
        <v>383</v>
      </c>
      <c r="FS79" s="39" t="s">
        <v>383</v>
      </c>
      <c r="FT79" s="39" t="s">
        <v>383</v>
      </c>
      <c r="FU79" s="39" t="s">
        <v>383</v>
      </c>
      <c r="FV79" s="39" t="s">
        <v>383</v>
      </c>
      <c r="FW79" s="39" t="s">
        <v>383</v>
      </c>
      <c r="FX79" s="39">
        <v>0</v>
      </c>
      <c r="FY79" s="39" t="s">
        <v>383</v>
      </c>
      <c r="FZ79" s="39" t="s">
        <v>383</v>
      </c>
      <c r="GA79" s="39" t="s">
        <v>383</v>
      </c>
      <c r="GB79" s="39" t="s">
        <v>383</v>
      </c>
      <c r="GC79" s="39" t="s">
        <v>383</v>
      </c>
      <c r="GD79" s="39" t="s">
        <v>383</v>
      </c>
      <c r="GE79" s="39">
        <v>1</v>
      </c>
      <c r="GF79" s="39">
        <v>1</v>
      </c>
      <c r="GG79" s="39" t="s">
        <v>2409</v>
      </c>
      <c r="GH79" s="39" t="s">
        <v>2466</v>
      </c>
      <c r="GI79" s="39" t="s">
        <v>2871</v>
      </c>
      <c r="GJ79" s="39" t="s">
        <v>2464</v>
      </c>
      <c r="GK79" s="39">
        <v>0</v>
      </c>
      <c r="GL79" s="39" t="s">
        <v>383</v>
      </c>
      <c r="GM79" s="39" t="s">
        <v>383</v>
      </c>
      <c r="GN79" s="39" t="s">
        <v>383</v>
      </c>
      <c r="GO79" s="39" t="s">
        <v>383</v>
      </c>
      <c r="GP79" s="39" t="s">
        <v>383</v>
      </c>
      <c r="GQ79" s="39" t="s">
        <v>383</v>
      </c>
      <c r="GR79" s="39" t="s">
        <v>383</v>
      </c>
      <c r="GS79" s="39" t="s">
        <v>383</v>
      </c>
      <c r="GT79" s="39">
        <v>1</v>
      </c>
      <c r="GU79" s="39">
        <v>5</v>
      </c>
      <c r="GV79" s="39"/>
      <c r="GW79" s="39">
        <v>1</v>
      </c>
      <c r="GX79" s="39">
        <v>5</v>
      </c>
      <c r="GY79" s="39"/>
      <c r="GZ79" s="39">
        <v>1</v>
      </c>
      <c r="HA79" s="39">
        <v>5</v>
      </c>
      <c r="HB79" s="39"/>
      <c r="HC79" s="39">
        <v>0</v>
      </c>
      <c r="HD79" s="39" t="s">
        <v>383</v>
      </c>
      <c r="HE79" s="39"/>
      <c r="HF79" s="39">
        <v>0</v>
      </c>
      <c r="HG79" s="39" t="s">
        <v>383</v>
      </c>
      <c r="HH79" s="39"/>
      <c r="HI79" s="39">
        <v>1</v>
      </c>
      <c r="HJ79" s="39">
        <v>5</v>
      </c>
      <c r="HK79" s="39"/>
      <c r="HL79" s="39">
        <v>0</v>
      </c>
      <c r="HM79" s="39" t="s">
        <v>383</v>
      </c>
      <c r="HN79" s="39"/>
      <c r="HO79" s="39">
        <v>0</v>
      </c>
      <c r="HP79" s="39" t="s">
        <v>383</v>
      </c>
      <c r="HQ79" s="39">
        <v>0</v>
      </c>
      <c r="HR79" s="39" t="s">
        <v>383</v>
      </c>
      <c r="HS79" s="39">
        <v>0</v>
      </c>
      <c r="HT79" s="39"/>
      <c r="HU79" s="39" t="s">
        <v>383</v>
      </c>
      <c r="HV79" s="39" t="s">
        <v>383</v>
      </c>
      <c r="HW79" s="39"/>
      <c r="HX79" s="39" t="s">
        <v>383</v>
      </c>
      <c r="HY79" s="39" t="s">
        <v>2472</v>
      </c>
      <c r="HZ79" s="39"/>
      <c r="IA79" s="39" t="s">
        <v>1734</v>
      </c>
      <c r="IB79" s="39"/>
      <c r="IC79" s="39">
        <v>0</v>
      </c>
      <c r="ID79" s="39">
        <v>0</v>
      </c>
      <c r="IE79" s="39" t="s">
        <v>383</v>
      </c>
      <c r="IF79" s="39" t="s">
        <v>383</v>
      </c>
      <c r="IG79" s="39">
        <v>1</v>
      </c>
      <c r="IH79" s="39">
        <v>5</v>
      </c>
      <c r="II79" s="39">
        <v>0</v>
      </c>
      <c r="IJ79" s="39">
        <v>0</v>
      </c>
      <c r="IK79" s="39" t="s">
        <v>383</v>
      </c>
      <c r="IL79" s="39">
        <v>1</v>
      </c>
      <c r="IM79" s="39">
        <v>1</v>
      </c>
      <c r="IN79" s="39">
        <v>0</v>
      </c>
      <c r="IO79" s="39">
        <v>1</v>
      </c>
      <c r="IP79" s="39">
        <v>0</v>
      </c>
      <c r="IQ79" s="39">
        <v>0</v>
      </c>
      <c r="IR79" s="39">
        <v>0</v>
      </c>
      <c r="IS79" s="39" t="s">
        <v>383</v>
      </c>
      <c r="IT79" s="39" t="s">
        <v>383</v>
      </c>
      <c r="IU79" s="39" t="s">
        <v>383</v>
      </c>
      <c r="IV79" s="39">
        <v>0</v>
      </c>
      <c r="IW79" s="39">
        <v>0</v>
      </c>
      <c r="IX79" s="39" t="s">
        <v>383</v>
      </c>
      <c r="IY79" s="39" t="s">
        <v>383</v>
      </c>
      <c r="IZ79" s="39" t="s">
        <v>383</v>
      </c>
      <c r="JA79" s="39">
        <v>0</v>
      </c>
      <c r="JB79" s="39">
        <v>0</v>
      </c>
      <c r="JC79" s="39" t="s">
        <v>383</v>
      </c>
      <c r="JD79" s="39" t="s">
        <v>383</v>
      </c>
      <c r="JE79" s="39" t="s">
        <v>383</v>
      </c>
      <c r="JF79" s="39">
        <v>1</v>
      </c>
      <c r="JG79" s="39">
        <v>1</v>
      </c>
      <c r="JH79" s="39">
        <v>1</v>
      </c>
      <c r="JI79" s="39">
        <v>0</v>
      </c>
      <c r="JJ79" s="39">
        <v>0</v>
      </c>
      <c r="JK79" s="39">
        <v>0</v>
      </c>
      <c r="JL79" s="39" t="s">
        <v>383</v>
      </c>
      <c r="JM79" s="39" t="s">
        <v>383</v>
      </c>
      <c r="JN79" s="39" t="s">
        <v>383</v>
      </c>
      <c r="JO79" s="39">
        <v>1</v>
      </c>
      <c r="JP79" s="39">
        <v>1</v>
      </c>
      <c r="JQ79" s="39">
        <v>1</v>
      </c>
      <c r="JR79" s="39">
        <v>0</v>
      </c>
      <c r="JS79" s="39">
        <v>0</v>
      </c>
      <c r="JT79" s="39">
        <v>0</v>
      </c>
      <c r="JU79" s="39">
        <v>0</v>
      </c>
      <c r="JV79" s="39">
        <v>0</v>
      </c>
      <c r="JW79" s="39">
        <v>0</v>
      </c>
      <c r="JX79" s="39">
        <v>0</v>
      </c>
      <c r="JY79" s="39">
        <v>0</v>
      </c>
      <c r="JZ79" s="39">
        <v>2</v>
      </c>
      <c r="KA79" s="39">
        <v>2</v>
      </c>
      <c r="KB79" s="39">
        <v>0</v>
      </c>
      <c r="KC79" s="39">
        <v>0</v>
      </c>
      <c r="KD79" s="39">
        <v>0</v>
      </c>
      <c r="KE79" s="39">
        <v>54</v>
      </c>
      <c r="KF79" s="39">
        <v>5000</v>
      </c>
      <c r="KG79" s="39"/>
      <c r="KH79" s="39">
        <v>2</v>
      </c>
      <c r="KI79" s="39">
        <v>5</v>
      </c>
      <c r="KJ79" s="39"/>
      <c r="KK79" s="39" t="s">
        <v>383</v>
      </c>
      <c r="KL79" s="39"/>
      <c r="KM79" s="39"/>
      <c r="KN79" s="39" t="s">
        <v>383</v>
      </c>
      <c r="KO79" s="39"/>
      <c r="KP79" s="39"/>
      <c r="KQ79" s="39">
        <v>0</v>
      </c>
      <c r="KR79" s="39" t="s">
        <v>2731</v>
      </c>
      <c r="KS79" s="39" t="s">
        <v>383</v>
      </c>
      <c r="KT79" s="39" t="s">
        <v>383</v>
      </c>
      <c r="KU79" s="39" t="s">
        <v>383</v>
      </c>
      <c r="KV79" s="39" t="s">
        <v>383</v>
      </c>
      <c r="KW79" s="39" t="s">
        <v>383</v>
      </c>
      <c r="KX79" s="39" t="s">
        <v>383</v>
      </c>
      <c r="KY79" s="39" t="s">
        <v>383</v>
      </c>
      <c r="KZ79" s="39" t="s">
        <v>383</v>
      </c>
      <c r="LA79" s="39" t="s">
        <v>383</v>
      </c>
      <c r="LB79" s="39" t="s">
        <v>383</v>
      </c>
      <c r="LC79" s="39" t="s">
        <v>383</v>
      </c>
      <c r="LD79" s="39" t="s">
        <v>2731</v>
      </c>
      <c r="LE79" s="39">
        <v>4</v>
      </c>
      <c r="LF79" s="39">
        <v>1</v>
      </c>
      <c r="LG79" s="39">
        <v>0</v>
      </c>
      <c r="LH79" s="39">
        <v>0</v>
      </c>
      <c r="LI79" s="39">
        <v>1</v>
      </c>
      <c r="LJ79" s="39" t="s">
        <v>4281</v>
      </c>
      <c r="LK79" s="39" t="s">
        <v>2778</v>
      </c>
      <c r="LL79" s="39">
        <v>0</v>
      </c>
      <c r="LM79" s="39">
        <v>0</v>
      </c>
      <c r="LN79" s="39">
        <v>1</v>
      </c>
      <c r="LO79" s="39">
        <v>0</v>
      </c>
      <c r="LP79" s="39">
        <v>0</v>
      </c>
      <c r="LQ79" s="39"/>
      <c r="LR79" s="39">
        <v>1</v>
      </c>
      <c r="LS79" s="39"/>
      <c r="LT79" s="39">
        <v>5</v>
      </c>
      <c r="LU79" s="39" t="s">
        <v>4282</v>
      </c>
      <c r="LV79" s="39">
        <v>1</v>
      </c>
      <c r="LW79" s="39">
        <v>0</v>
      </c>
      <c r="LX79" s="39">
        <v>0</v>
      </c>
      <c r="LY79" s="39"/>
      <c r="LZ79" s="39">
        <v>1</v>
      </c>
      <c r="MA79" s="39">
        <v>1</v>
      </c>
      <c r="MB79" s="39">
        <v>0</v>
      </c>
      <c r="MC79" s="39" t="s">
        <v>383</v>
      </c>
      <c r="MD79" s="39">
        <v>0</v>
      </c>
      <c r="ME79" s="39" t="s">
        <v>383</v>
      </c>
      <c r="MF79" s="39"/>
      <c r="MG79" s="39">
        <v>0</v>
      </c>
      <c r="MH79" s="39"/>
      <c r="MI79" s="39">
        <v>1</v>
      </c>
      <c r="MJ79" s="39"/>
      <c r="MK79" s="39">
        <v>0</v>
      </c>
      <c r="ML79" s="39">
        <v>1</v>
      </c>
      <c r="MM79" s="39">
        <v>1</v>
      </c>
      <c r="MN79" s="39">
        <v>0</v>
      </c>
      <c r="MO79" s="39"/>
      <c r="MP79" s="39"/>
      <c r="MQ79" s="39">
        <v>0</v>
      </c>
      <c r="MR79" s="39">
        <v>0</v>
      </c>
      <c r="MS79" s="39"/>
      <c r="MT79" s="39"/>
      <c r="MU79" s="39"/>
      <c r="MV79" s="39">
        <v>1</v>
      </c>
      <c r="MW79" s="39" t="s">
        <v>2586</v>
      </c>
      <c r="MX79" s="39">
        <v>0</v>
      </c>
      <c r="MY79" s="39">
        <v>0</v>
      </c>
      <c r="MZ79" s="39">
        <v>1</v>
      </c>
      <c r="NA79" s="39">
        <v>0</v>
      </c>
      <c r="NB79" s="39">
        <v>0</v>
      </c>
      <c r="NC79" s="39">
        <v>0</v>
      </c>
      <c r="ND79" s="39">
        <v>0</v>
      </c>
      <c r="NE79" s="39">
        <v>0</v>
      </c>
      <c r="NF79" s="39">
        <v>0</v>
      </c>
      <c r="NG79" s="39"/>
      <c r="NH79" s="39" t="s">
        <v>4283</v>
      </c>
      <c r="NI79" s="39"/>
      <c r="NJ79" s="39" t="s">
        <v>2428</v>
      </c>
      <c r="NK79" s="39" t="s">
        <v>2428</v>
      </c>
      <c r="NL79" s="39" t="s">
        <v>4010</v>
      </c>
      <c r="NM79" s="39">
        <v>0</v>
      </c>
      <c r="NN79" s="39"/>
      <c r="NO79" s="39"/>
      <c r="NP79" s="39"/>
      <c r="NQ79" s="39"/>
      <c r="NR79" s="39"/>
      <c r="NS79" s="39"/>
      <c r="NT79" s="39"/>
      <c r="NU79" s="39"/>
      <c r="NV79" s="39"/>
      <c r="NW79" s="39">
        <v>0</v>
      </c>
      <c r="NX79" s="39"/>
      <c r="NY79" s="39">
        <v>1</v>
      </c>
      <c r="NZ79" s="39">
        <v>0</v>
      </c>
      <c r="OA79" s="39" t="s">
        <v>4284</v>
      </c>
      <c r="OB79" s="39">
        <v>0</v>
      </c>
      <c r="OC79" s="39">
        <v>1</v>
      </c>
      <c r="OD79" s="39">
        <v>0</v>
      </c>
      <c r="OE79" s="39">
        <v>1</v>
      </c>
      <c r="OF79" s="39">
        <v>0</v>
      </c>
      <c r="OG79" s="39">
        <v>0</v>
      </c>
      <c r="OH79" s="39">
        <v>0</v>
      </c>
      <c r="OI79" s="39">
        <v>0</v>
      </c>
      <c r="OJ79" s="39"/>
      <c r="OK79" s="39">
        <v>0</v>
      </c>
      <c r="OL79" s="39"/>
      <c r="OM79" s="64" t="s">
        <v>2434</v>
      </c>
      <c r="ON79" s="39">
        <v>1</v>
      </c>
      <c r="OO79" s="39">
        <v>0</v>
      </c>
      <c r="OP79" s="39">
        <v>0</v>
      </c>
      <c r="OQ79" s="39">
        <v>0</v>
      </c>
      <c r="OR79" s="39">
        <v>0</v>
      </c>
      <c r="OS79" s="39">
        <v>0</v>
      </c>
      <c r="OT79" s="39">
        <v>0</v>
      </c>
      <c r="OU79" s="39">
        <v>0</v>
      </c>
      <c r="OV79" s="39">
        <v>0</v>
      </c>
      <c r="OW79" s="39">
        <v>0</v>
      </c>
      <c r="OX79" s="39"/>
      <c r="OY79" s="39"/>
      <c r="OZ79" s="39" t="s">
        <v>1241</v>
      </c>
      <c r="PA79" s="39">
        <v>0</v>
      </c>
      <c r="PB79" s="39">
        <v>0</v>
      </c>
      <c r="PC79" s="39">
        <v>0</v>
      </c>
      <c r="PD79" s="39">
        <v>0</v>
      </c>
      <c r="PE79" s="39">
        <v>1</v>
      </c>
      <c r="PF79" s="39">
        <v>0</v>
      </c>
      <c r="PG79" s="39">
        <v>0</v>
      </c>
      <c r="PH79" s="39"/>
      <c r="PI79" s="39">
        <v>1</v>
      </c>
      <c r="PJ79" s="39" t="s">
        <v>1979</v>
      </c>
      <c r="PK79" s="39">
        <v>0</v>
      </c>
      <c r="PL79" s="39">
        <v>0</v>
      </c>
      <c r="PM79" s="39">
        <v>0</v>
      </c>
      <c r="PN79" s="39">
        <v>0</v>
      </c>
      <c r="PO79" s="39">
        <v>0</v>
      </c>
      <c r="PP79" s="39">
        <v>0</v>
      </c>
      <c r="PQ79" s="39">
        <v>0</v>
      </c>
      <c r="PR79" s="39">
        <v>1</v>
      </c>
      <c r="PS79" s="39">
        <v>0</v>
      </c>
      <c r="PT79" s="39" t="s">
        <v>2436</v>
      </c>
      <c r="PU79" s="39"/>
      <c r="PV79" s="39"/>
      <c r="PW79" s="39">
        <v>0</v>
      </c>
      <c r="PX79" s="39"/>
      <c r="PY79" s="39"/>
      <c r="PZ79" s="39" t="s">
        <v>383</v>
      </c>
      <c r="QA79" s="39" t="s">
        <v>4285</v>
      </c>
      <c r="QB79" s="39" t="s">
        <v>4286</v>
      </c>
      <c r="QC79" s="39" t="s">
        <v>3288</v>
      </c>
      <c r="QD79" s="64">
        <v>1</v>
      </c>
      <c r="QE79" s="39">
        <v>1</v>
      </c>
      <c r="QF79" s="39">
        <v>0</v>
      </c>
      <c r="QG79" s="39">
        <v>0</v>
      </c>
      <c r="QH79" s="39">
        <v>0</v>
      </c>
      <c r="QI79" s="39">
        <v>0</v>
      </c>
      <c r="QJ79" s="39">
        <v>0</v>
      </c>
      <c r="QK79" s="39">
        <v>0</v>
      </c>
      <c r="QL79" s="39"/>
      <c r="QM79" s="39" t="s">
        <v>2627</v>
      </c>
      <c r="QN79" s="39">
        <v>0</v>
      </c>
      <c r="QO79" s="39">
        <v>1</v>
      </c>
      <c r="QP79" s="39">
        <v>0</v>
      </c>
      <c r="QQ79" s="39">
        <v>0</v>
      </c>
      <c r="QR79" s="39">
        <v>0</v>
      </c>
      <c r="QS79" s="39"/>
      <c r="QT79" s="39" t="s">
        <v>2435</v>
      </c>
      <c r="QU79" s="39">
        <v>0</v>
      </c>
      <c r="QV79" s="39">
        <v>0</v>
      </c>
      <c r="QW79" s="39">
        <v>0</v>
      </c>
      <c r="QX79" s="39">
        <v>0</v>
      </c>
      <c r="QY79" s="39">
        <v>0</v>
      </c>
      <c r="QZ79" s="39">
        <v>1</v>
      </c>
      <c r="RA79" s="39">
        <v>0</v>
      </c>
      <c r="RB79" s="39"/>
      <c r="RC79" s="39">
        <v>0</v>
      </c>
      <c r="RD79" s="39">
        <v>0</v>
      </c>
      <c r="RE79" s="39">
        <v>0</v>
      </c>
      <c r="RF79" s="39"/>
      <c r="RG79" s="39">
        <v>0</v>
      </c>
      <c r="RH79" s="39">
        <v>0</v>
      </c>
      <c r="RI79" s="39"/>
      <c r="RJ79" s="39">
        <v>0</v>
      </c>
      <c r="RK79" s="39">
        <v>0</v>
      </c>
      <c r="RL79" s="39"/>
      <c r="RM79" s="39">
        <v>0</v>
      </c>
      <c r="RN79" s="39">
        <v>0</v>
      </c>
      <c r="RO79" s="39"/>
      <c r="RP79" s="39">
        <v>0</v>
      </c>
      <c r="RQ79" s="39"/>
      <c r="RR79" s="39" t="s">
        <v>2435</v>
      </c>
      <c r="RS79" s="39">
        <v>0</v>
      </c>
      <c r="RT79" s="39">
        <v>0</v>
      </c>
      <c r="RU79" s="39">
        <v>0</v>
      </c>
      <c r="RV79" s="39">
        <v>0</v>
      </c>
      <c r="RW79" s="39">
        <v>0</v>
      </c>
      <c r="RX79" s="39">
        <v>0</v>
      </c>
      <c r="RY79" s="39">
        <v>0</v>
      </c>
      <c r="RZ79" s="39">
        <v>0</v>
      </c>
      <c r="SA79" s="39">
        <v>0</v>
      </c>
      <c r="SB79" s="39">
        <v>0</v>
      </c>
      <c r="SC79" s="39">
        <v>0</v>
      </c>
      <c r="SD79" s="39">
        <v>0</v>
      </c>
      <c r="SE79" s="39">
        <v>1</v>
      </c>
      <c r="SF79" s="39">
        <v>0</v>
      </c>
      <c r="SG79" s="39"/>
      <c r="SH79" s="39"/>
      <c r="SI79" s="39" t="s">
        <v>2435</v>
      </c>
      <c r="SJ79" s="39">
        <v>0</v>
      </c>
      <c r="SK79" s="39">
        <v>0</v>
      </c>
      <c r="SL79" s="39">
        <v>0</v>
      </c>
      <c r="SM79" s="39">
        <v>0</v>
      </c>
      <c r="SN79" s="39">
        <v>0</v>
      </c>
      <c r="SO79" s="39">
        <v>0</v>
      </c>
      <c r="SP79" s="39">
        <v>0</v>
      </c>
      <c r="SQ79" s="39">
        <v>0</v>
      </c>
      <c r="SR79" s="39">
        <v>0</v>
      </c>
      <c r="SS79" s="39">
        <v>1</v>
      </c>
      <c r="ST79" s="39"/>
      <c r="SU79" s="39" t="s">
        <v>2447</v>
      </c>
      <c r="SV79" s="39">
        <v>1</v>
      </c>
      <c r="SW79" s="39">
        <v>0</v>
      </c>
      <c r="SX79" s="39">
        <v>0</v>
      </c>
      <c r="SY79" s="39">
        <v>0</v>
      </c>
      <c r="SZ79" s="39">
        <v>0</v>
      </c>
      <c r="TA79" s="39"/>
      <c r="TB79" s="39"/>
      <c r="TC79" s="39"/>
      <c r="TD79" s="39">
        <v>0</v>
      </c>
      <c r="TE79" s="39"/>
      <c r="TF79" s="39">
        <v>1</v>
      </c>
      <c r="TG79" s="39"/>
      <c r="TH79" s="39" t="s">
        <v>1979</v>
      </c>
      <c r="TI79" s="39">
        <v>0</v>
      </c>
      <c r="TJ79" s="39">
        <v>0</v>
      </c>
      <c r="TK79" s="39">
        <v>0</v>
      </c>
      <c r="TL79" s="39">
        <v>0</v>
      </c>
      <c r="TM79" s="39">
        <v>0</v>
      </c>
      <c r="TN79" s="39">
        <v>0</v>
      </c>
      <c r="TO79" s="39">
        <v>1</v>
      </c>
      <c r="TP79" s="39">
        <v>0</v>
      </c>
      <c r="TQ79" s="39" t="s">
        <v>3654</v>
      </c>
      <c r="TR79" s="39">
        <v>1</v>
      </c>
      <c r="TS79" s="39" t="s">
        <v>2435</v>
      </c>
      <c r="TT79" s="39">
        <v>0</v>
      </c>
      <c r="TU79" s="39">
        <v>0</v>
      </c>
      <c r="TV79" s="39">
        <v>0</v>
      </c>
      <c r="TW79" s="39">
        <v>0</v>
      </c>
      <c r="TX79" s="39">
        <v>0</v>
      </c>
      <c r="TY79" s="39">
        <v>0</v>
      </c>
      <c r="TZ79" s="39">
        <v>0</v>
      </c>
      <c r="UA79" s="39">
        <v>0</v>
      </c>
      <c r="UB79" s="39">
        <v>1</v>
      </c>
      <c r="UC79" s="39"/>
      <c r="UD79" s="39">
        <f>SUM(TT79+TV79+TW79+TX79)</f>
        <v>0</v>
      </c>
      <c r="UE79" s="39" t="s">
        <v>2435</v>
      </c>
      <c r="UF79" s="39">
        <v>0</v>
      </c>
      <c r="UG79" s="39">
        <v>0</v>
      </c>
      <c r="UH79" s="39">
        <v>0</v>
      </c>
      <c r="UI79" s="39">
        <v>0</v>
      </c>
      <c r="UJ79" s="39">
        <v>0</v>
      </c>
      <c r="UK79" s="39">
        <v>1</v>
      </c>
      <c r="UL79" s="39">
        <v>9</v>
      </c>
      <c r="UM79" s="39" t="s">
        <v>383</v>
      </c>
      <c r="UN79" s="39">
        <v>0</v>
      </c>
      <c r="UO79" s="39" t="s">
        <v>383</v>
      </c>
      <c r="UP79" s="39" t="s">
        <v>383</v>
      </c>
      <c r="UQ79" s="39" t="s">
        <v>383</v>
      </c>
      <c r="UR79" s="39" t="s">
        <v>383</v>
      </c>
      <c r="US79" s="39" t="s">
        <v>383</v>
      </c>
      <c r="UT79" s="39" t="s">
        <v>383</v>
      </c>
      <c r="UU79" s="39" t="s">
        <v>383</v>
      </c>
      <c r="UV79" s="39">
        <v>0</v>
      </c>
      <c r="UW79" s="39" t="s">
        <v>383</v>
      </c>
      <c r="UX79" s="39" t="s">
        <v>2943</v>
      </c>
      <c r="UY79" s="39" t="s">
        <v>2435</v>
      </c>
      <c r="UZ79" s="39">
        <v>0</v>
      </c>
      <c r="VA79" s="39">
        <v>0</v>
      </c>
      <c r="VB79" s="39">
        <v>0</v>
      </c>
      <c r="VC79" s="39">
        <v>0</v>
      </c>
      <c r="VD79" s="39">
        <v>0</v>
      </c>
      <c r="VE79" s="39">
        <v>0</v>
      </c>
      <c r="VF79" s="39">
        <v>1</v>
      </c>
      <c r="VG79" s="39">
        <v>0</v>
      </c>
      <c r="VH79" s="39"/>
      <c r="VI79" s="39">
        <v>1</v>
      </c>
      <c r="VJ79" s="39">
        <v>0</v>
      </c>
      <c r="VK79" s="39">
        <v>0</v>
      </c>
      <c r="VL79" s="39"/>
      <c r="VM79" s="39">
        <v>1</v>
      </c>
      <c r="VN79" s="39">
        <v>4</v>
      </c>
      <c r="VO79" s="39"/>
      <c r="VP79" s="39">
        <v>0</v>
      </c>
      <c r="VQ79" s="39">
        <v>0</v>
      </c>
      <c r="VR79" s="39">
        <v>0</v>
      </c>
      <c r="VS79" s="39">
        <v>0</v>
      </c>
      <c r="VT79" s="39"/>
      <c r="VU79" s="39">
        <v>0</v>
      </c>
      <c r="VV79" s="39" t="s">
        <v>4287</v>
      </c>
      <c r="VW79" s="39" t="s">
        <v>2435</v>
      </c>
      <c r="VX79" s="39">
        <v>0</v>
      </c>
      <c r="VY79" s="39">
        <v>0</v>
      </c>
      <c r="VZ79" s="39">
        <v>0</v>
      </c>
      <c r="WA79" s="39">
        <v>0</v>
      </c>
      <c r="WB79" s="39">
        <v>0</v>
      </c>
      <c r="WC79" s="39">
        <v>0</v>
      </c>
      <c r="WD79" s="39">
        <v>0</v>
      </c>
      <c r="WE79" s="39">
        <v>0</v>
      </c>
      <c r="WF79" s="39">
        <v>0</v>
      </c>
      <c r="WG79" s="39">
        <v>0</v>
      </c>
      <c r="WH79" s="39">
        <v>0</v>
      </c>
      <c r="WI79" s="39">
        <v>0</v>
      </c>
      <c r="WJ79" s="39">
        <v>1</v>
      </c>
      <c r="WK79" s="39">
        <v>0</v>
      </c>
      <c r="WL79" s="39"/>
      <c r="WM79" s="39"/>
      <c r="WN79" s="39"/>
      <c r="WO79" s="39">
        <f t="shared" si="8"/>
        <v>0</v>
      </c>
      <c r="WP79" s="39" t="s">
        <v>2593</v>
      </c>
      <c r="WQ79" s="39"/>
      <c r="WR79" s="39" t="s">
        <v>2446</v>
      </c>
      <c r="WS79" s="39">
        <v>1</v>
      </c>
      <c r="WT79" s="39">
        <v>0</v>
      </c>
      <c r="WU79" s="39">
        <v>0</v>
      </c>
      <c r="WV79" s="39">
        <v>0</v>
      </c>
      <c r="WW79" s="39">
        <v>0</v>
      </c>
      <c r="WX79" s="39">
        <v>0</v>
      </c>
      <c r="WY79" s="39">
        <v>0</v>
      </c>
      <c r="WZ79" s="39">
        <v>0</v>
      </c>
      <c r="XA79" s="39">
        <v>0</v>
      </c>
      <c r="XB79" s="39">
        <v>0</v>
      </c>
      <c r="XC79" s="39">
        <v>0</v>
      </c>
      <c r="XD79" s="39"/>
      <c r="XE79" s="39"/>
      <c r="XF79" s="39">
        <f t="shared" si="5"/>
        <v>1</v>
      </c>
      <c r="XG79" s="39" t="s">
        <v>2447</v>
      </c>
      <c r="XH79" s="39">
        <v>1</v>
      </c>
      <c r="XI79" s="39">
        <v>0</v>
      </c>
      <c r="XJ79" s="39">
        <v>0</v>
      </c>
      <c r="XK79" s="39">
        <v>0</v>
      </c>
      <c r="XL79" s="39">
        <v>0</v>
      </c>
      <c r="XM79" s="39"/>
      <c r="XN79" s="39"/>
      <c r="XO79" s="57" t="e">
        <f>SUM(XF79+WO79+VA79+UD79+TR79+TD79+#REF!)</f>
        <v>#REF!</v>
      </c>
      <c r="XP79" s="57">
        <v>3</v>
      </c>
      <c r="XQ79" s="56">
        <v>0</v>
      </c>
    </row>
    <row r="80" spans="1:641" ht="15" customHeight="1" x14ac:dyDescent="0.2">
      <c r="A80" s="63">
        <v>42437</v>
      </c>
      <c r="B80" s="63" t="s">
        <v>1250</v>
      </c>
      <c r="C80" s="52" t="s">
        <v>1461</v>
      </c>
      <c r="D80" s="39" t="s">
        <v>2920</v>
      </c>
      <c r="E80" s="52" t="s">
        <v>3945</v>
      </c>
      <c r="F80" s="52" t="s">
        <v>4288</v>
      </c>
      <c r="G80" s="52">
        <v>8.9149279999999997</v>
      </c>
      <c r="H80" s="52">
        <v>-79.975711000000004</v>
      </c>
      <c r="I80" s="79"/>
      <c r="J80" s="79"/>
      <c r="K80" s="52">
        <v>-79.975711000000004</v>
      </c>
      <c r="L80" s="52">
        <v>214.491405316</v>
      </c>
      <c r="M80" s="39">
        <v>32</v>
      </c>
      <c r="N80" s="64" t="s">
        <v>4289</v>
      </c>
      <c r="O80" s="39">
        <v>1</v>
      </c>
      <c r="P80" s="39" t="s">
        <v>4290</v>
      </c>
      <c r="Q80" s="39">
        <v>0</v>
      </c>
      <c r="R80" s="41">
        <v>54</v>
      </c>
      <c r="S80" s="39">
        <v>5</v>
      </c>
      <c r="T80" s="39">
        <v>2</v>
      </c>
      <c r="U80" s="39" t="s">
        <v>2454</v>
      </c>
      <c r="V80" s="39" t="s">
        <v>2455</v>
      </c>
      <c r="W80" s="39" t="s">
        <v>2456</v>
      </c>
      <c r="X80" s="39" t="s">
        <v>383</v>
      </c>
      <c r="Y80" s="64" t="s">
        <v>4291</v>
      </c>
      <c r="Z80" s="39">
        <v>0</v>
      </c>
      <c r="AA80" s="39">
        <v>1</v>
      </c>
      <c r="AB80" s="39">
        <v>0</v>
      </c>
      <c r="AC80" s="39">
        <v>0</v>
      </c>
      <c r="AD80" s="39">
        <v>0</v>
      </c>
      <c r="AE80" s="39">
        <v>0</v>
      </c>
      <c r="AF80" s="39">
        <v>0</v>
      </c>
      <c r="AG80" s="39" t="s">
        <v>383</v>
      </c>
      <c r="AH80" s="39" t="s">
        <v>383</v>
      </c>
      <c r="AI80" s="39" t="s">
        <v>383</v>
      </c>
      <c r="AJ80" s="39" t="s">
        <v>383</v>
      </c>
      <c r="AK80" s="39" t="s">
        <v>383</v>
      </c>
      <c r="AL80" s="39" t="s">
        <v>383</v>
      </c>
      <c r="AM80" s="39" t="s">
        <v>383</v>
      </c>
      <c r="AN80" s="39" t="s">
        <v>383</v>
      </c>
      <c r="AO80" s="39" t="s">
        <v>383</v>
      </c>
      <c r="AP80" s="39" t="s">
        <v>4280</v>
      </c>
      <c r="AQ80" s="39">
        <v>1</v>
      </c>
      <c r="AR80" s="39" t="s">
        <v>383</v>
      </c>
      <c r="AS80" s="39">
        <v>0</v>
      </c>
      <c r="AT80" s="39">
        <v>30</v>
      </c>
      <c r="AU80" s="39">
        <v>1</v>
      </c>
      <c r="AV80" s="39"/>
      <c r="AW80" s="39">
        <v>2</v>
      </c>
      <c r="AX80" s="39" t="s">
        <v>383</v>
      </c>
      <c r="AY80" s="39">
        <v>0</v>
      </c>
      <c r="AZ80" s="39">
        <v>1</v>
      </c>
      <c r="BA80" s="39">
        <v>0</v>
      </c>
      <c r="BB80" s="39">
        <v>0</v>
      </c>
      <c r="BC80" s="39"/>
      <c r="BD80" s="39">
        <v>2</v>
      </c>
      <c r="BE80" s="39" t="s">
        <v>383</v>
      </c>
      <c r="BF80" s="39">
        <v>0</v>
      </c>
      <c r="BG80" s="39">
        <v>1</v>
      </c>
      <c r="BH80" s="39">
        <v>0</v>
      </c>
      <c r="BI80" s="39">
        <v>0</v>
      </c>
      <c r="BJ80" s="39"/>
      <c r="BK80" s="39">
        <v>3</v>
      </c>
      <c r="BL80" s="39">
        <v>2</v>
      </c>
      <c r="BM80" s="64" t="s">
        <v>383</v>
      </c>
      <c r="BN80" s="39">
        <v>0</v>
      </c>
      <c r="BO80" s="39">
        <v>1</v>
      </c>
      <c r="BP80" s="39">
        <v>0</v>
      </c>
      <c r="BQ80" s="39">
        <v>0</v>
      </c>
      <c r="BR80" s="39">
        <v>0</v>
      </c>
      <c r="BS80" s="39">
        <v>0</v>
      </c>
      <c r="BT80" s="39">
        <v>0</v>
      </c>
      <c r="BU80" s="39"/>
      <c r="BV80" s="39">
        <v>3</v>
      </c>
      <c r="BW80" s="39">
        <v>5</v>
      </c>
      <c r="BX80" s="39"/>
      <c r="BY80" s="39">
        <v>0</v>
      </c>
      <c r="BZ80" s="39">
        <v>1</v>
      </c>
      <c r="CA80" s="39">
        <v>0</v>
      </c>
      <c r="CB80" s="39">
        <v>1</v>
      </c>
      <c r="CC80" s="39" t="s">
        <v>4292</v>
      </c>
      <c r="CD80" s="39">
        <v>4</v>
      </c>
      <c r="CE80" s="39">
        <v>0</v>
      </c>
      <c r="CF80" s="39"/>
      <c r="CG80" s="39">
        <v>2</v>
      </c>
      <c r="CH80" s="39">
        <v>3</v>
      </c>
      <c r="CI80" s="39">
        <v>1</v>
      </c>
      <c r="CJ80" s="39">
        <v>1</v>
      </c>
      <c r="CK80" s="39"/>
      <c r="CL80" s="39" t="s">
        <v>2404</v>
      </c>
      <c r="CM80" s="39"/>
      <c r="CN80" s="39">
        <v>1</v>
      </c>
      <c r="CO80" s="39">
        <v>1</v>
      </c>
      <c r="CP80" s="39">
        <v>0</v>
      </c>
      <c r="CQ80" s="39"/>
      <c r="CR80" s="39">
        <v>0</v>
      </c>
      <c r="CS80" s="39"/>
      <c r="CT80" s="39">
        <v>0</v>
      </c>
      <c r="CU80" s="39">
        <v>1</v>
      </c>
      <c r="CV80" s="39">
        <v>0</v>
      </c>
      <c r="CW80" s="39"/>
      <c r="CX80" s="39">
        <v>0</v>
      </c>
      <c r="CY80" s="39">
        <v>0</v>
      </c>
      <c r="CZ80" s="41"/>
      <c r="DA80" s="39">
        <v>0</v>
      </c>
      <c r="DB80" s="39"/>
      <c r="DC80" s="39">
        <v>1</v>
      </c>
      <c r="DD80" s="39">
        <v>5</v>
      </c>
      <c r="DE80" s="39">
        <v>1</v>
      </c>
      <c r="DF80" s="41">
        <v>1</v>
      </c>
      <c r="DG80" s="39">
        <v>1</v>
      </c>
      <c r="DH80" s="39">
        <v>1</v>
      </c>
      <c r="DI80" s="39">
        <v>0</v>
      </c>
      <c r="DJ80" s="39"/>
      <c r="DK80" s="39"/>
      <c r="DL80" s="39">
        <v>0</v>
      </c>
      <c r="DM80" s="39"/>
      <c r="DN80" s="39">
        <v>0</v>
      </c>
      <c r="DO80" s="39"/>
      <c r="DP80" s="39">
        <v>1</v>
      </c>
      <c r="DQ80" s="39">
        <v>2</v>
      </c>
      <c r="DR80" s="39">
        <v>0</v>
      </c>
      <c r="DS80" s="39"/>
      <c r="DT80" s="64">
        <v>1</v>
      </c>
      <c r="DU80" s="39">
        <v>1</v>
      </c>
      <c r="DV80" s="39">
        <v>0</v>
      </c>
      <c r="DW80" s="39"/>
      <c r="DX80" s="39">
        <v>0</v>
      </c>
      <c r="DY80" s="39"/>
      <c r="DZ80" s="39">
        <v>1</v>
      </c>
      <c r="EA80" s="39" t="s">
        <v>4293</v>
      </c>
      <c r="EB80" s="39">
        <v>0</v>
      </c>
      <c r="EC80" s="39">
        <v>0</v>
      </c>
      <c r="ED80" s="39" t="s">
        <v>383</v>
      </c>
      <c r="EE80" s="39" t="s">
        <v>383</v>
      </c>
      <c r="EF80" s="39" t="s">
        <v>383</v>
      </c>
      <c r="EG80" s="39"/>
      <c r="EH80" s="39">
        <v>1</v>
      </c>
      <c r="EI80" s="39">
        <v>1</v>
      </c>
      <c r="EJ80" s="73" t="s">
        <v>2409</v>
      </c>
      <c r="EK80" s="39" t="s">
        <v>2462</v>
      </c>
      <c r="EL80" s="39" t="s">
        <v>4294</v>
      </c>
      <c r="EM80" s="39" t="s">
        <v>2464</v>
      </c>
      <c r="EN80" s="39">
        <v>0</v>
      </c>
      <c r="EO80" s="39">
        <v>0</v>
      </c>
      <c r="EP80" s="39" t="s">
        <v>383</v>
      </c>
      <c r="EQ80" s="39" t="s">
        <v>383</v>
      </c>
      <c r="ER80" s="39" t="s">
        <v>383</v>
      </c>
      <c r="ES80" s="39" t="s">
        <v>383</v>
      </c>
      <c r="ET80" s="39" t="s">
        <v>383</v>
      </c>
      <c r="EU80" s="39" t="s">
        <v>383</v>
      </c>
      <c r="EV80" s="39">
        <v>1</v>
      </c>
      <c r="EW80" s="39">
        <v>1</v>
      </c>
      <c r="EX80" s="39" t="s">
        <v>2409</v>
      </c>
      <c r="EY80" s="39" t="s">
        <v>2462</v>
      </c>
      <c r="EZ80" s="39" t="s">
        <v>4295</v>
      </c>
      <c r="FA80" s="39" t="s">
        <v>2464</v>
      </c>
      <c r="FB80" s="39">
        <v>0</v>
      </c>
      <c r="FC80" s="39">
        <v>0</v>
      </c>
      <c r="FD80" s="39" t="s">
        <v>383</v>
      </c>
      <c r="FE80" s="39" t="s">
        <v>383</v>
      </c>
      <c r="FF80" s="39" t="s">
        <v>383</v>
      </c>
      <c r="FG80" s="39" t="s">
        <v>383</v>
      </c>
      <c r="FH80" s="39" t="s">
        <v>383</v>
      </c>
      <c r="FI80" s="39" t="s">
        <v>383</v>
      </c>
      <c r="FJ80" s="39">
        <v>1</v>
      </c>
      <c r="FK80" s="39" t="s">
        <v>3140</v>
      </c>
      <c r="FL80" s="39" t="s">
        <v>2498</v>
      </c>
      <c r="FM80" s="39" t="s">
        <v>2466</v>
      </c>
      <c r="FN80" s="39" t="s">
        <v>4296</v>
      </c>
      <c r="FO80" s="39" t="s">
        <v>2415</v>
      </c>
      <c r="FP80" s="39">
        <v>0</v>
      </c>
      <c r="FQ80" s="39">
        <v>1</v>
      </c>
      <c r="FR80" s="39">
        <v>1</v>
      </c>
      <c r="FS80" s="39" t="s">
        <v>2409</v>
      </c>
      <c r="FT80" s="39" t="s">
        <v>2462</v>
      </c>
      <c r="FU80" s="39" t="s">
        <v>1574</v>
      </c>
      <c r="FV80" s="39" t="s">
        <v>2469</v>
      </c>
      <c r="FW80" s="39">
        <v>0</v>
      </c>
      <c r="FX80" s="39">
        <v>1</v>
      </c>
      <c r="FY80" s="39" t="s">
        <v>4297</v>
      </c>
      <c r="FZ80" s="64" t="s">
        <v>2413</v>
      </c>
      <c r="GA80" s="39" t="s">
        <v>2466</v>
      </c>
      <c r="GB80" s="39" t="s">
        <v>1574</v>
      </c>
      <c r="GC80" s="39" t="s">
        <v>2469</v>
      </c>
      <c r="GD80" s="39">
        <v>0</v>
      </c>
      <c r="GE80" s="39">
        <v>0</v>
      </c>
      <c r="GF80" s="39" t="s">
        <v>383</v>
      </c>
      <c r="GG80" s="39" t="s">
        <v>383</v>
      </c>
      <c r="GH80" s="39" t="s">
        <v>383</v>
      </c>
      <c r="GI80" s="39" t="s">
        <v>383</v>
      </c>
      <c r="GJ80" s="39" t="s">
        <v>383</v>
      </c>
      <c r="GK80" s="39" t="s">
        <v>383</v>
      </c>
      <c r="GL80" s="39">
        <v>1</v>
      </c>
      <c r="GM80" s="39" t="s">
        <v>4298</v>
      </c>
      <c r="GN80" s="39">
        <v>1</v>
      </c>
      <c r="GO80" s="39" t="s">
        <v>2409</v>
      </c>
      <c r="GP80" s="39" t="s">
        <v>2462</v>
      </c>
      <c r="GQ80" s="39" t="s">
        <v>383</v>
      </c>
      <c r="GR80" s="39" t="s">
        <v>383</v>
      </c>
      <c r="GS80" s="39" t="s">
        <v>383</v>
      </c>
      <c r="GT80" s="39">
        <v>1</v>
      </c>
      <c r="GU80" s="39">
        <v>1000</v>
      </c>
      <c r="GV80" s="39" t="s">
        <v>4299</v>
      </c>
      <c r="GW80" s="39">
        <v>1</v>
      </c>
      <c r="GX80" s="39">
        <v>17</v>
      </c>
      <c r="GY80" s="39"/>
      <c r="GZ80" s="39">
        <v>0</v>
      </c>
      <c r="HA80" s="39" t="s">
        <v>383</v>
      </c>
      <c r="HB80" s="39"/>
      <c r="HC80" s="39">
        <v>0</v>
      </c>
      <c r="HD80" s="39" t="s">
        <v>383</v>
      </c>
      <c r="HE80" s="39"/>
      <c r="HF80" s="39">
        <v>0</v>
      </c>
      <c r="HG80" s="39" t="s">
        <v>383</v>
      </c>
      <c r="HH80" s="39"/>
      <c r="HI80" s="39">
        <v>1</v>
      </c>
      <c r="HJ80" s="39">
        <v>50</v>
      </c>
      <c r="HK80" s="39"/>
      <c r="HL80" s="39">
        <v>1</v>
      </c>
      <c r="HM80" s="39" t="s">
        <v>383</v>
      </c>
      <c r="HN80" s="39" t="s">
        <v>4300</v>
      </c>
      <c r="HO80" s="39">
        <v>1</v>
      </c>
      <c r="HP80" s="39">
        <v>100</v>
      </c>
      <c r="HQ80" s="39">
        <v>0</v>
      </c>
      <c r="HR80" s="39" t="s">
        <v>383</v>
      </c>
      <c r="HS80" s="39">
        <v>1</v>
      </c>
      <c r="HT80" s="39" t="s">
        <v>4301</v>
      </c>
      <c r="HU80" s="39">
        <v>100</v>
      </c>
      <c r="HV80" s="39" t="s">
        <v>383</v>
      </c>
      <c r="HW80" s="39"/>
      <c r="HX80" s="39" t="s">
        <v>383</v>
      </c>
      <c r="HY80" s="39" t="s">
        <v>2472</v>
      </c>
      <c r="HZ80" s="39"/>
      <c r="IA80" s="39" t="s">
        <v>1734</v>
      </c>
      <c r="IB80" s="39"/>
      <c r="IC80" s="39">
        <v>0</v>
      </c>
      <c r="ID80" s="39">
        <v>0</v>
      </c>
      <c r="IE80" s="39" t="s">
        <v>383</v>
      </c>
      <c r="IF80" s="39" t="s">
        <v>383</v>
      </c>
      <c r="IG80" s="39">
        <v>1</v>
      </c>
      <c r="IH80" s="39">
        <v>30</v>
      </c>
      <c r="II80" s="39">
        <v>0</v>
      </c>
      <c r="IJ80" s="39">
        <v>1</v>
      </c>
      <c r="IK80" s="39">
        <v>0</v>
      </c>
      <c r="IL80" s="39">
        <v>0</v>
      </c>
      <c r="IM80" s="39">
        <v>0</v>
      </c>
      <c r="IN80" s="39" t="s">
        <v>383</v>
      </c>
      <c r="IO80" s="39" t="s">
        <v>383</v>
      </c>
      <c r="IP80" s="39" t="s">
        <v>383</v>
      </c>
      <c r="IQ80" s="39">
        <v>0</v>
      </c>
      <c r="IR80" s="39">
        <v>0</v>
      </c>
      <c r="IS80" s="39" t="s">
        <v>383</v>
      </c>
      <c r="IT80" s="39" t="s">
        <v>383</v>
      </c>
      <c r="IU80" s="39" t="s">
        <v>383</v>
      </c>
      <c r="IV80" s="39">
        <v>0</v>
      </c>
      <c r="IW80" s="39">
        <v>0</v>
      </c>
      <c r="IX80" s="39" t="s">
        <v>383</v>
      </c>
      <c r="IY80" s="39" t="s">
        <v>383</v>
      </c>
      <c r="IZ80" s="39" t="s">
        <v>383</v>
      </c>
      <c r="JA80" s="39">
        <v>0</v>
      </c>
      <c r="JB80" s="39">
        <v>0</v>
      </c>
      <c r="JC80" s="39" t="s">
        <v>383</v>
      </c>
      <c r="JD80" s="39" t="s">
        <v>383</v>
      </c>
      <c r="JE80" s="39" t="s">
        <v>383</v>
      </c>
      <c r="JF80" s="39">
        <v>1</v>
      </c>
      <c r="JG80" s="39">
        <v>1</v>
      </c>
      <c r="JH80" s="39">
        <v>0</v>
      </c>
      <c r="JI80" s="39" t="s">
        <v>383</v>
      </c>
      <c r="JJ80" s="39">
        <v>0</v>
      </c>
      <c r="JK80" s="39">
        <v>0</v>
      </c>
      <c r="JL80" s="39" t="s">
        <v>383</v>
      </c>
      <c r="JM80" s="39" t="s">
        <v>383</v>
      </c>
      <c r="JN80" s="39" t="s">
        <v>2896</v>
      </c>
      <c r="JO80" s="39">
        <v>1</v>
      </c>
      <c r="JP80" s="39">
        <v>1</v>
      </c>
      <c r="JQ80" s="39">
        <v>1</v>
      </c>
      <c r="JR80" s="39">
        <v>0</v>
      </c>
      <c r="JS80" s="39">
        <v>1</v>
      </c>
      <c r="JT80" s="39">
        <v>0</v>
      </c>
      <c r="JU80" s="39">
        <v>0</v>
      </c>
      <c r="JV80" s="39">
        <v>1</v>
      </c>
      <c r="JW80" s="39">
        <v>1</v>
      </c>
      <c r="JX80" s="39">
        <v>2</v>
      </c>
      <c r="JY80" s="39">
        <v>2</v>
      </c>
      <c r="JZ80" s="39">
        <v>2</v>
      </c>
      <c r="KA80" s="39">
        <v>2</v>
      </c>
      <c r="KB80" s="39">
        <v>0</v>
      </c>
      <c r="KC80" s="39">
        <v>0</v>
      </c>
      <c r="KD80" s="39">
        <v>0</v>
      </c>
      <c r="KE80" s="39">
        <v>32</v>
      </c>
      <c r="KF80" s="39">
        <v>100</v>
      </c>
      <c r="KG80" s="39"/>
      <c r="KH80" s="39">
        <v>2</v>
      </c>
      <c r="KI80" s="39">
        <v>60</v>
      </c>
      <c r="KJ80" s="39" t="s">
        <v>1993</v>
      </c>
      <c r="KK80" s="39">
        <v>0</v>
      </c>
      <c r="KL80" s="39"/>
      <c r="KM80" s="39"/>
      <c r="KN80" s="39">
        <v>0</v>
      </c>
      <c r="KO80" s="39"/>
      <c r="KP80" s="39"/>
      <c r="KQ80" s="39">
        <v>0</v>
      </c>
      <c r="KR80" s="39" t="s">
        <v>2731</v>
      </c>
      <c r="KS80" s="39" t="s">
        <v>383</v>
      </c>
      <c r="KT80" s="39" t="s">
        <v>383</v>
      </c>
      <c r="KU80" s="39" t="s">
        <v>383</v>
      </c>
      <c r="KV80" s="39" t="s">
        <v>383</v>
      </c>
      <c r="KW80" s="39" t="s">
        <v>383</v>
      </c>
      <c r="KX80" s="39" t="s">
        <v>383</v>
      </c>
      <c r="KY80" s="39" t="s">
        <v>383</v>
      </c>
      <c r="KZ80" s="39" t="s">
        <v>383</v>
      </c>
      <c r="LA80" s="39" t="s">
        <v>383</v>
      </c>
      <c r="LB80" s="39" t="s">
        <v>383</v>
      </c>
      <c r="LC80" s="39" t="s">
        <v>383</v>
      </c>
      <c r="LD80" s="39" t="s">
        <v>2731</v>
      </c>
      <c r="LE80" s="64">
        <v>5</v>
      </c>
      <c r="LF80" s="39">
        <v>1</v>
      </c>
      <c r="LG80" s="39">
        <v>0</v>
      </c>
      <c r="LH80" s="39">
        <v>0</v>
      </c>
      <c r="LI80" s="39">
        <v>1</v>
      </c>
      <c r="LJ80" s="39" t="s">
        <v>4302</v>
      </c>
      <c r="LK80" s="39" t="s">
        <v>2778</v>
      </c>
      <c r="LL80" s="39">
        <v>0</v>
      </c>
      <c r="LM80" s="39">
        <v>0</v>
      </c>
      <c r="LN80" s="39">
        <v>1</v>
      </c>
      <c r="LO80" s="39">
        <v>0</v>
      </c>
      <c r="LP80" s="39">
        <v>0</v>
      </c>
      <c r="LQ80" s="39"/>
      <c r="LR80" s="39">
        <v>1</v>
      </c>
      <c r="LS80" s="39"/>
      <c r="LT80" s="39">
        <v>0</v>
      </c>
      <c r="LU80" s="39" t="s">
        <v>4303</v>
      </c>
      <c r="LV80" s="39">
        <v>1</v>
      </c>
      <c r="LW80" s="39">
        <v>1</v>
      </c>
      <c r="LX80" s="39">
        <v>0</v>
      </c>
      <c r="LY80" s="39"/>
      <c r="LZ80" s="39">
        <v>1</v>
      </c>
      <c r="MA80" s="39">
        <v>1</v>
      </c>
      <c r="MB80" s="39">
        <v>0</v>
      </c>
      <c r="MC80" s="39">
        <v>0</v>
      </c>
      <c r="MD80" s="39">
        <v>1</v>
      </c>
      <c r="ME80" s="39">
        <v>0</v>
      </c>
      <c r="MF80" s="39"/>
      <c r="MG80" s="39">
        <v>0</v>
      </c>
      <c r="MH80" s="39"/>
      <c r="MI80" s="39">
        <v>0</v>
      </c>
      <c r="MJ80" s="39"/>
      <c r="MK80" s="39">
        <v>0</v>
      </c>
      <c r="ML80" s="39">
        <v>1</v>
      </c>
      <c r="MM80" s="39">
        <v>1</v>
      </c>
      <c r="MN80" s="39">
        <v>0</v>
      </c>
      <c r="MO80" s="39"/>
      <c r="MP80" s="39"/>
      <c r="MQ80" s="39">
        <v>1</v>
      </c>
      <c r="MR80" s="39">
        <v>0</v>
      </c>
      <c r="MS80" s="39"/>
      <c r="MT80" s="39"/>
      <c r="MU80" s="39"/>
      <c r="MV80" s="39">
        <v>1</v>
      </c>
      <c r="MW80" s="39" t="s">
        <v>3169</v>
      </c>
      <c r="MX80" s="39">
        <v>1</v>
      </c>
      <c r="MY80" s="39">
        <v>0</v>
      </c>
      <c r="MZ80" s="39">
        <v>0</v>
      </c>
      <c r="NA80" s="39">
        <v>0</v>
      </c>
      <c r="NB80" s="39">
        <v>0</v>
      </c>
      <c r="NC80" s="39">
        <v>0</v>
      </c>
      <c r="ND80" s="39">
        <v>0</v>
      </c>
      <c r="NE80" s="39">
        <v>0</v>
      </c>
      <c r="NF80" s="39">
        <v>0</v>
      </c>
      <c r="NG80" s="39"/>
      <c r="NH80" s="39" t="s">
        <v>4304</v>
      </c>
      <c r="NI80" s="39"/>
      <c r="NJ80" s="39" t="s">
        <v>4305</v>
      </c>
      <c r="NK80" s="39" t="s">
        <v>4306</v>
      </c>
      <c r="NL80" s="39" t="s">
        <v>4307</v>
      </c>
      <c r="NM80" s="39">
        <v>0</v>
      </c>
      <c r="NN80" s="39"/>
      <c r="NO80" s="39"/>
      <c r="NP80" s="39"/>
      <c r="NQ80" s="39"/>
      <c r="NR80" s="39"/>
      <c r="NS80" s="39"/>
      <c r="NT80" s="39"/>
      <c r="NU80" s="39"/>
      <c r="NV80" s="39"/>
      <c r="NW80" s="39">
        <v>0</v>
      </c>
      <c r="NX80" s="39"/>
      <c r="NY80" s="39">
        <v>1</v>
      </c>
      <c r="NZ80" s="39">
        <v>1</v>
      </c>
      <c r="OA80" s="39" t="s">
        <v>4308</v>
      </c>
      <c r="OB80" s="39">
        <v>1</v>
      </c>
      <c r="OC80" s="39">
        <v>1</v>
      </c>
      <c r="OD80" s="39">
        <v>1</v>
      </c>
      <c r="OE80" s="39">
        <v>1</v>
      </c>
      <c r="OF80" s="39">
        <v>1</v>
      </c>
      <c r="OG80" s="39">
        <v>1</v>
      </c>
      <c r="OH80" s="39">
        <v>0</v>
      </c>
      <c r="OI80" s="39">
        <v>0</v>
      </c>
      <c r="OJ80" s="39"/>
      <c r="OK80" s="39">
        <v>1</v>
      </c>
      <c r="OL80" s="39"/>
      <c r="OM80" s="39" t="s">
        <v>2648</v>
      </c>
      <c r="ON80" s="39">
        <v>0</v>
      </c>
      <c r="OO80" s="39">
        <v>0</v>
      </c>
      <c r="OP80" s="39">
        <v>1</v>
      </c>
      <c r="OQ80" s="39">
        <v>0</v>
      </c>
      <c r="OR80" s="39">
        <v>0</v>
      </c>
      <c r="OS80" s="39">
        <v>0</v>
      </c>
      <c r="OT80" s="39">
        <v>0</v>
      </c>
      <c r="OU80" s="39">
        <v>0</v>
      </c>
      <c r="OV80" s="39">
        <v>0</v>
      </c>
      <c r="OW80" s="39">
        <v>0</v>
      </c>
      <c r="OX80" s="39"/>
      <c r="OY80" s="39"/>
      <c r="OZ80" s="39" t="s">
        <v>1241</v>
      </c>
      <c r="PA80" s="39">
        <v>0</v>
      </c>
      <c r="PB80" s="39">
        <v>0</v>
      </c>
      <c r="PC80" s="39">
        <v>0</v>
      </c>
      <c r="PD80" s="39">
        <v>0</v>
      </c>
      <c r="PE80" s="39">
        <v>1</v>
      </c>
      <c r="PF80" s="39">
        <v>0</v>
      </c>
      <c r="PG80" s="39">
        <v>0</v>
      </c>
      <c r="PH80" s="39"/>
      <c r="PI80" s="39">
        <v>1</v>
      </c>
      <c r="PJ80" s="64" t="s">
        <v>4309</v>
      </c>
      <c r="PK80" s="39">
        <v>1</v>
      </c>
      <c r="PL80" s="39">
        <v>0</v>
      </c>
      <c r="PM80" s="39">
        <v>0</v>
      </c>
      <c r="PN80" s="39">
        <v>0</v>
      </c>
      <c r="PO80" s="39">
        <v>0</v>
      </c>
      <c r="PP80" s="39">
        <v>0</v>
      </c>
      <c r="PQ80" s="39">
        <v>1</v>
      </c>
      <c r="PR80" s="39">
        <v>1</v>
      </c>
      <c r="PS80" s="39">
        <v>0</v>
      </c>
      <c r="PT80" s="39" t="s">
        <v>4310</v>
      </c>
      <c r="PU80" s="39"/>
      <c r="PV80" s="39"/>
      <c r="PW80" s="39">
        <v>0</v>
      </c>
      <c r="PX80" s="39"/>
      <c r="PY80" s="39"/>
      <c r="PZ80" s="39" t="s">
        <v>383</v>
      </c>
      <c r="QA80" s="39" t="s">
        <v>4311</v>
      </c>
      <c r="QB80" s="39" t="s">
        <v>4312</v>
      </c>
      <c r="QC80" s="39" t="s">
        <v>4313</v>
      </c>
      <c r="QD80" s="39">
        <v>1</v>
      </c>
      <c r="QE80" s="39">
        <v>1</v>
      </c>
      <c r="QF80" s="39">
        <v>0</v>
      </c>
      <c r="QG80" s="39">
        <v>0</v>
      </c>
      <c r="QH80" s="39">
        <v>0</v>
      </c>
      <c r="QI80" s="39">
        <v>0</v>
      </c>
      <c r="QJ80" s="39">
        <v>0</v>
      </c>
      <c r="QK80" s="39">
        <v>0</v>
      </c>
      <c r="QL80" s="39"/>
      <c r="QM80" s="39" t="s">
        <v>2442</v>
      </c>
      <c r="QN80" s="39">
        <v>1</v>
      </c>
      <c r="QO80" s="39">
        <v>0</v>
      </c>
      <c r="QP80" s="39">
        <v>0</v>
      </c>
      <c r="QQ80" s="39">
        <v>0</v>
      </c>
      <c r="QR80" s="39">
        <v>0</v>
      </c>
      <c r="QS80" s="39"/>
      <c r="QT80" s="64" t="s">
        <v>1979</v>
      </c>
      <c r="QU80" s="39">
        <v>0</v>
      </c>
      <c r="QV80" s="39">
        <v>0</v>
      </c>
      <c r="QW80" s="39">
        <v>0</v>
      </c>
      <c r="QX80" s="39">
        <v>0</v>
      </c>
      <c r="QY80" s="39">
        <v>0</v>
      </c>
      <c r="QZ80" s="39">
        <v>0</v>
      </c>
      <c r="RA80" s="39">
        <v>1</v>
      </c>
      <c r="RB80" s="39" t="s">
        <v>2792</v>
      </c>
      <c r="RC80" s="39">
        <v>1</v>
      </c>
      <c r="RD80" s="39">
        <v>0</v>
      </c>
      <c r="RE80" s="39">
        <v>0</v>
      </c>
      <c r="RF80" s="39"/>
      <c r="RG80" s="39">
        <v>0</v>
      </c>
      <c r="RH80" s="39">
        <v>0</v>
      </c>
      <c r="RI80" s="39"/>
      <c r="RJ80" s="39">
        <v>0</v>
      </c>
      <c r="RK80" s="64">
        <v>0</v>
      </c>
      <c r="RL80" s="64"/>
      <c r="RM80" s="39">
        <v>1</v>
      </c>
      <c r="RN80" s="64">
        <v>1</v>
      </c>
      <c r="RO80" s="64"/>
      <c r="RP80" s="39">
        <v>1</v>
      </c>
      <c r="RQ80" s="39" t="s">
        <v>4314</v>
      </c>
      <c r="RR80" s="39" t="s">
        <v>2435</v>
      </c>
      <c r="RS80" s="39">
        <v>0</v>
      </c>
      <c r="RT80" s="39">
        <v>0</v>
      </c>
      <c r="RU80" s="39">
        <v>0</v>
      </c>
      <c r="RV80" s="39">
        <v>0</v>
      </c>
      <c r="RW80" s="39">
        <v>0</v>
      </c>
      <c r="RX80" s="39">
        <v>0</v>
      </c>
      <c r="RY80" s="39">
        <v>0</v>
      </c>
      <c r="RZ80" s="39">
        <v>0</v>
      </c>
      <c r="SA80" s="39">
        <v>0</v>
      </c>
      <c r="SB80" s="39">
        <v>0</v>
      </c>
      <c r="SC80" s="39">
        <v>0</v>
      </c>
      <c r="SD80" s="39">
        <v>0</v>
      </c>
      <c r="SE80" s="39">
        <v>1</v>
      </c>
      <c r="SF80" s="39">
        <v>0</v>
      </c>
      <c r="SG80" s="39"/>
      <c r="SH80" s="39"/>
      <c r="SI80" s="64" t="s">
        <v>2418</v>
      </c>
      <c r="SJ80" s="39">
        <v>0</v>
      </c>
      <c r="SK80" s="39">
        <v>0</v>
      </c>
      <c r="SL80" s="39">
        <v>0</v>
      </c>
      <c r="SM80" s="39">
        <v>0</v>
      </c>
      <c r="SN80" s="39">
        <v>0</v>
      </c>
      <c r="SO80" s="39">
        <v>0</v>
      </c>
      <c r="SP80" s="39">
        <v>0</v>
      </c>
      <c r="SQ80" s="39">
        <v>0</v>
      </c>
      <c r="SR80" s="39">
        <v>1</v>
      </c>
      <c r="SS80" s="39">
        <v>0</v>
      </c>
      <c r="ST80" s="39"/>
      <c r="SU80" s="39" t="s">
        <v>2447</v>
      </c>
      <c r="SV80" s="39">
        <v>1</v>
      </c>
      <c r="SW80" s="39">
        <v>0</v>
      </c>
      <c r="SX80" s="39">
        <v>0</v>
      </c>
      <c r="SY80" s="39">
        <v>0</v>
      </c>
      <c r="SZ80" s="39">
        <v>0</v>
      </c>
      <c r="TA80" s="39"/>
      <c r="TB80" s="39"/>
      <c r="TC80" s="39"/>
      <c r="TD80" s="39">
        <v>1</v>
      </c>
      <c r="TE80" s="39" t="s">
        <v>4315</v>
      </c>
      <c r="TF80" s="39">
        <v>1</v>
      </c>
      <c r="TG80" s="39"/>
      <c r="TH80" s="39" t="s">
        <v>4316</v>
      </c>
      <c r="TI80" s="39">
        <v>1</v>
      </c>
      <c r="TJ80" s="39">
        <v>0</v>
      </c>
      <c r="TK80" s="39">
        <v>1</v>
      </c>
      <c r="TL80" s="39">
        <v>0</v>
      </c>
      <c r="TM80" s="39">
        <v>0</v>
      </c>
      <c r="TN80" s="39">
        <v>0</v>
      </c>
      <c r="TO80" s="39">
        <v>0</v>
      </c>
      <c r="TP80" s="39">
        <v>0</v>
      </c>
      <c r="TQ80" s="39"/>
      <c r="TR80" s="39">
        <v>1</v>
      </c>
      <c r="TS80" s="39" t="s">
        <v>2435</v>
      </c>
      <c r="TT80" s="39">
        <v>0</v>
      </c>
      <c r="TU80" s="39">
        <v>0</v>
      </c>
      <c r="TV80" s="39">
        <v>0</v>
      </c>
      <c r="TW80" s="39">
        <v>0</v>
      </c>
      <c r="TX80" s="39">
        <v>0</v>
      </c>
      <c r="TY80" s="39">
        <v>0</v>
      </c>
      <c r="TZ80" s="39">
        <v>0</v>
      </c>
      <c r="UA80" s="39">
        <v>0</v>
      </c>
      <c r="UB80" s="39">
        <v>1</v>
      </c>
      <c r="UC80" s="39"/>
      <c r="UD80" s="39">
        <f>SUM(TT80+TV80+TW80+TX80)</f>
        <v>0</v>
      </c>
      <c r="UE80" s="39" t="s">
        <v>2435</v>
      </c>
      <c r="UF80" s="39">
        <v>0</v>
      </c>
      <c r="UG80" s="39">
        <v>0</v>
      </c>
      <c r="UH80" s="39">
        <v>0</v>
      </c>
      <c r="UI80" s="39">
        <v>0</v>
      </c>
      <c r="UJ80" s="39">
        <v>0</v>
      </c>
      <c r="UK80" s="39">
        <v>1</v>
      </c>
      <c r="UL80" s="39">
        <v>9</v>
      </c>
      <c r="UM80" s="39" t="s">
        <v>2418</v>
      </c>
      <c r="UN80" s="39">
        <v>0</v>
      </c>
      <c r="UO80" s="39" t="s">
        <v>383</v>
      </c>
      <c r="UP80" s="39" t="s">
        <v>383</v>
      </c>
      <c r="UQ80" s="39" t="s">
        <v>383</v>
      </c>
      <c r="UR80" s="39" t="s">
        <v>383</v>
      </c>
      <c r="US80" s="39" t="s">
        <v>383</v>
      </c>
      <c r="UT80" s="39" t="s">
        <v>383</v>
      </c>
      <c r="UU80" s="39" t="s">
        <v>383</v>
      </c>
      <c r="UV80" s="39">
        <v>0</v>
      </c>
      <c r="UW80" s="39" t="s">
        <v>383</v>
      </c>
      <c r="UX80" s="39" t="s">
        <v>2943</v>
      </c>
      <c r="UY80" s="39" t="s">
        <v>2435</v>
      </c>
      <c r="UZ80" s="39">
        <v>0</v>
      </c>
      <c r="VA80" s="39">
        <v>0</v>
      </c>
      <c r="VB80" s="39">
        <v>0</v>
      </c>
      <c r="VC80" s="39">
        <v>0</v>
      </c>
      <c r="VD80" s="39">
        <v>0</v>
      </c>
      <c r="VE80" s="39">
        <v>0</v>
      </c>
      <c r="VF80" s="39">
        <v>1</v>
      </c>
      <c r="VG80" s="39">
        <v>0</v>
      </c>
      <c r="VH80" s="39"/>
      <c r="VI80" s="59">
        <v>1</v>
      </c>
      <c r="VJ80" s="59">
        <v>1</v>
      </c>
      <c r="VK80" s="59" t="s">
        <v>383</v>
      </c>
      <c r="VL80" s="59" t="s">
        <v>383</v>
      </c>
      <c r="VM80" s="59" t="s">
        <v>383</v>
      </c>
      <c r="VN80" s="59" t="s">
        <v>383</v>
      </c>
      <c r="VO80" s="59" t="s">
        <v>383</v>
      </c>
      <c r="VP80" s="59" t="s">
        <v>383</v>
      </c>
      <c r="VQ80" s="59" t="s">
        <v>383</v>
      </c>
      <c r="VR80" s="59">
        <v>1</v>
      </c>
      <c r="VS80" s="59" t="s">
        <v>383</v>
      </c>
      <c r="VT80" s="59" t="s">
        <v>383</v>
      </c>
      <c r="VU80" s="59">
        <v>0</v>
      </c>
      <c r="VV80" s="39" t="s">
        <v>4317</v>
      </c>
      <c r="VW80" s="39" t="s">
        <v>2435</v>
      </c>
      <c r="VX80" s="39">
        <v>0</v>
      </c>
      <c r="VY80" s="39">
        <v>0</v>
      </c>
      <c r="VZ80" s="39">
        <v>0</v>
      </c>
      <c r="WA80" s="39">
        <v>0</v>
      </c>
      <c r="WB80" s="39">
        <v>0</v>
      </c>
      <c r="WC80" s="39">
        <v>0</v>
      </c>
      <c r="WD80" s="39">
        <v>0</v>
      </c>
      <c r="WE80" s="39">
        <v>0</v>
      </c>
      <c r="WF80" s="39">
        <v>0</v>
      </c>
      <c r="WG80" s="39">
        <v>0</v>
      </c>
      <c r="WH80" s="39">
        <v>0</v>
      </c>
      <c r="WI80" s="39">
        <v>0</v>
      </c>
      <c r="WJ80" s="39">
        <v>1</v>
      </c>
      <c r="WK80" s="39">
        <v>0</v>
      </c>
      <c r="WL80" s="39"/>
      <c r="WM80" s="39"/>
      <c r="WN80" s="39"/>
      <c r="WO80" s="39">
        <f t="shared" si="8"/>
        <v>0</v>
      </c>
      <c r="WP80" s="39" t="s">
        <v>2577</v>
      </c>
      <c r="WQ80" s="39"/>
      <c r="WR80" s="39" t="s">
        <v>2435</v>
      </c>
      <c r="WS80" s="39">
        <v>0</v>
      </c>
      <c r="WT80" s="39">
        <v>0</v>
      </c>
      <c r="WU80" s="39">
        <v>0</v>
      </c>
      <c r="WV80" s="39">
        <v>0</v>
      </c>
      <c r="WW80" s="39">
        <v>0</v>
      </c>
      <c r="WX80" s="39">
        <v>0</v>
      </c>
      <c r="WY80" s="39">
        <v>0</v>
      </c>
      <c r="WZ80" s="39">
        <v>0</v>
      </c>
      <c r="XA80" s="39">
        <v>0</v>
      </c>
      <c r="XB80" s="39">
        <v>1</v>
      </c>
      <c r="XC80" s="39">
        <v>0</v>
      </c>
      <c r="XD80" s="39"/>
      <c r="XE80" s="39"/>
      <c r="XF80" s="39">
        <f t="shared" si="5"/>
        <v>0</v>
      </c>
      <c r="XG80" s="39" t="s">
        <v>2447</v>
      </c>
      <c r="XH80" s="39">
        <v>1</v>
      </c>
      <c r="XI80" s="39">
        <v>0</v>
      </c>
      <c r="XJ80" s="39">
        <v>0</v>
      </c>
      <c r="XK80" s="39">
        <v>0</v>
      </c>
      <c r="XL80" s="39">
        <v>0</v>
      </c>
      <c r="XM80" s="39"/>
      <c r="XN80" s="39"/>
      <c r="XO80" s="57" t="e">
        <f>SUM(XF80+WO80+VA80+UD80+TR80+TD80+#REF!)</f>
        <v>#REF!</v>
      </c>
      <c r="XP80" s="57">
        <v>3</v>
      </c>
      <c r="XQ80" s="56">
        <v>0</v>
      </c>
    </row>
    <row r="81" spans="1:641" ht="15" customHeight="1" x14ac:dyDescent="0.2">
      <c r="A81" s="63">
        <v>42437</v>
      </c>
      <c r="B81" s="63" t="s">
        <v>1250</v>
      </c>
      <c r="C81" s="52" t="s">
        <v>1465</v>
      </c>
      <c r="D81" s="39" t="s">
        <v>2920</v>
      </c>
      <c r="E81" s="52" t="s">
        <v>3945</v>
      </c>
      <c r="F81" s="52" t="s">
        <v>4318</v>
      </c>
      <c r="G81" s="52">
        <v>8.9149410000000007</v>
      </c>
      <c r="H81" s="52">
        <v>-79.976200000000006</v>
      </c>
      <c r="I81" s="79"/>
      <c r="J81" s="79"/>
      <c r="K81" s="52">
        <v>-79.976200000000006</v>
      </c>
      <c r="L81" s="52">
        <v>184.56906444000001</v>
      </c>
      <c r="M81" s="39">
        <v>48</v>
      </c>
      <c r="N81" s="39"/>
      <c r="O81" s="39">
        <v>4</v>
      </c>
      <c r="P81" s="39" t="s">
        <v>4319</v>
      </c>
      <c r="Q81" s="39">
        <v>1</v>
      </c>
      <c r="R81" s="41">
        <v>30</v>
      </c>
      <c r="S81" s="39">
        <v>4</v>
      </c>
      <c r="T81" s="39">
        <v>2</v>
      </c>
      <c r="U81" s="39" t="s">
        <v>2454</v>
      </c>
      <c r="V81" s="39" t="s">
        <v>2455</v>
      </c>
      <c r="W81" s="39" t="s">
        <v>2456</v>
      </c>
      <c r="X81" s="39" t="s">
        <v>2401</v>
      </c>
      <c r="Y81" s="39"/>
      <c r="Z81" s="39">
        <v>0</v>
      </c>
      <c r="AA81" s="39">
        <v>1</v>
      </c>
      <c r="AB81" s="39">
        <v>0</v>
      </c>
      <c r="AC81" s="39">
        <v>1</v>
      </c>
      <c r="AD81" s="39">
        <v>0</v>
      </c>
      <c r="AE81" s="39">
        <v>0</v>
      </c>
      <c r="AF81" s="39">
        <v>0</v>
      </c>
      <c r="AG81" s="39" t="s">
        <v>2456</v>
      </c>
      <c r="AH81" s="39" t="s">
        <v>2401</v>
      </c>
      <c r="AI81" s="39">
        <v>0</v>
      </c>
      <c r="AJ81" s="39">
        <v>1</v>
      </c>
      <c r="AK81" s="39">
        <v>0</v>
      </c>
      <c r="AL81" s="39">
        <v>1</v>
      </c>
      <c r="AM81" s="39">
        <v>0</v>
      </c>
      <c r="AN81" s="39">
        <v>0</v>
      </c>
      <c r="AO81" s="39">
        <v>0</v>
      </c>
      <c r="AP81" s="39" t="s">
        <v>4320</v>
      </c>
      <c r="AQ81" s="39">
        <v>0</v>
      </c>
      <c r="AR81" s="39"/>
      <c r="AS81" s="39">
        <v>4</v>
      </c>
      <c r="AT81" s="39">
        <v>4</v>
      </c>
      <c r="AU81" s="39">
        <v>2</v>
      </c>
      <c r="AV81" s="64" t="s">
        <v>3152</v>
      </c>
      <c r="AW81" s="39">
        <v>1</v>
      </c>
      <c r="AX81" s="39" t="s">
        <v>383</v>
      </c>
      <c r="AY81" s="39">
        <v>1</v>
      </c>
      <c r="AZ81" s="39">
        <v>0</v>
      </c>
      <c r="BA81" s="39">
        <v>0</v>
      </c>
      <c r="BB81" s="39">
        <v>0</v>
      </c>
      <c r="BC81" s="39"/>
      <c r="BD81" s="39">
        <v>2</v>
      </c>
      <c r="BE81" s="39" t="s">
        <v>383</v>
      </c>
      <c r="BF81" s="39">
        <v>0</v>
      </c>
      <c r="BG81" s="39">
        <v>1</v>
      </c>
      <c r="BH81" s="39">
        <v>0</v>
      </c>
      <c r="BI81" s="39">
        <v>0</v>
      </c>
      <c r="BJ81" s="39"/>
      <c r="BK81" s="39">
        <v>5</v>
      </c>
      <c r="BL81" s="39">
        <v>1</v>
      </c>
      <c r="BM81" s="64" t="s">
        <v>383</v>
      </c>
      <c r="BN81" s="39">
        <v>1</v>
      </c>
      <c r="BO81" s="39">
        <v>0</v>
      </c>
      <c r="BP81" s="39">
        <v>0</v>
      </c>
      <c r="BQ81" s="39">
        <v>0</v>
      </c>
      <c r="BR81" s="39">
        <v>0</v>
      </c>
      <c r="BS81" s="39">
        <v>0</v>
      </c>
      <c r="BT81" s="39">
        <v>0</v>
      </c>
      <c r="BU81" s="39"/>
      <c r="BV81" s="39">
        <v>5</v>
      </c>
      <c r="BW81" s="39">
        <v>3</v>
      </c>
      <c r="BX81" s="39"/>
      <c r="BY81" s="39">
        <v>0</v>
      </c>
      <c r="BZ81" s="39">
        <v>0</v>
      </c>
      <c r="CA81" s="39">
        <v>1</v>
      </c>
      <c r="CB81" s="39">
        <v>0</v>
      </c>
      <c r="CC81" s="39"/>
      <c r="CD81" s="39">
        <v>5</v>
      </c>
      <c r="CE81" s="39">
        <v>0</v>
      </c>
      <c r="CF81" s="39"/>
      <c r="CG81" s="39">
        <v>2</v>
      </c>
      <c r="CH81" s="39"/>
      <c r="CI81" s="39">
        <v>3</v>
      </c>
      <c r="CJ81" s="39">
        <v>3</v>
      </c>
      <c r="CK81" s="39"/>
      <c r="CL81" s="39" t="s">
        <v>2404</v>
      </c>
      <c r="CM81" s="39"/>
      <c r="CN81" s="39">
        <v>1</v>
      </c>
      <c r="CO81" s="39">
        <v>0</v>
      </c>
      <c r="CP81" s="39">
        <v>0</v>
      </c>
      <c r="CQ81" s="39"/>
      <c r="CR81" s="39">
        <v>0</v>
      </c>
      <c r="CS81" s="39"/>
      <c r="CT81" s="39">
        <v>0</v>
      </c>
      <c r="CU81" s="39">
        <v>0</v>
      </c>
      <c r="CV81" s="39">
        <v>1</v>
      </c>
      <c r="CW81" s="39"/>
      <c r="CX81" s="39">
        <v>0</v>
      </c>
      <c r="CY81" s="39">
        <v>1</v>
      </c>
      <c r="CZ81" s="41">
        <v>1</v>
      </c>
      <c r="DA81" s="39">
        <v>0</v>
      </c>
      <c r="DB81" s="39"/>
      <c r="DC81" s="39">
        <v>1</v>
      </c>
      <c r="DD81" s="39">
        <v>1</v>
      </c>
      <c r="DE81" s="39">
        <v>1</v>
      </c>
      <c r="DF81" s="41">
        <v>1</v>
      </c>
      <c r="DG81" s="39">
        <v>1</v>
      </c>
      <c r="DH81" s="39">
        <v>1</v>
      </c>
      <c r="DI81" s="39">
        <v>1</v>
      </c>
      <c r="DJ81" s="39">
        <v>1</v>
      </c>
      <c r="DK81" s="39" t="s">
        <v>2492</v>
      </c>
      <c r="DL81" s="39">
        <v>0</v>
      </c>
      <c r="DM81" s="39"/>
      <c r="DN81" s="39">
        <v>0</v>
      </c>
      <c r="DO81" s="39"/>
      <c r="DP81" s="39">
        <v>1</v>
      </c>
      <c r="DQ81" s="39">
        <v>2</v>
      </c>
      <c r="DR81" s="39">
        <v>1</v>
      </c>
      <c r="DS81" s="39">
        <v>1</v>
      </c>
      <c r="DT81" s="39">
        <v>1</v>
      </c>
      <c r="DU81" s="39">
        <v>1</v>
      </c>
      <c r="DV81" s="39">
        <v>0</v>
      </c>
      <c r="DW81" s="39"/>
      <c r="DX81" s="39">
        <v>0</v>
      </c>
      <c r="DY81" s="39"/>
      <c r="DZ81" s="39">
        <v>1</v>
      </c>
      <c r="EA81" s="39" t="s">
        <v>4321</v>
      </c>
      <c r="EB81" s="39">
        <v>0</v>
      </c>
      <c r="EC81" s="39">
        <v>0</v>
      </c>
      <c r="ED81" s="39" t="s">
        <v>383</v>
      </c>
      <c r="EE81" s="39" t="s">
        <v>383</v>
      </c>
      <c r="EF81" s="39" t="s">
        <v>383</v>
      </c>
      <c r="EG81" s="39"/>
      <c r="EH81" s="39" t="s">
        <v>383</v>
      </c>
      <c r="EI81" s="39" t="s">
        <v>383</v>
      </c>
      <c r="EJ81" s="39" t="s">
        <v>383</v>
      </c>
      <c r="EK81" s="39" t="s">
        <v>383</v>
      </c>
      <c r="EL81" s="39" t="s">
        <v>383</v>
      </c>
      <c r="EM81" s="39" t="s">
        <v>383</v>
      </c>
      <c r="EN81" s="39" t="s">
        <v>383</v>
      </c>
      <c r="EO81" s="39">
        <v>0</v>
      </c>
      <c r="EP81" s="39" t="s">
        <v>383</v>
      </c>
      <c r="EQ81" s="39" t="s">
        <v>383</v>
      </c>
      <c r="ER81" s="39" t="s">
        <v>383</v>
      </c>
      <c r="ES81" s="39" t="s">
        <v>383</v>
      </c>
      <c r="ET81" s="39" t="s">
        <v>383</v>
      </c>
      <c r="EU81" s="39" t="s">
        <v>383</v>
      </c>
      <c r="EV81" s="39">
        <v>0</v>
      </c>
      <c r="EW81" s="39" t="s">
        <v>383</v>
      </c>
      <c r="EX81" s="39" t="s">
        <v>383</v>
      </c>
      <c r="EY81" s="39" t="s">
        <v>383</v>
      </c>
      <c r="EZ81" s="39" t="s">
        <v>383</v>
      </c>
      <c r="FA81" s="39" t="s">
        <v>383</v>
      </c>
      <c r="FB81" s="39" t="s">
        <v>383</v>
      </c>
      <c r="FC81" s="39">
        <v>0</v>
      </c>
      <c r="FD81" s="39" t="s">
        <v>383</v>
      </c>
      <c r="FE81" s="39" t="s">
        <v>383</v>
      </c>
      <c r="FF81" s="39" t="s">
        <v>383</v>
      </c>
      <c r="FG81" s="39" t="s">
        <v>383</v>
      </c>
      <c r="FH81" s="39" t="s">
        <v>383</v>
      </c>
      <c r="FI81" s="39" t="s">
        <v>383</v>
      </c>
      <c r="FJ81" s="39">
        <v>0</v>
      </c>
      <c r="FK81" s="39" t="s">
        <v>383</v>
      </c>
      <c r="FL81" s="39" t="s">
        <v>383</v>
      </c>
      <c r="FM81" s="39" t="s">
        <v>383</v>
      </c>
      <c r="FN81" s="39" t="s">
        <v>383</v>
      </c>
      <c r="FO81" s="39" t="s">
        <v>383</v>
      </c>
      <c r="FP81" s="39" t="s">
        <v>383</v>
      </c>
      <c r="FQ81" s="39">
        <v>0</v>
      </c>
      <c r="FR81" s="39" t="s">
        <v>383</v>
      </c>
      <c r="FS81" s="39" t="s">
        <v>383</v>
      </c>
      <c r="FT81" s="39" t="s">
        <v>383</v>
      </c>
      <c r="FU81" s="39" t="s">
        <v>383</v>
      </c>
      <c r="FV81" s="39" t="s">
        <v>383</v>
      </c>
      <c r="FW81" s="39" t="s">
        <v>383</v>
      </c>
      <c r="FX81" s="39">
        <v>0</v>
      </c>
      <c r="FY81" s="39" t="s">
        <v>383</v>
      </c>
      <c r="FZ81" s="39" t="s">
        <v>383</v>
      </c>
      <c r="GA81" s="39" t="s">
        <v>383</v>
      </c>
      <c r="GB81" s="39" t="s">
        <v>383</v>
      </c>
      <c r="GC81" s="39" t="s">
        <v>383</v>
      </c>
      <c r="GD81" s="39" t="s">
        <v>383</v>
      </c>
      <c r="GE81" s="39">
        <v>1</v>
      </c>
      <c r="GF81" s="64">
        <v>2</v>
      </c>
      <c r="GG81" s="64" t="s">
        <v>2413</v>
      </c>
      <c r="GH81" s="39" t="s">
        <v>2462</v>
      </c>
      <c r="GI81" s="39" t="s">
        <v>2665</v>
      </c>
      <c r="GJ81" s="39" t="s">
        <v>2464</v>
      </c>
      <c r="GK81" s="39">
        <v>0</v>
      </c>
      <c r="GL81" s="39">
        <v>0</v>
      </c>
      <c r="GM81" s="39" t="s">
        <v>383</v>
      </c>
      <c r="GN81" s="39" t="s">
        <v>383</v>
      </c>
      <c r="GO81" s="39" t="s">
        <v>383</v>
      </c>
      <c r="GP81" s="39" t="s">
        <v>383</v>
      </c>
      <c r="GQ81" s="39" t="s">
        <v>383</v>
      </c>
      <c r="GR81" s="39" t="s">
        <v>383</v>
      </c>
      <c r="GS81" s="39" t="s">
        <v>383</v>
      </c>
      <c r="GT81" s="39">
        <v>0</v>
      </c>
      <c r="GU81" s="39" t="s">
        <v>383</v>
      </c>
      <c r="GV81" s="39"/>
      <c r="GW81" s="39">
        <v>1</v>
      </c>
      <c r="GX81" s="39">
        <v>5</v>
      </c>
      <c r="GY81" s="39"/>
      <c r="GZ81" s="39">
        <v>1</v>
      </c>
      <c r="HA81" s="39">
        <v>5</v>
      </c>
      <c r="HB81" s="39"/>
      <c r="HC81" s="39">
        <v>0</v>
      </c>
      <c r="HD81" s="39" t="s">
        <v>383</v>
      </c>
      <c r="HE81" s="39"/>
      <c r="HF81" s="39">
        <v>0</v>
      </c>
      <c r="HG81" s="39" t="s">
        <v>383</v>
      </c>
      <c r="HH81" s="39"/>
      <c r="HI81" s="39">
        <v>1</v>
      </c>
      <c r="HJ81" s="39">
        <v>10</v>
      </c>
      <c r="HK81" s="39"/>
      <c r="HL81" s="39">
        <v>0</v>
      </c>
      <c r="HM81" s="39" t="s">
        <v>383</v>
      </c>
      <c r="HN81" s="39"/>
      <c r="HO81" s="39">
        <v>0</v>
      </c>
      <c r="HP81" s="39" t="s">
        <v>383</v>
      </c>
      <c r="HQ81" s="39">
        <v>0</v>
      </c>
      <c r="HR81" s="39" t="s">
        <v>383</v>
      </c>
      <c r="HS81" s="39">
        <v>0</v>
      </c>
      <c r="HT81" s="39"/>
      <c r="HU81" s="39" t="s">
        <v>383</v>
      </c>
      <c r="HV81" s="39" t="s">
        <v>383</v>
      </c>
      <c r="HW81" s="39"/>
      <c r="HX81" s="39" t="s">
        <v>383</v>
      </c>
      <c r="HY81" s="39" t="s">
        <v>2584</v>
      </c>
      <c r="HZ81" s="39"/>
      <c r="IA81" s="39" t="s">
        <v>1734</v>
      </c>
      <c r="IB81" s="39"/>
      <c r="IC81" s="39">
        <v>0</v>
      </c>
      <c r="ID81" s="39">
        <v>0</v>
      </c>
      <c r="IE81" s="39" t="s">
        <v>383</v>
      </c>
      <c r="IF81" s="39" t="s">
        <v>383</v>
      </c>
      <c r="IG81" s="39">
        <v>1</v>
      </c>
      <c r="IH81" s="39">
        <v>20</v>
      </c>
      <c r="II81" s="39">
        <v>0</v>
      </c>
      <c r="IJ81" s="39">
        <v>0</v>
      </c>
      <c r="IK81" s="39" t="s">
        <v>383</v>
      </c>
      <c r="IL81" s="39">
        <v>0</v>
      </c>
      <c r="IM81" s="39">
        <v>0</v>
      </c>
      <c r="IN81" s="39" t="s">
        <v>383</v>
      </c>
      <c r="IO81" s="39" t="s">
        <v>383</v>
      </c>
      <c r="IP81" s="39" t="s">
        <v>383</v>
      </c>
      <c r="IQ81" s="39">
        <v>0</v>
      </c>
      <c r="IR81" s="39">
        <v>0</v>
      </c>
      <c r="IS81" s="39" t="s">
        <v>383</v>
      </c>
      <c r="IT81" s="39" t="s">
        <v>383</v>
      </c>
      <c r="IU81" s="39" t="s">
        <v>383</v>
      </c>
      <c r="IV81" s="39">
        <v>0</v>
      </c>
      <c r="IW81" s="39">
        <v>0</v>
      </c>
      <c r="IX81" s="39" t="s">
        <v>383</v>
      </c>
      <c r="IY81" s="39" t="s">
        <v>383</v>
      </c>
      <c r="IZ81" s="39" t="s">
        <v>383</v>
      </c>
      <c r="JA81" s="39">
        <v>1</v>
      </c>
      <c r="JB81" s="39">
        <v>2</v>
      </c>
      <c r="JC81" s="39">
        <v>1</v>
      </c>
      <c r="JD81" s="39">
        <v>1</v>
      </c>
      <c r="JE81" s="39">
        <v>0</v>
      </c>
      <c r="JF81" s="39">
        <v>0</v>
      </c>
      <c r="JG81" s="39">
        <v>0</v>
      </c>
      <c r="JH81" s="39" t="s">
        <v>383</v>
      </c>
      <c r="JI81" s="39" t="s">
        <v>383</v>
      </c>
      <c r="JJ81" s="39">
        <v>0</v>
      </c>
      <c r="JK81" s="39">
        <v>0</v>
      </c>
      <c r="JL81" s="39" t="s">
        <v>383</v>
      </c>
      <c r="JM81" s="39" t="s">
        <v>383</v>
      </c>
      <c r="JN81" s="39" t="s">
        <v>2896</v>
      </c>
      <c r="JO81" s="39">
        <v>1</v>
      </c>
      <c r="JP81" s="39">
        <v>1</v>
      </c>
      <c r="JQ81" s="39">
        <v>1</v>
      </c>
      <c r="JR81" s="39">
        <v>1</v>
      </c>
      <c r="JS81" s="39">
        <v>0</v>
      </c>
      <c r="JT81" s="39">
        <v>0</v>
      </c>
      <c r="JU81" s="39">
        <v>0</v>
      </c>
      <c r="JV81" s="39">
        <v>0</v>
      </c>
      <c r="JW81" s="39">
        <v>0</v>
      </c>
      <c r="JX81" s="39">
        <v>0</v>
      </c>
      <c r="JY81" s="39">
        <v>0</v>
      </c>
      <c r="JZ81" s="39">
        <v>2</v>
      </c>
      <c r="KA81" s="39">
        <v>2</v>
      </c>
      <c r="KB81" s="39">
        <v>0</v>
      </c>
      <c r="KC81" s="39">
        <v>0</v>
      </c>
      <c r="KD81" s="39">
        <v>0</v>
      </c>
      <c r="KE81" s="39">
        <v>0</v>
      </c>
      <c r="KF81" s="39"/>
      <c r="KG81" s="39"/>
      <c r="KH81" s="39">
        <v>2</v>
      </c>
      <c r="KI81" s="39">
        <v>5</v>
      </c>
      <c r="KJ81" s="39"/>
      <c r="KK81" s="39">
        <v>0</v>
      </c>
      <c r="KL81" s="39"/>
      <c r="KM81" s="39"/>
      <c r="KN81" s="39">
        <v>0</v>
      </c>
      <c r="KO81" s="39"/>
      <c r="KP81" s="39"/>
      <c r="KQ81" s="39">
        <v>0</v>
      </c>
      <c r="KR81" s="39" t="s">
        <v>4322</v>
      </c>
      <c r="KS81" s="39" t="s">
        <v>2897</v>
      </c>
      <c r="KT81" s="39" t="s">
        <v>3611</v>
      </c>
      <c r="KU81" s="39">
        <v>1</v>
      </c>
      <c r="KV81" s="39">
        <v>0</v>
      </c>
      <c r="KW81" s="39">
        <v>0</v>
      </c>
      <c r="KX81" s="39">
        <v>0</v>
      </c>
      <c r="KY81" s="39">
        <v>0</v>
      </c>
      <c r="KZ81" s="39">
        <v>0</v>
      </c>
      <c r="LA81" s="39">
        <v>0</v>
      </c>
      <c r="LB81" s="39">
        <v>0</v>
      </c>
      <c r="LC81" s="39">
        <v>0</v>
      </c>
      <c r="LD81" s="39"/>
      <c r="LE81" s="39">
        <v>2</v>
      </c>
      <c r="LF81" s="39">
        <v>0</v>
      </c>
      <c r="LG81" s="39">
        <v>1</v>
      </c>
      <c r="LH81" s="39">
        <v>0</v>
      </c>
      <c r="LI81" s="39">
        <v>0</v>
      </c>
      <c r="LJ81" s="39"/>
      <c r="LK81" s="39" t="s">
        <v>2421</v>
      </c>
      <c r="LL81" s="39">
        <v>1</v>
      </c>
      <c r="LM81" s="39">
        <v>0</v>
      </c>
      <c r="LN81" s="39">
        <v>0</v>
      </c>
      <c r="LO81" s="39">
        <v>0</v>
      </c>
      <c r="LP81" s="39">
        <v>0</v>
      </c>
      <c r="LQ81" s="39"/>
      <c r="LR81" s="39">
        <v>1</v>
      </c>
      <c r="LS81" s="39"/>
      <c r="LT81" s="39">
        <v>18</v>
      </c>
      <c r="LU81" s="39" t="s">
        <v>4323</v>
      </c>
      <c r="LV81" s="39">
        <v>1</v>
      </c>
      <c r="LW81" s="39">
        <v>0</v>
      </c>
      <c r="LX81" s="39">
        <v>0</v>
      </c>
      <c r="LY81" s="39"/>
      <c r="LZ81" s="39">
        <v>1</v>
      </c>
      <c r="MA81" s="39">
        <v>1</v>
      </c>
      <c r="MB81" s="39">
        <v>0</v>
      </c>
      <c r="MC81" s="39">
        <v>1</v>
      </c>
      <c r="MD81" s="39">
        <v>1</v>
      </c>
      <c r="ME81" s="39">
        <v>0</v>
      </c>
      <c r="MF81" s="39"/>
      <c r="MG81" s="39">
        <v>0</v>
      </c>
      <c r="MH81" s="39"/>
      <c r="MI81" s="39">
        <v>0</v>
      </c>
      <c r="MJ81" s="39"/>
      <c r="MK81" s="39">
        <v>0</v>
      </c>
      <c r="ML81" s="39">
        <v>1</v>
      </c>
      <c r="MM81" s="39">
        <v>1</v>
      </c>
      <c r="MN81" s="39">
        <v>0</v>
      </c>
      <c r="MO81" s="39"/>
      <c r="MP81" s="39"/>
      <c r="MQ81" s="39">
        <v>0</v>
      </c>
      <c r="MR81" s="39">
        <v>1</v>
      </c>
      <c r="MS81" s="39">
        <v>1</v>
      </c>
      <c r="MT81" s="39" t="s">
        <v>4324</v>
      </c>
      <c r="MU81" s="39"/>
      <c r="MV81" s="39">
        <v>1</v>
      </c>
      <c r="MW81" s="39" t="s">
        <v>2586</v>
      </c>
      <c r="MX81" s="39">
        <v>0</v>
      </c>
      <c r="MY81" s="39">
        <v>0</v>
      </c>
      <c r="MZ81" s="39">
        <v>1</v>
      </c>
      <c r="NA81" s="39">
        <v>0</v>
      </c>
      <c r="NB81" s="39">
        <v>0</v>
      </c>
      <c r="NC81" s="39">
        <v>0</v>
      </c>
      <c r="ND81" s="39">
        <v>0</v>
      </c>
      <c r="NE81" s="39">
        <v>0</v>
      </c>
      <c r="NF81" s="39">
        <v>0</v>
      </c>
      <c r="NG81" s="39"/>
      <c r="NH81" s="39" t="s">
        <v>4325</v>
      </c>
      <c r="NI81" s="39"/>
      <c r="NJ81" s="39" t="s">
        <v>2428</v>
      </c>
      <c r="NK81" s="39" t="s">
        <v>2428</v>
      </c>
      <c r="NL81" s="39" t="s">
        <v>3545</v>
      </c>
      <c r="NM81" s="39">
        <v>0</v>
      </c>
      <c r="NN81" s="39"/>
      <c r="NO81" s="39"/>
      <c r="NP81" s="39"/>
      <c r="NQ81" s="39"/>
      <c r="NR81" s="39"/>
      <c r="NS81" s="39"/>
      <c r="NT81" s="39"/>
      <c r="NU81" s="39"/>
      <c r="NV81" s="39"/>
      <c r="NW81" s="39">
        <v>0</v>
      </c>
      <c r="NX81" s="39"/>
      <c r="NY81" s="39">
        <v>1</v>
      </c>
      <c r="NZ81" s="39">
        <v>1</v>
      </c>
      <c r="OA81" s="39" t="s">
        <v>4284</v>
      </c>
      <c r="OB81" s="39">
        <v>0</v>
      </c>
      <c r="OC81" s="39">
        <v>1</v>
      </c>
      <c r="OD81" s="39">
        <v>0</v>
      </c>
      <c r="OE81" s="39">
        <v>1</v>
      </c>
      <c r="OF81" s="39">
        <v>0</v>
      </c>
      <c r="OG81" s="39">
        <v>0</v>
      </c>
      <c r="OH81" s="39">
        <v>0</v>
      </c>
      <c r="OI81" s="39">
        <v>0</v>
      </c>
      <c r="OJ81" s="39"/>
      <c r="OK81" s="39">
        <v>1</v>
      </c>
      <c r="OL81" s="39"/>
      <c r="OM81" s="39" t="s">
        <v>2434</v>
      </c>
      <c r="ON81" s="39">
        <v>1</v>
      </c>
      <c r="OO81" s="39">
        <v>0</v>
      </c>
      <c r="OP81" s="39">
        <v>0</v>
      </c>
      <c r="OQ81" s="39">
        <v>0</v>
      </c>
      <c r="OR81" s="39">
        <v>0</v>
      </c>
      <c r="OS81" s="39">
        <v>0</v>
      </c>
      <c r="OT81" s="39">
        <v>0</v>
      </c>
      <c r="OU81" s="39">
        <v>0</v>
      </c>
      <c r="OV81" s="39">
        <v>0</v>
      </c>
      <c r="OW81" s="39">
        <v>0</v>
      </c>
      <c r="OX81" s="39"/>
      <c r="OY81" s="39"/>
      <c r="OZ81" s="39" t="s">
        <v>1241</v>
      </c>
      <c r="PA81" s="39">
        <v>0</v>
      </c>
      <c r="PB81" s="39">
        <v>0</v>
      </c>
      <c r="PC81" s="39">
        <v>0</v>
      </c>
      <c r="PD81" s="39">
        <v>0</v>
      </c>
      <c r="PE81" s="39">
        <v>1</v>
      </c>
      <c r="PF81" s="39">
        <v>0</v>
      </c>
      <c r="PG81" s="39">
        <v>0</v>
      </c>
      <c r="PH81" s="39"/>
      <c r="PI81" s="39">
        <v>1</v>
      </c>
      <c r="PJ81" s="39" t="s">
        <v>1979</v>
      </c>
      <c r="PK81" s="39">
        <v>0</v>
      </c>
      <c r="PL81" s="39">
        <v>0</v>
      </c>
      <c r="PM81" s="39">
        <v>0</v>
      </c>
      <c r="PN81" s="39">
        <v>0</v>
      </c>
      <c r="PO81" s="39">
        <v>0</v>
      </c>
      <c r="PP81" s="39">
        <v>0</v>
      </c>
      <c r="PQ81" s="39">
        <v>0</v>
      </c>
      <c r="PR81" s="39">
        <v>1</v>
      </c>
      <c r="PS81" s="39">
        <v>0</v>
      </c>
      <c r="PT81" s="39" t="s">
        <v>2436</v>
      </c>
      <c r="PU81" s="39"/>
      <c r="PV81" s="39"/>
      <c r="PW81" s="39">
        <v>0</v>
      </c>
      <c r="PX81" s="39"/>
      <c r="PY81" s="39"/>
      <c r="PZ81" s="39" t="s">
        <v>383</v>
      </c>
      <c r="QA81" s="39" t="s">
        <v>2627</v>
      </c>
      <c r="QB81" s="39" t="s">
        <v>3476</v>
      </c>
      <c r="QC81" s="39" t="s">
        <v>3477</v>
      </c>
      <c r="QD81" s="39">
        <v>1</v>
      </c>
      <c r="QE81" s="39">
        <v>1</v>
      </c>
      <c r="QF81" s="39">
        <v>0</v>
      </c>
      <c r="QG81" s="39">
        <v>0</v>
      </c>
      <c r="QH81" s="39">
        <v>0</v>
      </c>
      <c r="QI81" s="39">
        <v>0</v>
      </c>
      <c r="QJ81" s="39">
        <v>0</v>
      </c>
      <c r="QK81" s="39">
        <v>0</v>
      </c>
      <c r="QL81" s="39"/>
      <c r="QM81" s="39" t="s">
        <v>2627</v>
      </c>
      <c r="QN81" s="39">
        <v>0</v>
      </c>
      <c r="QO81" s="39">
        <v>1</v>
      </c>
      <c r="QP81" s="39">
        <v>0</v>
      </c>
      <c r="QQ81" s="39">
        <v>0</v>
      </c>
      <c r="QR81" s="39">
        <v>0</v>
      </c>
      <c r="QS81" s="39"/>
      <c r="QT81" s="39" t="s">
        <v>2435</v>
      </c>
      <c r="QU81" s="39">
        <v>0</v>
      </c>
      <c r="QV81" s="39">
        <v>0</v>
      </c>
      <c r="QW81" s="39">
        <v>0</v>
      </c>
      <c r="QX81" s="39">
        <v>0</v>
      </c>
      <c r="QY81" s="39">
        <v>0</v>
      </c>
      <c r="QZ81" s="39">
        <v>1</v>
      </c>
      <c r="RA81" s="39">
        <v>0</v>
      </c>
      <c r="RB81" s="39"/>
      <c r="RC81" s="39">
        <v>1</v>
      </c>
      <c r="RD81" s="39">
        <v>0</v>
      </c>
      <c r="RE81" s="39">
        <v>0</v>
      </c>
      <c r="RF81" s="39"/>
      <c r="RG81" s="39">
        <v>0</v>
      </c>
      <c r="RH81" s="39">
        <v>0</v>
      </c>
      <c r="RI81" s="39"/>
      <c r="RJ81" s="64">
        <v>0</v>
      </c>
      <c r="RK81" s="64">
        <v>0</v>
      </c>
      <c r="RL81" s="64"/>
      <c r="RM81" s="39">
        <v>1</v>
      </c>
      <c r="RN81" s="39">
        <v>4</v>
      </c>
      <c r="RO81" s="39"/>
      <c r="RP81" s="39">
        <v>0</v>
      </c>
      <c r="RQ81" s="39"/>
      <c r="RR81" s="39" t="s">
        <v>2741</v>
      </c>
      <c r="RS81" s="39">
        <v>0</v>
      </c>
      <c r="RT81" s="39">
        <v>1</v>
      </c>
      <c r="RU81" s="39">
        <v>0</v>
      </c>
      <c r="RV81" s="39">
        <v>0</v>
      </c>
      <c r="RW81" s="39">
        <v>0</v>
      </c>
      <c r="RX81" s="39">
        <v>0</v>
      </c>
      <c r="RY81" s="39">
        <v>0</v>
      </c>
      <c r="RZ81" s="39">
        <v>0</v>
      </c>
      <c r="SA81" s="39">
        <v>0</v>
      </c>
      <c r="SB81" s="39">
        <v>0</v>
      </c>
      <c r="SC81" s="39">
        <v>0</v>
      </c>
      <c r="SD81" s="39">
        <v>0</v>
      </c>
      <c r="SE81" s="39">
        <v>0</v>
      </c>
      <c r="SF81" s="39">
        <v>1</v>
      </c>
      <c r="SG81" s="39" t="s">
        <v>2742</v>
      </c>
      <c r="SH81" s="39" t="s">
        <v>2743</v>
      </c>
      <c r="SI81" s="39" t="s">
        <v>2435</v>
      </c>
      <c r="SJ81" s="39">
        <v>0</v>
      </c>
      <c r="SK81" s="39">
        <v>0</v>
      </c>
      <c r="SL81" s="39">
        <v>0</v>
      </c>
      <c r="SM81" s="39">
        <v>0</v>
      </c>
      <c r="SN81" s="39">
        <v>0</v>
      </c>
      <c r="SO81" s="39">
        <v>0</v>
      </c>
      <c r="SP81" s="39">
        <v>0</v>
      </c>
      <c r="SQ81" s="39">
        <v>0</v>
      </c>
      <c r="SR81" s="39">
        <v>0</v>
      </c>
      <c r="SS81" s="39">
        <v>1</v>
      </c>
      <c r="ST81" s="39"/>
      <c r="SU81" s="39" t="s">
        <v>2447</v>
      </c>
      <c r="SV81" s="39">
        <v>1</v>
      </c>
      <c r="SW81" s="39">
        <v>0</v>
      </c>
      <c r="SX81" s="39">
        <v>0</v>
      </c>
      <c r="SY81" s="39">
        <v>0</v>
      </c>
      <c r="SZ81" s="39">
        <v>0</v>
      </c>
      <c r="TA81" s="39"/>
      <c r="TB81" s="39"/>
      <c r="TC81" s="39"/>
      <c r="TD81" s="39">
        <v>1</v>
      </c>
      <c r="TE81" s="39" t="s">
        <v>3370</v>
      </c>
      <c r="TF81" s="39">
        <v>1</v>
      </c>
      <c r="TG81" s="39"/>
      <c r="TH81" s="39" t="s">
        <v>2619</v>
      </c>
      <c r="TI81" s="39">
        <v>0</v>
      </c>
      <c r="TJ81" s="39">
        <v>0</v>
      </c>
      <c r="TK81" s="39">
        <v>1</v>
      </c>
      <c r="TL81" s="39">
        <v>0</v>
      </c>
      <c r="TM81" s="39">
        <v>0</v>
      </c>
      <c r="TN81" s="39">
        <v>0</v>
      </c>
      <c r="TO81" s="39">
        <v>0</v>
      </c>
      <c r="TP81" s="39">
        <v>0</v>
      </c>
      <c r="TQ81" s="39"/>
      <c r="TR81" s="39">
        <v>1</v>
      </c>
      <c r="TS81" s="39" t="s">
        <v>4326</v>
      </c>
      <c r="TT81" s="39">
        <v>0</v>
      </c>
      <c r="TU81" s="39">
        <v>0</v>
      </c>
      <c r="TV81" s="39">
        <v>0</v>
      </c>
      <c r="TW81" s="39">
        <v>0</v>
      </c>
      <c r="TX81" s="39">
        <v>1</v>
      </c>
      <c r="TY81" s="39">
        <v>0</v>
      </c>
      <c r="TZ81" s="39">
        <v>0</v>
      </c>
      <c r="UA81" s="39">
        <v>0</v>
      </c>
      <c r="UB81" s="39">
        <v>0</v>
      </c>
      <c r="UC81" s="39"/>
      <c r="UD81" s="39">
        <f>SUM(TT81+TV81+TW81+TX81)</f>
        <v>1</v>
      </c>
      <c r="UE81" s="39" t="s">
        <v>1241</v>
      </c>
      <c r="UF81" s="39">
        <v>0</v>
      </c>
      <c r="UG81" s="39">
        <v>0</v>
      </c>
      <c r="UH81" s="39">
        <v>0</v>
      </c>
      <c r="UI81" s="39">
        <v>0</v>
      </c>
      <c r="UJ81" s="39">
        <v>1</v>
      </c>
      <c r="UK81" s="39">
        <v>0</v>
      </c>
      <c r="UL81" s="39">
        <v>1</v>
      </c>
      <c r="UM81" s="39" t="s">
        <v>2418</v>
      </c>
      <c r="UN81" s="39">
        <v>0</v>
      </c>
      <c r="UO81" s="39" t="s">
        <v>383</v>
      </c>
      <c r="UP81" s="39" t="s">
        <v>383</v>
      </c>
      <c r="UQ81" s="39" t="s">
        <v>383</v>
      </c>
      <c r="UR81" s="39" t="s">
        <v>383</v>
      </c>
      <c r="US81" s="39" t="s">
        <v>383</v>
      </c>
      <c r="UT81" s="39" t="s">
        <v>383</v>
      </c>
      <c r="UU81" s="39" t="s">
        <v>383</v>
      </c>
      <c r="UV81" s="39">
        <v>0</v>
      </c>
      <c r="UW81" s="39" t="s">
        <v>383</v>
      </c>
      <c r="UX81" s="39" t="s">
        <v>3370</v>
      </c>
      <c r="UY81" s="39" t="s">
        <v>2846</v>
      </c>
      <c r="UZ81" s="39">
        <v>1</v>
      </c>
      <c r="VA81" s="39">
        <v>0</v>
      </c>
      <c r="VB81" s="39">
        <v>0</v>
      </c>
      <c r="VC81" s="39">
        <v>0</v>
      </c>
      <c r="VD81" s="39">
        <v>0</v>
      </c>
      <c r="VE81" s="39">
        <v>0</v>
      </c>
      <c r="VF81" s="39">
        <v>0</v>
      </c>
      <c r="VG81" s="39">
        <v>0</v>
      </c>
      <c r="VH81" s="39"/>
      <c r="VI81" s="39">
        <v>1</v>
      </c>
      <c r="VJ81" s="39">
        <v>1</v>
      </c>
      <c r="VK81" s="39">
        <v>4</v>
      </c>
      <c r="VL81" s="39"/>
      <c r="VM81" s="39">
        <v>0</v>
      </c>
      <c r="VN81" s="39">
        <v>0</v>
      </c>
      <c r="VO81" s="39"/>
      <c r="VP81" s="39">
        <v>0</v>
      </c>
      <c r="VQ81" s="39">
        <v>0</v>
      </c>
      <c r="VR81" s="39">
        <v>0</v>
      </c>
      <c r="VS81" s="39">
        <v>0</v>
      </c>
      <c r="VT81" s="39"/>
      <c r="VU81" s="39">
        <v>0</v>
      </c>
      <c r="VV81" s="39" t="s">
        <v>4163</v>
      </c>
      <c r="VW81" s="39" t="s">
        <v>2720</v>
      </c>
      <c r="VX81" s="39">
        <v>0</v>
      </c>
      <c r="VY81" s="39">
        <v>1</v>
      </c>
      <c r="VZ81" s="39">
        <v>0</v>
      </c>
      <c r="WA81" s="39">
        <v>0</v>
      </c>
      <c r="WB81" s="39">
        <v>0</v>
      </c>
      <c r="WC81" s="39">
        <v>0</v>
      </c>
      <c r="WD81" s="39">
        <v>0</v>
      </c>
      <c r="WE81" s="39">
        <v>0</v>
      </c>
      <c r="WF81" s="39">
        <v>0</v>
      </c>
      <c r="WG81" s="39">
        <v>0</v>
      </c>
      <c r="WH81" s="39">
        <v>0</v>
      </c>
      <c r="WI81" s="39">
        <v>0</v>
      </c>
      <c r="WJ81" s="39">
        <v>0</v>
      </c>
      <c r="WK81" s="39">
        <v>0</v>
      </c>
      <c r="WL81" s="39"/>
      <c r="WM81" s="39"/>
      <c r="WN81" s="39"/>
      <c r="WO81" s="39">
        <f t="shared" si="8"/>
        <v>1</v>
      </c>
      <c r="WP81" s="39" t="s">
        <v>2577</v>
      </c>
      <c r="WQ81" s="39"/>
      <c r="WR81" s="39" t="s">
        <v>2435</v>
      </c>
      <c r="WS81" s="39">
        <v>0</v>
      </c>
      <c r="WT81" s="39">
        <v>0</v>
      </c>
      <c r="WU81" s="39">
        <v>0</v>
      </c>
      <c r="WV81" s="39">
        <v>0</v>
      </c>
      <c r="WW81" s="39">
        <v>0</v>
      </c>
      <c r="WX81" s="39">
        <v>0</v>
      </c>
      <c r="WY81" s="39">
        <v>0</v>
      </c>
      <c r="WZ81" s="39">
        <v>0</v>
      </c>
      <c r="XA81" s="39">
        <v>0</v>
      </c>
      <c r="XB81" s="39">
        <v>1</v>
      </c>
      <c r="XC81" s="39">
        <v>0</v>
      </c>
      <c r="XD81" s="39"/>
      <c r="XE81" s="39"/>
      <c r="XF81" s="39">
        <f t="shared" si="5"/>
        <v>0</v>
      </c>
      <c r="XG81" s="39" t="s">
        <v>2447</v>
      </c>
      <c r="XH81" s="39">
        <v>1</v>
      </c>
      <c r="XI81" s="39">
        <v>0</v>
      </c>
      <c r="XJ81" s="39">
        <v>0</v>
      </c>
      <c r="XK81" s="39">
        <v>0</v>
      </c>
      <c r="XL81" s="39">
        <v>0</v>
      </c>
      <c r="XM81" s="39"/>
      <c r="XN81" s="39"/>
      <c r="XO81" s="57" t="e">
        <f>SUM(XF81+WO81+VA81+UD81+TR81+TD81+#REF!)</f>
        <v>#REF!</v>
      </c>
      <c r="XP81" s="57">
        <v>5</v>
      </c>
      <c r="XQ81" s="56">
        <v>0</v>
      </c>
    </row>
    <row r="82" spans="1:641" ht="15" customHeight="1" x14ac:dyDescent="0.2">
      <c r="A82" s="77" t="s">
        <v>4327</v>
      </c>
      <c r="B82" s="39" t="s">
        <v>1469</v>
      </c>
      <c r="C82" s="52" t="s">
        <v>1470</v>
      </c>
      <c r="D82" s="39" t="s">
        <v>2394</v>
      </c>
      <c r="E82" s="52" t="s">
        <v>4328</v>
      </c>
      <c r="F82" s="52" t="s">
        <v>4329</v>
      </c>
      <c r="G82" s="79">
        <v>9.1671800000000001</v>
      </c>
      <c r="H82" s="79">
        <v>-79.151742999999996</v>
      </c>
      <c r="I82" s="52">
        <v>9.167109</v>
      </c>
      <c r="J82" s="52">
        <v>-79.151667000000003</v>
      </c>
      <c r="K82" s="79">
        <v>-79.151742999999996</v>
      </c>
      <c r="L82" s="80">
        <v>63.299999237100003</v>
      </c>
      <c r="M82" s="40">
        <v>16</v>
      </c>
      <c r="N82" s="39"/>
      <c r="O82" s="41">
        <v>4</v>
      </c>
      <c r="P82" s="39" t="s">
        <v>4330</v>
      </c>
      <c r="Q82" s="39">
        <v>1</v>
      </c>
      <c r="R82" s="41">
        <v>44</v>
      </c>
      <c r="S82" s="39">
        <v>3</v>
      </c>
      <c r="T82" s="39">
        <v>2</v>
      </c>
      <c r="U82" s="39" t="s">
        <v>2454</v>
      </c>
      <c r="V82" s="39" t="s">
        <v>4331</v>
      </c>
      <c r="W82" s="39" t="s">
        <v>2456</v>
      </c>
      <c r="X82" s="39" t="s">
        <v>383</v>
      </c>
      <c r="Y82" s="39" t="s">
        <v>4332</v>
      </c>
      <c r="Z82" s="39">
        <v>0</v>
      </c>
      <c r="AA82" s="39">
        <v>1</v>
      </c>
      <c r="AB82" s="39">
        <v>0</v>
      </c>
      <c r="AC82" s="39">
        <v>0</v>
      </c>
      <c r="AD82" s="39">
        <v>0</v>
      </c>
      <c r="AE82" s="39">
        <v>0</v>
      </c>
      <c r="AF82" s="39">
        <v>0</v>
      </c>
      <c r="AG82" s="39" t="s">
        <v>2401</v>
      </c>
      <c r="AH82" s="39" t="s">
        <v>383</v>
      </c>
      <c r="AI82" s="39">
        <v>0</v>
      </c>
      <c r="AJ82" s="39">
        <v>0</v>
      </c>
      <c r="AK82" s="39">
        <v>0</v>
      </c>
      <c r="AL82" s="39">
        <v>1</v>
      </c>
      <c r="AM82" s="39">
        <v>0</v>
      </c>
      <c r="AN82" s="39">
        <v>0</v>
      </c>
      <c r="AO82" s="39">
        <v>0</v>
      </c>
      <c r="AP82" s="39" t="s">
        <v>2600</v>
      </c>
      <c r="AQ82" s="39">
        <v>1</v>
      </c>
      <c r="AR82" s="39" t="s">
        <v>383</v>
      </c>
      <c r="AS82" s="39">
        <v>12</v>
      </c>
      <c r="AT82" s="39">
        <v>12</v>
      </c>
      <c r="AU82" s="39">
        <v>1</v>
      </c>
      <c r="AV82" s="39"/>
      <c r="AW82" s="39">
        <v>2</v>
      </c>
      <c r="AX82" s="39" t="s">
        <v>383</v>
      </c>
      <c r="AY82" s="39">
        <v>0</v>
      </c>
      <c r="AZ82" s="39">
        <v>1</v>
      </c>
      <c r="BA82" s="39">
        <v>0</v>
      </c>
      <c r="BB82" s="39">
        <v>0</v>
      </c>
      <c r="BC82" s="39"/>
      <c r="BD82" s="39">
        <v>2</v>
      </c>
      <c r="BE82" s="39" t="s">
        <v>383</v>
      </c>
      <c r="BF82" s="39">
        <v>0</v>
      </c>
      <c r="BG82" s="39">
        <v>1</v>
      </c>
      <c r="BH82" s="39">
        <v>0</v>
      </c>
      <c r="BI82" s="39">
        <v>0</v>
      </c>
      <c r="BJ82" s="39"/>
      <c r="BK82" s="39">
        <v>5</v>
      </c>
      <c r="BL82" s="39">
        <v>1</v>
      </c>
      <c r="BM82" s="64" t="s">
        <v>383</v>
      </c>
      <c r="BN82" s="39">
        <v>1</v>
      </c>
      <c r="BO82" s="39">
        <v>0</v>
      </c>
      <c r="BP82" s="39">
        <v>0</v>
      </c>
      <c r="BQ82" s="39">
        <v>0</v>
      </c>
      <c r="BR82" s="39">
        <v>0</v>
      </c>
      <c r="BS82" s="39">
        <v>0</v>
      </c>
      <c r="BT82" s="39">
        <v>0</v>
      </c>
      <c r="BU82" s="39"/>
      <c r="BV82" s="39">
        <v>5</v>
      </c>
      <c r="BW82" s="39">
        <v>3</v>
      </c>
      <c r="BX82" s="39"/>
      <c r="BY82" s="39">
        <v>0</v>
      </c>
      <c r="BZ82" s="39">
        <v>0</v>
      </c>
      <c r="CA82" s="39">
        <v>1</v>
      </c>
      <c r="CB82" s="39">
        <v>0</v>
      </c>
      <c r="CC82" s="39"/>
      <c r="CD82" s="39">
        <v>5</v>
      </c>
      <c r="CE82" s="39">
        <v>0</v>
      </c>
      <c r="CF82" s="39"/>
      <c r="CG82" s="39">
        <v>3</v>
      </c>
      <c r="CH82" s="39"/>
      <c r="CI82" s="39">
        <v>3</v>
      </c>
      <c r="CJ82" s="39">
        <v>3</v>
      </c>
      <c r="CK82" s="39"/>
      <c r="CL82" s="39" t="s">
        <v>2404</v>
      </c>
      <c r="CM82" s="39"/>
      <c r="CN82" s="39">
        <v>1</v>
      </c>
      <c r="CO82" s="39">
        <v>1</v>
      </c>
      <c r="CP82" s="39">
        <v>1</v>
      </c>
      <c r="CQ82" s="39"/>
      <c r="CR82" s="39">
        <v>0</v>
      </c>
      <c r="CS82" s="39"/>
      <c r="CT82" s="39">
        <v>0</v>
      </c>
      <c r="CU82" s="39">
        <v>0</v>
      </c>
      <c r="CV82" s="39">
        <v>0</v>
      </c>
      <c r="CW82" s="39"/>
      <c r="CX82" s="39">
        <v>0</v>
      </c>
      <c r="CY82" s="39">
        <v>1</v>
      </c>
      <c r="CZ82" s="39">
        <v>1</v>
      </c>
      <c r="DA82" s="39">
        <v>0</v>
      </c>
      <c r="DB82" s="39"/>
      <c r="DC82" s="39">
        <v>1</v>
      </c>
      <c r="DD82" s="39">
        <v>1</v>
      </c>
      <c r="DE82" s="39">
        <v>1</v>
      </c>
      <c r="DF82" s="39">
        <v>1</v>
      </c>
      <c r="DG82" s="39">
        <v>1</v>
      </c>
      <c r="DH82" s="39">
        <v>1</v>
      </c>
      <c r="DI82" s="39">
        <v>1</v>
      </c>
      <c r="DJ82" s="39">
        <v>1</v>
      </c>
      <c r="DK82" s="39"/>
      <c r="DL82" s="39">
        <v>1</v>
      </c>
      <c r="DM82" s="39">
        <v>1</v>
      </c>
      <c r="DN82" s="39">
        <v>0</v>
      </c>
      <c r="DO82" s="39"/>
      <c r="DP82" s="39">
        <v>1</v>
      </c>
      <c r="DQ82" s="39">
        <v>4</v>
      </c>
      <c r="DR82" s="39">
        <v>1</v>
      </c>
      <c r="DS82" s="39">
        <v>1</v>
      </c>
      <c r="DT82" s="39">
        <v>1</v>
      </c>
      <c r="DU82" s="39">
        <v>1</v>
      </c>
      <c r="DV82" s="39">
        <v>1</v>
      </c>
      <c r="DW82" s="39">
        <v>1</v>
      </c>
      <c r="DX82" s="39">
        <v>0</v>
      </c>
      <c r="DY82" s="39"/>
      <c r="DZ82" s="39">
        <v>1</v>
      </c>
      <c r="EA82" s="39" t="s">
        <v>2925</v>
      </c>
      <c r="EB82" s="39">
        <v>1</v>
      </c>
      <c r="EC82" s="39">
        <v>1</v>
      </c>
      <c r="ED82" s="39" t="s">
        <v>2442</v>
      </c>
      <c r="EE82" s="39" t="s">
        <v>4333</v>
      </c>
      <c r="EF82" s="39">
        <v>1</v>
      </c>
      <c r="EG82" s="29" t="s">
        <v>4334</v>
      </c>
      <c r="EH82" s="39">
        <v>1</v>
      </c>
      <c r="EI82" s="39" t="s">
        <v>2413</v>
      </c>
      <c r="EJ82" s="39" t="s">
        <v>2413</v>
      </c>
      <c r="EK82" s="39" t="s">
        <v>2606</v>
      </c>
      <c r="EL82" s="39" t="s">
        <v>2665</v>
      </c>
      <c r="EM82" s="39" t="s">
        <v>2464</v>
      </c>
      <c r="EN82" s="39" t="s">
        <v>383</v>
      </c>
      <c r="EO82" s="39">
        <v>1</v>
      </c>
      <c r="EP82" s="39" t="s">
        <v>2498</v>
      </c>
      <c r="EQ82" s="39" t="s">
        <v>2498</v>
      </c>
      <c r="ER82" s="39" t="s">
        <v>2410</v>
      </c>
      <c r="ES82" s="39" t="s">
        <v>2664</v>
      </c>
      <c r="ET82" s="39" t="s">
        <v>2415</v>
      </c>
      <c r="EU82" s="39" t="s">
        <v>383</v>
      </c>
      <c r="EV82" s="39">
        <v>0</v>
      </c>
      <c r="EW82" s="39" t="s">
        <v>383</v>
      </c>
      <c r="EX82" s="39" t="s">
        <v>383</v>
      </c>
      <c r="EY82" s="39" t="s">
        <v>383</v>
      </c>
      <c r="EZ82" s="39" t="s">
        <v>383</v>
      </c>
      <c r="FA82" s="39" t="s">
        <v>383</v>
      </c>
      <c r="FB82" s="39" t="s">
        <v>383</v>
      </c>
      <c r="FC82" s="39">
        <v>0</v>
      </c>
      <c r="FD82" s="39" t="s">
        <v>383</v>
      </c>
      <c r="FE82" s="39" t="s">
        <v>383</v>
      </c>
      <c r="FF82" s="39" t="s">
        <v>383</v>
      </c>
      <c r="FG82" s="39" t="s">
        <v>383</v>
      </c>
      <c r="FH82" s="39" t="s">
        <v>383</v>
      </c>
      <c r="FI82" s="39" t="s">
        <v>383</v>
      </c>
      <c r="FJ82" s="39">
        <v>1</v>
      </c>
      <c r="FK82" s="39" t="s">
        <v>2498</v>
      </c>
      <c r="FL82" s="39" t="s">
        <v>2498</v>
      </c>
      <c r="FM82" s="39" t="s">
        <v>2466</v>
      </c>
      <c r="FN82" s="39" t="s">
        <v>2411</v>
      </c>
      <c r="FO82" s="39" t="s">
        <v>2415</v>
      </c>
      <c r="FP82" s="39" t="s">
        <v>383</v>
      </c>
      <c r="FQ82" s="39">
        <v>1</v>
      </c>
      <c r="FR82" s="39" t="s">
        <v>2409</v>
      </c>
      <c r="FS82" s="39" t="s">
        <v>2409</v>
      </c>
      <c r="FT82" s="39" t="s">
        <v>2606</v>
      </c>
      <c r="FU82" s="39" t="s">
        <v>4335</v>
      </c>
      <c r="FV82" s="39" t="s">
        <v>2469</v>
      </c>
      <c r="FW82" s="39">
        <v>0</v>
      </c>
      <c r="FX82" s="39">
        <v>0</v>
      </c>
      <c r="FY82" s="39" t="s">
        <v>383</v>
      </c>
      <c r="FZ82" s="39" t="s">
        <v>383</v>
      </c>
      <c r="GA82" s="39" t="s">
        <v>383</v>
      </c>
      <c r="GB82" s="39" t="s">
        <v>383</v>
      </c>
      <c r="GC82" s="39" t="s">
        <v>383</v>
      </c>
      <c r="GD82" s="39" t="s">
        <v>383</v>
      </c>
      <c r="GE82" s="39">
        <v>0</v>
      </c>
      <c r="GF82" s="39" t="s">
        <v>383</v>
      </c>
      <c r="GG82" s="39" t="s">
        <v>383</v>
      </c>
      <c r="GH82" s="39" t="s">
        <v>383</v>
      </c>
      <c r="GI82" s="39" t="s">
        <v>383</v>
      </c>
      <c r="GJ82" s="39" t="s">
        <v>383</v>
      </c>
      <c r="GK82" s="39" t="s">
        <v>383</v>
      </c>
      <c r="GL82" s="39" t="s">
        <v>383</v>
      </c>
      <c r="GM82" s="39" t="s">
        <v>383</v>
      </c>
      <c r="GN82" s="39" t="s">
        <v>383</v>
      </c>
      <c r="GO82" s="39" t="s">
        <v>383</v>
      </c>
      <c r="GP82" s="39" t="s">
        <v>383</v>
      </c>
      <c r="GQ82" s="39" t="s">
        <v>383</v>
      </c>
      <c r="GR82" s="39" t="s">
        <v>383</v>
      </c>
      <c r="GS82" s="39" t="s">
        <v>383</v>
      </c>
      <c r="GT82" s="39">
        <v>0</v>
      </c>
      <c r="GU82" s="39" t="s">
        <v>383</v>
      </c>
      <c r="GV82" s="39"/>
      <c r="GW82" s="39">
        <v>1</v>
      </c>
      <c r="GX82" s="39">
        <v>2</v>
      </c>
      <c r="GY82" s="39" t="s">
        <v>4201</v>
      </c>
      <c r="GZ82" s="39">
        <v>1</v>
      </c>
      <c r="HA82" s="39">
        <v>5</v>
      </c>
      <c r="HB82" s="39"/>
      <c r="HC82" s="39">
        <v>0</v>
      </c>
      <c r="HD82" s="39" t="s">
        <v>383</v>
      </c>
      <c r="HE82" s="39"/>
      <c r="HF82" s="39">
        <v>0</v>
      </c>
      <c r="HG82" s="39" t="s">
        <v>383</v>
      </c>
      <c r="HH82" s="39" t="s">
        <v>383</v>
      </c>
      <c r="HI82" s="39">
        <v>1</v>
      </c>
      <c r="HJ82" s="39">
        <v>5</v>
      </c>
      <c r="HK82" s="39"/>
      <c r="HL82" s="39">
        <v>0</v>
      </c>
      <c r="HM82" s="39" t="s">
        <v>383</v>
      </c>
      <c r="HN82" s="39"/>
      <c r="HO82" s="39">
        <v>0</v>
      </c>
      <c r="HP82" s="39" t="s">
        <v>383</v>
      </c>
      <c r="HQ82" s="39">
        <v>0</v>
      </c>
      <c r="HR82" s="39" t="s">
        <v>383</v>
      </c>
      <c r="HS82" s="39">
        <v>0</v>
      </c>
      <c r="HT82" s="39"/>
      <c r="HU82" s="39" t="s">
        <v>383</v>
      </c>
      <c r="HV82" s="39" t="s">
        <v>383</v>
      </c>
      <c r="HW82" s="39"/>
      <c r="HX82" s="39" t="s">
        <v>383</v>
      </c>
      <c r="HY82" s="39" t="s">
        <v>2584</v>
      </c>
      <c r="HZ82" s="39"/>
      <c r="IA82" s="39" t="s">
        <v>1734</v>
      </c>
      <c r="IB82" s="39"/>
      <c r="IC82" s="39">
        <v>1</v>
      </c>
      <c r="ID82" s="39">
        <v>3</v>
      </c>
      <c r="IE82" s="39">
        <v>0</v>
      </c>
      <c r="IF82" s="39">
        <v>0</v>
      </c>
      <c r="IG82" s="39">
        <v>1</v>
      </c>
      <c r="IH82" s="39">
        <v>10</v>
      </c>
      <c r="II82" s="39">
        <v>0</v>
      </c>
      <c r="IJ82" s="39">
        <v>0</v>
      </c>
      <c r="IK82" s="39" t="s">
        <v>383</v>
      </c>
      <c r="IL82" s="39">
        <v>1</v>
      </c>
      <c r="IM82" s="39">
        <v>20</v>
      </c>
      <c r="IN82" s="39">
        <v>0</v>
      </c>
      <c r="IO82" s="39">
        <v>1</v>
      </c>
      <c r="IP82" s="39">
        <v>0</v>
      </c>
      <c r="IQ82" s="39">
        <v>0</v>
      </c>
      <c r="IR82" s="39">
        <v>0</v>
      </c>
      <c r="IS82" s="39" t="s">
        <v>383</v>
      </c>
      <c r="IT82" s="39" t="s">
        <v>383</v>
      </c>
      <c r="IU82" s="39" t="s">
        <v>383</v>
      </c>
      <c r="IV82" s="39">
        <v>0</v>
      </c>
      <c r="IW82" s="39">
        <v>0</v>
      </c>
      <c r="IX82" s="39" t="s">
        <v>383</v>
      </c>
      <c r="IY82" s="39" t="s">
        <v>383</v>
      </c>
      <c r="IZ82" s="39" t="s">
        <v>383</v>
      </c>
      <c r="JA82" s="39">
        <v>1</v>
      </c>
      <c r="JB82" s="39">
        <v>1</v>
      </c>
      <c r="JC82" s="39">
        <v>0</v>
      </c>
      <c r="JD82" s="39">
        <v>1</v>
      </c>
      <c r="JE82" s="39">
        <v>0</v>
      </c>
      <c r="JF82" s="39">
        <v>1</v>
      </c>
      <c r="JG82" s="39">
        <v>1</v>
      </c>
      <c r="JH82" s="39">
        <v>1</v>
      </c>
      <c r="JI82" s="39">
        <v>0</v>
      </c>
      <c r="JJ82" s="39">
        <v>0</v>
      </c>
      <c r="JK82" s="39">
        <v>0</v>
      </c>
      <c r="JL82" s="39" t="s">
        <v>383</v>
      </c>
      <c r="JM82" s="39" t="s">
        <v>383</v>
      </c>
      <c r="JN82" s="39" t="s">
        <v>2418</v>
      </c>
      <c r="JO82" s="39">
        <v>3</v>
      </c>
      <c r="JP82" s="39">
        <v>2</v>
      </c>
      <c r="JQ82" s="39">
        <v>2</v>
      </c>
      <c r="JR82" s="39">
        <v>1</v>
      </c>
      <c r="JS82" s="39">
        <v>0</v>
      </c>
      <c r="JT82" s="39">
        <v>0</v>
      </c>
      <c r="JU82" s="39">
        <v>0</v>
      </c>
      <c r="JV82" s="39">
        <v>1</v>
      </c>
      <c r="JW82" s="39">
        <v>1</v>
      </c>
      <c r="JX82" s="39">
        <v>1</v>
      </c>
      <c r="JY82" s="39">
        <v>0</v>
      </c>
      <c r="JZ82" s="39">
        <v>2</v>
      </c>
      <c r="KA82" s="39">
        <v>2</v>
      </c>
      <c r="KB82" s="39">
        <v>0</v>
      </c>
      <c r="KC82" s="39">
        <v>0</v>
      </c>
      <c r="KD82" s="39">
        <v>1</v>
      </c>
      <c r="KE82" s="39">
        <v>0</v>
      </c>
      <c r="KF82" s="39"/>
      <c r="KG82" s="39"/>
      <c r="KH82" s="39">
        <v>28</v>
      </c>
      <c r="KI82" s="39">
        <v>10</v>
      </c>
      <c r="KJ82" s="39"/>
      <c r="KK82" s="39">
        <v>0</v>
      </c>
      <c r="KL82" s="39"/>
      <c r="KM82" s="39"/>
      <c r="KN82" s="39">
        <v>0</v>
      </c>
      <c r="KO82" s="39"/>
      <c r="KP82" s="39"/>
      <c r="KQ82" s="39">
        <v>1</v>
      </c>
      <c r="KR82" s="39">
        <v>30</v>
      </c>
      <c r="KS82" s="39" t="s">
        <v>4336</v>
      </c>
      <c r="KT82" s="39" t="s">
        <v>2068</v>
      </c>
      <c r="KU82" s="39">
        <v>0</v>
      </c>
      <c r="KV82" s="39">
        <v>0</v>
      </c>
      <c r="KW82" s="39">
        <v>0</v>
      </c>
      <c r="KX82" s="39">
        <v>0</v>
      </c>
      <c r="KY82" s="39">
        <v>0</v>
      </c>
      <c r="KZ82" s="39">
        <v>0</v>
      </c>
      <c r="LA82" s="39">
        <v>0</v>
      </c>
      <c r="LB82" s="39">
        <v>0</v>
      </c>
      <c r="LC82" s="39">
        <v>1</v>
      </c>
      <c r="LD82" s="39" t="s">
        <v>4337</v>
      </c>
      <c r="LE82" s="39">
        <v>5</v>
      </c>
      <c r="LF82" s="39">
        <v>1</v>
      </c>
      <c r="LG82" s="39">
        <v>1</v>
      </c>
      <c r="LH82" s="39">
        <v>1</v>
      </c>
      <c r="LI82" s="39">
        <v>0</v>
      </c>
      <c r="LJ82" s="39"/>
      <c r="LK82" s="39" t="s">
        <v>2421</v>
      </c>
      <c r="LL82" s="39">
        <v>1</v>
      </c>
      <c r="LM82" s="39">
        <v>0</v>
      </c>
      <c r="LN82" s="39">
        <v>0</v>
      </c>
      <c r="LO82" s="39">
        <v>0</v>
      </c>
      <c r="LP82" s="39">
        <v>0</v>
      </c>
      <c r="LQ82" s="39"/>
      <c r="LR82" s="39">
        <v>4</v>
      </c>
      <c r="LS82" s="39" t="s">
        <v>4338</v>
      </c>
      <c r="LT82" s="39">
        <v>0.5</v>
      </c>
      <c r="LU82" s="39" t="s">
        <v>4339</v>
      </c>
      <c r="LV82" s="39">
        <v>1</v>
      </c>
      <c r="LW82" s="39">
        <v>1</v>
      </c>
      <c r="LX82" s="39">
        <v>0</v>
      </c>
      <c r="LY82" s="39"/>
      <c r="LZ82" s="39">
        <v>1</v>
      </c>
      <c r="MA82" s="39">
        <v>1</v>
      </c>
      <c r="MB82" s="39">
        <v>0</v>
      </c>
      <c r="MC82" s="39">
        <v>1</v>
      </c>
      <c r="MD82" s="39">
        <v>1</v>
      </c>
      <c r="ME82" s="39">
        <v>0</v>
      </c>
      <c r="MF82" s="39" t="s">
        <v>4340</v>
      </c>
      <c r="MG82" s="39">
        <v>0</v>
      </c>
      <c r="MH82" s="39"/>
      <c r="MI82" s="39">
        <v>1</v>
      </c>
      <c r="MJ82" s="39"/>
      <c r="MK82" s="39">
        <v>0</v>
      </c>
      <c r="ML82" s="39">
        <v>1</v>
      </c>
      <c r="MM82" s="39">
        <v>1</v>
      </c>
      <c r="MN82" s="39">
        <v>0</v>
      </c>
      <c r="MO82" s="39"/>
      <c r="MP82" s="39"/>
      <c r="MQ82" s="39">
        <v>1</v>
      </c>
      <c r="MR82" s="39">
        <v>1</v>
      </c>
      <c r="MS82" s="39" t="s">
        <v>4341</v>
      </c>
      <c r="MT82" s="39" t="s">
        <v>4342</v>
      </c>
      <c r="MU82" s="39" t="s">
        <v>383</v>
      </c>
      <c r="MV82" s="39">
        <v>1</v>
      </c>
      <c r="MW82" s="39" t="s">
        <v>3169</v>
      </c>
      <c r="MX82" s="39">
        <v>1</v>
      </c>
      <c r="MY82" s="39">
        <v>0</v>
      </c>
      <c r="MZ82" s="39">
        <v>0</v>
      </c>
      <c r="NA82" s="39">
        <v>0</v>
      </c>
      <c r="NB82" s="39">
        <v>0</v>
      </c>
      <c r="NC82" s="39">
        <v>0</v>
      </c>
      <c r="ND82" s="39">
        <v>0</v>
      </c>
      <c r="NE82" s="39">
        <v>0</v>
      </c>
      <c r="NF82" s="39">
        <v>0</v>
      </c>
      <c r="NG82" s="39" t="s">
        <v>4343</v>
      </c>
      <c r="NH82" s="39" t="s">
        <v>2877</v>
      </c>
      <c r="NI82" s="39"/>
      <c r="NJ82" s="39" t="s">
        <v>2428</v>
      </c>
      <c r="NK82" s="39" t="s">
        <v>2428</v>
      </c>
      <c r="NL82" s="39" t="s">
        <v>4344</v>
      </c>
      <c r="NM82" s="39">
        <v>1</v>
      </c>
      <c r="NN82" s="39" t="s">
        <v>4345</v>
      </c>
      <c r="NO82" s="39" t="s">
        <v>4346</v>
      </c>
      <c r="NP82" s="39">
        <v>7</v>
      </c>
      <c r="NQ82" s="39" t="s">
        <v>2481</v>
      </c>
      <c r="NR82" s="39"/>
      <c r="NS82" s="39"/>
      <c r="NT82" s="39"/>
      <c r="NU82" s="39"/>
      <c r="NV82" s="39"/>
      <c r="NW82" s="39">
        <v>0</v>
      </c>
      <c r="NX82" s="39"/>
      <c r="NY82" s="39">
        <v>1</v>
      </c>
      <c r="NZ82" s="39">
        <v>1</v>
      </c>
      <c r="OA82" s="39" t="s">
        <v>2564</v>
      </c>
      <c r="OB82" s="39">
        <v>0</v>
      </c>
      <c r="OC82" s="39">
        <v>1</v>
      </c>
      <c r="OD82" s="39">
        <v>0</v>
      </c>
      <c r="OE82" s="39">
        <v>0</v>
      </c>
      <c r="OF82" s="39">
        <v>0</v>
      </c>
      <c r="OG82" s="39">
        <v>0</v>
      </c>
      <c r="OH82" s="39">
        <v>0</v>
      </c>
      <c r="OI82" s="39">
        <v>0</v>
      </c>
      <c r="OJ82" s="39"/>
      <c r="OK82" s="39">
        <v>0</v>
      </c>
      <c r="OL82" s="39" t="s">
        <v>4347</v>
      </c>
      <c r="OM82" s="39" t="s">
        <v>2435</v>
      </c>
      <c r="ON82" s="39">
        <v>0</v>
      </c>
      <c r="OO82" s="39">
        <v>0</v>
      </c>
      <c r="OP82" s="39">
        <v>0</v>
      </c>
      <c r="OQ82" s="39">
        <v>0</v>
      </c>
      <c r="OR82" s="39">
        <v>0</v>
      </c>
      <c r="OS82" s="39">
        <v>0</v>
      </c>
      <c r="OT82" s="39">
        <v>0</v>
      </c>
      <c r="OU82" s="39">
        <v>0</v>
      </c>
      <c r="OV82" s="39">
        <v>1</v>
      </c>
      <c r="OW82" s="39">
        <v>0</v>
      </c>
      <c r="OX82" s="39"/>
      <c r="OY82" s="39"/>
      <c r="OZ82" s="39" t="s">
        <v>2435</v>
      </c>
      <c r="PA82" s="39">
        <v>0</v>
      </c>
      <c r="PB82" s="39">
        <v>0</v>
      </c>
      <c r="PC82" s="39">
        <v>0</v>
      </c>
      <c r="PD82" s="39">
        <v>0</v>
      </c>
      <c r="PE82" s="39">
        <v>0</v>
      </c>
      <c r="PF82" s="39">
        <v>1</v>
      </c>
      <c r="PG82" s="39">
        <v>0</v>
      </c>
      <c r="PH82" s="39"/>
      <c r="PI82" s="39">
        <v>9</v>
      </c>
      <c r="PJ82" s="39" t="s">
        <v>2435</v>
      </c>
      <c r="PK82" s="39">
        <v>0</v>
      </c>
      <c r="PL82" s="39">
        <v>0</v>
      </c>
      <c r="PM82" s="39">
        <v>0</v>
      </c>
      <c r="PN82" s="39">
        <v>0</v>
      </c>
      <c r="PO82" s="39">
        <v>0</v>
      </c>
      <c r="PP82" s="39">
        <v>0</v>
      </c>
      <c r="PQ82" s="39">
        <v>0</v>
      </c>
      <c r="PR82" s="39">
        <v>0</v>
      </c>
      <c r="PS82" s="39">
        <v>1</v>
      </c>
      <c r="PT82" s="39"/>
      <c r="PU82" s="39"/>
      <c r="PV82" s="39"/>
      <c r="PW82" s="39">
        <v>0</v>
      </c>
      <c r="PX82" s="39"/>
      <c r="PY82" s="39"/>
      <c r="PZ82" s="39" t="s">
        <v>383</v>
      </c>
      <c r="QA82" s="39" t="s">
        <v>383</v>
      </c>
      <c r="QB82" s="39"/>
      <c r="QC82" s="39"/>
      <c r="QD82" s="39">
        <v>6</v>
      </c>
      <c r="QE82" s="39">
        <v>0</v>
      </c>
      <c r="QF82" s="39">
        <v>0</v>
      </c>
      <c r="QG82" s="39">
        <v>0</v>
      </c>
      <c r="QH82" s="39">
        <v>0</v>
      </c>
      <c r="QI82" s="39">
        <v>0</v>
      </c>
      <c r="QJ82" s="39">
        <v>1</v>
      </c>
      <c r="QK82" s="39">
        <v>0</v>
      </c>
      <c r="QL82" s="39" t="s">
        <v>383</v>
      </c>
      <c r="QM82" s="39" t="s">
        <v>2435</v>
      </c>
      <c r="QN82" s="39">
        <v>0</v>
      </c>
      <c r="QO82" s="39">
        <v>0</v>
      </c>
      <c r="QP82" s="39">
        <v>0</v>
      </c>
      <c r="QQ82" s="39">
        <v>1</v>
      </c>
      <c r="QR82" s="39">
        <v>0</v>
      </c>
      <c r="QS82" s="39" t="s">
        <v>383</v>
      </c>
      <c r="QT82" s="39" t="s">
        <v>2531</v>
      </c>
      <c r="QU82" s="39">
        <v>0</v>
      </c>
      <c r="QV82" s="39">
        <v>0</v>
      </c>
      <c r="QW82" s="39">
        <v>0</v>
      </c>
      <c r="QX82" s="39">
        <v>1</v>
      </c>
      <c r="QY82" s="39">
        <v>0</v>
      </c>
      <c r="QZ82" s="39">
        <v>0</v>
      </c>
      <c r="RA82" s="39">
        <v>0</v>
      </c>
      <c r="RB82" s="39" t="s">
        <v>383</v>
      </c>
      <c r="RC82" s="39">
        <v>1</v>
      </c>
      <c r="RD82" s="39">
        <v>0</v>
      </c>
      <c r="RE82" s="39">
        <v>0</v>
      </c>
      <c r="RF82" s="39"/>
      <c r="RG82" s="39">
        <v>1</v>
      </c>
      <c r="RH82" s="39">
        <v>5</v>
      </c>
      <c r="RI82" s="39"/>
      <c r="RJ82" s="39">
        <v>0</v>
      </c>
      <c r="RK82" s="39">
        <v>0</v>
      </c>
      <c r="RL82" s="39"/>
      <c r="RM82" s="39">
        <v>0</v>
      </c>
      <c r="RN82" s="39">
        <v>0</v>
      </c>
      <c r="RO82" s="39"/>
      <c r="RP82" s="39">
        <v>0</v>
      </c>
      <c r="RQ82" s="39"/>
      <c r="RR82" s="39" t="s">
        <v>2435</v>
      </c>
      <c r="RS82" s="39">
        <v>0</v>
      </c>
      <c r="RT82" s="39">
        <v>0</v>
      </c>
      <c r="RU82" s="39">
        <v>0</v>
      </c>
      <c r="RV82" s="39">
        <v>0</v>
      </c>
      <c r="RW82" s="39">
        <v>0</v>
      </c>
      <c r="RX82" s="39">
        <v>0</v>
      </c>
      <c r="RY82" s="39">
        <v>0</v>
      </c>
      <c r="RZ82" s="39">
        <v>0</v>
      </c>
      <c r="SA82" s="39">
        <v>0</v>
      </c>
      <c r="SB82" s="39">
        <v>0</v>
      </c>
      <c r="SC82" s="39">
        <v>0</v>
      </c>
      <c r="SD82" s="39">
        <v>0</v>
      </c>
      <c r="SE82" s="39">
        <v>1</v>
      </c>
      <c r="SF82" s="39">
        <v>0</v>
      </c>
      <c r="SG82" s="39"/>
      <c r="SH82" s="39"/>
      <c r="SI82" s="39" t="s">
        <v>2435</v>
      </c>
      <c r="SJ82" s="39">
        <v>0</v>
      </c>
      <c r="SK82" s="39">
        <v>0</v>
      </c>
      <c r="SL82" s="39">
        <v>0</v>
      </c>
      <c r="SM82" s="39">
        <v>0</v>
      </c>
      <c r="SN82" s="39">
        <v>0</v>
      </c>
      <c r="SO82" s="39">
        <v>0</v>
      </c>
      <c r="SP82" s="39">
        <v>0</v>
      </c>
      <c r="SQ82" s="39">
        <v>0</v>
      </c>
      <c r="SR82" s="39">
        <v>0</v>
      </c>
      <c r="SS82" s="39">
        <v>1</v>
      </c>
      <c r="ST82" s="39"/>
      <c r="SU82" s="39" t="s">
        <v>2447</v>
      </c>
      <c r="SV82" s="39">
        <v>1</v>
      </c>
      <c r="SW82" s="39">
        <v>0</v>
      </c>
      <c r="SX82" s="39">
        <v>0</v>
      </c>
      <c r="SY82" s="39">
        <v>0</v>
      </c>
      <c r="SZ82" s="39">
        <v>0</v>
      </c>
      <c r="TA82" s="39"/>
      <c r="TB82" s="39"/>
      <c r="TC82" s="39"/>
      <c r="TD82" s="39">
        <v>0</v>
      </c>
      <c r="TE82" s="39"/>
      <c r="TF82" s="39">
        <v>1</v>
      </c>
      <c r="TG82" s="39"/>
      <c r="TH82" s="39" t="s">
        <v>1979</v>
      </c>
      <c r="TI82" s="39">
        <v>0</v>
      </c>
      <c r="TJ82" s="39">
        <v>0</v>
      </c>
      <c r="TK82" s="39">
        <v>0</v>
      </c>
      <c r="TL82" s="39">
        <v>0</v>
      </c>
      <c r="TM82" s="39">
        <v>0</v>
      </c>
      <c r="TN82" s="39">
        <v>0</v>
      </c>
      <c r="TO82" s="39">
        <v>1</v>
      </c>
      <c r="TP82" s="39">
        <v>0</v>
      </c>
      <c r="TQ82" s="59" t="s">
        <v>4348</v>
      </c>
      <c r="TR82" s="39">
        <v>0</v>
      </c>
      <c r="TS82" s="39" t="s">
        <v>383</v>
      </c>
      <c r="TT82" s="39" t="s">
        <v>383</v>
      </c>
      <c r="TU82" s="39" t="s">
        <v>383</v>
      </c>
      <c r="TV82" s="39" t="s">
        <v>383</v>
      </c>
      <c r="TW82" s="39" t="s">
        <v>383</v>
      </c>
      <c r="TX82" s="39" t="s">
        <v>383</v>
      </c>
      <c r="TY82" s="39" t="s">
        <v>383</v>
      </c>
      <c r="TZ82" s="39" t="s">
        <v>383</v>
      </c>
      <c r="UA82" s="39" t="s">
        <v>383</v>
      </c>
      <c r="UB82" s="39" t="s">
        <v>383</v>
      </c>
      <c r="UC82" s="39"/>
      <c r="UD82" s="39">
        <v>0</v>
      </c>
      <c r="UE82" s="39" t="s">
        <v>383</v>
      </c>
      <c r="UF82" s="39" t="s">
        <v>383</v>
      </c>
      <c r="UG82" s="39" t="s">
        <v>383</v>
      </c>
      <c r="UH82" s="39" t="s">
        <v>383</v>
      </c>
      <c r="UI82" s="39" t="s">
        <v>383</v>
      </c>
      <c r="UJ82" s="39" t="s">
        <v>383</v>
      </c>
      <c r="UK82" s="39" t="s">
        <v>383</v>
      </c>
      <c r="UL82" s="39" t="s">
        <v>383</v>
      </c>
      <c r="UM82" s="39" t="s">
        <v>383</v>
      </c>
      <c r="UN82" s="39" t="s">
        <v>383</v>
      </c>
      <c r="UO82" s="39" t="s">
        <v>383</v>
      </c>
      <c r="UP82" s="39" t="s">
        <v>383</v>
      </c>
      <c r="UQ82" s="39" t="s">
        <v>383</v>
      </c>
      <c r="UR82" s="39" t="s">
        <v>383</v>
      </c>
      <c r="US82" s="39" t="s">
        <v>383</v>
      </c>
      <c r="UT82" s="39" t="s">
        <v>383</v>
      </c>
      <c r="UU82" s="39" t="s">
        <v>383</v>
      </c>
      <c r="UV82" s="39" t="s">
        <v>383</v>
      </c>
      <c r="UW82" s="39" t="s">
        <v>383</v>
      </c>
      <c r="UX82" s="39" t="s">
        <v>383</v>
      </c>
      <c r="UY82" s="39" t="s">
        <v>383</v>
      </c>
      <c r="UZ82" s="39" t="s">
        <v>383</v>
      </c>
      <c r="VA82" s="39">
        <v>0</v>
      </c>
      <c r="VB82" s="39" t="s">
        <v>383</v>
      </c>
      <c r="VC82" s="39" t="s">
        <v>383</v>
      </c>
      <c r="VD82" s="39" t="s">
        <v>383</v>
      </c>
      <c r="VE82" s="39" t="s">
        <v>383</v>
      </c>
      <c r="VF82" s="39" t="s">
        <v>383</v>
      </c>
      <c r="VG82" s="39" t="s">
        <v>383</v>
      </c>
      <c r="VH82" s="39"/>
      <c r="VI82" s="39">
        <v>1</v>
      </c>
      <c r="VJ82" s="39">
        <v>0</v>
      </c>
      <c r="VK82" s="39">
        <v>0</v>
      </c>
      <c r="VL82" s="39"/>
      <c r="VM82" s="39">
        <v>1</v>
      </c>
      <c r="VN82" s="39">
        <v>5</v>
      </c>
      <c r="VO82" s="39"/>
      <c r="VP82" s="39">
        <v>0</v>
      </c>
      <c r="VQ82" s="39">
        <v>0</v>
      </c>
      <c r="VR82" s="39">
        <v>0</v>
      </c>
      <c r="VS82" s="39">
        <v>0</v>
      </c>
      <c r="VT82" s="39"/>
      <c r="VU82" s="39">
        <v>0</v>
      </c>
      <c r="VV82" s="39" t="s">
        <v>383</v>
      </c>
      <c r="VW82" s="39" t="s">
        <v>2484</v>
      </c>
      <c r="VX82" s="39">
        <v>0</v>
      </c>
      <c r="VY82" s="39">
        <v>0</v>
      </c>
      <c r="VZ82" s="39">
        <v>1</v>
      </c>
      <c r="WA82" s="39">
        <v>0</v>
      </c>
      <c r="WB82" s="39">
        <v>0</v>
      </c>
      <c r="WC82" s="39">
        <v>0</v>
      </c>
      <c r="WD82" s="39">
        <v>0</v>
      </c>
      <c r="WE82" s="39">
        <v>0</v>
      </c>
      <c r="WF82" s="39">
        <v>0</v>
      </c>
      <c r="WG82" s="39">
        <v>0</v>
      </c>
      <c r="WH82" s="39">
        <v>0</v>
      </c>
      <c r="WI82" s="39">
        <v>0</v>
      </c>
      <c r="WJ82" s="39">
        <v>0</v>
      </c>
      <c r="WK82" s="39">
        <v>0</v>
      </c>
      <c r="WL82" s="39" t="s">
        <v>383</v>
      </c>
      <c r="WM82" s="39"/>
      <c r="WN82" s="39" t="s">
        <v>383</v>
      </c>
      <c r="WO82" s="39">
        <f t="shared" si="8"/>
        <v>1</v>
      </c>
      <c r="WP82" s="39" t="s">
        <v>2577</v>
      </c>
      <c r="WQ82" s="39"/>
      <c r="WR82" s="39" t="s">
        <v>2435</v>
      </c>
      <c r="WS82" s="39">
        <v>0</v>
      </c>
      <c r="WT82" s="39">
        <v>0</v>
      </c>
      <c r="WU82" s="39">
        <v>0</v>
      </c>
      <c r="WV82" s="39">
        <v>0</v>
      </c>
      <c r="WW82" s="39">
        <v>0</v>
      </c>
      <c r="WX82" s="39">
        <v>0</v>
      </c>
      <c r="WY82" s="39">
        <v>0</v>
      </c>
      <c r="WZ82" s="39">
        <v>0</v>
      </c>
      <c r="XA82" s="39">
        <v>0</v>
      </c>
      <c r="XB82" s="39">
        <v>1</v>
      </c>
      <c r="XC82" s="39">
        <v>0</v>
      </c>
      <c r="XD82" s="39"/>
      <c r="XE82" s="39"/>
      <c r="XF82" s="39">
        <f t="shared" si="5"/>
        <v>0</v>
      </c>
      <c r="XG82" s="39" t="s">
        <v>2447</v>
      </c>
      <c r="XH82" s="39">
        <v>1</v>
      </c>
      <c r="XI82" s="39">
        <v>0</v>
      </c>
      <c r="XJ82" s="39">
        <v>0</v>
      </c>
      <c r="XK82" s="39">
        <v>0</v>
      </c>
      <c r="XL82" s="39">
        <v>0</v>
      </c>
      <c r="XM82" s="39"/>
      <c r="XN82" s="39"/>
      <c r="XO82" s="57" t="e">
        <f>SUM(XF82+WO82+VA82+UD82+TR82+TD82+#REF!)</f>
        <v>#REF!</v>
      </c>
      <c r="XP82" s="57">
        <v>2</v>
      </c>
      <c r="XQ82" s="56">
        <v>0</v>
      </c>
    </row>
    <row r="83" spans="1:641" ht="15" customHeight="1" x14ac:dyDescent="0.2">
      <c r="A83" s="39" t="s">
        <v>383</v>
      </c>
      <c r="B83" s="39" t="s">
        <v>1469</v>
      </c>
      <c r="C83" s="52" t="s">
        <v>1480</v>
      </c>
      <c r="D83" s="39" t="s">
        <v>2722</v>
      </c>
      <c r="E83" s="52" t="s">
        <v>4328</v>
      </c>
      <c r="F83" s="52" t="s">
        <v>4349</v>
      </c>
      <c r="G83" s="79">
        <v>9.1665849999999995</v>
      </c>
      <c r="H83" s="79">
        <v>-79.151336999999998</v>
      </c>
      <c r="I83" s="52">
        <v>9.1668690000000002</v>
      </c>
      <c r="J83" s="52">
        <v>-79.151364999999998</v>
      </c>
      <c r="K83" s="79">
        <v>-79.151336999999998</v>
      </c>
      <c r="L83" s="80">
        <v>53.200000762899997</v>
      </c>
      <c r="M83" s="40">
        <v>10.5</v>
      </c>
      <c r="N83" s="39"/>
      <c r="O83" s="41">
        <v>2</v>
      </c>
      <c r="P83" s="39" t="s">
        <v>4350</v>
      </c>
      <c r="Q83" s="39">
        <v>0</v>
      </c>
      <c r="R83" s="41">
        <v>26</v>
      </c>
      <c r="S83" s="39">
        <v>2</v>
      </c>
      <c r="T83" s="39">
        <v>2</v>
      </c>
      <c r="U83" s="39" t="s">
        <v>2746</v>
      </c>
      <c r="V83" s="39" t="s">
        <v>4351</v>
      </c>
      <c r="W83" s="39" t="s">
        <v>2456</v>
      </c>
      <c r="X83" s="39" t="s">
        <v>1979</v>
      </c>
      <c r="Y83" s="39" t="s">
        <v>4352</v>
      </c>
      <c r="Z83" s="39">
        <v>0</v>
      </c>
      <c r="AA83" s="39">
        <v>1</v>
      </c>
      <c r="AB83" s="39">
        <v>0</v>
      </c>
      <c r="AC83" s="39">
        <v>0</v>
      </c>
      <c r="AD83" s="39">
        <v>0</v>
      </c>
      <c r="AE83" s="39">
        <v>0</v>
      </c>
      <c r="AF83" s="39">
        <v>1</v>
      </c>
      <c r="AG83" s="39" t="s">
        <v>1979</v>
      </c>
      <c r="AH83" s="39" t="s">
        <v>383</v>
      </c>
      <c r="AI83" s="39">
        <v>0</v>
      </c>
      <c r="AJ83" s="39">
        <v>1</v>
      </c>
      <c r="AK83" s="39">
        <v>0</v>
      </c>
      <c r="AL83" s="39">
        <v>0</v>
      </c>
      <c r="AM83" s="39">
        <v>0</v>
      </c>
      <c r="AN83" s="39">
        <v>0</v>
      </c>
      <c r="AO83" s="39">
        <v>0</v>
      </c>
      <c r="AP83" s="39" t="s">
        <v>4352</v>
      </c>
      <c r="AQ83" s="39">
        <v>0</v>
      </c>
      <c r="AR83" s="39"/>
      <c r="AS83" s="39">
        <v>0.4</v>
      </c>
      <c r="AT83" s="39">
        <v>0.4</v>
      </c>
      <c r="AU83" s="39">
        <v>3</v>
      </c>
      <c r="AV83" s="39"/>
      <c r="AW83" s="39">
        <v>1</v>
      </c>
      <c r="AX83" s="39" t="s">
        <v>383</v>
      </c>
      <c r="AY83" s="39">
        <v>1</v>
      </c>
      <c r="AZ83" s="39">
        <v>0</v>
      </c>
      <c r="BA83" s="39">
        <v>0</v>
      </c>
      <c r="BB83" s="39">
        <v>0</v>
      </c>
      <c r="BC83" s="39"/>
      <c r="BD83" s="39">
        <v>2</v>
      </c>
      <c r="BE83" s="39" t="s">
        <v>383</v>
      </c>
      <c r="BF83" s="39">
        <v>0</v>
      </c>
      <c r="BG83" s="39">
        <v>1</v>
      </c>
      <c r="BH83" s="39">
        <v>0</v>
      </c>
      <c r="BI83" s="39">
        <v>0</v>
      </c>
      <c r="BJ83" s="39"/>
      <c r="BK83" s="39">
        <v>3</v>
      </c>
      <c r="BL83" s="39">
        <v>1</v>
      </c>
      <c r="BM83" s="64" t="s">
        <v>383</v>
      </c>
      <c r="BN83" s="39">
        <v>1</v>
      </c>
      <c r="BO83" s="39">
        <v>0</v>
      </c>
      <c r="BP83" s="39">
        <v>0</v>
      </c>
      <c r="BQ83" s="39">
        <v>0</v>
      </c>
      <c r="BR83" s="39">
        <v>0</v>
      </c>
      <c r="BS83" s="39">
        <v>0</v>
      </c>
      <c r="BT83" s="39">
        <v>0</v>
      </c>
      <c r="BU83" s="39"/>
      <c r="BV83" s="39">
        <v>3</v>
      </c>
      <c r="BW83" s="39">
        <v>3</v>
      </c>
      <c r="BX83" s="39"/>
      <c r="BY83" s="39">
        <v>0</v>
      </c>
      <c r="BZ83" s="39">
        <v>0</v>
      </c>
      <c r="CA83" s="39">
        <v>1</v>
      </c>
      <c r="CB83" s="39">
        <v>0</v>
      </c>
      <c r="CC83" s="39"/>
      <c r="CD83" s="39">
        <v>3</v>
      </c>
      <c r="CE83" s="39">
        <v>0</v>
      </c>
      <c r="CF83" s="39"/>
      <c r="CG83" s="39">
        <v>2</v>
      </c>
      <c r="CH83" s="39"/>
      <c r="CI83" s="39">
        <v>3</v>
      </c>
      <c r="CJ83" s="39">
        <v>3</v>
      </c>
      <c r="CK83" s="39"/>
      <c r="CL83" s="39" t="s">
        <v>2404</v>
      </c>
      <c r="CM83" s="39"/>
      <c r="CN83" s="39">
        <v>1</v>
      </c>
      <c r="CO83" s="39">
        <v>1</v>
      </c>
      <c r="CP83" s="39">
        <v>0</v>
      </c>
      <c r="CQ83" s="39"/>
      <c r="CR83" s="39">
        <v>0</v>
      </c>
      <c r="CS83" s="39"/>
      <c r="CT83" s="39">
        <v>1</v>
      </c>
      <c r="CU83" s="39">
        <v>0</v>
      </c>
      <c r="CV83" s="39">
        <v>1</v>
      </c>
      <c r="CW83" s="39"/>
      <c r="CX83" s="39">
        <v>0</v>
      </c>
      <c r="CY83" s="39">
        <v>0</v>
      </c>
      <c r="CZ83" s="39"/>
      <c r="DA83" s="39">
        <v>0</v>
      </c>
      <c r="DB83" s="39"/>
      <c r="DC83" s="39">
        <v>1</v>
      </c>
      <c r="DD83" s="39">
        <v>1</v>
      </c>
      <c r="DE83" s="39">
        <v>1</v>
      </c>
      <c r="DF83" s="39">
        <v>1</v>
      </c>
      <c r="DG83" s="39">
        <v>1</v>
      </c>
      <c r="DH83" s="39">
        <v>1</v>
      </c>
      <c r="DI83" s="39">
        <v>0</v>
      </c>
      <c r="DJ83" s="39"/>
      <c r="DK83" s="39"/>
      <c r="DL83" s="39">
        <v>0</v>
      </c>
      <c r="DM83" s="39"/>
      <c r="DN83" s="39">
        <v>0</v>
      </c>
      <c r="DO83" s="39"/>
      <c r="DP83" s="39">
        <v>1</v>
      </c>
      <c r="DQ83" s="39">
        <v>1</v>
      </c>
      <c r="DR83" s="39">
        <v>1</v>
      </c>
      <c r="DS83" s="39">
        <v>1</v>
      </c>
      <c r="DT83" s="39">
        <v>1</v>
      </c>
      <c r="DU83" s="39">
        <v>1</v>
      </c>
      <c r="DV83" s="39">
        <v>0</v>
      </c>
      <c r="DW83" s="39"/>
      <c r="DX83" s="39">
        <v>0</v>
      </c>
      <c r="DY83" s="39"/>
      <c r="DZ83" s="39">
        <v>1</v>
      </c>
      <c r="EA83" s="39" t="s">
        <v>3155</v>
      </c>
      <c r="EB83" s="39">
        <v>0</v>
      </c>
      <c r="EC83" s="39">
        <v>1</v>
      </c>
      <c r="ED83" s="39" t="s">
        <v>2442</v>
      </c>
      <c r="EE83" s="39" t="s">
        <v>2452</v>
      </c>
      <c r="EF83" s="39">
        <v>1</v>
      </c>
      <c r="EG83" s="39" t="s">
        <v>4353</v>
      </c>
      <c r="EH83" s="39">
        <v>0</v>
      </c>
      <c r="EI83" s="39" t="s">
        <v>383</v>
      </c>
      <c r="EJ83" s="39" t="s">
        <v>383</v>
      </c>
      <c r="EK83" s="39" t="s">
        <v>383</v>
      </c>
      <c r="EL83" s="39" t="s">
        <v>383</v>
      </c>
      <c r="EM83" s="39" t="s">
        <v>383</v>
      </c>
      <c r="EN83" s="39" t="s">
        <v>383</v>
      </c>
      <c r="EO83" s="39">
        <v>1</v>
      </c>
      <c r="EP83" s="39" t="s">
        <v>2409</v>
      </c>
      <c r="EQ83" s="39" t="s">
        <v>2409</v>
      </c>
      <c r="ER83" s="39" t="s">
        <v>2466</v>
      </c>
      <c r="ES83" s="39" t="s">
        <v>2500</v>
      </c>
      <c r="ET83" s="39" t="s">
        <v>2469</v>
      </c>
      <c r="EU83" s="39">
        <v>1</v>
      </c>
      <c r="EV83" s="39">
        <v>0</v>
      </c>
      <c r="EW83" s="39" t="s">
        <v>383</v>
      </c>
      <c r="EX83" s="39" t="s">
        <v>383</v>
      </c>
      <c r="EY83" s="39" t="s">
        <v>383</v>
      </c>
      <c r="EZ83" s="39" t="s">
        <v>383</v>
      </c>
      <c r="FA83" s="39" t="s">
        <v>383</v>
      </c>
      <c r="FB83" s="39" t="s">
        <v>383</v>
      </c>
      <c r="FC83" s="39">
        <v>0</v>
      </c>
      <c r="FD83" s="39" t="s">
        <v>383</v>
      </c>
      <c r="FE83" s="39" t="s">
        <v>383</v>
      </c>
      <c r="FF83" s="39" t="s">
        <v>383</v>
      </c>
      <c r="FG83" s="39" t="s">
        <v>383</v>
      </c>
      <c r="FH83" s="39" t="s">
        <v>383</v>
      </c>
      <c r="FI83" s="39" t="s">
        <v>383</v>
      </c>
      <c r="FJ83" s="39">
        <v>1</v>
      </c>
      <c r="FK83" s="39" t="s">
        <v>2498</v>
      </c>
      <c r="FL83" s="39" t="s">
        <v>2498</v>
      </c>
      <c r="FM83" s="39" t="s">
        <v>2466</v>
      </c>
      <c r="FN83" s="39" t="s">
        <v>2500</v>
      </c>
      <c r="FO83" s="39" t="s">
        <v>2469</v>
      </c>
      <c r="FP83" s="39">
        <v>0</v>
      </c>
      <c r="FQ83" s="39">
        <v>1</v>
      </c>
      <c r="FR83" s="39" t="s">
        <v>2412</v>
      </c>
      <c r="FS83" s="39" t="s">
        <v>2413</v>
      </c>
      <c r="FT83" s="39" t="s">
        <v>2466</v>
      </c>
      <c r="FU83" s="39" t="s">
        <v>2500</v>
      </c>
      <c r="FV83" s="39" t="s">
        <v>2469</v>
      </c>
      <c r="FW83" s="39">
        <v>0</v>
      </c>
      <c r="FX83" s="39">
        <v>0</v>
      </c>
      <c r="FY83" s="39" t="s">
        <v>383</v>
      </c>
      <c r="FZ83" s="39" t="s">
        <v>383</v>
      </c>
      <c r="GA83" s="39" t="s">
        <v>383</v>
      </c>
      <c r="GB83" s="39" t="s">
        <v>383</v>
      </c>
      <c r="GC83" s="39" t="s">
        <v>383</v>
      </c>
      <c r="GD83" s="39" t="s">
        <v>383</v>
      </c>
      <c r="GE83" s="39">
        <v>1</v>
      </c>
      <c r="GF83" s="39" t="s">
        <v>2412</v>
      </c>
      <c r="GG83" s="39" t="s">
        <v>2413</v>
      </c>
      <c r="GH83" s="39" t="s">
        <v>2466</v>
      </c>
      <c r="GI83" s="39" t="s">
        <v>4354</v>
      </c>
      <c r="GJ83" s="39" t="s">
        <v>2464</v>
      </c>
      <c r="GK83" s="39">
        <v>0</v>
      </c>
      <c r="GL83" s="39" t="s">
        <v>383</v>
      </c>
      <c r="GM83" s="39" t="s">
        <v>383</v>
      </c>
      <c r="GN83" s="39" t="s">
        <v>383</v>
      </c>
      <c r="GO83" s="39" t="s">
        <v>383</v>
      </c>
      <c r="GP83" s="39" t="s">
        <v>383</v>
      </c>
      <c r="GQ83" s="39" t="s">
        <v>383</v>
      </c>
      <c r="GR83" s="39" t="s">
        <v>383</v>
      </c>
      <c r="GS83" s="39" t="s">
        <v>383</v>
      </c>
      <c r="GT83" s="39">
        <v>0</v>
      </c>
      <c r="GU83" s="39" t="s">
        <v>383</v>
      </c>
      <c r="GV83" s="39"/>
      <c r="GW83" s="39">
        <v>1</v>
      </c>
      <c r="GX83" s="39">
        <v>10</v>
      </c>
      <c r="GY83" s="39" t="s">
        <v>4355</v>
      </c>
      <c r="GZ83" s="39">
        <v>0</v>
      </c>
      <c r="HA83" s="39" t="s">
        <v>383</v>
      </c>
      <c r="HB83" s="39"/>
      <c r="HC83" s="39">
        <v>0</v>
      </c>
      <c r="HD83" s="39" t="s">
        <v>383</v>
      </c>
      <c r="HE83" s="39"/>
      <c r="HF83" s="39">
        <v>1</v>
      </c>
      <c r="HG83" s="39">
        <v>10</v>
      </c>
      <c r="HH83" s="39"/>
      <c r="HI83" s="39">
        <v>0</v>
      </c>
      <c r="HJ83" s="39" t="s">
        <v>383</v>
      </c>
      <c r="HK83" s="39"/>
      <c r="HL83" s="39">
        <v>0</v>
      </c>
      <c r="HM83" s="39" t="s">
        <v>383</v>
      </c>
      <c r="HN83" s="39"/>
      <c r="HO83" s="39">
        <v>0</v>
      </c>
      <c r="HP83" s="39" t="s">
        <v>383</v>
      </c>
      <c r="HQ83" s="39">
        <v>0</v>
      </c>
      <c r="HR83" s="39" t="s">
        <v>383</v>
      </c>
      <c r="HS83" s="39">
        <v>0</v>
      </c>
      <c r="HT83" s="39"/>
      <c r="HU83" s="39" t="s">
        <v>383</v>
      </c>
      <c r="HV83" s="39" t="s">
        <v>383</v>
      </c>
      <c r="HW83" s="39"/>
      <c r="HX83" s="39" t="s">
        <v>383</v>
      </c>
      <c r="HY83" s="39" t="s">
        <v>2417</v>
      </c>
      <c r="HZ83" s="39"/>
      <c r="IA83" s="39" t="s">
        <v>1738</v>
      </c>
      <c r="IB83" s="39"/>
      <c r="IC83" s="39">
        <v>0</v>
      </c>
      <c r="ID83" s="39">
        <v>0</v>
      </c>
      <c r="IE83" s="39" t="s">
        <v>383</v>
      </c>
      <c r="IF83" s="39" t="s">
        <v>383</v>
      </c>
      <c r="IG83" s="39">
        <v>0</v>
      </c>
      <c r="IH83" s="39">
        <v>0</v>
      </c>
      <c r="II83" s="39" t="s">
        <v>383</v>
      </c>
      <c r="IJ83" s="39" t="s">
        <v>383</v>
      </c>
      <c r="IK83" s="39" t="s">
        <v>383</v>
      </c>
      <c r="IL83" s="39">
        <v>0</v>
      </c>
      <c r="IM83" s="39">
        <v>0</v>
      </c>
      <c r="IN83" s="39" t="s">
        <v>383</v>
      </c>
      <c r="IO83" s="39" t="s">
        <v>383</v>
      </c>
      <c r="IP83" s="39" t="s">
        <v>383</v>
      </c>
      <c r="IQ83" s="39">
        <v>0</v>
      </c>
      <c r="IR83" s="39">
        <v>0</v>
      </c>
      <c r="IS83" s="39" t="s">
        <v>383</v>
      </c>
      <c r="IT83" s="39" t="s">
        <v>383</v>
      </c>
      <c r="IU83" s="39" t="s">
        <v>383</v>
      </c>
      <c r="IV83" s="39">
        <v>0</v>
      </c>
      <c r="IW83" s="39">
        <v>0</v>
      </c>
      <c r="IX83" s="39" t="s">
        <v>383</v>
      </c>
      <c r="IY83" s="39" t="s">
        <v>383</v>
      </c>
      <c r="IZ83" s="39" t="s">
        <v>383</v>
      </c>
      <c r="JA83" s="39">
        <v>0</v>
      </c>
      <c r="JB83" s="39">
        <v>0</v>
      </c>
      <c r="JC83" s="39" t="s">
        <v>383</v>
      </c>
      <c r="JD83" s="39" t="s">
        <v>383</v>
      </c>
      <c r="JE83" s="39" t="s">
        <v>383</v>
      </c>
      <c r="JF83" s="39">
        <v>0</v>
      </c>
      <c r="JG83" s="39">
        <v>0</v>
      </c>
      <c r="JH83" s="39" t="s">
        <v>383</v>
      </c>
      <c r="JI83" s="39" t="s">
        <v>383</v>
      </c>
      <c r="JJ83" s="39">
        <v>0</v>
      </c>
      <c r="JK83" s="39">
        <v>0</v>
      </c>
      <c r="JL83" s="39" t="s">
        <v>383</v>
      </c>
      <c r="JM83" s="39" t="s">
        <v>383</v>
      </c>
      <c r="JN83" s="39" t="s">
        <v>4356</v>
      </c>
      <c r="JO83" s="39">
        <v>2</v>
      </c>
      <c r="JP83" s="39">
        <v>1</v>
      </c>
      <c r="JQ83" s="39">
        <v>1</v>
      </c>
      <c r="JR83" s="39">
        <v>0</v>
      </c>
      <c r="JS83" s="39">
        <v>0</v>
      </c>
      <c r="JT83" s="39">
        <v>0</v>
      </c>
      <c r="JU83" s="39">
        <v>0</v>
      </c>
      <c r="JV83" s="39">
        <v>0</v>
      </c>
      <c r="JW83" s="39">
        <v>0</v>
      </c>
      <c r="JX83" s="39">
        <v>0</v>
      </c>
      <c r="JY83" s="39">
        <v>0</v>
      </c>
      <c r="JZ83" s="39">
        <v>2</v>
      </c>
      <c r="KA83" s="39">
        <v>2</v>
      </c>
      <c r="KB83" s="39">
        <v>0</v>
      </c>
      <c r="KC83" s="39">
        <v>0</v>
      </c>
      <c r="KD83" s="39">
        <v>1</v>
      </c>
      <c r="KE83" s="39">
        <v>0</v>
      </c>
      <c r="KF83" s="39"/>
      <c r="KG83" s="39"/>
      <c r="KH83" s="39">
        <v>0</v>
      </c>
      <c r="KI83" s="39"/>
      <c r="KJ83" s="39"/>
      <c r="KK83" s="39">
        <v>0</v>
      </c>
      <c r="KL83" s="39"/>
      <c r="KM83" s="39"/>
      <c r="KN83" s="39">
        <v>0</v>
      </c>
      <c r="KO83" s="39"/>
      <c r="KP83" s="39"/>
      <c r="KQ83" s="39">
        <v>1</v>
      </c>
      <c r="KR83" s="39">
        <v>10</v>
      </c>
      <c r="KS83" s="39" t="s">
        <v>2751</v>
      </c>
      <c r="KT83" s="39" t="s">
        <v>4357</v>
      </c>
      <c r="KU83" s="39">
        <v>0</v>
      </c>
      <c r="KV83" s="39">
        <v>0</v>
      </c>
      <c r="KW83" s="39">
        <v>0</v>
      </c>
      <c r="KX83" s="39">
        <v>0</v>
      </c>
      <c r="KY83" s="39">
        <v>0</v>
      </c>
      <c r="KZ83" s="39">
        <v>0</v>
      </c>
      <c r="LA83" s="39">
        <v>0</v>
      </c>
      <c r="LB83" s="39">
        <v>1</v>
      </c>
      <c r="LC83" s="39">
        <v>0</v>
      </c>
      <c r="LD83" s="39" t="s">
        <v>4358</v>
      </c>
      <c r="LE83" s="39">
        <v>4</v>
      </c>
      <c r="LF83" s="39">
        <v>1</v>
      </c>
      <c r="LG83" s="39">
        <v>1</v>
      </c>
      <c r="LH83" s="39">
        <v>0</v>
      </c>
      <c r="LI83" s="39">
        <v>0</v>
      </c>
      <c r="LJ83" s="39" t="s">
        <v>3672</v>
      </c>
      <c r="LK83" s="39" t="s">
        <v>4019</v>
      </c>
      <c r="LL83" s="39">
        <v>0</v>
      </c>
      <c r="LM83" s="39">
        <v>0</v>
      </c>
      <c r="LN83" s="39">
        <v>0</v>
      </c>
      <c r="LO83" s="39">
        <v>1</v>
      </c>
      <c r="LP83" s="39">
        <v>0</v>
      </c>
      <c r="LQ83" s="39"/>
      <c r="LR83" s="39">
        <v>1</v>
      </c>
      <c r="LS83" s="39"/>
      <c r="LT83" s="39">
        <v>1</v>
      </c>
      <c r="LU83" s="39" t="s">
        <v>2671</v>
      </c>
      <c r="LV83" s="39">
        <v>1</v>
      </c>
      <c r="LW83" s="39">
        <v>1</v>
      </c>
      <c r="LX83" s="39">
        <v>0</v>
      </c>
      <c r="LY83" s="39"/>
      <c r="LZ83" s="39">
        <v>1</v>
      </c>
      <c r="MA83" s="39">
        <v>1</v>
      </c>
      <c r="MB83" s="39">
        <v>1</v>
      </c>
      <c r="MC83" s="39">
        <v>1</v>
      </c>
      <c r="MD83" s="39">
        <v>1</v>
      </c>
      <c r="ME83" s="39">
        <v>0</v>
      </c>
      <c r="MF83" s="39" t="s">
        <v>4359</v>
      </c>
      <c r="MG83" s="39">
        <v>0</v>
      </c>
      <c r="MH83" s="39"/>
      <c r="MI83" s="39">
        <v>0</v>
      </c>
      <c r="MJ83" s="39"/>
      <c r="MK83" s="39">
        <v>0</v>
      </c>
      <c r="ML83" s="39">
        <v>1</v>
      </c>
      <c r="MM83" s="39">
        <v>1</v>
      </c>
      <c r="MN83" s="39">
        <v>0</v>
      </c>
      <c r="MO83" s="39"/>
      <c r="MP83" s="39"/>
      <c r="MQ83" s="39">
        <v>0</v>
      </c>
      <c r="MR83" s="39">
        <v>0</v>
      </c>
      <c r="MS83" s="39"/>
      <c r="MT83" s="39"/>
      <c r="MU83" s="39"/>
      <c r="MV83" s="39">
        <v>1</v>
      </c>
      <c r="MW83" s="39" t="s">
        <v>2476</v>
      </c>
      <c r="MX83" s="39">
        <v>1</v>
      </c>
      <c r="MY83" s="39">
        <v>0</v>
      </c>
      <c r="MZ83" s="39">
        <v>0</v>
      </c>
      <c r="NA83" s="39">
        <v>0</v>
      </c>
      <c r="NB83" s="39">
        <v>0</v>
      </c>
      <c r="NC83" s="39">
        <v>0</v>
      </c>
      <c r="ND83" s="39">
        <v>0</v>
      </c>
      <c r="NE83" s="39">
        <v>1</v>
      </c>
      <c r="NF83" s="39">
        <v>0</v>
      </c>
      <c r="NG83" s="39" t="s">
        <v>383</v>
      </c>
      <c r="NH83" s="39" t="s">
        <v>2860</v>
      </c>
      <c r="NI83" s="39"/>
      <c r="NJ83" s="39"/>
      <c r="NK83" s="39" t="s">
        <v>2428</v>
      </c>
      <c r="NL83" s="39" t="s">
        <v>4360</v>
      </c>
      <c r="NM83" s="39">
        <v>0</v>
      </c>
      <c r="NN83" s="39"/>
      <c r="NO83" s="39"/>
      <c r="NP83" s="39"/>
      <c r="NQ83" s="39"/>
      <c r="NR83" s="39"/>
      <c r="NS83" s="39"/>
      <c r="NT83" s="39"/>
      <c r="NU83" s="39"/>
      <c r="NV83" s="39"/>
      <c r="NW83" s="39">
        <v>0</v>
      </c>
      <c r="NX83" s="39"/>
      <c r="NY83" s="39">
        <v>0</v>
      </c>
      <c r="NZ83" s="39">
        <v>0</v>
      </c>
      <c r="OA83" s="39" t="s">
        <v>2760</v>
      </c>
      <c r="OB83" s="39">
        <v>0</v>
      </c>
      <c r="OC83" s="39">
        <v>0</v>
      </c>
      <c r="OD83" s="39">
        <v>0</v>
      </c>
      <c r="OE83" s="39">
        <v>0</v>
      </c>
      <c r="OF83" s="39">
        <v>0</v>
      </c>
      <c r="OG83" s="39">
        <v>0</v>
      </c>
      <c r="OH83" s="39">
        <v>1</v>
      </c>
      <c r="OI83" s="39">
        <v>0</v>
      </c>
      <c r="OJ83" s="39"/>
      <c r="OK83" s="39" t="s">
        <v>383</v>
      </c>
      <c r="OL83" s="39"/>
      <c r="OM83" s="39" t="s">
        <v>383</v>
      </c>
      <c r="ON83" s="39" t="s">
        <v>383</v>
      </c>
      <c r="OO83" s="39" t="s">
        <v>383</v>
      </c>
      <c r="OP83" s="39" t="s">
        <v>383</v>
      </c>
      <c r="OQ83" s="39" t="s">
        <v>383</v>
      </c>
      <c r="OR83" s="39" t="s">
        <v>383</v>
      </c>
      <c r="OS83" s="39" t="s">
        <v>383</v>
      </c>
      <c r="OT83" s="39" t="s">
        <v>383</v>
      </c>
      <c r="OU83" s="39" t="s">
        <v>383</v>
      </c>
      <c r="OV83" s="39" t="s">
        <v>383</v>
      </c>
      <c r="OW83" s="39" t="s">
        <v>383</v>
      </c>
      <c r="OX83" s="39"/>
      <c r="OY83" s="39"/>
      <c r="OZ83" s="39" t="s">
        <v>383</v>
      </c>
      <c r="PA83" s="39" t="s">
        <v>383</v>
      </c>
      <c r="PB83" s="39" t="s">
        <v>383</v>
      </c>
      <c r="PC83" s="39" t="s">
        <v>383</v>
      </c>
      <c r="PD83" s="39" t="s">
        <v>383</v>
      </c>
      <c r="PE83" s="39" t="s">
        <v>383</v>
      </c>
      <c r="PF83" s="39" t="s">
        <v>383</v>
      </c>
      <c r="PG83" s="39" t="s">
        <v>383</v>
      </c>
      <c r="PH83" s="39"/>
      <c r="PI83" s="39" t="s">
        <v>383</v>
      </c>
      <c r="PJ83" s="39" t="s">
        <v>383</v>
      </c>
      <c r="PK83" s="39" t="s">
        <v>383</v>
      </c>
      <c r="PL83" s="39" t="s">
        <v>383</v>
      </c>
      <c r="PM83" s="39" t="s">
        <v>383</v>
      </c>
      <c r="PN83" s="39" t="s">
        <v>383</v>
      </c>
      <c r="PO83" s="39" t="s">
        <v>383</v>
      </c>
      <c r="PP83" s="39" t="s">
        <v>383</v>
      </c>
      <c r="PQ83" s="39" t="s">
        <v>383</v>
      </c>
      <c r="PR83" s="39" t="s">
        <v>383</v>
      </c>
      <c r="PS83" s="39" t="s">
        <v>383</v>
      </c>
      <c r="PT83" s="39"/>
      <c r="PU83" s="39"/>
      <c r="PV83" s="39"/>
      <c r="PW83" s="39" t="s">
        <v>383</v>
      </c>
      <c r="PX83" s="39"/>
      <c r="PY83" s="39"/>
      <c r="PZ83" s="39" t="s">
        <v>383</v>
      </c>
      <c r="QA83" s="39" t="s">
        <v>383</v>
      </c>
      <c r="QB83" s="39"/>
      <c r="QC83" s="39"/>
      <c r="QD83" s="39" t="s">
        <v>383</v>
      </c>
      <c r="QE83" s="39" t="s">
        <v>383</v>
      </c>
      <c r="QF83" s="39" t="s">
        <v>383</v>
      </c>
      <c r="QG83" s="39" t="s">
        <v>383</v>
      </c>
      <c r="QH83" s="39" t="s">
        <v>383</v>
      </c>
      <c r="QI83" s="39" t="s">
        <v>383</v>
      </c>
      <c r="QJ83" s="39" t="s">
        <v>383</v>
      </c>
      <c r="QK83" s="39" t="s">
        <v>383</v>
      </c>
      <c r="QL83" s="39"/>
      <c r="QM83" s="39" t="s">
        <v>383</v>
      </c>
      <c r="QN83" s="39" t="s">
        <v>383</v>
      </c>
      <c r="QO83" s="39" t="s">
        <v>383</v>
      </c>
      <c r="QP83" s="39" t="s">
        <v>383</v>
      </c>
      <c r="QQ83" s="39" t="s">
        <v>383</v>
      </c>
      <c r="QR83" s="39" t="s">
        <v>383</v>
      </c>
      <c r="QS83" s="39"/>
      <c r="QT83" s="39" t="s">
        <v>383</v>
      </c>
      <c r="QU83" s="39" t="s">
        <v>383</v>
      </c>
      <c r="QV83" s="39" t="s">
        <v>383</v>
      </c>
      <c r="QW83" s="39" t="s">
        <v>383</v>
      </c>
      <c r="QX83" s="39" t="s">
        <v>383</v>
      </c>
      <c r="QY83" s="39" t="s">
        <v>383</v>
      </c>
      <c r="QZ83" s="39" t="s">
        <v>383</v>
      </c>
      <c r="RA83" s="39" t="s">
        <v>383</v>
      </c>
      <c r="RB83" s="39"/>
      <c r="RC83" s="39" t="s">
        <v>383</v>
      </c>
      <c r="RD83" s="39" t="s">
        <v>383</v>
      </c>
      <c r="RE83" s="39" t="s">
        <v>383</v>
      </c>
      <c r="RF83" s="39"/>
      <c r="RG83" s="39" t="s">
        <v>383</v>
      </c>
      <c r="RH83" s="39" t="s">
        <v>383</v>
      </c>
      <c r="RI83" s="39"/>
      <c r="RJ83" s="39" t="s">
        <v>383</v>
      </c>
      <c r="RK83" s="39" t="s">
        <v>383</v>
      </c>
      <c r="RL83" s="39"/>
      <c r="RM83" s="39" t="s">
        <v>383</v>
      </c>
      <c r="RN83" s="39" t="s">
        <v>383</v>
      </c>
      <c r="RO83" s="39"/>
      <c r="RP83" s="39" t="s">
        <v>383</v>
      </c>
      <c r="RQ83" s="39"/>
      <c r="RR83" s="39" t="s">
        <v>383</v>
      </c>
      <c r="RS83" s="39" t="s">
        <v>383</v>
      </c>
      <c r="RT83" s="39" t="s">
        <v>383</v>
      </c>
      <c r="RU83" s="39" t="s">
        <v>383</v>
      </c>
      <c r="RV83" s="39" t="s">
        <v>383</v>
      </c>
      <c r="RW83" s="39" t="s">
        <v>383</v>
      </c>
      <c r="RX83" s="39" t="s">
        <v>383</v>
      </c>
      <c r="RY83" s="39" t="s">
        <v>383</v>
      </c>
      <c r="RZ83" s="39" t="s">
        <v>383</v>
      </c>
      <c r="SA83" s="39" t="s">
        <v>383</v>
      </c>
      <c r="SB83" s="39" t="s">
        <v>383</v>
      </c>
      <c r="SC83" s="39" t="s">
        <v>383</v>
      </c>
      <c r="SD83" s="39" t="s">
        <v>383</v>
      </c>
      <c r="SE83" s="39" t="s">
        <v>383</v>
      </c>
      <c r="SF83" s="39" t="s">
        <v>383</v>
      </c>
      <c r="SG83" s="39"/>
      <c r="SH83" s="39"/>
      <c r="SI83" s="39" t="s">
        <v>383</v>
      </c>
      <c r="SJ83" s="39" t="s">
        <v>383</v>
      </c>
      <c r="SK83" s="39" t="s">
        <v>383</v>
      </c>
      <c r="SL83" s="39" t="s">
        <v>383</v>
      </c>
      <c r="SM83" s="39" t="s">
        <v>383</v>
      </c>
      <c r="SN83" s="39" t="s">
        <v>383</v>
      </c>
      <c r="SO83" s="39" t="s">
        <v>383</v>
      </c>
      <c r="SP83" s="39" t="s">
        <v>383</v>
      </c>
      <c r="SQ83" s="39" t="s">
        <v>383</v>
      </c>
      <c r="SR83" s="39" t="s">
        <v>383</v>
      </c>
      <c r="SS83" s="39" t="s">
        <v>383</v>
      </c>
      <c r="ST83" s="39"/>
      <c r="SU83" s="39" t="s">
        <v>383</v>
      </c>
      <c r="SV83" s="39" t="s">
        <v>383</v>
      </c>
      <c r="SW83" s="39" t="s">
        <v>383</v>
      </c>
      <c r="SX83" s="39" t="s">
        <v>383</v>
      </c>
      <c r="SY83" s="39" t="s">
        <v>383</v>
      </c>
      <c r="SZ83" s="39" t="s">
        <v>383</v>
      </c>
      <c r="TA83" s="39" t="s">
        <v>383</v>
      </c>
      <c r="TB83" s="39" t="s">
        <v>383</v>
      </c>
      <c r="TC83" s="39"/>
      <c r="TD83" s="39">
        <v>1</v>
      </c>
      <c r="TE83" s="39" t="s">
        <v>3784</v>
      </c>
      <c r="TF83" s="39">
        <v>1</v>
      </c>
      <c r="TG83" s="39"/>
      <c r="TH83" s="39" t="s">
        <v>2573</v>
      </c>
      <c r="TI83" s="39">
        <v>1</v>
      </c>
      <c r="TJ83" s="39">
        <v>0</v>
      </c>
      <c r="TK83" s="39">
        <v>0</v>
      </c>
      <c r="TL83" s="39">
        <v>0</v>
      </c>
      <c r="TM83" s="39">
        <v>0</v>
      </c>
      <c r="TN83" s="39">
        <v>0</v>
      </c>
      <c r="TO83" s="39">
        <v>0</v>
      </c>
      <c r="TP83" s="39">
        <v>0</v>
      </c>
      <c r="TQ83" s="39"/>
      <c r="TR83" s="39">
        <v>1</v>
      </c>
      <c r="TS83" s="39" t="s">
        <v>2435</v>
      </c>
      <c r="TT83" s="39">
        <v>0</v>
      </c>
      <c r="TU83" s="39">
        <v>0</v>
      </c>
      <c r="TV83" s="39">
        <v>0</v>
      </c>
      <c r="TW83" s="39">
        <v>0</v>
      </c>
      <c r="TX83" s="39">
        <v>0</v>
      </c>
      <c r="TY83" s="39">
        <v>0</v>
      </c>
      <c r="TZ83" s="39">
        <v>0</v>
      </c>
      <c r="UA83" s="39">
        <v>0</v>
      </c>
      <c r="UB83" s="39">
        <v>1</v>
      </c>
      <c r="UC83" s="39"/>
      <c r="UD83" s="39">
        <f>SUM(TT83+TV83+TW83+TX83)</f>
        <v>0</v>
      </c>
      <c r="UE83" s="39" t="s">
        <v>1241</v>
      </c>
      <c r="UF83" s="39">
        <v>0</v>
      </c>
      <c r="UG83" s="39">
        <v>0</v>
      </c>
      <c r="UH83" s="39">
        <v>0</v>
      </c>
      <c r="UI83" s="39">
        <v>0</v>
      </c>
      <c r="UJ83" s="39">
        <v>1</v>
      </c>
      <c r="UK83" s="39">
        <v>0</v>
      </c>
      <c r="UL83" s="39">
        <v>1</v>
      </c>
      <c r="UM83" s="39" t="s">
        <v>2418</v>
      </c>
      <c r="UN83" s="39">
        <v>0</v>
      </c>
      <c r="UO83" s="39" t="s">
        <v>383</v>
      </c>
      <c r="UP83" s="39" t="s">
        <v>383</v>
      </c>
      <c r="UQ83" s="39" t="s">
        <v>383</v>
      </c>
      <c r="UR83" s="39" t="s">
        <v>383</v>
      </c>
      <c r="US83" s="39" t="s">
        <v>383</v>
      </c>
      <c r="UT83" s="39" t="s">
        <v>383</v>
      </c>
      <c r="UU83" s="39" t="s">
        <v>383</v>
      </c>
      <c r="UV83" s="39">
        <v>0</v>
      </c>
      <c r="UW83" s="39"/>
      <c r="UX83" s="39" t="s">
        <v>3370</v>
      </c>
      <c r="UY83" s="39" t="s">
        <v>2846</v>
      </c>
      <c r="UZ83" s="39">
        <v>1</v>
      </c>
      <c r="VA83" s="39">
        <v>0</v>
      </c>
      <c r="VB83" s="39">
        <v>0</v>
      </c>
      <c r="VC83" s="39">
        <v>0</v>
      </c>
      <c r="VD83" s="39">
        <v>0</v>
      </c>
      <c r="VE83" s="39">
        <v>0</v>
      </c>
      <c r="VF83" s="39">
        <v>0</v>
      </c>
      <c r="VG83" s="39">
        <v>0</v>
      </c>
      <c r="VH83" s="39"/>
      <c r="VI83" s="39">
        <v>1</v>
      </c>
      <c r="VJ83" s="39">
        <v>0</v>
      </c>
      <c r="VK83" s="39">
        <v>0</v>
      </c>
      <c r="VL83" s="39"/>
      <c r="VM83" s="39">
        <v>0</v>
      </c>
      <c r="VN83" s="39">
        <v>0</v>
      </c>
      <c r="VO83" s="39"/>
      <c r="VP83" s="39">
        <v>0</v>
      </c>
      <c r="VQ83" s="39">
        <v>0</v>
      </c>
      <c r="VR83" s="39">
        <v>1</v>
      </c>
      <c r="VS83" s="39">
        <v>1</v>
      </c>
      <c r="VT83" s="39">
        <v>2</v>
      </c>
      <c r="VU83" s="39">
        <v>0</v>
      </c>
      <c r="VV83" s="39"/>
      <c r="VW83" s="39" t="s">
        <v>2678</v>
      </c>
      <c r="VX83" s="39">
        <v>0</v>
      </c>
      <c r="VY83" s="39">
        <v>0</v>
      </c>
      <c r="VZ83" s="39">
        <v>0</v>
      </c>
      <c r="WA83" s="39">
        <v>0</v>
      </c>
      <c r="WB83" s="39">
        <v>0</v>
      </c>
      <c r="WC83" s="39">
        <v>0</v>
      </c>
      <c r="WD83" s="39">
        <v>0</v>
      </c>
      <c r="WE83" s="39">
        <v>0</v>
      </c>
      <c r="WF83" s="39">
        <v>0</v>
      </c>
      <c r="WG83" s="39">
        <v>1</v>
      </c>
      <c r="WH83" s="39">
        <v>0</v>
      </c>
      <c r="WI83" s="39">
        <v>0</v>
      </c>
      <c r="WJ83" s="39">
        <v>0</v>
      </c>
      <c r="WK83" s="39">
        <v>0</v>
      </c>
      <c r="WL83" s="39"/>
      <c r="WM83" s="39"/>
      <c r="WN83" s="39"/>
      <c r="WO83" s="39">
        <f t="shared" si="8"/>
        <v>0</v>
      </c>
      <c r="WP83" s="39" t="s">
        <v>2593</v>
      </c>
      <c r="WQ83" s="39"/>
      <c r="WR83" s="39" t="s">
        <v>1979</v>
      </c>
      <c r="WS83" s="39">
        <v>0</v>
      </c>
      <c r="WT83" s="39">
        <v>0</v>
      </c>
      <c r="WU83" s="39">
        <v>0</v>
      </c>
      <c r="WV83" s="39">
        <v>0</v>
      </c>
      <c r="WW83" s="39">
        <v>0</v>
      </c>
      <c r="WX83" s="39">
        <v>0</v>
      </c>
      <c r="WY83" s="39">
        <v>0</v>
      </c>
      <c r="WZ83" s="39">
        <v>1</v>
      </c>
      <c r="XA83" s="39">
        <v>0</v>
      </c>
      <c r="XB83" s="39">
        <v>0</v>
      </c>
      <c r="XC83" s="39">
        <v>0</v>
      </c>
      <c r="XD83" s="39" t="s">
        <v>1147</v>
      </c>
      <c r="XE83" s="39"/>
      <c r="XF83" s="39">
        <f t="shared" si="5"/>
        <v>0</v>
      </c>
      <c r="XG83" s="39" t="s">
        <v>1979</v>
      </c>
      <c r="XH83" s="39">
        <v>0</v>
      </c>
      <c r="XI83" s="39">
        <v>0</v>
      </c>
      <c r="XJ83" s="39">
        <v>0</v>
      </c>
      <c r="XK83" s="39">
        <v>0</v>
      </c>
      <c r="XL83" s="39">
        <v>1</v>
      </c>
      <c r="XM83" s="39" t="s">
        <v>4010</v>
      </c>
      <c r="XN83" s="39"/>
      <c r="XO83" s="57" t="e">
        <f>SUM(XF83+WO83+VA83+UD83+TR83+TD83+#REF!)</f>
        <v>#REF!</v>
      </c>
      <c r="XP83" s="57">
        <v>3</v>
      </c>
      <c r="XQ83" s="56">
        <v>0</v>
      </c>
    </row>
    <row r="84" spans="1:641" ht="15" customHeight="1" x14ac:dyDescent="0.2">
      <c r="A84" s="39" t="s">
        <v>4327</v>
      </c>
      <c r="B84" s="39" t="s">
        <v>1469</v>
      </c>
      <c r="C84" s="52" t="s">
        <v>1486</v>
      </c>
      <c r="D84" s="39" t="s">
        <v>2394</v>
      </c>
      <c r="E84" s="52" t="s">
        <v>4328</v>
      </c>
      <c r="F84" s="52" t="s">
        <v>4361</v>
      </c>
      <c r="G84" s="79">
        <v>9.1648300000000003</v>
      </c>
      <c r="H84" s="79">
        <v>-79.149944000000005</v>
      </c>
      <c r="I84" s="52">
        <v>9.1646359999999998</v>
      </c>
      <c r="J84" s="52">
        <v>-79.149801999999994</v>
      </c>
      <c r="K84" s="79">
        <v>-79.149944000000005</v>
      </c>
      <c r="L84" s="80">
        <v>50.700000762899997</v>
      </c>
      <c r="M84" s="40">
        <v>10.5</v>
      </c>
      <c r="N84" s="39"/>
      <c r="O84" s="41">
        <v>5</v>
      </c>
      <c r="P84" s="39" t="s">
        <v>4362</v>
      </c>
      <c r="Q84" s="39">
        <v>1</v>
      </c>
      <c r="R84" s="41">
        <v>35</v>
      </c>
      <c r="S84" s="39">
        <v>2</v>
      </c>
      <c r="T84" s="39">
        <v>2</v>
      </c>
      <c r="U84" s="39" t="s">
        <v>4363</v>
      </c>
      <c r="V84" s="39" t="s">
        <v>2489</v>
      </c>
      <c r="W84" s="39" t="s">
        <v>2456</v>
      </c>
      <c r="X84" s="39" t="s">
        <v>383</v>
      </c>
      <c r="Y84" s="39" t="s">
        <v>2581</v>
      </c>
      <c r="Z84" s="39">
        <v>0</v>
      </c>
      <c r="AA84" s="39">
        <v>1</v>
      </c>
      <c r="AB84" s="39">
        <v>0</v>
      </c>
      <c r="AC84" s="39">
        <v>0</v>
      </c>
      <c r="AD84" s="39">
        <v>0</v>
      </c>
      <c r="AE84" s="39">
        <v>0</v>
      </c>
      <c r="AF84" s="39">
        <v>0</v>
      </c>
      <c r="AG84" s="39" t="s">
        <v>2401</v>
      </c>
      <c r="AH84" s="39" t="s">
        <v>383</v>
      </c>
      <c r="AI84" s="39">
        <v>0</v>
      </c>
      <c r="AJ84" s="39">
        <v>0</v>
      </c>
      <c r="AK84" s="39">
        <v>0</v>
      </c>
      <c r="AL84" s="39">
        <v>1</v>
      </c>
      <c r="AM84" s="39">
        <v>0</v>
      </c>
      <c r="AN84" s="39">
        <v>0</v>
      </c>
      <c r="AO84" s="39">
        <v>0</v>
      </c>
      <c r="AP84" s="39" t="s">
        <v>2600</v>
      </c>
      <c r="AQ84" s="39">
        <v>0</v>
      </c>
      <c r="AR84" s="39"/>
      <c r="AS84" s="39">
        <v>3</v>
      </c>
      <c r="AT84" s="39">
        <v>28</v>
      </c>
      <c r="AU84" s="39">
        <v>6</v>
      </c>
      <c r="AV84" s="39" t="s">
        <v>4364</v>
      </c>
      <c r="AW84" s="39">
        <v>1</v>
      </c>
      <c r="AX84" s="39" t="s">
        <v>383</v>
      </c>
      <c r="AY84" s="39">
        <v>1</v>
      </c>
      <c r="AZ84" s="39">
        <v>0</v>
      </c>
      <c r="BA84" s="39">
        <v>0</v>
      </c>
      <c r="BB84" s="39">
        <v>0</v>
      </c>
      <c r="BC84" s="39"/>
      <c r="BD84" s="39">
        <v>2</v>
      </c>
      <c r="BE84" s="39" t="s">
        <v>383</v>
      </c>
      <c r="BF84" s="39">
        <v>0</v>
      </c>
      <c r="BG84" s="39">
        <v>1</v>
      </c>
      <c r="BH84" s="39">
        <v>0</v>
      </c>
      <c r="BI84" s="39">
        <v>0</v>
      </c>
      <c r="BJ84" s="39"/>
      <c r="BK84" s="39">
        <v>4</v>
      </c>
      <c r="BL84" s="39">
        <v>1</v>
      </c>
      <c r="BM84" s="64" t="s">
        <v>383</v>
      </c>
      <c r="BN84" s="39">
        <v>1</v>
      </c>
      <c r="BO84" s="39">
        <v>0</v>
      </c>
      <c r="BP84" s="39">
        <v>0</v>
      </c>
      <c r="BQ84" s="39">
        <v>0</v>
      </c>
      <c r="BR84" s="39">
        <v>0</v>
      </c>
      <c r="BS84" s="39">
        <v>0</v>
      </c>
      <c r="BT84" s="39">
        <v>0</v>
      </c>
      <c r="BU84" s="39"/>
      <c r="BV84" s="39">
        <v>5</v>
      </c>
      <c r="BW84" s="39">
        <v>3</v>
      </c>
      <c r="BX84" s="39"/>
      <c r="BY84" s="39">
        <v>0</v>
      </c>
      <c r="BZ84" s="39">
        <v>0</v>
      </c>
      <c r="CA84" s="39">
        <v>1</v>
      </c>
      <c r="CB84" s="39">
        <v>0</v>
      </c>
      <c r="CC84" s="39"/>
      <c r="CD84" s="39">
        <v>4</v>
      </c>
      <c r="CE84" s="39">
        <v>0</v>
      </c>
      <c r="CF84" s="39"/>
      <c r="CG84" s="39">
        <v>2</v>
      </c>
      <c r="CH84" s="39"/>
      <c r="CI84" s="39">
        <v>3</v>
      </c>
      <c r="CJ84" s="39">
        <v>3</v>
      </c>
      <c r="CK84" s="39"/>
      <c r="CL84" s="39" t="s">
        <v>2404</v>
      </c>
      <c r="CM84" s="39"/>
      <c r="CN84" s="39">
        <v>1</v>
      </c>
      <c r="CO84" s="39">
        <v>1</v>
      </c>
      <c r="CP84" s="39">
        <v>1</v>
      </c>
      <c r="CQ84" s="39"/>
      <c r="CR84" s="39">
        <v>0</v>
      </c>
      <c r="CS84" s="39"/>
      <c r="CT84" s="39">
        <v>0</v>
      </c>
      <c r="CU84" s="39">
        <v>1</v>
      </c>
      <c r="CV84" s="39">
        <v>1</v>
      </c>
      <c r="CW84" s="39"/>
      <c r="CX84" s="39">
        <v>0</v>
      </c>
      <c r="CY84" s="39">
        <v>1</v>
      </c>
      <c r="CZ84" s="39">
        <v>1</v>
      </c>
      <c r="DA84" s="39">
        <v>0</v>
      </c>
      <c r="DB84" s="39"/>
      <c r="DC84" s="39">
        <v>0</v>
      </c>
      <c r="DD84" s="39"/>
      <c r="DE84" s="39">
        <v>1</v>
      </c>
      <c r="DF84" s="39">
        <v>1</v>
      </c>
      <c r="DG84" s="39">
        <v>1</v>
      </c>
      <c r="DH84" s="39">
        <v>1</v>
      </c>
      <c r="DI84" s="39">
        <v>1</v>
      </c>
      <c r="DJ84" s="39">
        <v>1</v>
      </c>
      <c r="DK84" s="39"/>
      <c r="DL84" s="39">
        <v>0</v>
      </c>
      <c r="DM84" s="39"/>
      <c r="DN84" s="39">
        <v>0</v>
      </c>
      <c r="DO84" s="39"/>
      <c r="DP84" s="39">
        <v>1</v>
      </c>
      <c r="DQ84" s="39">
        <v>2</v>
      </c>
      <c r="DR84" s="39">
        <v>1</v>
      </c>
      <c r="DS84" s="39">
        <v>1</v>
      </c>
      <c r="DT84" s="39">
        <v>1</v>
      </c>
      <c r="DU84" s="39">
        <v>1</v>
      </c>
      <c r="DV84" s="39">
        <v>0</v>
      </c>
      <c r="DW84" s="39"/>
      <c r="DX84" s="39">
        <v>0</v>
      </c>
      <c r="DY84" s="39"/>
      <c r="DZ84" s="39">
        <v>0</v>
      </c>
      <c r="EA84" s="39"/>
      <c r="EB84" s="39">
        <v>2</v>
      </c>
      <c r="EC84" s="39">
        <v>0</v>
      </c>
      <c r="ED84" s="39" t="s">
        <v>383</v>
      </c>
      <c r="EE84" s="39" t="s">
        <v>383</v>
      </c>
      <c r="EF84" s="39" t="s">
        <v>383</v>
      </c>
      <c r="EG84" s="39"/>
      <c r="EH84" s="39">
        <v>1</v>
      </c>
      <c r="EI84" s="39" t="s">
        <v>2409</v>
      </c>
      <c r="EJ84" s="39" t="s">
        <v>2409</v>
      </c>
      <c r="EK84" s="39" t="s">
        <v>2462</v>
      </c>
      <c r="EL84" s="39" t="s">
        <v>4365</v>
      </c>
      <c r="EM84" s="39" t="s">
        <v>2464</v>
      </c>
      <c r="EN84" s="39">
        <v>0</v>
      </c>
      <c r="EO84" s="39">
        <v>1</v>
      </c>
      <c r="EP84" s="39" t="s">
        <v>2498</v>
      </c>
      <c r="EQ84" s="39" t="s">
        <v>2498</v>
      </c>
      <c r="ER84" s="39" t="s">
        <v>2466</v>
      </c>
      <c r="ES84" s="39" t="s">
        <v>4366</v>
      </c>
      <c r="ET84" s="39" t="s">
        <v>2415</v>
      </c>
      <c r="EU84" s="39" t="s">
        <v>383</v>
      </c>
      <c r="EV84" s="39">
        <v>1</v>
      </c>
      <c r="EW84" s="39" t="s">
        <v>2409</v>
      </c>
      <c r="EX84" s="39" t="s">
        <v>2409</v>
      </c>
      <c r="EY84" s="39" t="s">
        <v>2462</v>
      </c>
      <c r="EZ84" s="39" t="s">
        <v>4367</v>
      </c>
      <c r="FA84" s="39" t="s">
        <v>2464</v>
      </c>
      <c r="FB84" s="39" t="s">
        <v>383</v>
      </c>
      <c r="FC84" s="39">
        <v>0</v>
      </c>
      <c r="FD84" s="39" t="s">
        <v>383</v>
      </c>
      <c r="FE84" s="39" t="s">
        <v>383</v>
      </c>
      <c r="FF84" s="39" t="s">
        <v>383</v>
      </c>
      <c r="FG84" s="39" t="s">
        <v>383</v>
      </c>
      <c r="FH84" s="39" t="s">
        <v>383</v>
      </c>
      <c r="FI84" s="39" t="s">
        <v>383</v>
      </c>
      <c r="FJ84" s="39">
        <v>1</v>
      </c>
      <c r="FK84" s="39" t="s">
        <v>2498</v>
      </c>
      <c r="FL84" s="39" t="s">
        <v>2498</v>
      </c>
      <c r="FM84" s="39" t="s">
        <v>2466</v>
      </c>
      <c r="FN84" s="39" t="s">
        <v>4368</v>
      </c>
      <c r="FO84" s="39" t="s">
        <v>2415</v>
      </c>
      <c r="FP84" s="39" t="s">
        <v>383</v>
      </c>
      <c r="FQ84" s="39">
        <v>0</v>
      </c>
      <c r="FR84" s="39" t="s">
        <v>383</v>
      </c>
      <c r="FS84" s="39" t="s">
        <v>383</v>
      </c>
      <c r="FT84" s="39" t="s">
        <v>383</v>
      </c>
      <c r="FU84" s="39" t="s">
        <v>383</v>
      </c>
      <c r="FV84" s="39" t="s">
        <v>383</v>
      </c>
      <c r="FW84" s="39" t="s">
        <v>383</v>
      </c>
      <c r="FX84" s="39">
        <v>0</v>
      </c>
      <c r="FY84" s="39" t="s">
        <v>383</v>
      </c>
      <c r="FZ84" s="39" t="s">
        <v>383</v>
      </c>
      <c r="GA84" s="39" t="s">
        <v>383</v>
      </c>
      <c r="GB84" s="39" t="s">
        <v>383</v>
      </c>
      <c r="GC84" s="39" t="s">
        <v>383</v>
      </c>
      <c r="GD84" s="39" t="s">
        <v>383</v>
      </c>
      <c r="GE84" s="39">
        <v>1</v>
      </c>
      <c r="GF84" s="39" t="s">
        <v>2498</v>
      </c>
      <c r="GG84" s="39" t="s">
        <v>2498</v>
      </c>
      <c r="GH84" s="39" t="s">
        <v>2466</v>
      </c>
      <c r="GI84" s="39" t="s">
        <v>4369</v>
      </c>
      <c r="GJ84" s="39" t="s">
        <v>2464</v>
      </c>
      <c r="GK84" s="39" t="s">
        <v>383</v>
      </c>
      <c r="GL84" s="39" t="s">
        <v>383</v>
      </c>
      <c r="GM84" s="39" t="s">
        <v>383</v>
      </c>
      <c r="GN84" s="39" t="s">
        <v>383</v>
      </c>
      <c r="GO84" s="39" t="s">
        <v>383</v>
      </c>
      <c r="GP84" s="39" t="s">
        <v>383</v>
      </c>
      <c r="GQ84" s="39" t="s">
        <v>383</v>
      </c>
      <c r="GR84" s="39" t="s">
        <v>383</v>
      </c>
      <c r="GS84" s="39" t="s">
        <v>383</v>
      </c>
      <c r="GT84" s="39">
        <v>0</v>
      </c>
      <c r="GU84" s="39" t="s">
        <v>383</v>
      </c>
      <c r="GV84" s="39"/>
      <c r="GW84" s="39">
        <v>1</v>
      </c>
      <c r="GX84" s="39">
        <v>5</v>
      </c>
      <c r="GY84" s="39" t="s">
        <v>383</v>
      </c>
      <c r="GZ84" s="39">
        <v>1</v>
      </c>
      <c r="HA84" s="39">
        <v>5</v>
      </c>
      <c r="HB84" s="39"/>
      <c r="HC84" s="39">
        <v>0</v>
      </c>
      <c r="HD84" s="39" t="s">
        <v>383</v>
      </c>
      <c r="HE84" s="39"/>
      <c r="HF84" s="39">
        <v>0</v>
      </c>
      <c r="HG84" s="39" t="s">
        <v>383</v>
      </c>
      <c r="HH84" s="39"/>
      <c r="HI84" s="39">
        <v>1</v>
      </c>
      <c r="HJ84" s="39">
        <v>10</v>
      </c>
      <c r="HK84" s="39"/>
      <c r="HL84" s="39">
        <v>0</v>
      </c>
      <c r="HM84" s="39" t="s">
        <v>383</v>
      </c>
      <c r="HN84" s="39"/>
      <c r="HO84" s="39">
        <v>0</v>
      </c>
      <c r="HP84" s="39" t="s">
        <v>383</v>
      </c>
      <c r="HQ84" s="39">
        <v>0</v>
      </c>
      <c r="HR84" s="39" t="s">
        <v>383</v>
      </c>
      <c r="HS84" s="39">
        <v>1</v>
      </c>
      <c r="HT84" s="39" t="s">
        <v>4370</v>
      </c>
      <c r="HU84" s="39">
        <v>10</v>
      </c>
      <c r="HV84" s="39" t="s">
        <v>383</v>
      </c>
      <c r="HW84" s="39"/>
      <c r="HX84" s="39" t="s">
        <v>383</v>
      </c>
      <c r="HY84" s="39" t="s">
        <v>2472</v>
      </c>
      <c r="HZ84" s="39"/>
      <c r="IA84" s="39" t="s">
        <v>1734</v>
      </c>
      <c r="IB84" s="39"/>
      <c r="IC84" s="39">
        <v>0</v>
      </c>
      <c r="ID84" s="39">
        <v>0</v>
      </c>
      <c r="IE84" s="39" t="s">
        <v>383</v>
      </c>
      <c r="IF84" s="39" t="s">
        <v>383</v>
      </c>
      <c r="IG84" s="39">
        <v>0</v>
      </c>
      <c r="IH84" s="39">
        <v>0</v>
      </c>
      <c r="II84" s="39" t="s">
        <v>383</v>
      </c>
      <c r="IJ84" s="39" t="s">
        <v>383</v>
      </c>
      <c r="IK84" s="39" t="s">
        <v>383</v>
      </c>
      <c r="IL84" s="39">
        <v>0</v>
      </c>
      <c r="IM84" s="39">
        <v>0</v>
      </c>
      <c r="IN84" s="39" t="s">
        <v>383</v>
      </c>
      <c r="IO84" s="39" t="s">
        <v>383</v>
      </c>
      <c r="IP84" s="39" t="s">
        <v>383</v>
      </c>
      <c r="IQ84" s="39">
        <v>0</v>
      </c>
      <c r="IR84" s="39">
        <v>0</v>
      </c>
      <c r="IS84" s="39" t="s">
        <v>383</v>
      </c>
      <c r="IT84" s="39" t="s">
        <v>383</v>
      </c>
      <c r="IU84" s="39" t="s">
        <v>383</v>
      </c>
      <c r="IV84" s="39">
        <v>0</v>
      </c>
      <c r="IW84" s="39">
        <v>0</v>
      </c>
      <c r="IX84" s="39" t="s">
        <v>383</v>
      </c>
      <c r="IY84" s="39" t="s">
        <v>383</v>
      </c>
      <c r="IZ84" s="39" t="s">
        <v>383</v>
      </c>
      <c r="JA84" s="39">
        <v>1</v>
      </c>
      <c r="JB84" s="39">
        <v>4</v>
      </c>
      <c r="JC84" s="39">
        <v>1</v>
      </c>
      <c r="JD84" s="39">
        <v>1</v>
      </c>
      <c r="JE84" s="39">
        <v>1</v>
      </c>
      <c r="JF84" s="39">
        <v>0</v>
      </c>
      <c r="JG84" s="39">
        <v>0</v>
      </c>
      <c r="JH84" s="39" t="s">
        <v>383</v>
      </c>
      <c r="JI84" s="39" t="s">
        <v>383</v>
      </c>
      <c r="JJ84" s="39">
        <v>0</v>
      </c>
      <c r="JK84" s="39">
        <v>0</v>
      </c>
      <c r="JL84" s="39" t="s">
        <v>383</v>
      </c>
      <c r="JM84" s="39" t="s">
        <v>383</v>
      </c>
      <c r="JN84" s="39" t="s">
        <v>2418</v>
      </c>
      <c r="JO84" s="39">
        <v>1</v>
      </c>
      <c r="JP84" s="39">
        <v>2</v>
      </c>
      <c r="JQ84" s="39">
        <v>2</v>
      </c>
      <c r="JR84" s="39">
        <v>0</v>
      </c>
      <c r="JS84" s="39">
        <v>0</v>
      </c>
      <c r="JT84" s="39">
        <v>1</v>
      </c>
      <c r="JU84" s="39">
        <v>1</v>
      </c>
      <c r="JV84" s="39">
        <v>1</v>
      </c>
      <c r="JW84" s="39">
        <v>1</v>
      </c>
      <c r="JX84" s="39">
        <v>2</v>
      </c>
      <c r="JY84" s="39">
        <v>0</v>
      </c>
      <c r="JZ84" s="39">
        <v>2</v>
      </c>
      <c r="KA84" s="39">
        <v>1</v>
      </c>
      <c r="KB84" s="39">
        <v>1</v>
      </c>
      <c r="KC84" s="39">
        <v>0</v>
      </c>
      <c r="KD84" s="39">
        <v>1</v>
      </c>
      <c r="KE84" s="39">
        <v>0</v>
      </c>
      <c r="KF84" s="39"/>
      <c r="KG84" s="39"/>
      <c r="KH84" s="39">
        <v>0</v>
      </c>
      <c r="KI84" s="39"/>
      <c r="KJ84" s="39"/>
      <c r="KK84" s="39">
        <v>8</v>
      </c>
      <c r="KL84" s="39"/>
      <c r="KM84" s="39"/>
      <c r="KN84" s="39">
        <v>0</v>
      </c>
      <c r="KO84" s="39"/>
      <c r="KP84" s="39"/>
      <c r="KQ84" s="39">
        <v>1</v>
      </c>
      <c r="KR84" s="39">
        <v>480</v>
      </c>
      <c r="KS84" s="39" t="s">
        <v>4371</v>
      </c>
      <c r="KT84" s="39" t="s">
        <v>4372</v>
      </c>
      <c r="KU84" s="39">
        <v>0</v>
      </c>
      <c r="KV84" s="39">
        <v>0</v>
      </c>
      <c r="KW84" s="39">
        <v>0</v>
      </c>
      <c r="KX84" s="39">
        <v>0</v>
      </c>
      <c r="KY84" s="39">
        <v>0</v>
      </c>
      <c r="KZ84" s="39">
        <v>0</v>
      </c>
      <c r="LA84" s="39">
        <v>0</v>
      </c>
      <c r="LB84" s="39">
        <v>0</v>
      </c>
      <c r="LC84" s="39">
        <v>1</v>
      </c>
      <c r="LD84" s="39" t="s">
        <v>4373</v>
      </c>
      <c r="LE84" s="39">
        <v>2</v>
      </c>
      <c r="LF84" s="39">
        <v>0</v>
      </c>
      <c r="LG84" s="39">
        <v>1</v>
      </c>
      <c r="LH84" s="39">
        <v>0</v>
      </c>
      <c r="LI84" s="39">
        <v>0</v>
      </c>
      <c r="LJ84" s="39"/>
      <c r="LK84" s="39" t="s">
        <v>2421</v>
      </c>
      <c r="LL84" s="39">
        <v>1</v>
      </c>
      <c r="LM84" s="39">
        <v>0</v>
      </c>
      <c r="LN84" s="39">
        <v>0</v>
      </c>
      <c r="LO84" s="39">
        <v>0</v>
      </c>
      <c r="LP84" s="39">
        <v>0</v>
      </c>
      <c r="LQ84" s="39"/>
      <c r="LR84" s="39">
        <v>3</v>
      </c>
      <c r="LS84" s="39" t="s">
        <v>4374</v>
      </c>
      <c r="LT84" s="39">
        <v>0.5</v>
      </c>
      <c r="LU84" s="39" t="s">
        <v>4375</v>
      </c>
      <c r="LV84" s="39">
        <v>1</v>
      </c>
      <c r="LW84" s="39">
        <v>1</v>
      </c>
      <c r="LX84" s="39">
        <v>0</v>
      </c>
      <c r="LY84" s="39"/>
      <c r="LZ84" s="39">
        <v>1</v>
      </c>
      <c r="MA84" s="39">
        <v>1</v>
      </c>
      <c r="MB84" s="39">
        <v>0</v>
      </c>
      <c r="MC84" s="39">
        <v>1</v>
      </c>
      <c r="MD84" s="39">
        <v>0</v>
      </c>
      <c r="ME84" s="39">
        <v>0</v>
      </c>
      <c r="MF84" s="39"/>
      <c r="MG84" s="39">
        <v>0</v>
      </c>
      <c r="MH84" s="39"/>
      <c r="MI84" s="39">
        <v>1</v>
      </c>
      <c r="MJ84" s="39"/>
      <c r="MK84" s="39">
        <v>0</v>
      </c>
      <c r="ML84" s="39">
        <v>1</v>
      </c>
      <c r="MM84" s="39">
        <v>1</v>
      </c>
      <c r="MN84" s="39">
        <v>0</v>
      </c>
      <c r="MO84" s="39"/>
      <c r="MP84" s="39"/>
      <c r="MQ84" s="39">
        <v>0</v>
      </c>
      <c r="MR84" s="39">
        <v>0</v>
      </c>
      <c r="MS84" s="39"/>
      <c r="MT84" s="39"/>
      <c r="MU84" s="39"/>
      <c r="MV84" s="39">
        <v>1</v>
      </c>
      <c r="MW84" s="39" t="s">
        <v>3169</v>
      </c>
      <c r="MX84" s="39">
        <v>1</v>
      </c>
      <c r="MY84" s="39">
        <v>0</v>
      </c>
      <c r="MZ84" s="39">
        <v>0</v>
      </c>
      <c r="NA84" s="39">
        <v>0</v>
      </c>
      <c r="NB84" s="39">
        <v>0</v>
      </c>
      <c r="NC84" s="39">
        <v>0</v>
      </c>
      <c r="ND84" s="39">
        <v>0</v>
      </c>
      <c r="NE84" s="39">
        <v>0</v>
      </c>
      <c r="NF84" s="39">
        <v>0</v>
      </c>
      <c r="NG84" s="39"/>
      <c r="NH84" s="39" t="s">
        <v>4376</v>
      </c>
      <c r="NI84" s="39"/>
      <c r="NJ84" s="39" t="s">
        <v>2428</v>
      </c>
      <c r="NK84" s="39" t="s">
        <v>2428</v>
      </c>
      <c r="NL84" s="39" t="s">
        <v>4377</v>
      </c>
      <c r="NM84" s="39">
        <v>0</v>
      </c>
      <c r="NN84" s="39"/>
      <c r="NO84" s="39"/>
      <c r="NP84" s="39"/>
      <c r="NQ84" s="39"/>
      <c r="NR84" s="39"/>
      <c r="NS84" s="39"/>
      <c r="NT84" s="39"/>
      <c r="NU84" s="39"/>
      <c r="NV84" s="39"/>
      <c r="NW84" s="39">
        <v>0</v>
      </c>
      <c r="NX84" s="39"/>
      <c r="NY84" s="39">
        <v>1</v>
      </c>
      <c r="NZ84" s="39">
        <v>0</v>
      </c>
      <c r="OA84" s="39" t="s">
        <v>2433</v>
      </c>
      <c r="OB84" s="39">
        <v>0</v>
      </c>
      <c r="OC84" s="39">
        <v>0</v>
      </c>
      <c r="OD84" s="39">
        <v>0</v>
      </c>
      <c r="OE84" s="39">
        <v>1</v>
      </c>
      <c r="OF84" s="39">
        <v>0</v>
      </c>
      <c r="OG84" s="39">
        <v>0</v>
      </c>
      <c r="OH84" s="39">
        <v>0</v>
      </c>
      <c r="OI84" s="39">
        <v>0</v>
      </c>
      <c r="OJ84" s="39"/>
      <c r="OK84" s="39">
        <v>1</v>
      </c>
      <c r="OL84" s="39"/>
      <c r="OM84" s="39" t="s">
        <v>2434</v>
      </c>
      <c r="ON84" s="39">
        <v>1</v>
      </c>
      <c r="OO84" s="39">
        <v>0</v>
      </c>
      <c r="OP84" s="39">
        <v>0</v>
      </c>
      <c r="OQ84" s="39">
        <v>0</v>
      </c>
      <c r="OR84" s="39">
        <v>0</v>
      </c>
      <c r="OS84" s="39">
        <v>0</v>
      </c>
      <c r="OT84" s="39">
        <v>0</v>
      </c>
      <c r="OU84" s="39">
        <v>0</v>
      </c>
      <c r="OV84" s="39">
        <v>0</v>
      </c>
      <c r="OW84" s="39">
        <v>0</v>
      </c>
      <c r="OX84" s="39"/>
      <c r="OY84" s="39"/>
      <c r="OZ84" s="39" t="s">
        <v>3774</v>
      </c>
      <c r="PA84" s="39">
        <v>1</v>
      </c>
      <c r="PB84" s="39">
        <v>0</v>
      </c>
      <c r="PC84" s="39">
        <v>0</v>
      </c>
      <c r="PD84" s="39">
        <v>0</v>
      </c>
      <c r="PE84" s="39">
        <v>0</v>
      </c>
      <c r="PF84" s="39">
        <v>0</v>
      </c>
      <c r="PG84" s="39">
        <v>0</v>
      </c>
      <c r="PH84" s="39"/>
      <c r="PI84" s="39">
        <v>1</v>
      </c>
      <c r="PJ84" s="39" t="s">
        <v>2435</v>
      </c>
      <c r="PK84" s="39">
        <v>0</v>
      </c>
      <c r="PL84" s="39">
        <v>0</v>
      </c>
      <c r="PM84" s="39">
        <v>0</v>
      </c>
      <c r="PN84" s="39">
        <v>0</v>
      </c>
      <c r="PO84" s="39">
        <v>0</v>
      </c>
      <c r="PP84" s="39">
        <v>0</v>
      </c>
      <c r="PQ84" s="39">
        <v>0</v>
      </c>
      <c r="PR84" s="39">
        <v>0</v>
      </c>
      <c r="PS84" s="39">
        <v>1</v>
      </c>
      <c r="PT84" s="39"/>
      <c r="PU84" s="39"/>
      <c r="PV84" s="39"/>
      <c r="PW84" s="39">
        <v>0</v>
      </c>
      <c r="PX84" s="39"/>
      <c r="PY84" s="39"/>
      <c r="PZ84" s="39" t="s">
        <v>383</v>
      </c>
      <c r="QA84" s="39" t="s">
        <v>4378</v>
      </c>
      <c r="QB84" s="39" t="s">
        <v>3829</v>
      </c>
      <c r="QC84" s="39" t="s">
        <v>4379</v>
      </c>
      <c r="QD84" s="39">
        <v>1</v>
      </c>
      <c r="QE84" s="39">
        <v>1</v>
      </c>
      <c r="QF84" s="39">
        <v>0</v>
      </c>
      <c r="QG84" s="39">
        <v>0</v>
      </c>
      <c r="QH84" s="39">
        <v>0</v>
      </c>
      <c r="QI84" s="39">
        <v>0</v>
      </c>
      <c r="QJ84" s="39">
        <v>0</v>
      </c>
      <c r="QK84" s="39">
        <v>0</v>
      </c>
      <c r="QL84" s="39"/>
      <c r="QM84" s="39" t="s">
        <v>2442</v>
      </c>
      <c r="QN84" s="39">
        <v>1</v>
      </c>
      <c r="QO84" s="39">
        <v>0</v>
      </c>
      <c r="QP84" s="39">
        <v>0</v>
      </c>
      <c r="QQ84" s="39">
        <v>0</v>
      </c>
      <c r="QR84" s="39">
        <v>0</v>
      </c>
      <c r="QS84" s="39"/>
      <c r="QT84" s="39" t="s">
        <v>2435</v>
      </c>
      <c r="QU84" s="39">
        <v>0</v>
      </c>
      <c r="QV84" s="39">
        <v>0</v>
      </c>
      <c r="QW84" s="39">
        <v>1</v>
      </c>
      <c r="QX84" s="39">
        <v>0</v>
      </c>
      <c r="QY84" s="39">
        <v>0</v>
      </c>
      <c r="QZ84" s="39">
        <v>1</v>
      </c>
      <c r="RA84" s="39">
        <v>0</v>
      </c>
      <c r="RB84" s="39"/>
      <c r="RC84" s="39">
        <v>1</v>
      </c>
      <c r="RD84" s="39">
        <v>0</v>
      </c>
      <c r="RE84" s="39">
        <v>0</v>
      </c>
      <c r="RF84" s="39"/>
      <c r="RG84" s="39">
        <v>0</v>
      </c>
      <c r="RH84" s="39">
        <v>0</v>
      </c>
      <c r="RI84" s="39"/>
      <c r="RJ84" s="39">
        <v>0</v>
      </c>
      <c r="RK84" s="39">
        <v>0</v>
      </c>
      <c r="RL84" s="39"/>
      <c r="RM84" s="39">
        <v>0</v>
      </c>
      <c r="RN84" s="39">
        <v>0</v>
      </c>
      <c r="RO84" s="39"/>
      <c r="RP84" s="39">
        <v>1</v>
      </c>
      <c r="RQ84" s="39" t="s">
        <v>4380</v>
      </c>
      <c r="RR84" s="39" t="s">
        <v>2841</v>
      </c>
      <c r="RS84" s="39">
        <v>1</v>
      </c>
      <c r="RT84" s="39">
        <v>0</v>
      </c>
      <c r="RU84" s="39">
        <v>1</v>
      </c>
      <c r="RV84" s="39">
        <v>0</v>
      </c>
      <c r="RW84" s="39">
        <v>0</v>
      </c>
      <c r="RX84" s="39">
        <v>0</v>
      </c>
      <c r="RY84" s="39">
        <v>0</v>
      </c>
      <c r="RZ84" s="39">
        <v>0</v>
      </c>
      <c r="SA84" s="39">
        <v>0</v>
      </c>
      <c r="SB84" s="39">
        <v>0</v>
      </c>
      <c r="SC84" s="39">
        <v>0</v>
      </c>
      <c r="SD84" s="39">
        <v>0</v>
      </c>
      <c r="SE84" s="39">
        <v>0</v>
      </c>
      <c r="SF84" s="39">
        <v>0</v>
      </c>
      <c r="SG84" s="39"/>
      <c r="SH84" s="39"/>
      <c r="SI84" s="39" t="s">
        <v>2435</v>
      </c>
      <c r="SJ84" s="39">
        <v>0</v>
      </c>
      <c r="SK84" s="39">
        <v>0</v>
      </c>
      <c r="SL84" s="39">
        <v>0</v>
      </c>
      <c r="SM84" s="39">
        <v>0</v>
      </c>
      <c r="SN84" s="39">
        <v>0</v>
      </c>
      <c r="SO84" s="39">
        <v>0</v>
      </c>
      <c r="SP84" s="39">
        <v>0</v>
      </c>
      <c r="SQ84" s="39">
        <v>0</v>
      </c>
      <c r="SR84" s="39">
        <v>0</v>
      </c>
      <c r="SS84" s="39">
        <v>1</v>
      </c>
      <c r="ST84" s="39"/>
      <c r="SU84" s="39" t="s">
        <v>2447</v>
      </c>
      <c r="SV84" s="39">
        <v>1</v>
      </c>
      <c r="SW84" s="39">
        <v>0</v>
      </c>
      <c r="SX84" s="39">
        <v>0</v>
      </c>
      <c r="SY84" s="39">
        <v>0</v>
      </c>
      <c r="SZ84" s="39">
        <v>0</v>
      </c>
      <c r="TA84" s="39"/>
      <c r="TB84" s="39"/>
      <c r="TC84" s="39"/>
      <c r="TD84" s="39">
        <v>1</v>
      </c>
      <c r="TE84" s="64" t="s">
        <v>4381</v>
      </c>
      <c r="TF84" s="39">
        <v>0</v>
      </c>
      <c r="TG84" s="39"/>
      <c r="TH84" s="39" t="s">
        <v>2435</v>
      </c>
      <c r="TI84" s="39">
        <v>0</v>
      </c>
      <c r="TJ84" s="39">
        <v>0</v>
      </c>
      <c r="TK84" s="39">
        <v>0</v>
      </c>
      <c r="TL84" s="39">
        <v>0</v>
      </c>
      <c r="TM84" s="39">
        <v>0</v>
      </c>
      <c r="TN84" s="39">
        <v>0</v>
      </c>
      <c r="TO84" s="39">
        <v>0</v>
      </c>
      <c r="TP84" s="39">
        <v>1</v>
      </c>
      <c r="TQ84" s="39"/>
      <c r="TR84" s="39">
        <v>0</v>
      </c>
      <c r="TS84" s="39" t="s">
        <v>383</v>
      </c>
      <c r="TT84" s="39" t="s">
        <v>383</v>
      </c>
      <c r="TU84" s="39" t="s">
        <v>383</v>
      </c>
      <c r="TV84" s="39" t="s">
        <v>383</v>
      </c>
      <c r="TW84" s="39" t="s">
        <v>383</v>
      </c>
      <c r="TX84" s="39" t="s">
        <v>383</v>
      </c>
      <c r="TY84" s="39" t="s">
        <v>383</v>
      </c>
      <c r="TZ84" s="39" t="s">
        <v>383</v>
      </c>
      <c r="UA84" s="39" t="s">
        <v>383</v>
      </c>
      <c r="UB84" s="39" t="s">
        <v>383</v>
      </c>
      <c r="UC84" s="39"/>
      <c r="UD84" s="39">
        <v>0</v>
      </c>
      <c r="UE84" s="39" t="s">
        <v>383</v>
      </c>
      <c r="UF84" s="39" t="s">
        <v>383</v>
      </c>
      <c r="UG84" s="39" t="s">
        <v>383</v>
      </c>
      <c r="UH84" s="39" t="s">
        <v>383</v>
      </c>
      <c r="UI84" s="39" t="s">
        <v>383</v>
      </c>
      <c r="UJ84" s="39" t="s">
        <v>383</v>
      </c>
      <c r="UK84" s="39" t="s">
        <v>383</v>
      </c>
      <c r="UL84" s="39" t="s">
        <v>383</v>
      </c>
      <c r="UM84" s="39" t="s">
        <v>383</v>
      </c>
      <c r="UN84" s="39" t="s">
        <v>383</v>
      </c>
      <c r="UO84" s="39" t="s">
        <v>383</v>
      </c>
      <c r="UP84" s="39" t="s">
        <v>383</v>
      </c>
      <c r="UQ84" s="39" t="s">
        <v>383</v>
      </c>
      <c r="UR84" s="39" t="s">
        <v>383</v>
      </c>
      <c r="US84" s="39" t="s">
        <v>383</v>
      </c>
      <c r="UT84" s="39" t="s">
        <v>383</v>
      </c>
      <c r="UU84" s="39" t="s">
        <v>383</v>
      </c>
      <c r="UV84" s="39" t="s">
        <v>383</v>
      </c>
      <c r="UW84" s="39" t="s">
        <v>383</v>
      </c>
      <c r="UX84" s="39" t="s">
        <v>383</v>
      </c>
      <c r="UY84" s="39" t="s">
        <v>383</v>
      </c>
      <c r="UZ84" s="39" t="s">
        <v>383</v>
      </c>
      <c r="VA84" s="39">
        <v>0</v>
      </c>
      <c r="VB84" s="39" t="s">
        <v>383</v>
      </c>
      <c r="VC84" s="39" t="s">
        <v>383</v>
      </c>
      <c r="VD84" s="39" t="s">
        <v>383</v>
      </c>
      <c r="VE84" s="39" t="s">
        <v>383</v>
      </c>
      <c r="VF84" s="39" t="s">
        <v>383</v>
      </c>
      <c r="VG84" s="39" t="s">
        <v>383</v>
      </c>
      <c r="VH84" s="39"/>
      <c r="VI84" s="39">
        <v>0</v>
      </c>
      <c r="VJ84" s="39" t="s">
        <v>383</v>
      </c>
      <c r="VK84" s="39" t="s">
        <v>383</v>
      </c>
      <c r="VL84" s="39" t="s">
        <v>383</v>
      </c>
      <c r="VM84" s="39" t="s">
        <v>383</v>
      </c>
      <c r="VN84" s="39" t="s">
        <v>383</v>
      </c>
      <c r="VO84" s="39" t="s">
        <v>383</v>
      </c>
      <c r="VP84" s="39" t="s">
        <v>383</v>
      </c>
      <c r="VQ84" s="39" t="s">
        <v>383</v>
      </c>
      <c r="VR84" s="39" t="s">
        <v>383</v>
      </c>
      <c r="VS84" s="39" t="s">
        <v>383</v>
      </c>
      <c r="VT84" s="39" t="s">
        <v>383</v>
      </c>
      <c r="VU84" s="39"/>
      <c r="VV84" s="39"/>
      <c r="VW84" s="39" t="s">
        <v>2741</v>
      </c>
      <c r="VX84" s="39">
        <v>0</v>
      </c>
      <c r="VY84" s="39">
        <v>1</v>
      </c>
      <c r="VZ84" s="39">
        <v>0</v>
      </c>
      <c r="WA84" s="39">
        <v>0</v>
      </c>
      <c r="WB84" s="39">
        <v>0</v>
      </c>
      <c r="WC84" s="39">
        <v>0</v>
      </c>
      <c r="WD84" s="39">
        <v>0</v>
      </c>
      <c r="WE84" s="39">
        <v>0</v>
      </c>
      <c r="WF84" s="39">
        <v>0</v>
      </c>
      <c r="WG84" s="39">
        <v>0</v>
      </c>
      <c r="WH84" s="39">
        <v>0</v>
      </c>
      <c r="WI84" s="39">
        <v>0</v>
      </c>
      <c r="WJ84" s="39">
        <v>0</v>
      </c>
      <c r="WK84" s="39">
        <v>1</v>
      </c>
      <c r="WL84" s="39" t="s">
        <v>2540</v>
      </c>
      <c r="WM84" s="39" t="s">
        <v>2541</v>
      </c>
      <c r="WN84" s="39"/>
      <c r="WO84" s="39">
        <f t="shared" si="8"/>
        <v>1</v>
      </c>
      <c r="WP84" s="39" t="s">
        <v>2593</v>
      </c>
      <c r="WQ84" s="39"/>
      <c r="WR84" s="39" t="s">
        <v>2435</v>
      </c>
      <c r="WS84" s="39">
        <v>0</v>
      </c>
      <c r="WT84" s="39">
        <v>0</v>
      </c>
      <c r="WU84" s="39">
        <v>0</v>
      </c>
      <c r="WV84" s="39">
        <v>0</v>
      </c>
      <c r="WW84" s="39">
        <v>0</v>
      </c>
      <c r="WX84" s="39">
        <v>0</v>
      </c>
      <c r="WY84" s="39">
        <v>0</v>
      </c>
      <c r="WZ84" s="39">
        <v>0</v>
      </c>
      <c r="XA84" s="39">
        <v>0</v>
      </c>
      <c r="XB84" s="39">
        <v>1</v>
      </c>
      <c r="XC84" s="39">
        <v>0</v>
      </c>
      <c r="XD84" s="39"/>
      <c r="XE84" s="39"/>
      <c r="XF84" s="39">
        <f t="shared" si="5"/>
        <v>0</v>
      </c>
      <c r="XG84" s="39" t="s">
        <v>2447</v>
      </c>
      <c r="XH84" s="39">
        <v>1</v>
      </c>
      <c r="XI84" s="39">
        <v>0</v>
      </c>
      <c r="XJ84" s="39">
        <v>0</v>
      </c>
      <c r="XK84" s="39">
        <v>0</v>
      </c>
      <c r="XL84" s="39">
        <v>0</v>
      </c>
      <c r="XM84" s="39"/>
      <c r="XN84" s="39"/>
      <c r="XO84" s="57" t="e">
        <f>SUM(XF84+WO84+VA84+UD84+TR84+TD84+#REF!)</f>
        <v>#REF!</v>
      </c>
      <c r="XP84" s="57">
        <v>2</v>
      </c>
      <c r="XQ84" s="56">
        <v>0</v>
      </c>
    </row>
    <row r="85" spans="1:641" ht="15" customHeight="1" x14ac:dyDescent="0.2">
      <c r="A85" s="39" t="s">
        <v>383</v>
      </c>
      <c r="B85" s="39" t="s">
        <v>1469</v>
      </c>
      <c r="C85" s="52" t="s">
        <v>1489</v>
      </c>
      <c r="D85" s="39" t="s">
        <v>2722</v>
      </c>
      <c r="E85" s="52" t="s">
        <v>4328</v>
      </c>
      <c r="F85" s="52" t="s">
        <v>4382</v>
      </c>
      <c r="G85" s="79">
        <v>9.1646830000000001</v>
      </c>
      <c r="H85" s="79">
        <v>-79.150276000000005</v>
      </c>
      <c r="I85" s="52">
        <v>9.1647970000000001</v>
      </c>
      <c r="J85" s="52">
        <v>-79.150278</v>
      </c>
      <c r="K85" s="79">
        <v>-79.150276000000005</v>
      </c>
      <c r="L85" s="80">
        <v>20.7999992371</v>
      </c>
      <c r="M85" s="40">
        <v>12.5</v>
      </c>
      <c r="N85" s="39"/>
      <c r="O85" s="41">
        <v>3</v>
      </c>
      <c r="P85" s="39" t="s">
        <v>4383</v>
      </c>
      <c r="Q85" s="39">
        <v>1</v>
      </c>
      <c r="R85" s="41">
        <v>28</v>
      </c>
      <c r="S85" s="39">
        <v>4</v>
      </c>
      <c r="T85" s="39">
        <v>2</v>
      </c>
      <c r="U85" s="39" t="s">
        <v>2397</v>
      </c>
      <c r="V85" s="39" t="s">
        <v>4384</v>
      </c>
      <c r="W85" s="39" t="s">
        <v>1979</v>
      </c>
      <c r="X85" s="39" t="s">
        <v>383</v>
      </c>
      <c r="Y85" s="39" t="s">
        <v>4385</v>
      </c>
      <c r="Z85" s="39">
        <v>0</v>
      </c>
      <c r="AA85" s="39">
        <v>0</v>
      </c>
      <c r="AB85" s="39">
        <v>0</v>
      </c>
      <c r="AC85" s="39">
        <v>0</v>
      </c>
      <c r="AD85" s="39">
        <v>0</v>
      </c>
      <c r="AE85" s="39">
        <v>0</v>
      </c>
      <c r="AF85" s="39">
        <v>1</v>
      </c>
      <c r="AG85" s="39" t="s">
        <v>1979</v>
      </c>
      <c r="AH85" s="39" t="s">
        <v>383</v>
      </c>
      <c r="AI85" s="39">
        <v>0</v>
      </c>
      <c r="AJ85" s="39">
        <v>0</v>
      </c>
      <c r="AK85" s="39">
        <v>0</v>
      </c>
      <c r="AL85" s="39">
        <v>0</v>
      </c>
      <c r="AM85" s="39">
        <v>0</v>
      </c>
      <c r="AN85" s="39">
        <v>0</v>
      </c>
      <c r="AO85" s="39">
        <v>1</v>
      </c>
      <c r="AP85" s="39" t="s">
        <v>2600</v>
      </c>
      <c r="AQ85" s="39">
        <v>0</v>
      </c>
      <c r="AR85" s="39"/>
      <c r="AS85" s="39">
        <v>10</v>
      </c>
      <c r="AT85" s="39">
        <v>12</v>
      </c>
      <c r="AU85" s="39">
        <v>3</v>
      </c>
      <c r="AV85" s="39"/>
      <c r="AW85" s="39">
        <v>1</v>
      </c>
      <c r="AX85" s="39" t="s">
        <v>383</v>
      </c>
      <c r="AY85" s="39">
        <v>1</v>
      </c>
      <c r="AZ85" s="39">
        <v>0</v>
      </c>
      <c r="BA85" s="39">
        <v>0</v>
      </c>
      <c r="BB85" s="39">
        <v>0</v>
      </c>
      <c r="BC85" s="39"/>
      <c r="BD85" s="39">
        <v>2</v>
      </c>
      <c r="BE85" s="39" t="s">
        <v>383</v>
      </c>
      <c r="BF85" s="39">
        <v>0</v>
      </c>
      <c r="BG85" s="39">
        <v>1</v>
      </c>
      <c r="BH85" s="39">
        <v>0</v>
      </c>
      <c r="BI85" s="39">
        <v>0</v>
      </c>
      <c r="BJ85" s="39"/>
      <c r="BK85" s="39">
        <v>3</v>
      </c>
      <c r="BL85" s="39">
        <v>1</v>
      </c>
      <c r="BM85" s="64" t="s">
        <v>383</v>
      </c>
      <c r="BN85" s="39">
        <v>1</v>
      </c>
      <c r="BO85" s="39">
        <v>0</v>
      </c>
      <c r="BP85" s="39">
        <v>0</v>
      </c>
      <c r="BQ85" s="39">
        <v>0</v>
      </c>
      <c r="BR85" s="39">
        <v>0</v>
      </c>
      <c r="BS85" s="39">
        <v>0</v>
      </c>
      <c r="BT85" s="39">
        <v>0</v>
      </c>
      <c r="BU85" s="39"/>
      <c r="BV85" s="39">
        <v>3</v>
      </c>
      <c r="BW85" s="39">
        <v>3</v>
      </c>
      <c r="BX85" s="39"/>
      <c r="BY85" s="39">
        <v>0</v>
      </c>
      <c r="BZ85" s="39">
        <v>0</v>
      </c>
      <c r="CA85" s="39">
        <v>1</v>
      </c>
      <c r="CB85" s="39">
        <v>0</v>
      </c>
      <c r="CC85" s="39"/>
      <c r="CD85" s="39">
        <v>3</v>
      </c>
      <c r="CE85" s="39">
        <v>0</v>
      </c>
      <c r="CF85" s="39"/>
      <c r="CG85" s="39">
        <v>2</v>
      </c>
      <c r="CH85" s="39"/>
      <c r="CI85" s="39">
        <v>3</v>
      </c>
      <c r="CJ85" s="39">
        <v>3</v>
      </c>
      <c r="CK85" s="39"/>
      <c r="CL85" s="39" t="s">
        <v>2404</v>
      </c>
      <c r="CM85" s="39"/>
      <c r="CN85" s="39">
        <v>1</v>
      </c>
      <c r="CO85" s="39">
        <v>1</v>
      </c>
      <c r="CP85" s="39">
        <v>0</v>
      </c>
      <c r="CQ85" s="39"/>
      <c r="CR85" s="39">
        <v>0</v>
      </c>
      <c r="CS85" s="39"/>
      <c r="CT85" s="39">
        <v>0</v>
      </c>
      <c r="CU85" s="39">
        <v>0</v>
      </c>
      <c r="CV85" s="39">
        <v>1</v>
      </c>
      <c r="CW85" s="39"/>
      <c r="CX85" s="39">
        <v>0</v>
      </c>
      <c r="CY85" s="39">
        <v>1</v>
      </c>
      <c r="CZ85" s="39">
        <v>1</v>
      </c>
      <c r="DA85" s="39">
        <v>0</v>
      </c>
      <c r="DB85" s="39"/>
      <c r="DC85" s="39">
        <v>0</v>
      </c>
      <c r="DD85" s="39"/>
      <c r="DE85" s="39">
        <v>1</v>
      </c>
      <c r="DF85" s="39">
        <v>1</v>
      </c>
      <c r="DG85" s="39">
        <v>1</v>
      </c>
      <c r="DH85" s="39">
        <v>1</v>
      </c>
      <c r="DI85" s="39">
        <v>0</v>
      </c>
      <c r="DJ85" s="39"/>
      <c r="DK85" s="39"/>
      <c r="DL85" s="39">
        <v>0</v>
      </c>
      <c r="DM85" s="39"/>
      <c r="DN85" s="39">
        <v>0</v>
      </c>
      <c r="DO85" s="39"/>
      <c r="DP85" s="39">
        <v>1</v>
      </c>
      <c r="DQ85" s="39">
        <v>2</v>
      </c>
      <c r="DR85" s="39">
        <v>1</v>
      </c>
      <c r="DS85" s="39">
        <v>1</v>
      </c>
      <c r="DT85" s="39">
        <v>1</v>
      </c>
      <c r="DU85" s="39">
        <v>1</v>
      </c>
      <c r="DV85" s="39">
        <v>0</v>
      </c>
      <c r="DW85" s="39"/>
      <c r="DX85" s="39">
        <v>1</v>
      </c>
      <c r="DY85" s="39">
        <v>1</v>
      </c>
      <c r="DZ85" s="39">
        <v>0</v>
      </c>
      <c r="EA85" s="39"/>
      <c r="EB85" s="39">
        <v>1</v>
      </c>
      <c r="EC85" s="39">
        <v>0</v>
      </c>
      <c r="ED85" s="39" t="s">
        <v>383</v>
      </c>
      <c r="EE85" s="39" t="s">
        <v>383</v>
      </c>
      <c r="EF85" s="39" t="s">
        <v>383</v>
      </c>
      <c r="EG85" s="39"/>
      <c r="EH85" s="39">
        <v>0</v>
      </c>
      <c r="EI85" s="39" t="s">
        <v>383</v>
      </c>
      <c r="EJ85" s="39" t="s">
        <v>383</v>
      </c>
      <c r="EK85" s="39" t="s">
        <v>383</v>
      </c>
      <c r="EL85" s="39" t="s">
        <v>383</v>
      </c>
      <c r="EM85" s="39" t="s">
        <v>383</v>
      </c>
      <c r="EN85" s="39" t="s">
        <v>383</v>
      </c>
      <c r="EO85" s="39">
        <v>0</v>
      </c>
      <c r="EP85" s="39" t="s">
        <v>383</v>
      </c>
      <c r="EQ85" s="39" t="s">
        <v>383</v>
      </c>
      <c r="ER85" s="39" t="s">
        <v>383</v>
      </c>
      <c r="ES85" s="39" t="s">
        <v>383</v>
      </c>
      <c r="ET85" s="39" t="s">
        <v>383</v>
      </c>
      <c r="EU85" s="39" t="s">
        <v>383</v>
      </c>
      <c r="EV85" s="39">
        <v>1</v>
      </c>
      <c r="EW85" s="39" t="s">
        <v>2412</v>
      </c>
      <c r="EX85" s="39" t="s">
        <v>2413</v>
      </c>
      <c r="EY85" s="39" t="s">
        <v>2466</v>
      </c>
      <c r="EZ85" s="39" t="s">
        <v>2500</v>
      </c>
      <c r="FA85" s="39" t="s">
        <v>2469</v>
      </c>
      <c r="FB85" s="39">
        <v>0</v>
      </c>
      <c r="FC85" s="39" t="s">
        <v>383</v>
      </c>
      <c r="FD85" s="39" t="s">
        <v>383</v>
      </c>
      <c r="FE85" s="39" t="s">
        <v>383</v>
      </c>
      <c r="FF85" s="39" t="s">
        <v>383</v>
      </c>
      <c r="FG85" s="39" t="s">
        <v>383</v>
      </c>
      <c r="FH85" s="39" t="s">
        <v>383</v>
      </c>
      <c r="FI85" s="39" t="s">
        <v>383</v>
      </c>
      <c r="FJ85" s="39">
        <v>1</v>
      </c>
      <c r="FK85" s="39" t="s">
        <v>2412</v>
      </c>
      <c r="FL85" s="39" t="s">
        <v>2413</v>
      </c>
      <c r="FM85" s="39" t="s">
        <v>2466</v>
      </c>
      <c r="FN85" s="39" t="s">
        <v>2500</v>
      </c>
      <c r="FO85" s="39" t="s">
        <v>2415</v>
      </c>
      <c r="FP85" s="39">
        <v>0</v>
      </c>
      <c r="FQ85" s="39">
        <v>0</v>
      </c>
      <c r="FR85" s="39" t="s">
        <v>383</v>
      </c>
      <c r="FS85" s="39" t="s">
        <v>383</v>
      </c>
      <c r="FT85" s="39" t="s">
        <v>383</v>
      </c>
      <c r="FU85" s="39" t="s">
        <v>383</v>
      </c>
      <c r="FV85" s="39" t="s">
        <v>383</v>
      </c>
      <c r="FW85" s="39" t="s">
        <v>383</v>
      </c>
      <c r="FX85" s="39">
        <v>0</v>
      </c>
      <c r="FY85" s="39" t="s">
        <v>383</v>
      </c>
      <c r="FZ85" s="39" t="s">
        <v>383</v>
      </c>
      <c r="GA85" s="39" t="s">
        <v>383</v>
      </c>
      <c r="GB85" s="39" t="s">
        <v>383</v>
      </c>
      <c r="GC85" s="39" t="s">
        <v>383</v>
      </c>
      <c r="GD85" s="39" t="s">
        <v>383</v>
      </c>
      <c r="GE85" s="39">
        <v>1</v>
      </c>
      <c r="GF85" s="39" t="s">
        <v>2412</v>
      </c>
      <c r="GG85" s="39" t="s">
        <v>2413</v>
      </c>
      <c r="GH85" s="39" t="s">
        <v>2466</v>
      </c>
      <c r="GI85" s="39" t="s">
        <v>4386</v>
      </c>
      <c r="GJ85" s="39" t="s">
        <v>2469</v>
      </c>
      <c r="GK85" s="39">
        <v>0</v>
      </c>
      <c r="GL85" s="39" t="s">
        <v>383</v>
      </c>
      <c r="GM85" s="39" t="s">
        <v>383</v>
      </c>
      <c r="GN85" s="39" t="s">
        <v>383</v>
      </c>
      <c r="GO85" s="39" t="s">
        <v>383</v>
      </c>
      <c r="GP85" s="39" t="s">
        <v>383</v>
      </c>
      <c r="GQ85" s="39" t="s">
        <v>383</v>
      </c>
      <c r="GR85" s="39" t="s">
        <v>383</v>
      </c>
      <c r="GS85" s="39" t="s">
        <v>383</v>
      </c>
      <c r="GT85" s="39">
        <v>0</v>
      </c>
      <c r="GU85" s="39" t="s">
        <v>383</v>
      </c>
      <c r="GV85" s="39"/>
      <c r="GW85" s="39">
        <v>1</v>
      </c>
      <c r="GX85" s="39">
        <v>10</v>
      </c>
      <c r="GY85" s="39" t="s">
        <v>4201</v>
      </c>
      <c r="GZ85" s="39">
        <v>1</v>
      </c>
      <c r="HA85" s="39">
        <v>10</v>
      </c>
      <c r="HB85" s="39"/>
      <c r="HC85" s="39">
        <v>0</v>
      </c>
      <c r="HD85" s="39" t="s">
        <v>383</v>
      </c>
      <c r="HE85" s="39"/>
      <c r="HF85" s="39">
        <v>1</v>
      </c>
      <c r="HG85" s="39">
        <v>10</v>
      </c>
      <c r="HH85" s="39"/>
      <c r="HI85" s="39">
        <v>1</v>
      </c>
      <c r="HJ85" s="39">
        <v>10</v>
      </c>
      <c r="HK85" s="39"/>
      <c r="HL85" s="39">
        <v>0</v>
      </c>
      <c r="HM85" s="39" t="s">
        <v>383</v>
      </c>
      <c r="HN85" s="39"/>
      <c r="HO85" s="39">
        <v>0</v>
      </c>
      <c r="HP85" s="39" t="s">
        <v>383</v>
      </c>
      <c r="HQ85" s="39">
        <v>0</v>
      </c>
      <c r="HR85" s="39" t="s">
        <v>383</v>
      </c>
      <c r="HS85" s="39">
        <v>0</v>
      </c>
      <c r="HT85" s="39"/>
      <c r="HU85" s="39" t="s">
        <v>383</v>
      </c>
      <c r="HV85" s="39" t="s">
        <v>383</v>
      </c>
      <c r="HW85" s="39"/>
      <c r="HX85" s="39" t="s">
        <v>383</v>
      </c>
      <c r="HY85" s="39" t="s">
        <v>2417</v>
      </c>
      <c r="HZ85" s="39"/>
      <c r="IA85" s="39" t="s">
        <v>1734</v>
      </c>
      <c r="IB85" s="39"/>
      <c r="IC85" s="39">
        <v>0</v>
      </c>
      <c r="ID85" s="39">
        <v>0</v>
      </c>
      <c r="IE85" s="39" t="s">
        <v>383</v>
      </c>
      <c r="IF85" s="39" t="s">
        <v>383</v>
      </c>
      <c r="IG85" s="39">
        <v>0</v>
      </c>
      <c r="IH85" s="39">
        <v>0</v>
      </c>
      <c r="II85" s="39" t="s">
        <v>383</v>
      </c>
      <c r="IJ85" s="39" t="s">
        <v>383</v>
      </c>
      <c r="IK85" s="39" t="s">
        <v>383</v>
      </c>
      <c r="IL85" s="39">
        <v>0</v>
      </c>
      <c r="IM85" s="39">
        <v>0</v>
      </c>
      <c r="IN85" s="39" t="s">
        <v>383</v>
      </c>
      <c r="IO85" s="39" t="s">
        <v>383</v>
      </c>
      <c r="IP85" s="39" t="s">
        <v>383</v>
      </c>
      <c r="IQ85" s="39">
        <v>0</v>
      </c>
      <c r="IR85" s="39">
        <v>0</v>
      </c>
      <c r="IS85" s="39" t="s">
        <v>383</v>
      </c>
      <c r="IT85" s="39" t="s">
        <v>383</v>
      </c>
      <c r="IU85" s="39" t="s">
        <v>383</v>
      </c>
      <c r="IV85" s="39">
        <v>0</v>
      </c>
      <c r="IW85" s="39">
        <v>0</v>
      </c>
      <c r="IX85" s="39" t="s">
        <v>383</v>
      </c>
      <c r="IY85" s="39" t="s">
        <v>383</v>
      </c>
      <c r="IZ85" s="39" t="s">
        <v>383</v>
      </c>
      <c r="JA85" s="39">
        <v>1</v>
      </c>
      <c r="JB85" s="39">
        <v>2</v>
      </c>
      <c r="JC85" s="39">
        <v>1</v>
      </c>
      <c r="JD85" s="39">
        <v>1</v>
      </c>
      <c r="JE85" s="39">
        <v>1</v>
      </c>
      <c r="JF85" s="39">
        <v>0</v>
      </c>
      <c r="JG85" s="39">
        <v>0</v>
      </c>
      <c r="JH85" s="39" t="s">
        <v>383</v>
      </c>
      <c r="JI85" s="39" t="s">
        <v>383</v>
      </c>
      <c r="JJ85" s="39">
        <v>0</v>
      </c>
      <c r="JK85" s="39">
        <v>0</v>
      </c>
      <c r="JL85" s="39" t="s">
        <v>383</v>
      </c>
      <c r="JM85" s="39" t="s">
        <v>383</v>
      </c>
      <c r="JN85" s="39" t="s">
        <v>2418</v>
      </c>
      <c r="JO85" s="39">
        <v>1</v>
      </c>
      <c r="JP85" s="39">
        <v>0</v>
      </c>
      <c r="JQ85" s="39">
        <v>0</v>
      </c>
      <c r="JR85" s="39">
        <v>0</v>
      </c>
      <c r="JS85" s="39">
        <v>0</v>
      </c>
      <c r="JT85" s="39">
        <v>0</v>
      </c>
      <c r="JU85" s="39">
        <v>0</v>
      </c>
      <c r="JV85" s="39">
        <v>1</v>
      </c>
      <c r="JW85" s="39">
        <v>1</v>
      </c>
      <c r="JX85" s="39">
        <v>0</v>
      </c>
      <c r="JY85" s="39">
        <v>0</v>
      </c>
      <c r="JZ85" s="39">
        <v>2</v>
      </c>
      <c r="KA85" s="39">
        <v>2</v>
      </c>
      <c r="KB85" s="39">
        <v>2</v>
      </c>
      <c r="KC85" s="39">
        <v>2</v>
      </c>
      <c r="KD85" s="39">
        <v>0</v>
      </c>
      <c r="KE85" s="39">
        <v>0</v>
      </c>
      <c r="KF85" s="39"/>
      <c r="KG85" s="39"/>
      <c r="KH85" s="39">
        <v>0</v>
      </c>
      <c r="KI85" s="39"/>
      <c r="KJ85" s="39"/>
      <c r="KK85" s="39">
        <v>0</v>
      </c>
      <c r="KL85" s="39"/>
      <c r="KM85" s="39"/>
      <c r="KN85" s="39">
        <v>0</v>
      </c>
      <c r="KO85" s="39"/>
      <c r="KP85" s="39"/>
      <c r="KQ85" s="39">
        <v>0</v>
      </c>
      <c r="KR85" s="39">
        <v>0</v>
      </c>
      <c r="KS85" s="39"/>
      <c r="KT85" s="39" t="s">
        <v>2068</v>
      </c>
      <c r="KU85" s="39">
        <v>0</v>
      </c>
      <c r="KV85" s="39">
        <v>0</v>
      </c>
      <c r="KW85" s="39">
        <v>0</v>
      </c>
      <c r="KX85" s="39">
        <v>0</v>
      </c>
      <c r="KY85" s="39">
        <v>0</v>
      </c>
      <c r="KZ85" s="39">
        <v>0</v>
      </c>
      <c r="LA85" s="39">
        <v>0</v>
      </c>
      <c r="LB85" s="39">
        <v>0</v>
      </c>
      <c r="LC85" s="39">
        <v>1</v>
      </c>
      <c r="LD85" s="39" t="s">
        <v>2420</v>
      </c>
      <c r="LE85" s="39">
        <v>4</v>
      </c>
      <c r="LF85" s="39">
        <v>1</v>
      </c>
      <c r="LG85" s="39">
        <v>1</v>
      </c>
      <c r="LH85" s="39">
        <v>0</v>
      </c>
      <c r="LI85" s="39">
        <v>0</v>
      </c>
      <c r="LJ85" s="39" t="s">
        <v>3672</v>
      </c>
      <c r="LK85" s="39" t="s">
        <v>2421</v>
      </c>
      <c r="LL85" s="39">
        <v>1</v>
      </c>
      <c r="LM85" s="39">
        <v>0</v>
      </c>
      <c r="LN85" s="39">
        <v>0</v>
      </c>
      <c r="LO85" s="39">
        <v>0</v>
      </c>
      <c r="LP85" s="39">
        <v>0</v>
      </c>
      <c r="LQ85" s="39"/>
      <c r="LR85" s="39">
        <v>4</v>
      </c>
      <c r="LS85" s="39"/>
      <c r="LT85" s="39">
        <v>1</v>
      </c>
      <c r="LU85" s="39" t="s">
        <v>4387</v>
      </c>
      <c r="LV85" s="39">
        <v>0</v>
      </c>
      <c r="LW85" s="39">
        <v>0</v>
      </c>
      <c r="LX85" s="39">
        <v>0</v>
      </c>
      <c r="LY85" s="39"/>
      <c r="LZ85" s="39">
        <v>1</v>
      </c>
      <c r="MA85" s="39">
        <v>0</v>
      </c>
      <c r="MB85" s="39">
        <v>0</v>
      </c>
      <c r="MC85" s="39">
        <v>1</v>
      </c>
      <c r="MD85" s="39">
        <v>0</v>
      </c>
      <c r="ME85" s="39">
        <v>0</v>
      </c>
      <c r="MF85" s="39" t="s">
        <v>2418</v>
      </c>
      <c r="MG85" s="39">
        <v>0</v>
      </c>
      <c r="MH85" s="39"/>
      <c r="MI85" s="39">
        <v>0</v>
      </c>
      <c r="MJ85" s="39"/>
      <c r="MK85" s="39">
        <v>1</v>
      </c>
      <c r="ML85" s="39">
        <v>1</v>
      </c>
      <c r="MM85" s="39">
        <v>1</v>
      </c>
      <c r="MN85" s="39">
        <v>0</v>
      </c>
      <c r="MO85" s="39"/>
      <c r="MP85" s="39"/>
      <c r="MQ85" s="39">
        <v>1</v>
      </c>
      <c r="MR85" s="39">
        <v>0</v>
      </c>
      <c r="MS85" s="39"/>
      <c r="MT85" s="39"/>
      <c r="MU85" s="39"/>
      <c r="MV85" s="39">
        <v>1</v>
      </c>
      <c r="MW85" s="39" t="s">
        <v>2123</v>
      </c>
      <c r="MX85" s="39">
        <v>0</v>
      </c>
      <c r="MY85" s="39">
        <v>0</v>
      </c>
      <c r="MZ85" s="39">
        <v>0</v>
      </c>
      <c r="NA85" s="39">
        <v>0</v>
      </c>
      <c r="NB85" s="39">
        <v>0</v>
      </c>
      <c r="NC85" s="39">
        <v>0</v>
      </c>
      <c r="ND85" s="39">
        <v>0</v>
      </c>
      <c r="NE85" s="39">
        <v>0</v>
      </c>
      <c r="NF85" s="39">
        <v>1</v>
      </c>
      <c r="NG85" s="39" t="s">
        <v>2859</v>
      </c>
      <c r="NH85" s="39" t="s">
        <v>4388</v>
      </c>
      <c r="NI85" s="39"/>
      <c r="NJ85" s="39" t="s">
        <v>2428</v>
      </c>
      <c r="NK85" s="39" t="s">
        <v>4389</v>
      </c>
      <c r="NL85" s="39" t="s">
        <v>4390</v>
      </c>
      <c r="NM85" s="39">
        <v>0</v>
      </c>
      <c r="NN85" s="39"/>
      <c r="NO85" s="39"/>
      <c r="NP85" s="39"/>
      <c r="NQ85" s="39"/>
      <c r="NR85" s="39"/>
      <c r="NS85" s="39"/>
      <c r="NT85" s="39"/>
      <c r="NU85" s="39"/>
      <c r="NV85" s="39"/>
      <c r="NW85" s="39">
        <v>0</v>
      </c>
      <c r="NX85" s="39"/>
      <c r="NY85" s="39">
        <v>1</v>
      </c>
      <c r="NZ85" s="39">
        <v>0</v>
      </c>
      <c r="OA85" s="39" t="s">
        <v>2433</v>
      </c>
      <c r="OB85" s="39">
        <v>0</v>
      </c>
      <c r="OC85" s="39">
        <v>0</v>
      </c>
      <c r="OD85" s="39">
        <v>0</v>
      </c>
      <c r="OE85" s="39">
        <v>1</v>
      </c>
      <c r="OF85" s="39">
        <v>0</v>
      </c>
      <c r="OG85" s="39">
        <v>0</v>
      </c>
      <c r="OH85" s="39">
        <v>0</v>
      </c>
      <c r="OI85" s="39">
        <v>0</v>
      </c>
      <c r="OJ85" s="39"/>
      <c r="OK85" s="39">
        <v>1</v>
      </c>
      <c r="OL85" s="39"/>
      <c r="OM85" s="39" t="s">
        <v>2435</v>
      </c>
      <c r="ON85" s="39">
        <v>0</v>
      </c>
      <c r="OO85" s="39">
        <v>0</v>
      </c>
      <c r="OP85" s="39">
        <v>0</v>
      </c>
      <c r="OQ85" s="39">
        <v>0</v>
      </c>
      <c r="OR85" s="39">
        <v>0</v>
      </c>
      <c r="OS85" s="39">
        <v>0</v>
      </c>
      <c r="OT85" s="39">
        <v>0</v>
      </c>
      <c r="OU85" s="39">
        <v>0</v>
      </c>
      <c r="OV85" s="39">
        <v>1</v>
      </c>
      <c r="OW85" s="39">
        <v>0</v>
      </c>
      <c r="OX85" s="39"/>
      <c r="OY85" s="39"/>
      <c r="OZ85" s="39" t="s">
        <v>1241</v>
      </c>
      <c r="PA85" s="39">
        <v>0</v>
      </c>
      <c r="PB85" s="39">
        <v>0</v>
      </c>
      <c r="PC85" s="39">
        <v>0</v>
      </c>
      <c r="PD85" s="39">
        <v>0</v>
      </c>
      <c r="PE85" s="39">
        <v>1</v>
      </c>
      <c r="PF85" s="39">
        <v>0</v>
      </c>
      <c r="PG85" s="39">
        <v>0</v>
      </c>
      <c r="PH85" s="39"/>
      <c r="PI85" s="39">
        <v>9</v>
      </c>
      <c r="PJ85" s="39" t="s">
        <v>2435</v>
      </c>
      <c r="PK85" s="39">
        <v>0</v>
      </c>
      <c r="PL85" s="39">
        <v>0</v>
      </c>
      <c r="PM85" s="39">
        <v>0</v>
      </c>
      <c r="PN85" s="39">
        <v>0</v>
      </c>
      <c r="PO85" s="39">
        <v>0</v>
      </c>
      <c r="PP85" s="39">
        <v>0</v>
      </c>
      <c r="PQ85" s="39">
        <v>0</v>
      </c>
      <c r="PR85" s="39">
        <v>0</v>
      </c>
      <c r="PS85" s="39">
        <v>1</v>
      </c>
      <c r="PT85" s="39"/>
      <c r="PU85" s="39" t="s">
        <v>383</v>
      </c>
      <c r="PV85" s="39"/>
      <c r="PW85" s="39" t="s">
        <v>383</v>
      </c>
      <c r="PX85" s="39"/>
      <c r="PY85" s="39"/>
      <c r="PZ85" s="39">
        <v>0</v>
      </c>
      <c r="QA85" s="39" t="s">
        <v>4391</v>
      </c>
      <c r="QB85" s="39" t="s">
        <v>4392</v>
      </c>
      <c r="QC85" s="39" t="s">
        <v>4393</v>
      </c>
      <c r="QD85" s="39">
        <v>6</v>
      </c>
      <c r="QE85" s="39">
        <v>0</v>
      </c>
      <c r="QF85" s="39">
        <v>0</v>
      </c>
      <c r="QG85" s="39">
        <v>0</v>
      </c>
      <c r="QH85" s="39">
        <v>0</v>
      </c>
      <c r="QI85" s="39">
        <v>0</v>
      </c>
      <c r="QJ85" s="39">
        <v>1</v>
      </c>
      <c r="QK85" s="39">
        <v>0</v>
      </c>
      <c r="QL85" s="39"/>
      <c r="QM85" s="39" t="s">
        <v>2435</v>
      </c>
      <c r="QN85" s="39">
        <v>0</v>
      </c>
      <c r="QO85" s="39">
        <v>0</v>
      </c>
      <c r="QP85" s="39">
        <v>0</v>
      </c>
      <c r="QQ85" s="39">
        <v>1</v>
      </c>
      <c r="QR85" s="39">
        <v>0</v>
      </c>
      <c r="QS85" s="39"/>
      <c r="QT85" s="39" t="s">
        <v>2435</v>
      </c>
      <c r="QU85" s="39">
        <v>0</v>
      </c>
      <c r="QV85" s="39">
        <v>0</v>
      </c>
      <c r="QW85" s="39">
        <v>0</v>
      </c>
      <c r="QX85" s="39">
        <v>0</v>
      </c>
      <c r="QY85" s="39">
        <v>0</v>
      </c>
      <c r="QZ85" s="39">
        <v>1</v>
      </c>
      <c r="RA85" s="39">
        <v>0</v>
      </c>
      <c r="RB85" s="39"/>
      <c r="RC85" s="39">
        <v>0</v>
      </c>
      <c r="RD85" s="39">
        <v>0</v>
      </c>
      <c r="RE85" s="39">
        <v>0</v>
      </c>
      <c r="RF85" s="39"/>
      <c r="RG85" s="39">
        <v>0</v>
      </c>
      <c r="RH85" s="39">
        <v>0</v>
      </c>
      <c r="RI85" s="39"/>
      <c r="RJ85" s="39">
        <v>0</v>
      </c>
      <c r="RK85" s="39">
        <v>0</v>
      </c>
      <c r="RL85" s="39"/>
      <c r="RM85" s="39">
        <v>0</v>
      </c>
      <c r="RN85" s="39">
        <v>0</v>
      </c>
      <c r="RO85" s="39"/>
      <c r="RP85" s="39">
        <v>0</v>
      </c>
      <c r="RQ85" s="39"/>
      <c r="RR85" s="39" t="s">
        <v>2435</v>
      </c>
      <c r="RS85" s="39">
        <v>0</v>
      </c>
      <c r="RT85" s="39">
        <v>0</v>
      </c>
      <c r="RU85" s="39">
        <v>0</v>
      </c>
      <c r="RV85" s="39">
        <v>0</v>
      </c>
      <c r="RW85" s="39">
        <v>0</v>
      </c>
      <c r="RX85" s="39">
        <v>0</v>
      </c>
      <c r="RY85" s="39">
        <v>0</v>
      </c>
      <c r="RZ85" s="39">
        <v>0</v>
      </c>
      <c r="SA85" s="39">
        <v>0</v>
      </c>
      <c r="SB85" s="39">
        <v>0</v>
      </c>
      <c r="SC85" s="39">
        <v>0</v>
      </c>
      <c r="SD85" s="39">
        <v>0</v>
      </c>
      <c r="SE85" s="39">
        <v>1</v>
      </c>
      <c r="SF85" s="39">
        <v>0</v>
      </c>
      <c r="SG85" s="39"/>
      <c r="SH85" s="39"/>
      <c r="SI85" s="39" t="s">
        <v>2435</v>
      </c>
      <c r="SJ85" s="39">
        <v>0</v>
      </c>
      <c r="SK85" s="39">
        <v>0</v>
      </c>
      <c r="SL85" s="39">
        <v>0</v>
      </c>
      <c r="SM85" s="39">
        <v>0</v>
      </c>
      <c r="SN85" s="39">
        <v>0</v>
      </c>
      <c r="SO85" s="39">
        <v>0</v>
      </c>
      <c r="SP85" s="39">
        <v>0</v>
      </c>
      <c r="SQ85" s="39">
        <v>0</v>
      </c>
      <c r="SR85" s="39">
        <v>0</v>
      </c>
      <c r="SS85" s="39">
        <v>1</v>
      </c>
      <c r="ST85" s="39"/>
      <c r="SU85" s="39" t="s">
        <v>1979</v>
      </c>
      <c r="SV85" s="39">
        <v>0</v>
      </c>
      <c r="SW85" s="39">
        <v>0</v>
      </c>
      <c r="SX85" s="39">
        <v>0</v>
      </c>
      <c r="SY85" s="39">
        <v>0</v>
      </c>
      <c r="SZ85" s="39">
        <v>1</v>
      </c>
      <c r="TA85" s="39" t="s">
        <v>4010</v>
      </c>
      <c r="TB85" s="39"/>
      <c r="TC85" s="39"/>
      <c r="TD85" s="39">
        <v>0</v>
      </c>
      <c r="TE85" s="39"/>
      <c r="TF85" s="39" t="s">
        <v>383</v>
      </c>
      <c r="TG85" s="39"/>
      <c r="TH85" s="39" t="s">
        <v>2435</v>
      </c>
      <c r="TI85" s="39">
        <v>0</v>
      </c>
      <c r="TJ85" s="39">
        <v>0</v>
      </c>
      <c r="TK85" s="39">
        <v>0</v>
      </c>
      <c r="TL85" s="39">
        <v>0</v>
      </c>
      <c r="TM85" s="39">
        <v>0</v>
      </c>
      <c r="TN85" s="39">
        <v>0</v>
      </c>
      <c r="TO85" s="39">
        <v>0</v>
      </c>
      <c r="TP85" s="39">
        <v>1</v>
      </c>
      <c r="TQ85" s="39" t="s">
        <v>4394</v>
      </c>
      <c r="TR85" s="39">
        <v>0</v>
      </c>
      <c r="TS85" s="39" t="s">
        <v>383</v>
      </c>
      <c r="TT85" s="39" t="s">
        <v>383</v>
      </c>
      <c r="TU85" s="39" t="s">
        <v>383</v>
      </c>
      <c r="TV85" s="39" t="s">
        <v>383</v>
      </c>
      <c r="TW85" s="39" t="s">
        <v>383</v>
      </c>
      <c r="TX85" s="39" t="s">
        <v>383</v>
      </c>
      <c r="TY85" s="39" t="s">
        <v>383</v>
      </c>
      <c r="TZ85" s="39" t="s">
        <v>383</v>
      </c>
      <c r="UA85" s="39" t="s">
        <v>383</v>
      </c>
      <c r="UB85" s="39" t="s">
        <v>383</v>
      </c>
      <c r="UC85" s="39"/>
      <c r="UD85" s="39">
        <v>0</v>
      </c>
      <c r="UE85" s="39" t="s">
        <v>383</v>
      </c>
      <c r="UF85" s="39" t="s">
        <v>383</v>
      </c>
      <c r="UG85" s="39" t="s">
        <v>383</v>
      </c>
      <c r="UH85" s="39" t="s">
        <v>383</v>
      </c>
      <c r="UI85" s="39" t="s">
        <v>383</v>
      </c>
      <c r="UJ85" s="39" t="s">
        <v>383</v>
      </c>
      <c r="UK85" s="39" t="s">
        <v>383</v>
      </c>
      <c r="UL85" s="39" t="s">
        <v>383</v>
      </c>
      <c r="UM85" s="39" t="s">
        <v>383</v>
      </c>
      <c r="UN85" s="39" t="s">
        <v>383</v>
      </c>
      <c r="UO85" s="39" t="s">
        <v>383</v>
      </c>
      <c r="UP85" s="39" t="s">
        <v>383</v>
      </c>
      <c r="UQ85" s="39" t="s">
        <v>383</v>
      </c>
      <c r="UR85" s="39" t="s">
        <v>383</v>
      </c>
      <c r="US85" s="39" t="s">
        <v>383</v>
      </c>
      <c r="UT85" s="39" t="s">
        <v>383</v>
      </c>
      <c r="UU85" s="39" t="s">
        <v>383</v>
      </c>
      <c r="UV85" s="39" t="s">
        <v>383</v>
      </c>
      <c r="UW85" s="39" t="s">
        <v>383</v>
      </c>
      <c r="UX85" s="39" t="s">
        <v>383</v>
      </c>
      <c r="UY85" s="39" t="s">
        <v>383</v>
      </c>
      <c r="UZ85" s="39" t="s">
        <v>383</v>
      </c>
      <c r="VA85" s="39">
        <v>0</v>
      </c>
      <c r="VB85" s="39" t="s">
        <v>383</v>
      </c>
      <c r="VC85" s="39" t="s">
        <v>383</v>
      </c>
      <c r="VD85" s="39" t="s">
        <v>383</v>
      </c>
      <c r="VE85" s="39" t="s">
        <v>383</v>
      </c>
      <c r="VF85" s="39" t="s">
        <v>383</v>
      </c>
      <c r="VG85" s="39" t="s">
        <v>383</v>
      </c>
      <c r="VH85" s="39"/>
      <c r="VI85" s="39">
        <v>0</v>
      </c>
      <c r="VJ85" s="39" t="s">
        <v>383</v>
      </c>
      <c r="VK85" s="39" t="s">
        <v>383</v>
      </c>
      <c r="VL85" s="39" t="s">
        <v>383</v>
      </c>
      <c r="VM85" s="39" t="s">
        <v>383</v>
      </c>
      <c r="VN85" s="39" t="s">
        <v>383</v>
      </c>
      <c r="VO85" s="39" t="s">
        <v>383</v>
      </c>
      <c r="VP85" s="39" t="s">
        <v>383</v>
      </c>
      <c r="VQ85" s="39" t="s">
        <v>383</v>
      </c>
      <c r="VR85" s="39" t="s">
        <v>383</v>
      </c>
      <c r="VS85" s="39" t="s">
        <v>383</v>
      </c>
      <c r="VT85" s="39" t="s">
        <v>383</v>
      </c>
      <c r="VU85" s="39" t="s">
        <v>383</v>
      </c>
      <c r="VV85" s="39"/>
      <c r="VW85" s="39" t="s">
        <v>2435</v>
      </c>
      <c r="VX85" s="39">
        <v>0</v>
      </c>
      <c r="VY85" s="39">
        <v>0</v>
      </c>
      <c r="VZ85" s="39">
        <v>0</v>
      </c>
      <c r="WA85" s="39">
        <v>0</v>
      </c>
      <c r="WB85" s="39">
        <v>0</v>
      </c>
      <c r="WC85" s="39">
        <v>0</v>
      </c>
      <c r="WD85" s="39">
        <v>0</v>
      </c>
      <c r="WE85" s="39">
        <v>0</v>
      </c>
      <c r="WF85" s="39">
        <v>0</v>
      </c>
      <c r="WG85" s="39">
        <v>0</v>
      </c>
      <c r="WH85" s="39">
        <v>0</v>
      </c>
      <c r="WI85" s="39">
        <v>0</v>
      </c>
      <c r="WJ85" s="39">
        <v>1</v>
      </c>
      <c r="WK85" s="39">
        <v>0</v>
      </c>
      <c r="WL85" s="39"/>
      <c r="WM85" s="39"/>
      <c r="WN85" s="39"/>
      <c r="WO85" s="39">
        <f t="shared" si="8"/>
        <v>0</v>
      </c>
      <c r="WP85" s="39" t="s">
        <v>2681</v>
      </c>
      <c r="WQ85" s="39"/>
      <c r="WR85" s="39" t="s">
        <v>1979</v>
      </c>
      <c r="WS85" s="39">
        <v>0</v>
      </c>
      <c r="WT85" s="39">
        <v>0</v>
      </c>
      <c r="WU85" s="39">
        <v>0</v>
      </c>
      <c r="WV85" s="39">
        <v>0</v>
      </c>
      <c r="WW85" s="39">
        <v>0</v>
      </c>
      <c r="WX85" s="39">
        <v>0</v>
      </c>
      <c r="WY85" s="39">
        <v>0</v>
      </c>
      <c r="WZ85" s="39">
        <v>1</v>
      </c>
      <c r="XA85" s="39">
        <v>0</v>
      </c>
      <c r="XB85" s="39">
        <v>0</v>
      </c>
      <c r="XC85" s="39">
        <v>0</v>
      </c>
      <c r="XD85" s="39" t="s">
        <v>1147</v>
      </c>
      <c r="XE85" s="39"/>
      <c r="XF85" s="39">
        <f t="shared" si="5"/>
        <v>0</v>
      </c>
      <c r="XG85" s="39" t="s">
        <v>383</v>
      </c>
      <c r="XH85" s="39" t="s">
        <v>383</v>
      </c>
      <c r="XI85" s="39" t="s">
        <v>383</v>
      </c>
      <c r="XJ85" s="39" t="s">
        <v>383</v>
      </c>
      <c r="XK85" s="39" t="s">
        <v>383</v>
      </c>
      <c r="XL85" s="39" t="s">
        <v>383</v>
      </c>
      <c r="XM85" s="39"/>
      <c r="XN85" s="39"/>
      <c r="XO85" s="57" t="e">
        <f>SUM(XF85+WO85+VA85+UD85+TR85+TD85+#REF!)</f>
        <v>#REF!</v>
      </c>
      <c r="XP85" s="57">
        <v>0</v>
      </c>
      <c r="XQ85" s="56">
        <v>0</v>
      </c>
    </row>
    <row r="86" spans="1:641" ht="15" customHeight="1" x14ac:dyDescent="0.2">
      <c r="A86" s="39" t="s">
        <v>4327</v>
      </c>
      <c r="B86" s="39" t="s">
        <v>1469</v>
      </c>
      <c r="C86" s="52" t="s">
        <v>1493</v>
      </c>
      <c r="D86" s="39" t="s">
        <v>2394</v>
      </c>
      <c r="E86" s="52" t="s">
        <v>4328</v>
      </c>
      <c r="F86" s="52" t="s">
        <v>4395</v>
      </c>
      <c r="G86" s="79">
        <v>9.1650609999999997</v>
      </c>
      <c r="H86" s="79">
        <v>-79.149398000000005</v>
      </c>
      <c r="I86" s="52">
        <v>9.1650810000000007</v>
      </c>
      <c r="J86" s="52">
        <v>-79.149597</v>
      </c>
      <c r="K86" s="79">
        <v>-79.149398000000005</v>
      </c>
      <c r="L86" s="80">
        <v>48.099998474099998</v>
      </c>
      <c r="M86" s="40">
        <v>12</v>
      </c>
      <c r="N86" s="39"/>
      <c r="O86" s="41">
        <v>2</v>
      </c>
      <c r="P86" s="39" t="s">
        <v>4396</v>
      </c>
      <c r="Q86" s="39">
        <v>1</v>
      </c>
      <c r="R86" s="41">
        <v>60</v>
      </c>
      <c r="S86" s="39">
        <v>4</v>
      </c>
      <c r="T86" s="39">
        <v>2</v>
      </c>
      <c r="U86" s="39" t="s">
        <v>2454</v>
      </c>
      <c r="V86" s="39" t="s">
        <v>4397</v>
      </c>
      <c r="W86" s="39" t="s">
        <v>383</v>
      </c>
      <c r="X86" s="39" t="s">
        <v>383</v>
      </c>
      <c r="Y86" s="39" t="s">
        <v>3607</v>
      </c>
      <c r="Z86" s="39" t="s">
        <v>383</v>
      </c>
      <c r="AA86" s="39" t="s">
        <v>383</v>
      </c>
      <c r="AB86" s="39" t="s">
        <v>383</v>
      </c>
      <c r="AC86" s="39" t="s">
        <v>383</v>
      </c>
      <c r="AD86" s="39" t="s">
        <v>383</v>
      </c>
      <c r="AE86" s="39" t="s">
        <v>383</v>
      </c>
      <c r="AF86" s="39" t="s">
        <v>383</v>
      </c>
      <c r="AG86" s="39" t="s">
        <v>2401</v>
      </c>
      <c r="AH86" s="39" t="s">
        <v>383</v>
      </c>
      <c r="AI86" s="39">
        <v>0</v>
      </c>
      <c r="AJ86" s="39">
        <v>0</v>
      </c>
      <c r="AK86" s="39">
        <v>0</v>
      </c>
      <c r="AL86" s="39">
        <v>1</v>
      </c>
      <c r="AM86" s="39">
        <v>0</v>
      </c>
      <c r="AN86" s="39">
        <v>0</v>
      </c>
      <c r="AO86" s="39">
        <v>0</v>
      </c>
      <c r="AP86" s="39" t="s">
        <v>4398</v>
      </c>
      <c r="AQ86" s="39">
        <v>0</v>
      </c>
      <c r="AR86" s="39"/>
      <c r="AS86" s="39">
        <v>60</v>
      </c>
      <c r="AT86" s="39">
        <v>60</v>
      </c>
      <c r="AU86" s="39">
        <v>3</v>
      </c>
      <c r="AV86" s="39"/>
      <c r="AW86" s="39">
        <v>1</v>
      </c>
      <c r="AX86" s="39">
        <v>2</v>
      </c>
      <c r="AY86" s="39">
        <v>1</v>
      </c>
      <c r="AZ86" s="39">
        <v>1</v>
      </c>
      <c r="BA86" s="39">
        <v>0</v>
      </c>
      <c r="BB86" s="39">
        <v>0</v>
      </c>
      <c r="BC86" s="39"/>
      <c r="BD86" s="39">
        <v>2</v>
      </c>
      <c r="BE86" s="39" t="s">
        <v>383</v>
      </c>
      <c r="BF86" s="39">
        <v>0</v>
      </c>
      <c r="BG86" s="39">
        <v>1</v>
      </c>
      <c r="BH86" s="39">
        <v>0</v>
      </c>
      <c r="BI86" s="39">
        <v>0</v>
      </c>
      <c r="BJ86" s="39"/>
      <c r="BK86" s="39">
        <v>4</v>
      </c>
      <c r="BL86" s="39">
        <v>1</v>
      </c>
      <c r="BM86" s="64" t="s">
        <v>383</v>
      </c>
      <c r="BN86" s="39">
        <v>1</v>
      </c>
      <c r="BO86" s="39">
        <v>0</v>
      </c>
      <c r="BP86" s="39">
        <v>0</v>
      </c>
      <c r="BQ86" s="39">
        <v>0</v>
      </c>
      <c r="BR86" s="39">
        <v>0</v>
      </c>
      <c r="BS86" s="39">
        <v>0</v>
      </c>
      <c r="BT86" s="39">
        <v>0</v>
      </c>
      <c r="BU86" s="39"/>
      <c r="BV86" s="39">
        <v>4</v>
      </c>
      <c r="BW86" s="39">
        <v>3</v>
      </c>
      <c r="BX86" s="39"/>
      <c r="BY86" s="39">
        <v>0</v>
      </c>
      <c r="BZ86" s="39">
        <v>0</v>
      </c>
      <c r="CA86" s="39">
        <v>1</v>
      </c>
      <c r="CB86" s="39">
        <v>0</v>
      </c>
      <c r="CC86" s="39"/>
      <c r="CD86" s="39">
        <v>3</v>
      </c>
      <c r="CE86" s="39">
        <v>0</v>
      </c>
      <c r="CF86" s="39"/>
      <c r="CG86" s="39">
        <v>2</v>
      </c>
      <c r="CH86" s="39"/>
      <c r="CI86" s="39">
        <v>1</v>
      </c>
      <c r="CJ86" s="39" t="s">
        <v>383</v>
      </c>
      <c r="CK86" s="39"/>
      <c r="CL86" s="39" t="s">
        <v>2404</v>
      </c>
      <c r="CM86" s="39"/>
      <c r="CN86" s="39">
        <v>1</v>
      </c>
      <c r="CO86" s="39">
        <v>1</v>
      </c>
      <c r="CP86" s="39">
        <v>0</v>
      </c>
      <c r="CQ86" s="39"/>
      <c r="CR86" s="39">
        <v>0</v>
      </c>
      <c r="CS86" s="39"/>
      <c r="CT86" s="39">
        <v>0</v>
      </c>
      <c r="CU86" s="39">
        <v>1</v>
      </c>
      <c r="CV86" s="39">
        <v>1</v>
      </c>
      <c r="CW86" s="39"/>
      <c r="CX86" s="39">
        <v>0</v>
      </c>
      <c r="CY86" s="39">
        <v>0</v>
      </c>
      <c r="CZ86" s="39"/>
      <c r="DA86" s="39">
        <v>0</v>
      </c>
      <c r="DB86" s="39"/>
      <c r="DC86" s="39">
        <v>0</v>
      </c>
      <c r="DD86" s="39"/>
      <c r="DE86" s="39">
        <v>0</v>
      </c>
      <c r="DF86" s="39"/>
      <c r="DG86" s="39">
        <v>1</v>
      </c>
      <c r="DH86" s="39">
        <v>1</v>
      </c>
      <c r="DI86" s="39">
        <v>0</v>
      </c>
      <c r="DJ86" s="39"/>
      <c r="DK86" s="39"/>
      <c r="DL86" s="39">
        <v>0</v>
      </c>
      <c r="DM86" s="39"/>
      <c r="DN86" s="39">
        <v>0</v>
      </c>
      <c r="DO86" s="39"/>
      <c r="DP86" s="39">
        <v>1</v>
      </c>
      <c r="DQ86" s="39">
        <v>1</v>
      </c>
      <c r="DR86" s="39">
        <v>1</v>
      </c>
      <c r="DS86" s="39">
        <v>1</v>
      </c>
      <c r="DT86" s="39">
        <v>1</v>
      </c>
      <c r="DU86" s="39">
        <v>1</v>
      </c>
      <c r="DV86" s="39">
        <v>1</v>
      </c>
      <c r="DW86" s="39">
        <v>1</v>
      </c>
      <c r="DX86" s="39">
        <v>0</v>
      </c>
      <c r="DY86" s="39"/>
      <c r="DZ86" s="39">
        <v>0</v>
      </c>
      <c r="EA86" s="39"/>
      <c r="EB86" s="39">
        <v>2</v>
      </c>
      <c r="EC86" s="39">
        <v>1</v>
      </c>
      <c r="ED86" s="39" t="s">
        <v>4399</v>
      </c>
      <c r="EE86" s="39" t="s">
        <v>4400</v>
      </c>
      <c r="EF86" s="39">
        <v>1</v>
      </c>
      <c r="EG86" s="29" t="s">
        <v>4334</v>
      </c>
      <c r="EH86" s="39">
        <v>0</v>
      </c>
      <c r="EI86" s="39" t="s">
        <v>383</v>
      </c>
      <c r="EJ86" s="39" t="s">
        <v>383</v>
      </c>
      <c r="EK86" s="39" t="s">
        <v>383</v>
      </c>
      <c r="EL86" s="39" t="s">
        <v>383</v>
      </c>
      <c r="EM86" s="39" t="s">
        <v>383</v>
      </c>
      <c r="EN86" s="39" t="s">
        <v>383</v>
      </c>
      <c r="EO86" s="39">
        <v>1</v>
      </c>
      <c r="EP86" s="39" t="s">
        <v>2409</v>
      </c>
      <c r="EQ86" s="39" t="s">
        <v>2409</v>
      </c>
      <c r="ER86" s="39" t="s">
        <v>2410</v>
      </c>
      <c r="ES86" s="39" t="s">
        <v>2664</v>
      </c>
      <c r="ET86" s="39" t="s">
        <v>2415</v>
      </c>
      <c r="EU86" s="39" t="s">
        <v>383</v>
      </c>
      <c r="EV86" s="39">
        <v>1</v>
      </c>
      <c r="EW86" s="39" t="s">
        <v>2412</v>
      </c>
      <c r="EX86" s="39" t="s">
        <v>2413</v>
      </c>
      <c r="EY86" s="39" t="s">
        <v>2466</v>
      </c>
      <c r="EZ86" s="39" t="s">
        <v>2665</v>
      </c>
      <c r="FA86" s="39" t="s">
        <v>2464</v>
      </c>
      <c r="FB86" s="39" t="s">
        <v>383</v>
      </c>
      <c r="FC86" s="39">
        <v>1</v>
      </c>
      <c r="FD86" s="39" t="s">
        <v>2413</v>
      </c>
      <c r="FE86" s="39" t="s">
        <v>2413</v>
      </c>
      <c r="FF86" s="39" t="s">
        <v>2462</v>
      </c>
      <c r="FG86" s="39" t="s">
        <v>4401</v>
      </c>
      <c r="FH86" s="39" t="s">
        <v>2415</v>
      </c>
      <c r="FI86" s="39" t="s">
        <v>383</v>
      </c>
      <c r="FJ86" s="39">
        <v>0</v>
      </c>
      <c r="FK86" s="39" t="s">
        <v>383</v>
      </c>
      <c r="FL86" s="39" t="s">
        <v>383</v>
      </c>
      <c r="FM86" s="39" t="s">
        <v>383</v>
      </c>
      <c r="FN86" s="39" t="s">
        <v>383</v>
      </c>
      <c r="FO86" s="39" t="s">
        <v>383</v>
      </c>
      <c r="FP86" s="39" t="s">
        <v>383</v>
      </c>
      <c r="FQ86" s="39">
        <v>0</v>
      </c>
      <c r="FR86" s="39" t="s">
        <v>383</v>
      </c>
      <c r="FS86" s="39" t="s">
        <v>383</v>
      </c>
      <c r="FT86" s="39" t="s">
        <v>383</v>
      </c>
      <c r="FU86" s="39" t="s">
        <v>383</v>
      </c>
      <c r="FV86" s="39" t="s">
        <v>383</v>
      </c>
      <c r="FW86" s="39" t="s">
        <v>383</v>
      </c>
      <c r="FX86" s="39">
        <v>0</v>
      </c>
      <c r="FY86" s="39" t="s">
        <v>383</v>
      </c>
      <c r="FZ86" s="39" t="s">
        <v>383</v>
      </c>
      <c r="GA86" s="39" t="s">
        <v>383</v>
      </c>
      <c r="GB86" s="39" t="s">
        <v>383</v>
      </c>
      <c r="GC86" s="39" t="s">
        <v>383</v>
      </c>
      <c r="GD86" s="39" t="s">
        <v>383</v>
      </c>
      <c r="GE86" s="39">
        <v>1</v>
      </c>
      <c r="GF86" s="39" t="s">
        <v>2412</v>
      </c>
      <c r="GG86" s="39" t="s">
        <v>2413</v>
      </c>
      <c r="GH86" s="39" t="s">
        <v>2466</v>
      </c>
      <c r="GI86" s="39" t="s">
        <v>2607</v>
      </c>
      <c r="GJ86" s="39" t="s">
        <v>2464</v>
      </c>
      <c r="GK86" s="39" t="s">
        <v>383</v>
      </c>
      <c r="GL86" s="39" t="s">
        <v>383</v>
      </c>
      <c r="GM86" s="39" t="s">
        <v>383</v>
      </c>
      <c r="GN86" s="39" t="s">
        <v>383</v>
      </c>
      <c r="GO86" s="39" t="s">
        <v>383</v>
      </c>
      <c r="GP86" s="39" t="s">
        <v>383</v>
      </c>
      <c r="GQ86" s="39" t="s">
        <v>383</v>
      </c>
      <c r="GR86" s="39" t="s">
        <v>383</v>
      </c>
      <c r="GS86" s="39" t="s">
        <v>383</v>
      </c>
      <c r="GT86" s="39">
        <v>0</v>
      </c>
      <c r="GU86" s="39" t="s">
        <v>383</v>
      </c>
      <c r="GV86" s="39"/>
      <c r="GW86" s="39">
        <v>1</v>
      </c>
      <c r="GX86" s="39">
        <v>5</v>
      </c>
      <c r="GY86" s="39" t="s">
        <v>383</v>
      </c>
      <c r="GZ86" s="39">
        <v>1</v>
      </c>
      <c r="HA86" s="39">
        <v>10</v>
      </c>
      <c r="HB86" s="39"/>
      <c r="HC86" s="39">
        <v>0</v>
      </c>
      <c r="HD86" s="39" t="s">
        <v>383</v>
      </c>
      <c r="HE86" s="39"/>
      <c r="HF86" s="39">
        <v>0</v>
      </c>
      <c r="HG86" s="39" t="s">
        <v>383</v>
      </c>
      <c r="HH86" s="39"/>
      <c r="HI86" s="39">
        <v>1</v>
      </c>
      <c r="HJ86" s="39">
        <v>10</v>
      </c>
      <c r="HK86" s="39"/>
      <c r="HL86" s="39">
        <v>0</v>
      </c>
      <c r="HM86" s="39" t="s">
        <v>383</v>
      </c>
      <c r="HN86" s="39"/>
      <c r="HO86" s="39">
        <v>0</v>
      </c>
      <c r="HP86" s="39" t="s">
        <v>383</v>
      </c>
      <c r="HQ86" s="39">
        <v>0</v>
      </c>
      <c r="HR86" s="39" t="s">
        <v>383</v>
      </c>
      <c r="HS86" s="39">
        <v>0</v>
      </c>
      <c r="HT86" s="39"/>
      <c r="HU86" s="39" t="s">
        <v>383</v>
      </c>
      <c r="HV86" s="39" t="s">
        <v>383</v>
      </c>
      <c r="HW86" s="39"/>
      <c r="HX86" s="39" t="s">
        <v>383</v>
      </c>
      <c r="HY86" s="39" t="s">
        <v>2472</v>
      </c>
      <c r="HZ86" s="39"/>
      <c r="IA86" s="39" t="s">
        <v>1738</v>
      </c>
      <c r="IB86" s="39"/>
      <c r="IC86" s="39">
        <v>1</v>
      </c>
      <c r="ID86" s="39">
        <v>1</v>
      </c>
      <c r="IE86" s="39">
        <v>0</v>
      </c>
      <c r="IF86" s="39">
        <v>0</v>
      </c>
      <c r="IG86" s="39">
        <v>1</v>
      </c>
      <c r="IH86" s="39">
        <v>7</v>
      </c>
      <c r="II86" s="39">
        <v>0</v>
      </c>
      <c r="IJ86" s="39">
        <v>1</v>
      </c>
      <c r="IK86" s="39">
        <v>0</v>
      </c>
      <c r="IL86" s="39">
        <v>0</v>
      </c>
      <c r="IM86" s="39">
        <v>0</v>
      </c>
      <c r="IN86" s="39" t="s">
        <v>383</v>
      </c>
      <c r="IO86" s="39" t="s">
        <v>383</v>
      </c>
      <c r="IP86" s="39" t="s">
        <v>383</v>
      </c>
      <c r="IQ86" s="39">
        <v>0</v>
      </c>
      <c r="IR86" s="39">
        <v>0</v>
      </c>
      <c r="IS86" s="39" t="s">
        <v>383</v>
      </c>
      <c r="IT86" s="39" t="s">
        <v>383</v>
      </c>
      <c r="IU86" s="39" t="s">
        <v>383</v>
      </c>
      <c r="IV86" s="39">
        <v>0</v>
      </c>
      <c r="IW86" s="39">
        <v>0</v>
      </c>
      <c r="IX86" s="39" t="s">
        <v>383</v>
      </c>
      <c r="IY86" s="39" t="s">
        <v>383</v>
      </c>
      <c r="IZ86" s="39" t="s">
        <v>383</v>
      </c>
      <c r="JA86" s="39">
        <v>0</v>
      </c>
      <c r="JB86" s="39">
        <v>0</v>
      </c>
      <c r="JC86" s="39" t="s">
        <v>383</v>
      </c>
      <c r="JD86" s="39" t="s">
        <v>383</v>
      </c>
      <c r="JE86" s="39" t="s">
        <v>383</v>
      </c>
      <c r="JF86" s="39">
        <v>1</v>
      </c>
      <c r="JG86" s="39">
        <v>5</v>
      </c>
      <c r="JH86" s="39">
        <v>1</v>
      </c>
      <c r="JI86" s="39">
        <v>0</v>
      </c>
      <c r="JJ86" s="39">
        <v>1</v>
      </c>
      <c r="JK86" s="39">
        <v>20</v>
      </c>
      <c r="JL86" s="39">
        <v>1</v>
      </c>
      <c r="JM86" s="39">
        <v>0</v>
      </c>
      <c r="JN86" s="39" t="s">
        <v>2418</v>
      </c>
      <c r="JO86" s="39">
        <v>1</v>
      </c>
      <c r="JP86" s="39">
        <v>1</v>
      </c>
      <c r="JQ86" s="39">
        <v>1</v>
      </c>
      <c r="JR86" s="39">
        <v>2</v>
      </c>
      <c r="JS86" s="39">
        <v>1</v>
      </c>
      <c r="JT86" s="39">
        <v>0</v>
      </c>
      <c r="JU86" s="39">
        <v>0</v>
      </c>
      <c r="JV86" s="39">
        <v>0</v>
      </c>
      <c r="JW86" s="39">
        <v>0</v>
      </c>
      <c r="JX86" s="39">
        <v>0</v>
      </c>
      <c r="JY86" s="39">
        <v>0</v>
      </c>
      <c r="JZ86" s="39">
        <v>2</v>
      </c>
      <c r="KA86" s="39">
        <v>2</v>
      </c>
      <c r="KB86" s="39">
        <v>0</v>
      </c>
      <c r="KC86" s="39">
        <v>0</v>
      </c>
      <c r="KD86" s="39">
        <v>1</v>
      </c>
      <c r="KE86" s="39">
        <v>0</v>
      </c>
      <c r="KF86" s="39"/>
      <c r="KG86" s="39"/>
      <c r="KH86" s="39">
        <v>2</v>
      </c>
      <c r="KI86" s="39"/>
      <c r="KJ86" s="39"/>
      <c r="KK86" s="39">
        <v>0</v>
      </c>
      <c r="KL86" s="39"/>
      <c r="KM86" s="39"/>
      <c r="KN86" s="39">
        <v>0</v>
      </c>
      <c r="KO86" s="39"/>
      <c r="KP86" s="39"/>
      <c r="KQ86" s="39">
        <v>0</v>
      </c>
      <c r="KR86" s="39">
        <v>180</v>
      </c>
      <c r="KS86" s="39" t="s">
        <v>4402</v>
      </c>
      <c r="KT86" s="39" t="s">
        <v>4372</v>
      </c>
      <c r="KU86" s="39">
        <v>0</v>
      </c>
      <c r="KV86" s="39">
        <v>0</v>
      </c>
      <c r="KW86" s="39">
        <v>0</v>
      </c>
      <c r="KX86" s="39">
        <v>0</v>
      </c>
      <c r="KY86" s="39">
        <v>0</v>
      </c>
      <c r="KZ86" s="39">
        <v>0</v>
      </c>
      <c r="LA86" s="39">
        <v>0</v>
      </c>
      <c r="LB86" s="39">
        <v>0</v>
      </c>
      <c r="LC86" s="39">
        <v>1</v>
      </c>
      <c r="LD86" s="39" t="s">
        <v>4403</v>
      </c>
      <c r="LE86" s="39">
        <v>2</v>
      </c>
      <c r="LF86" s="39">
        <v>0</v>
      </c>
      <c r="LG86" s="39">
        <v>1</v>
      </c>
      <c r="LH86" s="39">
        <v>0</v>
      </c>
      <c r="LI86" s="39">
        <v>0</v>
      </c>
      <c r="LJ86" s="39"/>
      <c r="LK86" s="39" t="s">
        <v>2421</v>
      </c>
      <c r="LL86" s="39">
        <v>1</v>
      </c>
      <c r="LM86" s="39">
        <v>0</v>
      </c>
      <c r="LN86" s="39">
        <v>0</v>
      </c>
      <c r="LO86" s="39">
        <v>0</v>
      </c>
      <c r="LP86" s="39">
        <v>0</v>
      </c>
      <c r="LQ86" s="39"/>
      <c r="LR86" s="39">
        <v>1</v>
      </c>
      <c r="LS86" s="39"/>
      <c r="LT86" s="39">
        <v>18</v>
      </c>
      <c r="LU86" s="39" t="s">
        <v>4404</v>
      </c>
      <c r="LV86" s="39">
        <v>1</v>
      </c>
      <c r="LW86" s="39">
        <v>0</v>
      </c>
      <c r="LX86" s="39">
        <v>0</v>
      </c>
      <c r="LY86" s="39"/>
      <c r="LZ86" s="39">
        <v>1</v>
      </c>
      <c r="MA86" s="39">
        <v>1</v>
      </c>
      <c r="MB86" s="39">
        <v>0</v>
      </c>
      <c r="MC86" s="39">
        <v>1</v>
      </c>
      <c r="MD86" s="39">
        <v>1</v>
      </c>
      <c r="ME86" s="39">
        <v>0</v>
      </c>
      <c r="MF86" s="39" t="s">
        <v>4405</v>
      </c>
      <c r="MG86" s="39">
        <v>0</v>
      </c>
      <c r="MH86" s="39"/>
      <c r="MI86" s="39">
        <v>1</v>
      </c>
      <c r="MJ86" s="39"/>
      <c r="MK86" s="39">
        <v>0</v>
      </c>
      <c r="ML86" s="39">
        <v>1</v>
      </c>
      <c r="MM86" s="39">
        <v>1</v>
      </c>
      <c r="MN86" s="39">
        <v>1</v>
      </c>
      <c r="MO86" s="39" t="s">
        <v>4406</v>
      </c>
      <c r="MP86" s="39"/>
      <c r="MQ86" s="39">
        <v>1</v>
      </c>
      <c r="MR86" s="39">
        <v>0</v>
      </c>
      <c r="MS86" s="39"/>
      <c r="MT86" s="39"/>
      <c r="MU86" s="39"/>
      <c r="MV86" s="39">
        <v>0</v>
      </c>
      <c r="MW86" s="39" t="s">
        <v>383</v>
      </c>
      <c r="MX86" s="39" t="s">
        <v>383</v>
      </c>
      <c r="MY86" s="39" t="s">
        <v>383</v>
      </c>
      <c r="MZ86" s="39" t="s">
        <v>383</v>
      </c>
      <c r="NA86" s="39" t="s">
        <v>383</v>
      </c>
      <c r="NB86" s="39" t="s">
        <v>383</v>
      </c>
      <c r="NC86" s="39" t="s">
        <v>383</v>
      </c>
      <c r="ND86" s="39" t="s">
        <v>383</v>
      </c>
      <c r="NE86" s="39" t="s">
        <v>383</v>
      </c>
      <c r="NF86" s="39" t="s">
        <v>383</v>
      </c>
      <c r="NG86" s="39"/>
      <c r="NH86" s="39" t="s">
        <v>2514</v>
      </c>
      <c r="NI86" s="39"/>
      <c r="NJ86" s="39"/>
      <c r="NK86" s="39" t="s">
        <v>2428</v>
      </c>
      <c r="NL86" s="39" t="s">
        <v>4407</v>
      </c>
      <c r="NM86" s="39">
        <v>1</v>
      </c>
      <c r="NN86" s="39"/>
      <c r="NO86" s="39"/>
      <c r="NP86" s="39">
        <v>1</v>
      </c>
      <c r="NQ86" s="39" t="s">
        <v>2708</v>
      </c>
      <c r="NR86" s="39" t="s">
        <v>4408</v>
      </c>
      <c r="NS86" s="39"/>
      <c r="NT86" s="39"/>
      <c r="NU86" s="39"/>
      <c r="NV86" s="39"/>
      <c r="NW86" s="39">
        <v>1</v>
      </c>
      <c r="NX86" s="39"/>
      <c r="NY86" s="39">
        <v>1</v>
      </c>
      <c r="NZ86" s="39">
        <v>0</v>
      </c>
      <c r="OA86" s="39" t="s">
        <v>2433</v>
      </c>
      <c r="OB86" s="39">
        <v>0</v>
      </c>
      <c r="OC86" s="39">
        <v>0</v>
      </c>
      <c r="OD86" s="39">
        <v>0</v>
      </c>
      <c r="OE86" s="39">
        <v>1</v>
      </c>
      <c r="OF86" s="39">
        <v>0</v>
      </c>
      <c r="OG86" s="39">
        <v>0</v>
      </c>
      <c r="OH86" s="39">
        <v>0</v>
      </c>
      <c r="OI86" s="39">
        <v>0</v>
      </c>
      <c r="OJ86" s="39"/>
      <c r="OK86" s="39">
        <v>0</v>
      </c>
      <c r="OL86" s="39"/>
      <c r="OM86" s="39" t="s">
        <v>2435</v>
      </c>
      <c r="ON86" s="39">
        <v>0</v>
      </c>
      <c r="OO86" s="39">
        <v>0</v>
      </c>
      <c r="OP86" s="39">
        <v>0</v>
      </c>
      <c r="OQ86" s="39">
        <v>0</v>
      </c>
      <c r="OR86" s="39">
        <v>0</v>
      </c>
      <c r="OS86" s="39">
        <v>0</v>
      </c>
      <c r="OT86" s="39">
        <v>0</v>
      </c>
      <c r="OU86" s="39">
        <v>0</v>
      </c>
      <c r="OV86" s="39">
        <v>1</v>
      </c>
      <c r="OW86" s="39">
        <v>0</v>
      </c>
      <c r="OX86" s="39"/>
      <c r="OY86" s="39"/>
      <c r="OZ86" s="39" t="s">
        <v>2435</v>
      </c>
      <c r="PA86" s="39">
        <v>0</v>
      </c>
      <c r="PB86" s="39">
        <v>0</v>
      </c>
      <c r="PC86" s="39">
        <v>0</v>
      </c>
      <c r="PD86" s="39">
        <v>0</v>
      </c>
      <c r="PE86" s="39">
        <v>0</v>
      </c>
      <c r="PF86" s="39">
        <v>1</v>
      </c>
      <c r="PG86" s="39">
        <v>0</v>
      </c>
      <c r="PH86" s="39"/>
      <c r="PI86" s="39">
        <v>9</v>
      </c>
      <c r="PJ86" s="39" t="s">
        <v>2435</v>
      </c>
      <c r="PK86" s="39">
        <v>0</v>
      </c>
      <c r="PL86" s="39">
        <v>0</v>
      </c>
      <c r="PM86" s="39">
        <v>0</v>
      </c>
      <c r="PN86" s="39">
        <v>0</v>
      </c>
      <c r="PO86" s="39">
        <v>0</v>
      </c>
      <c r="PP86" s="39">
        <v>0</v>
      </c>
      <c r="PQ86" s="39">
        <v>0</v>
      </c>
      <c r="PR86" s="39">
        <v>0</v>
      </c>
      <c r="PS86" s="39">
        <v>1</v>
      </c>
      <c r="PT86" s="39"/>
      <c r="PU86" s="39"/>
      <c r="PV86" s="39"/>
      <c r="PW86" s="39">
        <v>0</v>
      </c>
      <c r="PX86" s="39"/>
      <c r="PY86" s="39"/>
      <c r="PZ86" s="39" t="s">
        <v>383</v>
      </c>
      <c r="QA86" s="39"/>
      <c r="QB86" s="39"/>
      <c r="QC86" s="39"/>
      <c r="QD86" s="39">
        <v>6</v>
      </c>
      <c r="QE86" s="39">
        <v>0</v>
      </c>
      <c r="QF86" s="39">
        <v>0</v>
      </c>
      <c r="QG86" s="39">
        <v>0</v>
      </c>
      <c r="QH86" s="39">
        <v>0</v>
      </c>
      <c r="QI86" s="39">
        <v>0</v>
      </c>
      <c r="QJ86" s="39">
        <v>1</v>
      </c>
      <c r="QK86" s="39">
        <v>0</v>
      </c>
      <c r="QL86" s="39"/>
      <c r="QM86" s="39" t="s">
        <v>2435</v>
      </c>
      <c r="QN86" s="39">
        <v>0</v>
      </c>
      <c r="QO86" s="39">
        <v>0</v>
      </c>
      <c r="QP86" s="39">
        <v>0</v>
      </c>
      <c r="QQ86" s="39">
        <v>1</v>
      </c>
      <c r="QR86" s="39">
        <v>0</v>
      </c>
      <c r="QS86" s="39"/>
      <c r="QT86" s="39" t="s">
        <v>2435</v>
      </c>
      <c r="QU86" s="39">
        <v>0</v>
      </c>
      <c r="QV86" s="39">
        <v>0</v>
      </c>
      <c r="QW86" s="39">
        <v>0</v>
      </c>
      <c r="QX86" s="39">
        <v>0</v>
      </c>
      <c r="QY86" s="39">
        <v>0</v>
      </c>
      <c r="QZ86" s="39">
        <v>1</v>
      </c>
      <c r="RA86" s="39">
        <v>0</v>
      </c>
      <c r="RB86" s="39"/>
      <c r="RC86" s="39">
        <v>0</v>
      </c>
      <c r="RD86" s="39">
        <v>0</v>
      </c>
      <c r="RE86" s="39">
        <v>0</v>
      </c>
      <c r="RF86" s="39"/>
      <c r="RG86" s="39">
        <v>0</v>
      </c>
      <c r="RH86" s="39">
        <v>0</v>
      </c>
      <c r="RI86" s="39"/>
      <c r="RJ86" s="39">
        <v>0</v>
      </c>
      <c r="RK86" s="39">
        <v>0</v>
      </c>
      <c r="RL86" s="39"/>
      <c r="RM86" s="39">
        <v>0</v>
      </c>
      <c r="RN86" s="39">
        <v>0</v>
      </c>
      <c r="RO86" s="39"/>
      <c r="RP86" s="39">
        <v>0</v>
      </c>
      <c r="RQ86" s="39"/>
      <c r="RR86" s="39" t="s">
        <v>2435</v>
      </c>
      <c r="RS86" s="39">
        <v>0</v>
      </c>
      <c r="RT86" s="39">
        <v>0</v>
      </c>
      <c r="RU86" s="39">
        <v>0</v>
      </c>
      <c r="RV86" s="39">
        <v>0</v>
      </c>
      <c r="RW86" s="39">
        <v>0</v>
      </c>
      <c r="RX86" s="39">
        <v>0</v>
      </c>
      <c r="RY86" s="39">
        <v>0</v>
      </c>
      <c r="RZ86" s="39">
        <v>0</v>
      </c>
      <c r="SA86" s="39">
        <v>0</v>
      </c>
      <c r="SB86" s="39">
        <v>0</v>
      </c>
      <c r="SC86" s="39">
        <v>0</v>
      </c>
      <c r="SD86" s="39">
        <v>0</v>
      </c>
      <c r="SE86" s="39">
        <v>1</v>
      </c>
      <c r="SF86" s="39">
        <v>0</v>
      </c>
      <c r="SG86" s="39"/>
      <c r="SH86" s="39"/>
      <c r="SI86" s="39" t="s">
        <v>2435</v>
      </c>
      <c r="SJ86" s="39">
        <v>0</v>
      </c>
      <c r="SK86" s="39">
        <v>0</v>
      </c>
      <c r="SL86" s="39">
        <v>0</v>
      </c>
      <c r="SM86" s="39">
        <v>0</v>
      </c>
      <c r="SN86" s="39">
        <v>0</v>
      </c>
      <c r="SO86" s="39">
        <v>0</v>
      </c>
      <c r="SP86" s="39">
        <v>0</v>
      </c>
      <c r="SQ86" s="39">
        <v>0</v>
      </c>
      <c r="SR86" s="39">
        <v>0</v>
      </c>
      <c r="SS86" s="39">
        <v>1</v>
      </c>
      <c r="ST86" s="39"/>
      <c r="SU86" s="39" t="s">
        <v>1979</v>
      </c>
      <c r="SV86" s="39">
        <v>0</v>
      </c>
      <c r="SW86" s="39">
        <v>0</v>
      </c>
      <c r="SX86" s="39">
        <v>0</v>
      </c>
      <c r="SY86" s="39">
        <v>0</v>
      </c>
      <c r="SZ86" s="39">
        <v>1</v>
      </c>
      <c r="TA86" s="39" t="s">
        <v>2451</v>
      </c>
      <c r="TB86" s="39"/>
      <c r="TC86" s="39"/>
      <c r="TD86" s="39">
        <v>0</v>
      </c>
      <c r="TE86" s="39"/>
      <c r="TF86" s="39">
        <v>0</v>
      </c>
      <c r="TG86" s="39"/>
      <c r="TH86" s="39" t="s">
        <v>2435</v>
      </c>
      <c r="TI86" s="39">
        <v>0</v>
      </c>
      <c r="TJ86" s="39">
        <v>0</v>
      </c>
      <c r="TK86" s="39">
        <v>0</v>
      </c>
      <c r="TL86" s="39">
        <v>0</v>
      </c>
      <c r="TM86" s="39">
        <v>0</v>
      </c>
      <c r="TN86" s="39">
        <v>0</v>
      </c>
      <c r="TO86" s="39">
        <v>0</v>
      </c>
      <c r="TP86" s="39">
        <v>1</v>
      </c>
      <c r="TQ86" s="39"/>
      <c r="TR86" s="39">
        <v>0</v>
      </c>
      <c r="TS86" s="39" t="s">
        <v>383</v>
      </c>
      <c r="TT86" s="39" t="s">
        <v>383</v>
      </c>
      <c r="TU86" s="39" t="s">
        <v>383</v>
      </c>
      <c r="TV86" s="39" t="s">
        <v>383</v>
      </c>
      <c r="TW86" s="39" t="s">
        <v>383</v>
      </c>
      <c r="TX86" s="39" t="s">
        <v>383</v>
      </c>
      <c r="TY86" s="39" t="s">
        <v>383</v>
      </c>
      <c r="TZ86" s="39" t="s">
        <v>383</v>
      </c>
      <c r="UA86" s="39" t="s">
        <v>383</v>
      </c>
      <c r="UB86" s="39" t="s">
        <v>383</v>
      </c>
      <c r="UC86" s="39"/>
      <c r="UD86" s="39">
        <v>0</v>
      </c>
      <c r="UE86" s="39" t="s">
        <v>383</v>
      </c>
      <c r="UF86" s="39" t="s">
        <v>383</v>
      </c>
      <c r="UG86" s="39" t="s">
        <v>383</v>
      </c>
      <c r="UH86" s="39" t="s">
        <v>383</v>
      </c>
      <c r="UI86" s="39" t="s">
        <v>383</v>
      </c>
      <c r="UJ86" s="39" t="s">
        <v>383</v>
      </c>
      <c r="UK86" s="39" t="s">
        <v>383</v>
      </c>
      <c r="UL86" s="39" t="s">
        <v>383</v>
      </c>
      <c r="UM86" s="39" t="s">
        <v>383</v>
      </c>
      <c r="UN86" s="39" t="s">
        <v>383</v>
      </c>
      <c r="UO86" s="39" t="s">
        <v>383</v>
      </c>
      <c r="UP86" s="39" t="s">
        <v>383</v>
      </c>
      <c r="UQ86" s="39" t="s">
        <v>383</v>
      </c>
      <c r="UR86" s="39" t="s">
        <v>383</v>
      </c>
      <c r="US86" s="39" t="s">
        <v>383</v>
      </c>
      <c r="UT86" s="39" t="s">
        <v>383</v>
      </c>
      <c r="UU86" s="39" t="s">
        <v>383</v>
      </c>
      <c r="UV86" s="39" t="s">
        <v>383</v>
      </c>
      <c r="UW86" s="39" t="s">
        <v>383</v>
      </c>
      <c r="UX86" s="39" t="s">
        <v>383</v>
      </c>
      <c r="UY86" s="39" t="s">
        <v>383</v>
      </c>
      <c r="UZ86" s="39" t="s">
        <v>383</v>
      </c>
      <c r="VA86" s="39">
        <v>0</v>
      </c>
      <c r="VB86" s="39" t="s">
        <v>383</v>
      </c>
      <c r="VC86" s="39" t="s">
        <v>383</v>
      </c>
      <c r="VD86" s="39" t="s">
        <v>383</v>
      </c>
      <c r="VE86" s="39" t="s">
        <v>383</v>
      </c>
      <c r="VF86" s="39" t="s">
        <v>383</v>
      </c>
      <c r="VG86" s="39" t="s">
        <v>383</v>
      </c>
      <c r="VH86" s="39"/>
      <c r="VI86" s="39">
        <v>0</v>
      </c>
      <c r="VJ86" s="39" t="s">
        <v>383</v>
      </c>
      <c r="VK86" s="39" t="s">
        <v>383</v>
      </c>
      <c r="VL86" s="39" t="s">
        <v>383</v>
      </c>
      <c r="VM86" s="39" t="s">
        <v>383</v>
      </c>
      <c r="VN86" s="39" t="s">
        <v>383</v>
      </c>
      <c r="VO86" s="39" t="s">
        <v>383</v>
      </c>
      <c r="VP86" s="39" t="s">
        <v>383</v>
      </c>
      <c r="VQ86" s="39" t="s">
        <v>383</v>
      </c>
      <c r="VR86" s="39" t="s">
        <v>383</v>
      </c>
      <c r="VS86" s="39" t="s">
        <v>383</v>
      </c>
      <c r="VT86" s="39" t="s">
        <v>383</v>
      </c>
      <c r="VU86" s="39" t="s">
        <v>383</v>
      </c>
      <c r="VV86" s="39"/>
      <c r="VW86" s="39" t="s">
        <v>1979</v>
      </c>
      <c r="VX86" s="39">
        <v>0</v>
      </c>
      <c r="VY86" s="39">
        <v>0</v>
      </c>
      <c r="VZ86" s="39">
        <v>0</v>
      </c>
      <c r="WA86" s="39">
        <v>0</v>
      </c>
      <c r="WB86" s="39">
        <v>0</v>
      </c>
      <c r="WC86" s="39">
        <v>0</v>
      </c>
      <c r="WD86" s="39">
        <v>0</v>
      </c>
      <c r="WE86" s="39">
        <v>0</v>
      </c>
      <c r="WF86" s="39">
        <v>0</v>
      </c>
      <c r="WG86" s="39">
        <v>0</v>
      </c>
      <c r="WH86" s="39">
        <v>0</v>
      </c>
      <c r="WI86" s="39">
        <v>0</v>
      </c>
      <c r="WJ86" s="39">
        <v>0</v>
      </c>
      <c r="WK86" s="39">
        <v>1</v>
      </c>
      <c r="WL86" s="39" t="s">
        <v>2540</v>
      </c>
      <c r="WM86" s="39" t="s">
        <v>2541</v>
      </c>
      <c r="WN86" s="39"/>
      <c r="WO86" s="39">
        <f t="shared" si="8"/>
        <v>0</v>
      </c>
      <c r="WP86" s="39" t="s">
        <v>2593</v>
      </c>
      <c r="WQ86" s="39"/>
      <c r="WR86" s="39" t="s">
        <v>2435</v>
      </c>
      <c r="WS86" s="39">
        <v>0</v>
      </c>
      <c r="WT86" s="39">
        <v>0</v>
      </c>
      <c r="WU86" s="39">
        <v>0</v>
      </c>
      <c r="WV86" s="39">
        <v>0</v>
      </c>
      <c r="WW86" s="39">
        <v>0</v>
      </c>
      <c r="WX86" s="39">
        <v>0</v>
      </c>
      <c r="WY86" s="39">
        <v>0</v>
      </c>
      <c r="WZ86" s="39">
        <v>0</v>
      </c>
      <c r="XA86" s="39">
        <v>0</v>
      </c>
      <c r="XB86" s="39">
        <v>1</v>
      </c>
      <c r="XC86" s="39">
        <v>0</v>
      </c>
      <c r="XD86" s="39"/>
      <c r="XE86" s="39"/>
      <c r="XF86" s="39">
        <f t="shared" si="5"/>
        <v>0</v>
      </c>
      <c r="XG86" s="39" t="s">
        <v>2447</v>
      </c>
      <c r="XH86" s="39">
        <v>1</v>
      </c>
      <c r="XI86" s="39">
        <v>0</v>
      </c>
      <c r="XJ86" s="39">
        <v>0</v>
      </c>
      <c r="XK86" s="39">
        <v>0</v>
      </c>
      <c r="XL86" s="39">
        <v>0</v>
      </c>
      <c r="XM86" s="39"/>
      <c r="XN86" s="39"/>
      <c r="XO86" s="57" t="e">
        <f>SUM(XF86+WO86+VA86+UD86+TR86+TD86+#REF!)</f>
        <v>#REF!</v>
      </c>
      <c r="XP86" s="57">
        <v>0</v>
      </c>
      <c r="XQ86" s="56">
        <v>0</v>
      </c>
    </row>
    <row r="87" spans="1:641" ht="15" customHeight="1" x14ac:dyDescent="0.2">
      <c r="A87" s="39" t="s">
        <v>383</v>
      </c>
      <c r="B87" s="39" t="s">
        <v>1469</v>
      </c>
      <c r="C87" s="52" t="s">
        <v>1495</v>
      </c>
      <c r="D87" s="39" t="s">
        <v>2722</v>
      </c>
      <c r="E87" s="52" t="s">
        <v>4328</v>
      </c>
      <c r="F87" s="52" t="s">
        <v>4409</v>
      </c>
      <c r="G87" s="79">
        <v>9.1637830000000005</v>
      </c>
      <c r="H87" s="79">
        <v>-79.149197000000001</v>
      </c>
      <c r="I87" s="52">
        <v>9.1640350000000002</v>
      </c>
      <c r="J87" s="52">
        <v>-79.149420000000006</v>
      </c>
      <c r="K87" s="79">
        <v>-79.149197000000001</v>
      </c>
      <c r="L87" s="80">
        <v>27.7999992371</v>
      </c>
      <c r="M87" s="40">
        <v>15.5</v>
      </c>
      <c r="N87" s="39"/>
      <c r="O87" s="41">
        <v>2</v>
      </c>
      <c r="P87" s="39" t="s">
        <v>4410</v>
      </c>
      <c r="Q87" s="39">
        <v>1</v>
      </c>
      <c r="R87" s="41">
        <v>80</v>
      </c>
      <c r="S87" s="39">
        <v>2</v>
      </c>
      <c r="T87" s="39">
        <v>2</v>
      </c>
      <c r="U87" s="39" t="s">
        <v>2454</v>
      </c>
      <c r="V87" s="39" t="s">
        <v>4411</v>
      </c>
      <c r="W87" s="39" t="s">
        <v>2598</v>
      </c>
      <c r="X87" s="39" t="s">
        <v>1979</v>
      </c>
      <c r="Y87" s="39" t="s">
        <v>4412</v>
      </c>
      <c r="Z87" s="39">
        <v>0</v>
      </c>
      <c r="AA87" s="39">
        <v>0</v>
      </c>
      <c r="AB87" s="39">
        <v>0</v>
      </c>
      <c r="AC87" s="39">
        <v>0</v>
      </c>
      <c r="AD87" s="39">
        <v>0</v>
      </c>
      <c r="AE87" s="39">
        <v>0</v>
      </c>
      <c r="AF87" s="39">
        <v>1</v>
      </c>
      <c r="AG87" s="39" t="s">
        <v>1979</v>
      </c>
      <c r="AH87" s="39" t="s">
        <v>383</v>
      </c>
      <c r="AI87" s="39">
        <v>0</v>
      </c>
      <c r="AJ87" s="39">
        <v>0</v>
      </c>
      <c r="AK87" s="39">
        <v>0</v>
      </c>
      <c r="AL87" s="39">
        <v>0</v>
      </c>
      <c r="AM87" s="39">
        <v>0</v>
      </c>
      <c r="AN87" s="39">
        <v>0</v>
      </c>
      <c r="AO87" s="39">
        <v>1</v>
      </c>
      <c r="AP87" s="39" t="s">
        <v>2600</v>
      </c>
      <c r="AQ87" s="39">
        <v>0</v>
      </c>
      <c r="AR87" s="39"/>
      <c r="AS87" s="39">
        <v>30</v>
      </c>
      <c r="AT87" s="39">
        <v>45</v>
      </c>
      <c r="AU87" s="39">
        <v>3</v>
      </c>
      <c r="AV87" s="39"/>
      <c r="AW87" s="39">
        <v>2</v>
      </c>
      <c r="AX87" s="39" t="s">
        <v>383</v>
      </c>
      <c r="AY87" s="39">
        <v>0</v>
      </c>
      <c r="AZ87" s="39">
        <v>1</v>
      </c>
      <c r="BA87" s="39">
        <v>0</v>
      </c>
      <c r="BB87" s="39">
        <v>0</v>
      </c>
      <c r="BC87" s="39"/>
      <c r="BD87" s="39">
        <v>2</v>
      </c>
      <c r="BE87" s="39" t="s">
        <v>383</v>
      </c>
      <c r="BF87" s="39">
        <v>0</v>
      </c>
      <c r="BG87" s="39">
        <v>1</v>
      </c>
      <c r="BH87" s="39">
        <v>0</v>
      </c>
      <c r="BI87" s="39">
        <v>0</v>
      </c>
      <c r="BJ87" s="39"/>
      <c r="BK87" s="39">
        <v>3</v>
      </c>
      <c r="BL87" s="39">
        <v>1</v>
      </c>
      <c r="BM87" s="64" t="s">
        <v>383</v>
      </c>
      <c r="BN87" s="39">
        <v>1</v>
      </c>
      <c r="BO87" s="39">
        <v>0</v>
      </c>
      <c r="BP87" s="39">
        <v>0</v>
      </c>
      <c r="BQ87" s="39">
        <v>0</v>
      </c>
      <c r="BR87" s="39">
        <v>0</v>
      </c>
      <c r="BS87" s="39">
        <v>0</v>
      </c>
      <c r="BT87" s="39">
        <v>0</v>
      </c>
      <c r="BU87" s="39"/>
      <c r="BV87" s="39">
        <v>3</v>
      </c>
      <c r="BW87" s="39">
        <v>3</v>
      </c>
      <c r="BX87" s="39"/>
      <c r="BY87" s="39">
        <v>0</v>
      </c>
      <c r="BZ87" s="39">
        <v>0</v>
      </c>
      <c r="CA87" s="39">
        <v>1</v>
      </c>
      <c r="CB87" s="39">
        <v>0</v>
      </c>
      <c r="CC87" s="39"/>
      <c r="CD87" s="39">
        <v>3</v>
      </c>
      <c r="CE87" s="39">
        <v>0</v>
      </c>
      <c r="CF87" s="39"/>
      <c r="CG87" s="39">
        <v>2</v>
      </c>
      <c r="CH87" s="39"/>
      <c r="CI87" s="39">
        <v>1</v>
      </c>
      <c r="CJ87" s="39">
        <v>1</v>
      </c>
      <c r="CK87" s="39"/>
      <c r="CL87" s="39" t="s">
        <v>2688</v>
      </c>
      <c r="CM87" s="39" t="s">
        <v>2688</v>
      </c>
      <c r="CN87" s="39">
        <v>1</v>
      </c>
      <c r="CO87" s="39">
        <v>1</v>
      </c>
      <c r="CP87" s="39">
        <v>1</v>
      </c>
      <c r="CQ87" s="39"/>
      <c r="CR87" s="39">
        <v>0</v>
      </c>
      <c r="CS87" s="39"/>
      <c r="CT87" s="39">
        <v>0</v>
      </c>
      <c r="CU87" s="39">
        <v>0</v>
      </c>
      <c r="CV87" s="39">
        <v>0</v>
      </c>
      <c r="CW87" s="39"/>
      <c r="CX87" s="39">
        <v>0</v>
      </c>
      <c r="CY87" s="39">
        <v>0</v>
      </c>
      <c r="CZ87" s="39"/>
      <c r="DA87" s="39">
        <v>0</v>
      </c>
      <c r="DB87" s="39"/>
      <c r="DC87" s="39">
        <v>0</v>
      </c>
      <c r="DD87" s="39"/>
      <c r="DE87" s="39">
        <v>1</v>
      </c>
      <c r="DF87" s="39">
        <v>1</v>
      </c>
      <c r="DG87" s="39">
        <v>1</v>
      </c>
      <c r="DH87" s="39">
        <v>1</v>
      </c>
      <c r="DI87" s="39">
        <v>0</v>
      </c>
      <c r="DJ87" s="39"/>
      <c r="DK87" s="39"/>
      <c r="DL87" s="39">
        <v>0</v>
      </c>
      <c r="DM87" s="39"/>
      <c r="DN87" s="39">
        <v>0</v>
      </c>
      <c r="DO87" s="39"/>
      <c r="DP87" s="39">
        <v>0</v>
      </c>
      <c r="DQ87" s="39"/>
      <c r="DR87" s="39">
        <v>1</v>
      </c>
      <c r="DS87" s="39">
        <v>1</v>
      </c>
      <c r="DT87" s="39">
        <v>1</v>
      </c>
      <c r="DU87" s="39">
        <v>1</v>
      </c>
      <c r="DV87" s="39">
        <v>0</v>
      </c>
      <c r="DW87" s="39"/>
      <c r="DX87" s="39">
        <v>0</v>
      </c>
      <c r="DY87" s="39"/>
      <c r="DZ87" s="39">
        <v>0</v>
      </c>
      <c r="EA87" s="39"/>
      <c r="EB87" s="39">
        <v>1</v>
      </c>
      <c r="EC87" s="39">
        <v>1</v>
      </c>
      <c r="ED87" s="39" t="s">
        <v>2442</v>
      </c>
      <c r="EE87" s="39" t="s">
        <v>2749</v>
      </c>
      <c r="EF87" s="39">
        <v>0</v>
      </c>
      <c r="EG87" s="39"/>
      <c r="EH87" s="39">
        <v>1</v>
      </c>
      <c r="EI87" s="39" t="s">
        <v>2413</v>
      </c>
      <c r="EJ87" s="39" t="s">
        <v>2413</v>
      </c>
      <c r="EK87" s="39" t="s">
        <v>2466</v>
      </c>
      <c r="EL87" s="39" t="s">
        <v>2496</v>
      </c>
      <c r="EM87" s="39" t="s">
        <v>2415</v>
      </c>
      <c r="EN87" s="39">
        <v>0</v>
      </c>
      <c r="EO87" s="39">
        <v>1</v>
      </c>
      <c r="EP87" s="39" t="s">
        <v>2413</v>
      </c>
      <c r="EQ87" s="39" t="s">
        <v>2413</v>
      </c>
      <c r="ER87" s="39" t="s">
        <v>2466</v>
      </c>
      <c r="ES87" s="39" t="s">
        <v>4413</v>
      </c>
      <c r="ET87" s="39" t="s">
        <v>2464</v>
      </c>
      <c r="EU87" s="39">
        <v>0</v>
      </c>
      <c r="EV87" s="39">
        <v>0</v>
      </c>
      <c r="EW87" s="39" t="s">
        <v>383</v>
      </c>
      <c r="EX87" s="39" t="s">
        <v>383</v>
      </c>
      <c r="EY87" s="39" t="s">
        <v>383</v>
      </c>
      <c r="EZ87" s="39" t="s">
        <v>383</v>
      </c>
      <c r="FA87" s="39" t="s">
        <v>383</v>
      </c>
      <c r="FB87" s="39" t="s">
        <v>383</v>
      </c>
      <c r="FC87" s="39">
        <v>0</v>
      </c>
      <c r="FD87" s="39" t="s">
        <v>383</v>
      </c>
      <c r="FE87" s="39" t="s">
        <v>383</v>
      </c>
      <c r="FF87" s="39" t="s">
        <v>383</v>
      </c>
      <c r="FG87" s="39" t="s">
        <v>383</v>
      </c>
      <c r="FH87" s="39" t="s">
        <v>383</v>
      </c>
      <c r="FI87" s="39" t="s">
        <v>383</v>
      </c>
      <c r="FJ87" s="39">
        <v>1</v>
      </c>
      <c r="FK87" s="39" t="s">
        <v>2498</v>
      </c>
      <c r="FL87" s="39" t="s">
        <v>2498</v>
      </c>
      <c r="FM87" s="39" t="s">
        <v>2466</v>
      </c>
      <c r="FN87" s="39" t="s">
        <v>2500</v>
      </c>
      <c r="FO87" s="39" t="s">
        <v>2469</v>
      </c>
      <c r="FP87" s="39">
        <v>0</v>
      </c>
      <c r="FQ87" s="39">
        <v>1</v>
      </c>
      <c r="FR87" s="39" t="s">
        <v>2409</v>
      </c>
      <c r="FS87" s="39" t="s">
        <v>2409</v>
      </c>
      <c r="FT87" s="39" t="s">
        <v>2410</v>
      </c>
      <c r="FU87" s="39" t="s">
        <v>2500</v>
      </c>
      <c r="FV87" s="39" t="s">
        <v>2469</v>
      </c>
      <c r="FW87" s="39">
        <v>0</v>
      </c>
      <c r="FX87" s="39">
        <v>0</v>
      </c>
      <c r="FY87" s="39" t="s">
        <v>383</v>
      </c>
      <c r="FZ87" s="39" t="s">
        <v>383</v>
      </c>
      <c r="GA87" s="39" t="s">
        <v>383</v>
      </c>
      <c r="GB87" s="39" t="s">
        <v>383</v>
      </c>
      <c r="GC87" s="39" t="s">
        <v>383</v>
      </c>
      <c r="GD87" s="39" t="s">
        <v>383</v>
      </c>
      <c r="GE87" s="39">
        <v>1</v>
      </c>
      <c r="GF87" s="39" t="s">
        <v>2412</v>
      </c>
      <c r="GG87" s="39" t="s">
        <v>2413</v>
      </c>
      <c r="GH87" s="39" t="s">
        <v>2410</v>
      </c>
      <c r="GI87" s="39" t="s">
        <v>2500</v>
      </c>
      <c r="GJ87" s="39" t="s">
        <v>2469</v>
      </c>
      <c r="GK87" s="39">
        <v>0</v>
      </c>
      <c r="GL87" s="39" t="s">
        <v>383</v>
      </c>
      <c r="GM87" s="39" t="s">
        <v>383</v>
      </c>
      <c r="GN87" s="39" t="s">
        <v>383</v>
      </c>
      <c r="GO87" s="39" t="s">
        <v>383</v>
      </c>
      <c r="GP87" s="39" t="s">
        <v>383</v>
      </c>
      <c r="GQ87" s="39" t="s">
        <v>383</v>
      </c>
      <c r="GR87" s="39" t="s">
        <v>383</v>
      </c>
      <c r="GS87" s="39" t="s">
        <v>383</v>
      </c>
      <c r="GT87" s="39">
        <v>0</v>
      </c>
      <c r="GU87" s="39" t="s">
        <v>383</v>
      </c>
      <c r="GV87" s="39"/>
      <c r="GW87" s="39">
        <v>1</v>
      </c>
      <c r="GX87" s="39">
        <v>10</v>
      </c>
      <c r="GY87" s="39" t="s">
        <v>3985</v>
      </c>
      <c r="GZ87" s="39">
        <v>1</v>
      </c>
      <c r="HA87" s="39">
        <v>10</v>
      </c>
      <c r="HB87" s="39"/>
      <c r="HC87" s="39">
        <v>1</v>
      </c>
      <c r="HD87" s="39">
        <v>10</v>
      </c>
      <c r="HE87" s="39"/>
      <c r="HF87" s="39">
        <v>0</v>
      </c>
      <c r="HG87" s="39" t="s">
        <v>383</v>
      </c>
      <c r="HH87" s="39"/>
      <c r="HI87" s="39">
        <v>1</v>
      </c>
      <c r="HJ87" s="39">
        <v>10</v>
      </c>
      <c r="HK87" s="39"/>
      <c r="HL87" s="39">
        <v>0</v>
      </c>
      <c r="HM87" s="39" t="s">
        <v>383</v>
      </c>
      <c r="HN87" s="39"/>
      <c r="HO87" s="39">
        <v>0</v>
      </c>
      <c r="HP87" s="39" t="s">
        <v>383</v>
      </c>
      <c r="HQ87" s="39">
        <v>0</v>
      </c>
      <c r="HR87" s="39" t="s">
        <v>383</v>
      </c>
      <c r="HS87" s="39">
        <v>0</v>
      </c>
      <c r="HT87" s="39"/>
      <c r="HU87" s="39" t="s">
        <v>383</v>
      </c>
      <c r="HV87" s="39" t="s">
        <v>383</v>
      </c>
      <c r="HW87" s="39"/>
      <c r="HX87" s="39" t="s">
        <v>383</v>
      </c>
      <c r="HY87" s="39" t="s">
        <v>2584</v>
      </c>
      <c r="HZ87" s="39"/>
      <c r="IA87" s="39" t="s">
        <v>1743</v>
      </c>
      <c r="IB87" s="39"/>
      <c r="IC87" s="39">
        <v>0</v>
      </c>
      <c r="ID87" s="39">
        <v>0</v>
      </c>
      <c r="IE87" s="39" t="s">
        <v>383</v>
      </c>
      <c r="IF87" s="39" t="s">
        <v>383</v>
      </c>
      <c r="IG87" s="39">
        <v>1</v>
      </c>
      <c r="IH87" s="39">
        <v>3</v>
      </c>
      <c r="II87" s="39">
        <v>0</v>
      </c>
      <c r="IJ87" s="39">
        <v>0</v>
      </c>
      <c r="IK87" s="39" t="s">
        <v>383</v>
      </c>
      <c r="IL87" s="39">
        <v>0</v>
      </c>
      <c r="IM87" s="39">
        <v>0</v>
      </c>
      <c r="IN87" s="39" t="s">
        <v>383</v>
      </c>
      <c r="IO87" s="39" t="s">
        <v>383</v>
      </c>
      <c r="IP87" s="39" t="s">
        <v>383</v>
      </c>
      <c r="IQ87" s="39">
        <v>0</v>
      </c>
      <c r="IR87" s="39">
        <v>0</v>
      </c>
      <c r="IS87" s="39" t="s">
        <v>383</v>
      </c>
      <c r="IT87" s="39" t="s">
        <v>383</v>
      </c>
      <c r="IU87" s="39" t="s">
        <v>383</v>
      </c>
      <c r="IV87" s="39">
        <v>0</v>
      </c>
      <c r="IW87" s="39">
        <v>0</v>
      </c>
      <c r="IX87" s="39" t="s">
        <v>383</v>
      </c>
      <c r="IY87" s="39" t="s">
        <v>383</v>
      </c>
      <c r="IZ87" s="39" t="s">
        <v>383</v>
      </c>
      <c r="JA87" s="39">
        <v>0</v>
      </c>
      <c r="JB87" s="39">
        <v>0</v>
      </c>
      <c r="JC87" s="39" t="s">
        <v>383</v>
      </c>
      <c r="JD87" s="39" t="s">
        <v>383</v>
      </c>
      <c r="JE87" s="39" t="s">
        <v>383</v>
      </c>
      <c r="JF87" s="39">
        <v>0</v>
      </c>
      <c r="JG87" s="39">
        <v>0</v>
      </c>
      <c r="JH87" s="39" t="s">
        <v>383</v>
      </c>
      <c r="JI87" s="39" t="s">
        <v>383</v>
      </c>
      <c r="JJ87" s="39">
        <v>0</v>
      </c>
      <c r="JK87" s="39">
        <v>0</v>
      </c>
      <c r="JL87" s="39" t="s">
        <v>383</v>
      </c>
      <c r="JM87" s="39" t="s">
        <v>383</v>
      </c>
      <c r="JN87" s="39" t="s">
        <v>2418</v>
      </c>
      <c r="JO87" s="39">
        <v>1</v>
      </c>
      <c r="JP87" s="39">
        <v>1</v>
      </c>
      <c r="JQ87" s="39">
        <v>1</v>
      </c>
      <c r="JR87" s="39">
        <v>1</v>
      </c>
      <c r="JS87" s="39">
        <v>1</v>
      </c>
      <c r="JT87" s="39">
        <v>0</v>
      </c>
      <c r="JU87" s="39">
        <v>0</v>
      </c>
      <c r="JV87" s="39">
        <v>0</v>
      </c>
      <c r="JW87" s="39">
        <v>0</v>
      </c>
      <c r="JX87" s="39">
        <v>0</v>
      </c>
      <c r="JY87" s="39">
        <v>0</v>
      </c>
      <c r="JZ87" s="39">
        <v>2</v>
      </c>
      <c r="KA87" s="39">
        <v>2</v>
      </c>
      <c r="KB87" s="39">
        <v>0</v>
      </c>
      <c r="KC87" s="39">
        <v>0</v>
      </c>
      <c r="KD87" s="39">
        <v>0</v>
      </c>
      <c r="KE87" s="39">
        <v>0</v>
      </c>
      <c r="KF87" s="39"/>
      <c r="KG87" s="39"/>
      <c r="KH87" s="39">
        <v>1</v>
      </c>
      <c r="KI87" s="39"/>
      <c r="KJ87" s="39" t="s">
        <v>4414</v>
      </c>
      <c r="KK87" s="39">
        <v>0</v>
      </c>
      <c r="KL87" s="39"/>
      <c r="KM87" s="39"/>
      <c r="KN87" s="39">
        <v>0</v>
      </c>
      <c r="KO87" s="39"/>
      <c r="KP87" s="39"/>
      <c r="KQ87" s="39">
        <v>0</v>
      </c>
      <c r="KR87" s="39"/>
      <c r="KS87" s="39"/>
      <c r="KT87" s="39" t="s">
        <v>2068</v>
      </c>
      <c r="KU87" s="39">
        <v>0</v>
      </c>
      <c r="KV87" s="39">
        <v>0</v>
      </c>
      <c r="KW87" s="39">
        <v>0</v>
      </c>
      <c r="KX87" s="39">
        <v>0</v>
      </c>
      <c r="KY87" s="39">
        <v>0</v>
      </c>
      <c r="KZ87" s="39">
        <v>0</v>
      </c>
      <c r="LA87" s="39">
        <v>0</v>
      </c>
      <c r="LB87" s="39">
        <v>0</v>
      </c>
      <c r="LC87" s="39">
        <v>1</v>
      </c>
      <c r="LD87" s="39" t="s">
        <v>4415</v>
      </c>
      <c r="LE87" s="39">
        <v>4</v>
      </c>
      <c r="LF87" s="39">
        <v>1</v>
      </c>
      <c r="LG87" s="39">
        <v>1</v>
      </c>
      <c r="LH87" s="39">
        <v>0</v>
      </c>
      <c r="LI87" s="39">
        <v>0</v>
      </c>
      <c r="LJ87" s="39" t="s">
        <v>4416</v>
      </c>
      <c r="LK87" s="39" t="s">
        <v>2421</v>
      </c>
      <c r="LL87" s="39">
        <v>1</v>
      </c>
      <c r="LM87" s="39">
        <v>0</v>
      </c>
      <c r="LN87" s="39">
        <v>0</v>
      </c>
      <c r="LO87" s="39">
        <v>0</v>
      </c>
      <c r="LP87" s="39">
        <v>0</v>
      </c>
      <c r="LQ87" s="39"/>
      <c r="LR87" s="39">
        <v>4</v>
      </c>
      <c r="LS87" s="39" t="s">
        <v>4417</v>
      </c>
      <c r="LT87" s="39">
        <v>3</v>
      </c>
      <c r="LU87" s="39" t="s">
        <v>4418</v>
      </c>
      <c r="LV87" s="39">
        <v>1</v>
      </c>
      <c r="LW87" s="39">
        <v>0</v>
      </c>
      <c r="LX87" s="39">
        <v>0</v>
      </c>
      <c r="LY87" s="39"/>
      <c r="LZ87" s="39">
        <v>1</v>
      </c>
      <c r="MA87" s="39">
        <v>1</v>
      </c>
      <c r="MB87" s="39">
        <v>0</v>
      </c>
      <c r="MC87" s="39">
        <v>1</v>
      </c>
      <c r="MD87" s="39">
        <v>0</v>
      </c>
      <c r="ME87" s="39">
        <v>1</v>
      </c>
      <c r="MF87" s="39" t="s">
        <v>4419</v>
      </c>
      <c r="MG87" s="39">
        <v>0</v>
      </c>
      <c r="MH87" s="39"/>
      <c r="MI87" s="39">
        <v>0</v>
      </c>
      <c r="MJ87" s="39"/>
      <c r="MK87" s="39">
        <v>1</v>
      </c>
      <c r="ML87" s="39">
        <v>1</v>
      </c>
      <c r="MM87" s="39">
        <v>1</v>
      </c>
      <c r="MN87" s="39">
        <v>0</v>
      </c>
      <c r="MO87" s="39"/>
      <c r="MP87" s="39"/>
      <c r="MQ87" s="39">
        <v>0</v>
      </c>
      <c r="MR87" s="39">
        <v>0</v>
      </c>
      <c r="MS87" s="39"/>
      <c r="MT87" s="39"/>
      <c r="MU87" s="39"/>
      <c r="MV87" s="39">
        <v>1</v>
      </c>
      <c r="MW87" s="39" t="s">
        <v>3169</v>
      </c>
      <c r="MX87" s="39">
        <v>1</v>
      </c>
      <c r="MY87" s="39">
        <v>0</v>
      </c>
      <c r="MZ87" s="39">
        <v>0</v>
      </c>
      <c r="NA87" s="39">
        <v>0</v>
      </c>
      <c r="NB87" s="39">
        <v>0</v>
      </c>
      <c r="NC87" s="39">
        <v>0</v>
      </c>
      <c r="ND87" s="39">
        <v>0</v>
      </c>
      <c r="NE87" s="39">
        <v>0</v>
      </c>
      <c r="NF87" s="39">
        <v>0</v>
      </c>
      <c r="NG87" s="39" t="s">
        <v>4420</v>
      </c>
      <c r="NH87" s="39" t="s">
        <v>2860</v>
      </c>
      <c r="NI87" s="39"/>
      <c r="NJ87" s="39" t="s">
        <v>2428</v>
      </c>
      <c r="NK87" s="39" t="s">
        <v>2428</v>
      </c>
      <c r="NL87" s="39" t="s">
        <v>2861</v>
      </c>
      <c r="NM87" s="39">
        <v>0</v>
      </c>
      <c r="NN87" s="39"/>
      <c r="NO87" s="39"/>
      <c r="NP87" s="39"/>
      <c r="NQ87" s="39"/>
      <c r="NR87" s="39"/>
      <c r="NS87" s="39"/>
      <c r="NT87" s="39"/>
      <c r="NU87" s="39"/>
      <c r="NV87" s="39"/>
      <c r="NW87" s="39">
        <v>0</v>
      </c>
      <c r="NX87" s="39"/>
      <c r="NY87" s="39">
        <v>1</v>
      </c>
      <c r="NZ87" s="39">
        <v>0</v>
      </c>
      <c r="OA87" s="39" t="s">
        <v>4421</v>
      </c>
      <c r="OB87" s="39">
        <v>0</v>
      </c>
      <c r="OC87" s="39">
        <v>0</v>
      </c>
      <c r="OD87" s="39">
        <v>0</v>
      </c>
      <c r="OE87" s="39">
        <v>1</v>
      </c>
      <c r="OF87" s="39">
        <v>0</v>
      </c>
      <c r="OG87" s="39">
        <v>0</v>
      </c>
      <c r="OH87" s="39">
        <v>0</v>
      </c>
      <c r="OI87" s="39">
        <v>1</v>
      </c>
      <c r="OJ87" s="39" t="s">
        <v>4422</v>
      </c>
      <c r="OK87" s="39">
        <v>1</v>
      </c>
      <c r="OL87" s="39"/>
      <c r="OM87" s="39" t="s">
        <v>2434</v>
      </c>
      <c r="ON87" s="39">
        <v>1</v>
      </c>
      <c r="OO87" s="39">
        <v>0</v>
      </c>
      <c r="OP87" s="39">
        <v>0</v>
      </c>
      <c r="OQ87" s="39">
        <v>0</v>
      </c>
      <c r="OR87" s="39">
        <v>0</v>
      </c>
      <c r="OS87" s="39">
        <v>0</v>
      </c>
      <c r="OT87" s="39">
        <v>0</v>
      </c>
      <c r="OU87" s="39">
        <v>0</v>
      </c>
      <c r="OV87" s="39">
        <v>0</v>
      </c>
      <c r="OW87" s="39">
        <v>0</v>
      </c>
      <c r="OX87" s="39"/>
      <c r="OY87" s="39"/>
      <c r="OZ87" s="39" t="s">
        <v>1241</v>
      </c>
      <c r="PA87" s="39">
        <v>0</v>
      </c>
      <c r="PB87" s="39">
        <v>0</v>
      </c>
      <c r="PC87" s="39">
        <v>0</v>
      </c>
      <c r="PD87" s="39">
        <v>0</v>
      </c>
      <c r="PE87" s="39">
        <v>1</v>
      </c>
      <c r="PF87" s="39">
        <v>0</v>
      </c>
      <c r="PG87" s="39">
        <v>0</v>
      </c>
      <c r="PH87" s="39"/>
      <c r="PI87" s="39">
        <v>1</v>
      </c>
      <c r="PJ87" s="39" t="s">
        <v>2435</v>
      </c>
      <c r="PK87" s="39">
        <v>0</v>
      </c>
      <c r="PL87" s="39">
        <v>0</v>
      </c>
      <c r="PM87" s="39">
        <v>0</v>
      </c>
      <c r="PN87" s="39">
        <v>0</v>
      </c>
      <c r="PO87" s="39">
        <v>0</v>
      </c>
      <c r="PP87" s="39">
        <v>0</v>
      </c>
      <c r="PQ87" s="39">
        <v>0</v>
      </c>
      <c r="PR87" s="39">
        <v>0</v>
      </c>
      <c r="PS87" s="39">
        <v>1</v>
      </c>
      <c r="PT87" s="39"/>
      <c r="PU87" s="39"/>
      <c r="PV87" s="39"/>
      <c r="PW87" s="39">
        <v>0</v>
      </c>
      <c r="PX87" s="39"/>
      <c r="PY87" s="39"/>
      <c r="PZ87" s="39">
        <v>0</v>
      </c>
      <c r="QA87" s="39" t="s">
        <v>4423</v>
      </c>
      <c r="QB87" s="39"/>
      <c r="QC87" s="39"/>
      <c r="QD87" s="39">
        <v>3</v>
      </c>
      <c r="QE87" s="39">
        <v>0</v>
      </c>
      <c r="QF87" s="39">
        <v>0</v>
      </c>
      <c r="QG87" s="39">
        <v>1</v>
      </c>
      <c r="QH87" s="39">
        <v>0</v>
      </c>
      <c r="QI87" s="39">
        <v>0</v>
      </c>
      <c r="QJ87" s="39">
        <v>0</v>
      </c>
      <c r="QK87" s="39">
        <v>0</v>
      </c>
      <c r="QL87" s="39"/>
      <c r="QM87" s="39" t="s">
        <v>2627</v>
      </c>
      <c r="QN87" s="39">
        <v>0</v>
      </c>
      <c r="QO87" s="39">
        <v>1</v>
      </c>
      <c r="QP87" s="39">
        <v>0</v>
      </c>
      <c r="QQ87" s="39">
        <v>0</v>
      </c>
      <c r="QR87" s="39">
        <v>0</v>
      </c>
      <c r="QS87" s="39"/>
      <c r="QT87" s="39" t="s">
        <v>2442</v>
      </c>
      <c r="QU87" s="39">
        <v>0</v>
      </c>
      <c r="QV87" s="39">
        <v>1</v>
      </c>
      <c r="QW87" s="39">
        <v>0</v>
      </c>
      <c r="QX87" s="39">
        <v>0</v>
      </c>
      <c r="QY87" s="39">
        <v>0</v>
      </c>
      <c r="QZ87" s="39">
        <v>0</v>
      </c>
      <c r="RA87" s="39">
        <v>0</v>
      </c>
      <c r="RB87" s="39"/>
      <c r="RC87" s="39">
        <v>0</v>
      </c>
      <c r="RD87" s="39">
        <v>0</v>
      </c>
      <c r="RE87" s="39">
        <v>0</v>
      </c>
      <c r="RF87" s="39"/>
      <c r="RG87" s="39">
        <v>0</v>
      </c>
      <c r="RH87" s="39">
        <v>0</v>
      </c>
      <c r="RI87" s="39"/>
      <c r="RJ87" s="39">
        <v>0</v>
      </c>
      <c r="RK87" s="39">
        <v>0</v>
      </c>
      <c r="RL87" s="39"/>
      <c r="RM87" s="39">
        <v>0</v>
      </c>
      <c r="RN87" s="39">
        <v>0</v>
      </c>
      <c r="RO87" s="39"/>
      <c r="RP87" s="39">
        <v>0</v>
      </c>
      <c r="RQ87" s="39"/>
      <c r="RR87" s="39" t="s">
        <v>3516</v>
      </c>
      <c r="RS87" s="39">
        <v>0</v>
      </c>
      <c r="RT87" s="39">
        <v>0</v>
      </c>
      <c r="RU87" s="39">
        <v>0</v>
      </c>
      <c r="RV87" s="39">
        <v>0</v>
      </c>
      <c r="RW87" s="39">
        <v>0</v>
      </c>
      <c r="RX87" s="39">
        <v>0</v>
      </c>
      <c r="RY87" s="39">
        <v>0</v>
      </c>
      <c r="RZ87" s="39">
        <v>0</v>
      </c>
      <c r="SA87" s="39">
        <v>0</v>
      </c>
      <c r="SB87" s="39">
        <v>0</v>
      </c>
      <c r="SC87" s="39">
        <v>0</v>
      </c>
      <c r="SD87" s="39">
        <v>1</v>
      </c>
      <c r="SE87" s="39">
        <v>0</v>
      </c>
      <c r="SF87" s="39">
        <v>1</v>
      </c>
      <c r="SG87" s="39"/>
      <c r="SH87" s="39"/>
      <c r="SI87" s="39" t="s">
        <v>2435</v>
      </c>
      <c r="SJ87" s="39">
        <v>0</v>
      </c>
      <c r="SK87" s="39">
        <v>0</v>
      </c>
      <c r="SL87" s="39">
        <v>0</v>
      </c>
      <c r="SM87" s="39">
        <v>0</v>
      </c>
      <c r="SN87" s="39">
        <v>0</v>
      </c>
      <c r="SO87" s="39">
        <v>0</v>
      </c>
      <c r="SP87" s="39">
        <v>0</v>
      </c>
      <c r="SQ87" s="39">
        <v>0</v>
      </c>
      <c r="SR87" s="39">
        <v>0</v>
      </c>
      <c r="SS87" s="39">
        <v>1</v>
      </c>
      <c r="ST87" s="39"/>
      <c r="SU87" s="39" t="s">
        <v>1979</v>
      </c>
      <c r="SV87" s="39">
        <v>0</v>
      </c>
      <c r="SW87" s="39">
        <v>0</v>
      </c>
      <c r="SX87" s="39">
        <v>0</v>
      </c>
      <c r="SY87" s="39">
        <v>0</v>
      </c>
      <c r="SZ87" s="39">
        <v>1</v>
      </c>
      <c r="TA87" s="39" t="s">
        <v>4010</v>
      </c>
      <c r="TB87" s="39"/>
      <c r="TC87" s="39"/>
      <c r="TD87" s="39">
        <v>0</v>
      </c>
      <c r="TE87" s="39"/>
      <c r="TF87" s="39" t="s">
        <v>383</v>
      </c>
      <c r="TG87" s="39"/>
      <c r="TH87" s="39" t="s">
        <v>2435</v>
      </c>
      <c r="TI87" s="39">
        <v>0</v>
      </c>
      <c r="TJ87" s="39">
        <v>0</v>
      </c>
      <c r="TK87" s="39">
        <v>0</v>
      </c>
      <c r="TL87" s="39">
        <v>0</v>
      </c>
      <c r="TM87" s="39">
        <v>0</v>
      </c>
      <c r="TN87" s="39">
        <v>0</v>
      </c>
      <c r="TO87" s="39">
        <v>0</v>
      </c>
      <c r="TP87" s="39">
        <v>1</v>
      </c>
      <c r="TQ87" s="39"/>
      <c r="TR87" s="39">
        <v>0</v>
      </c>
      <c r="TS87" s="39" t="s">
        <v>383</v>
      </c>
      <c r="TT87" s="39" t="s">
        <v>383</v>
      </c>
      <c r="TU87" s="39" t="s">
        <v>383</v>
      </c>
      <c r="TV87" s="39" t="s">
        <v>383</v>
      </c>
      <c r="TW87" s="39" t="s">
        <v>383</v>
      </c>
      <c r="TX87" s="39" t="s">
        <v>383</v>
      </c>
      <c r="TY87" s="39" t="s">
        <v>383</v>
      </c>
      <c r="TZ87" s="39" t="s">
        <v>383</v>
      </c>
      <c r="UA87" s="39" t="s">
        <v>383</v>
      </c>
      <c r="UB87" s="39" t="s">
        <v>383</v>
      </c>
      <c r="UC87" s="39"/>
      <c r="UD87" s="39">
        <v>0</v>
      </c>
      <c r="UE87" s="39" t="s">
        <v>383</v>
      </c>
      <c r="UF87" s="39" t="s">
        <v>383</v>
      </c>
      <c r="UG87" s="39" t="s">
        <v>383</v>
      </c>
      <c r="UH87" s="39" t="s">
        <v>383</v>
      </c>
      <c r="UI87" s="39" t="s">
        <v>383</v>
      </c>
      <c r="UJ87" s="39" t="s">
        <v>383</v>
      </c>
      <c r="UK87" s="39" t="s">
        <v>383</v>
      </c>
      <c r="UL87" s="39" t="s">
        <v>383</v>
      </c>
      <c r="UM87" s="39" t="s">
        <v>383</v>
      </c>
      <c r="UN87" s="39" t="s">
        <v>383</v>
      </c>
      <c r="UO87" s="39" t="s">
        <v>383</v>
      </c>
      <c r="UP87" s="39" t="s">
        <v>383</v>
      </c>
      <c r="UQ87" s="39" t="s">
        <v>383</v>
      </c>
      <c r="UR87" s="39" t="s">
        <v>383</v>
      </c>
      <c r="US87" s="39" t="s">
        <v>383</v>
      </c>
      <c r="UT87" s="39" t="s">
        <v>383</v>
      </c>
      <c r="UU87" s="39" t="s">
        <v>383</v>
      </c>
      <c r="UV87" s="39" t="s">
        <v>383</v>
      </c>
      <c r="UW87" s="39" t="s">
        <v>383</v>
      </c>
      <c r="UX87" s="39" t="s">
        <v>383</v>
      </c>
      <c r="UY87" s="39" t="s">
        <v>383</v>
      </c>
      <c r="UZ87" s="39" t="s">
        <v>383</v>
      </c>
      <c r="VA87" s="39">
        <v>0</v>
      </c>
      <c r="VB87" s="39" t="s">
        <v>383</v>
      </c>
      <c r="VC87" s="39" t="s">
        <v>383</v>
      </c>
      <c r="VD87" s="39" t="s">
        <v>383</v>
      </c>
      <c r="VE87" s="39" t="s">
        <v>383</v>
      </c>
      <c r="VF87" s="39" t="s">
        <v>383</v>
      </c>
      <c r="VG87" s="39" t="s">
        <v>383</v>
      </c>
      <c r="VH87" s="39"/>
      <c r="VI87" s="39">
        <v>0</v>
      </c>
      <c r="VJ87" s="39" t="s">
        <v>383</v>
      </c>
      <c r="VK87" s="39" t="s">
        <v>383</v>
      </c>
      <c r="VL87" s="39" t="s">
        <v>383</v>
      </c>
      <c r="VM87" s="39" t="s">
        <v>383</v>
      </c>
      <c r="VN87" s="39" t="s">
        <v>383</v>
      </c>
      <c r="VO87" s="39" t="s">
        <v>383</v>
      </c>
      <c r="VP87" s="39" t="s">
        <v>383</v>
      </c>
      <c r="VQ87" s="39" t="s">
        <v>383</v>
      </c>
      <c r="VR87" s="39" t="s">
        <v>383</v>
      </c>
      <c r="VS87" s="39" t="s">
        <v>383</v>
      </c>
      <c r="VT87" s="39" t="s">
        <v>383</v>
      </c>
      <c r="VU87" s="39" t="s">
        <v>383</v>
      </c>
      <c r="VV87" s="39"/>
      <c r="VW87" s="39" t="s">
        <v>2435</v>
      </c>
      <c r="VX87" s="39">
        <v>0</v>
      </c>
      <c r="VY87" s="39">
        <v>0</v>
      </c>
      <c r="VZ87" s="39">
        <v>0</v>
      </c>
      <c r="WA87" s="39">
        <v>0</v>
      </c>
      <c r="WB87" s="39">
        <v>0</v>
      </c>
      <c r="WC87" s="39">
        <v>0</v>
      </c>
      <c r="WD87" s="39">
        <v>0</v>
      </c>
      <c r="WE87" s="39">
        <v>0</v>
      </c>
      <c r="WF87" s="39">
        <v>0</v>
      </c>
      <c r="WG87" s="39">
        <v>0</v>
      </c>
      <c r="WH87" s="39">
        <v>0</v>
      </c>
      <c r="WI87" s="39">
        <v>0</v>
      </c>
      <c r="WJ87" s="39">
        <v>1</v>
      </c>
      <c r="WK87" s="39">
        <v>0</v>
      </c>
      <c r="WL87" s="39"/>
      <c r="WM87" s="39"/>
      <c r="WN87" s="39"/>
      <c r="WO87" s="39">
        <f t="shared" si="8"/>
        <v>0</v>
      </c>
      <c r="WP87" s="39" t="s">
        <v>2435</v>
      </c>
      <c r="WQ87" s="39"/>
      <c r="WR87" s="39" t="s">
        <v>1979</v>
      </c>
      <c r="WS87" s="39">
        <v>0</v>
      </c>
      <c r="WT87" s="39">
        <v>0</v>
      </c>
      <c r="WU87" s="39">
        <v>0</v>
      </c>
      <c r="WV87" s="39">
        <v>0</v>
      </c>
      <c r="WW87" s="39">
        <v>0</v>
      </c>
      <c r="WX87" s="39">
        <v>0</v>
      </c>
      <c r="WY87" s="39">
        <v>0</v>
      </c>
      <c r="WZ87" s="39">
        <v>1</v>
      </c>
      <c r="XA87" s="39">
        <v>0</v>
      </c>
      <c r="XB87" s="39">
        <v>0</v>
      </c>
      <c r="XC87" s="39">
        <v>0</v>
      </c>
      <c r="XD87" s="39" t="s">
        <v>1147</v>
      </c>
      <c r="XE87" s="39"/>
      <c r="XF87" s="39">
        <f t="shared" si="5"/>
        <v>0</v>
      </c>
      <c r="XG87" s="39" t="s">
        <v>1979</v>
      </c>
      <c r="XH87" s="39">
        <v>0</v>
      </c>
      <c r="XI87" s="39">
        <v>0</v>
      </c>
      <c r="XJ87" s="39">
        <v>0</v>
      </c>
      <c r="XK87" s="39">
        <v>0</v>
      </c>
      <c r="XL87" s="39">
        <v>1</v>
      </c>
      <c r="XM87" s="39" t="s">
        <v>4424</v>
      </c>
      <c r="XN87" s="39"/>
      <c r="XO87" s="57" t="e">
        <f>SUM(XF87+WO87+VA87+UD87+TR87+TD87+#REF!)</f>
        <v>#REF!</v>
      </c>
      <c r="XP87" s="57">
        <v>0</v>
      </c>
      <c r="XQ87" s="56">
        <v>0</v>
      </c>
    </row>
    <row r="88" spans="1:641" ht="15" customHeight="1" x14ac:dyDescent="0.2">
      <c r="A88" s="39" t="s">
        <v>4327</v>
      </c>
      <c r="B88" s="39" t="s">
        <v>1469</v>
      </c>
      <c r="C88" s="52" t="s">
        <v>1498</v>
      </c>
      <c r="D88" s="39" t="s">
        <v>4425</v>
      </c>
      <c r="E88" s="52" t="s">
        <v>4328</v>
      </c>
      <c r="F88" s="52" t="s">
        <v>4426</v>
      </c>
      <c r="G88" s="79">
        <v>9.1646169999999998</v>
      </c>
      <c r="H88" s="79">
        <v>-79.149027000000004</v>
      </c>
      <c r="I88" s="52">
        <v>9.1645230000000009</v>
      </c>
      <c r="J88" s="52">
        <v>-79.149055000000004</v>
      </c>
      <c r="K88" s="79">
        <v>-79.149027000000004</v>
      </c>
      <c r="L88" s="80">
        <v>30.600000381499999</v>
      </c>
      <c r="M88" s="40">
        <v>10.5</v>
      </c>
      <c r="N88" s="39"/>
      <c r="O88" s="41">
        <v>5</v>
      </c>
      <c r="P88" s="39" t="s">
        <v>4427</v>
      </c>
      <c r="Q88" s="39">
        <v>1</v>
      </c>
      <c r="R88" s="41">
        <v>26</v>
      </c>
      <c r="S88" s="39">
        <v>4</v>
      </c>
      <c r="T88" s="39">
        <v>2</v>
      </c>
      <c r="U88" s="39" t="s">
        <v>4428</v>
      </c>
      <c r="V88" s="39" t="s">
        <v>4429</v>
      </c>
      <c r="W88" s="39" t="s">
        <v>2598</v>
      </c>
      <c r="X88" s="39" t="s">
        <v>383</v>
      </c>
      <c r="Y88" s="39" t="s">
        <v>4430</v>
      </c>
      <c r="Z88" s="39">
        <v>1</v>
      </c>
      <c r="AA88" s="39">
        <v>0</v>
      </c>
      <c r="AB88" s="39">
        <v>0</v>
      </c>
      <c r="AC88" s="39">
        <v>0</v>
      </c>
      <c r="AD88" s="39">
        <v>0</v>
      </c>
      <c r="AE88" s="39">
        <v>0</v>
      </c>
      <c r="AF88" s="39">
        <v>0</v>
      </c>
      <c r="AG88" s="39" t="s">
        <v>2401</v>
      </c>
      <c r="AH88" s="39" t="s">
        <v>383</v>
      </c>
      <c r="AI88" s="39">
        <v>0</v>
      </c>
      <c r="AJ88" s="39">
        <v>0</v>
      </c>
      <c r="AK88" s="39">
        <v>0</v>
      </c>
      <c r="AL88" s="39">
        <v>1</v>
      </c>
      <c r="AM88" s="39">
        <v>0</v>
      </c>
      <c r="AN88" s="39">
        <v>0</v>
      </c>
      <c r="AO88" s="39">
        <v>0</v>
      </c>
      <c r="AP88" s="39" t="s">
        <v>2600</v>
      </c>
      <c r="AQ88" s="39">
        <v>1</v>
      </c>
      <c r="AR88" s="39" t="s">
        <v>4431</v>
      </c>
      <c r="AS88" s="39">
        <v>6</v>
      </c>
      <c r="AT88" s="39">
        <v>25</v>
      </c>
      <c r="AU88" s="39">
        <v>3</v>
      </c>
      <c r="AV88" s="39"/>
      <c r="AW88" s="39">
        <v>1</v>
      </c>
      <c r="AX88" s="39" t="s">
        <v>383</v>
      </c>
      <c r="AY88" s="39">
        <v>1</v>
      </c>
      <c r="AZ88" s="39">
        <v>0</v>
      </c>
      <c r="BA88" s="39">
        <v>0</v>
      </c>
      <c r="BB88" s="39">
        <v>0</v>
      </c>
      <c r="BC88" s="39"/>
      <c r="BD88" s="39">
        <v>2</v>
      </c>
      <c r="BE88" s="39" t="s">
        <v>383</v>
      </c>
      <c r="BF88" s="39">
        <v>0</v>
      </c>
      <c r="BG88" s="39">
        <v>1</v>
      </c>
      <c r="BH88" s="39">
        <v>0</v>
      </c>
      <c r="BI88" s="39">
        <v>0</v>
      </c>
      <c r="BJ88" s="39"/>
      <c r="BK88" s="39">
        <v>4</v>
      </c>
      <c r="BL88" s="39">
        <v>1</v>
      </c>
      <c r="BM88" s="64" t="s">
        <v>383</v>
      </c>
      <c r="BN88" s="39">
        <v>1</v>
      </c>
      <c r="BO88" s="39">
        <v>0</v>
      </c>
      <c r="BP88" s="39">
        <v>0</v>
      </c>
      <c r="BQ88" s="39">
        <v>0</v>
      </c>
      <c r="BR88" s="39">
        <v>0</v>
      </c>
      <c r="BS88" s="39">
        <v>0</v>
      </c>
      <c r="BT88" s="39">
        <v>0</v>
      </c>
      <c r="BU88" s="39"/>
      <c r="BV88" s="39">
        <v>4</v>
      </c>
      <c r="BW88" s="39">
        <v>3</v>
      </c>
      <c r="BX88" s="39"/>
      <c r="BY88" s="39">
        <v>0</v>
      </c>
      <c r="BZ88" s="39">
        <v>0</v>
      </c>
      <c r="CA88" s="39">
        <v>1</v>
      </c>
      <c r="CB88" s="39">
        <v>0</v>
      </c>
      <c r="CC88" s="39"/>
      <c r="CD88" s="39">
        <v>4</v>
      </c>
      <c r="CE88" s="39">
        <v>0</v>
      </c>
      <c r="CF88" s="39"/>
      <c r="CG88" s="39">
        <v>3</v>
      </c>
      <c r="CH88" s="39"/>
      <c r="CI88" s="39">
        <v>3</v>
      </c>
      <c r="CJ88" s="39">
        <v>3</v>
      </c>
      <c r="CK88" s="39"/>
      <c r="CL88" s="39" t="s">
        <v>2404</v>
      </c>
      <c r="CM88" s="39"/>
      <c r="CN88" s="39">
        <v>1</v>
      </c>
      <c r="CO88" s="39">
        <v>0</v>
      </c>
      <c r="CP88" s="39">
        <v>0</v>
      </c>
      <c r="CQ88" s="39"/>
      <c r="CR88" s="39">
        <v>0</v>
      </c>
      <c r="CS88" s="39"/>
      <c r="CT88" s="39">
        <v>0</v>
      </c>
      <c r="CU88" s="39">
        <v>1</v>
      </c>
      <c r="CV88" s="39">
        <v>1</v>
      </c>
      <c r="CW88" s="39"/>
      <c r="CX88" s="39">
        <v>0</v>
      </c>
      <c r="CY88" s="39">
        <v>1</v>
      </c>
      <c r="CZ88" s="39">
        <v>2</v>
      </c>
      <c r="DA88" s="39">
        <v>0</v>
      </c>
      <c r="DB88" s="39"/>
      <c r="DC88" s="39">
        <v>0</v>
      </c>
      <c r="DD88" s="39"/>
      <c r="DE88" s="39">
        <v>0</v>
      </c>
      <c r="DF88" s="39"/>
      <c r="DG88" s="39">
        <v>1</v>
      </c>
      <c r="DH88" s="39">
        <v>2</v>
      </c>
      <c r="DI88" s="39">
        <v>1</v>
      </c>
      <c r="DJ88" s="39">
        <v>1</v>
      </c>
      <c r="DK88" s="39" t="s">
        <v>4432</v>
      </c>
      <c r="DL88" s="39">
        <v>0</v>
      </c>
      <c r="DM88" s="39"/>
      <c r="DN88" s="39">
        <v>0</v>
      </c>
      <c r="DO88" s="39"/>
      <c r="DP88" s="39">
        <v>1</v>
      </c>
      <c r="DQ88" s="39">
        <v>1</v>
      </c>
      <c r="DR88" s="39">
        <v>1</v>
      </c>
      <c r="DS88" s="39">
        <v>1</v>
      </c>
      <c r="DT88" s="39">
        <v>1</v>
      </c>
      <c r="DU88" s="39">
        <v>1</v>
      </c>
      <c r="DV88" s="39">
        <v>0</v>
      </c>
      <c r="DW88" s="39"/>
      <c r="DX88" s="39">
        <v>1</v>
      </c>
      <c r="DY88" s="39">
        <v>1</v>
      </c>
      <c r="DZ88" s="39">
        <v>1</v>
      </c>
      <c r="EA88" s="39" t="s">
        <v>2925</v>
      </c>
      <c r="EB88" s="39">
        <v>1</v>
      </c>
      <c r="EC88" s="39">
        <v>1</v>
      </c>
      <c r="ED88" s="39" t="s">
        <v>2442</v>
      </c>
      <c r="EE88" s="39" t="s">
        <v>4433</v>
      </c>
      <c r="EF88" s="39">
        <v>1</v>
      </c>
      <c r="EG88" s="39" t="s">
        <v>4434</v>
      </c>
      <c r="EH88" s="39">
        <v>0</v>
      </c>
      <c r="EI88" s="39" t="s">
        <v>383</v>
      </c>
      <c r="EJ88" s="39" t="s">
        <v>383</v>
      </c>
      <c r="EK88" s="39" t="s">
        <v>383</v>
      </c>
      <c r="EL88" s="39" t="s">
        <v>383</v>
      </c>
      <c r="EM88" s="39" t="s">
        <v>383</v>
      </c>
      <c r="EN88" s="39" t="s">
        <v>383</v>
      </c>
      <c r="EO88" s="39">
        <v>1</v>
      </c>
      <c r="EP88" s="39" t="s">
        <v>2498</v>
      </c>
      <c r="EQ88" s="39" t="s">
        <v>2498</v>
      </c>
      <c r="ER88" s="39" t="s">
        <v>2466</v>
      </c>
      <c r="ES88" s="39" t="s">
        <v>4435</v>
      </c>
      <c r="ET88" s="39" t="s">
        <v>2415</v>
      </c>
      <c r="EU88" s="39">
        <v>0</v>
      </c>
      <c r="EV88" s="39">
        <v>1</v>
      </c>
      <c r="EW88" s="39" t="s">
        <v>2409</v>
      </c>
      <c r="EX88" s="39" t="s">
        <v>2409</v>
      </c>
      <c r="EY88" s="39" t="s">
        <v>2466</v>
      </c>
      <c r="EZ88" s="39" t="s">
        <v>4436</v>
      </c>
      <c r="FA88" s="39" t="s">
        <v>2464</v>
      </c>
      <c r="FB88" s="39" t="s">
        <v>383</v>
      </c>
      <c r="FC88" s="39">
        <v>0</v>
      </c>
      <c r="FD88" s="39" t="s">
        <v>383</v>
      </c>
      <c r="FE88" s="39" t="s">
        <v>383</v>
      </c>
      <c r="FF88" s="39" t="s">
        <v>383</v>
      </c>
      <c r="FG88" s="39" t="s">
        <v>383</v>
      </c>
      <c r="FH88" s="39" t="s">
        <v>383</v>
      </c>
      <c r="FI88" s="39" t="s">
        <v>383</v>
      </c>
      <c r="FJ88" s="39">
        <v>1</v>
      </c>
      <c r="FK88" s="39" t="s">
        <v>2498</v>
      </c>
      <c r="FL88" s="39" t="s">
        <v>2498</v>
      </c>
      <c r="FM88" s="39" t="s">
        <v>2466</v>
      </c>
      <c r="FN88" s="39" t="s">
        <v>4437</v>
      </c>
      <c r="FO88" s="39" t="s">
        <v>2415</v>
      </c>
      <c r="FP88" s="39" t="s">
        <v>383</v>
      </c>
      <c r="FQ88" s="39">
        <v>1</v>
      </c>
      <c r="FR88" s="39" t="s">
        <v>2409</v>
      </c>
      <c r="FS88" s="39" t="s">
        <v>2409</v>
      </c>
      <c r="FT88" s="39" t="s">
        <v>2462</v>
      </c>
      <c r="FU88" s="39" t="s">
        <v>2607</v>
      </c>
      <c r="FV88" s="39" t="s">
        <v>2464</v>
      </c>
      <c r="FW88" s="39" t="s">
        <v>383</v>
      </c>
      <c r="FX88" s="39">
        <v>0</v>
      </c>
      <c r="FY88" s="39" t="s">
        <v>383</v>
      </c>
      <c r="FZ88" s="39" t="s">
        <v>383</v>
      </c>
      <c r="GA88" s="39" t="s">
        <v>383</v>
      </c>
      <c r="GB88" s="39" t="s">
        <v>383</v>
      </c>
      <c r="GC88" s="39" t="s">
        <v>383</v>
      </c>
      <c r="GD88" s="39" t="s">
        <v>383</v>
      </c>
      <c r="GE88" s="39">
        <v>1</v>
      </c>
      <c r="GF88" s="39" t="s">
        <v>2498</v>
      </c>
      <c r="GG88" s="39" t="s">
        <v>2498</v>
      </c>
      <c r="GH88" s="39" t="s">
        <v>2466</v>
      </c>
      <c r="GI88" s="39" t="s">
        <v>4438</v>
      </c>
      <c r="GJ88" s="39" t="s">
        <v>2464</v>
      </c>
      <c r="GK88" s="39" t="s">
        <v>383</v>
      </c>
      <c r="GL88" s="39" t="s">
        <v>383</v>
      </c>
      <c r="GM88" s="39" t="s">
        <v>383</v>
      </c>
      <c r="GN88" s="39" t="s">
        <v>383</v>
      </c>
      <c r="GO88" s="39" t="s">
        <v>383</v>
      </c>
      <c r="GP88" s="39" t="s">
        <v>383</v>
      </c>
      <c r="GQ88" s="39" t="s">
        <v>383</v>
      </c>
      <c r="GR88" s="39" t="s">
        <v>383</v>
      </c>
      <c r="GS88" s="39" t="s">
        <v>383</v>
      </c>
      <c r="GT88" s="39">
        <v>0</v>
      </c>
      <c r="GU88" s="39" t="s">
        <v>383</v>
      </c>
      <c r="GV88" s="39"/>
      <c r="GW88" s="39">
        <v>1</v>
      </c>
      <c r="GX88" s="39">
        <v>5</v>
      </c>
      <c r="GY88" s="39" t="s">
        <v>4439</v>
      </c>
      <c r="GZ88" s="39">
        <v>1</v>
      </c>
      <c r="HA88" s="39">
        <v>5</v>
      </c>
      <c r="HB88" s="39"/>
      <c r="HC88" s="39">
        <v>0</v>
      </c>
      <c r="HD88" s="39" t="s">
        <v>383</v>
      </c>
      <c r="HE88" s="39"/>
      <c r="HF88" s="39">
        <v>1</v>
      </c>
      <c r="HG88" s="39">
        <v>5</v>
      </c>
      <c r="HH88" s="39"/>
      <c r="HI88" s="39">
        <v>1</v>
      </c>
      <c r="HJ88" s="39">
        <v>5</v>
      </c>
      <c r="HK88" s="39"/>
      <c r="HL88" s="39">
        <v>0</v>
      </c>
      <c r="HM88" s="39" t="s">
        <v>383</v>
      </c>
      <c r="HN88" s="39"/>
      <c r="HO88" s="39">
        <v>0</v>
      </c>
      <c r="HP88" s="39" t="s">
        <v>383</v>
      </c>
      <c r="HQ88" s="39">
        <v>0</v>
      </c>
      <c r="HR88" s="39" t="s">
        <v>383</v>
      </c>
      <c r="HS88" s="39">
        <v>0</v>
      </c>
      <c r="HT88" s="39"/>
      <c r="HU88" s="39" t="s">
        <v>383</v>
      </c>
      <c r="HV88" s="39" t="s">
        <v>383</v>
      </c>
      <c r="HW88" s="39"/>
      <c r="HX88" s="39" t="s">
        <v>383</v>
      </c>
      <c r="HY88" s="39" t="s">
        <v>2472</v>
      </c>
      <c r="HZ88" s="39"/>
      <c r="IA88" s="39" t="s">
        <v>1738</v>
      </c>
      <c r="IB88" s="39"/>
      <c r="IC88" s="39">
        <v>0</v>
      </c>
      <c r="ID88" s="39">
        <v>0</v>
      </c>
      <c r="IE88" s="39" t="s">
        <v>383</v>
      </c>
      <c r="IF88" s="39" t="s">
        <v>383</v>
      </c>
      <c r="IG88" s="39">
        <v>0</v>
      </c>
      <c r="IH88" s="39">
        <v>0</v>
      </c>
      <c r="II88" s="39" t="s">
        <v>383</v>
      </c>
      <c r="IJ88" s="39" t="s">
        <v>383</v>
      </c>
      <c r="IK88" s="39" t="s">
        <v>383</v>
      </c>
      <c r="IL88" s="39">
        <v>0</v>
      </c>
      <c r="IM88" s="39">
        <v>0</v>
      </c>
      <c r="IN88" s="39" t="s">
        <v>383</v>
      </c>
      <c r="IO88" s="39" t="s">
        <v>383</v>
      </c>
      <c r="IP88" s="39" t="s">
        <v>383</v>
      </c>
      <c r="IQ88" s="39">
        <v>0</v>
      </c>
      <c r="IR88" s="39">
        <v>0</v>
      </c>
      <c r="IS88" s="39" t="s">
        <v>383</v>
      </c>
      <c r="IT88" s="39" t="s">
        <v>383</v>
      </c>
      <c r="IU88" s="39" t="s">
        <v>383</v>
      </c>
      <c r="IV88" s="39">
        <v>0</v>
      </c>
      <c r="IW88" s="39">
        <v>0</v>
      </c>
      <c r="IX88" s="39" t="s">
        <v>383</v>
      </c>
      <c r="IY88" s="39" t="s">
        <v>383</v>
      </c>
      <c r="IZ88" s="39" t="s">
        <v>383</v>
      </c>
      <c r="JA88" s="39">
        <v>1</v>
      </c>
      <c r="JB88" s="39">
        <v>1</v>
      </c>
      <c r="JC88" s="39">
        <v>0</v>
      </c>
      <c r="JD88" s="39">
        <v>1</v>
      </c>
      <c r="JE88" s="39">
        <v>0</v>
      </c>
      <c r="JF88" s="39">
        <v>0</v>
      </c>
      <c r="JG88" s="39">
        <v>0</v>
      </c>
      <c r="JH88" s="39" t="s">
        <v>383</v>
      </c>
      <c r="JI88" s="39" t="s">
        <v>383</v>
      </c>
      <c r="JJ88" s="39">
        <v>0</v>
      </c>
      <c r="JK88" s="39">
        <v>0</v>
      </c>
      <c r="JL88" s="39" t="s">
        <v>383</v>
      </c>
      <c r="JM88" s="39" t="s">
        <v>383</v>
      </c>
      <c r="JN88" s="39" t="s">
        <v>4440</v>
      </c>
      <c r="JO88" s="39">
        <v>1</v>
      </c>
      <c r="JP88" s="39">
        <v>2</v>
      </c>
      <c r="JQ88" s="39">
        <v>2</v>
      </c>
      <c r="JR88" s="39">
        <v>2</v>
      </c>
      <c r="JS88" s="39">
        <v>2</v>
      </c>
      <c r="JT88" s="39">
        <v>0</v>
      </c>
      <c r="JU88" s="39">
        <v>0</v>
      </c>
      <c r="JV88" s="39">
        <v>0</v>
      </c>
      <c r="JW88" s="39">
        <v>0</v>
      </c>
      <c r="JX88" s="39">
        <v>2</v>
      </c>
      <c r="JY88" s="39">
        <v>0</v>
      </c>
      <c r="JZ88" s="39">
        <v>2</v>
      </c>
      <c r="KA88" s="39">
        <v>2</v>
      </c>
      <c r="KB88" s="39">
        <v>1</v>
      </c>
      <c r="KC88" s="39">
        <v>1</v>
      </c>
      <c r="KD88" s="39">
        <v>0</v>
      </c>
      <c r="KE88" s="39">
        <v>2</v>
      </c>
      <c r="KF88" s="39"/>
      <c r="KG88" s="39"/>
      <c r="KH88" s="39">
        <v>0</v>
      </c>
      <c r="KI88" s="39"/>
      <c r="KJ88" s="39"/>
      <c r="KK88" s="39">
        <v>5</v>
      </c>
      <c r="KL88" s="39"/>
      <c r="KM88" s="39" t="s">
        <v>4441</v>
      </c>
      <c r="KN88" s="39">
        <v>0</v>
      </c>
      <c r="KO88" s="39"/>
      <c r="KP88" s="39"/>
      <c r="KQ88" s="39">
        <v>1</v>
      </c>
      <c r="KR88" s="39">
        <v>300</v>
      </c>
      <c r="KS88" s="39" t="s">
        <v>2897</v>
      </c>
      <c r="KT88" s="39" t="s">
        <v>4357</v>
      </c>
      <c r="KU88" s="39">
        <v>0</v>
      </c>
      <c r="KV88" s="39">
        <v>0</v>
      </c>
      <c r="KW88" s="39">
        <v>0</v>
      </c>
      <c r="KX88" s="39">
        <v>0</v>
      </c>
      <c r="KY88" s="39">
        <v>0</v>
      </c>
      <c r="KZ88" s="39">
        <v>0</v>
      </c>
      <c r="LA88" s="39">
        <v>0</v>
      </c>
      <c r="LB88" s="39">
        <v>1</v>
      </c>
      <c r="LC88" s="39">
        <v>0</v>
      </c>
      <c r="LD88" s="39" t="s">
        <v>4442</v>
      </c>
      <c r="LE88" s="39">
        <v>4</v>
      </c>
      <c r="LF88" s="39">
        <v>0</v>
      </c>
      <c r="LG88" s="39">
        <v>0</v>
      </c>
      <c r="LH88" s="39">
        <v>0</v>
      </c>
      <c r="LI88" s="39">
        <v>1</v>
      </c>
      <c r="LJ88" s="39" t="s">
        <v>4443</v>
      </c>
      <c r="LK88" s="39" t="s">
        <v>2421</v>
      </c>
      <c r="LL88" s="39">
        <v>1</v>
      </c>
      <c r="LM88" s="39">
        <v>0</v>
      </c>
      <c r="LN88" s="39">
        <v>0</v>
      </c>
      <c r="LO88" s="39">
        <v>0</v>
      </c>
      <c r="LP88" s="39">
        <v>0</v>
      </c>
      <c r="LQ88" s="39" t="s">
        <v>4444</v>
      </c>
      <c r="LR88" s="39">
        <v>1</v>
      </c>
      <c r="LS88" s="39"/>
      <c r="LT88" s="39">
        <v>0.12</v>
      </c>
      <c r="LU88" s="39" t="s">
        <v>2943</v>
      </c>
      <c r="LV88" s="39">
        <v>1</v>
      </c>
      <c r="LW88" s="39">
        <v>1</v>
      </c>
      <c r="LX88" s="39">
        <v>0</v>
      </c>
      <c r="LY88" s="39"/>
      <c r="LZ88" s="39">
        <v>1</v>
      </c>
      <c r="MA88" s="39">
        <v>0</v>
      </c>
      <c r="MB88" s="39">
        <v>0</v>
      </c>
      <c r="MC88" s="39">
        <v>0</v>
      </c>
      <c r="MD88" s="39">
        <v>0</v>
      </c>
      <c r="ME88" s="39">
        <v>0</v>
      </c>
      <c r="MF88" s="39" t="s">
        <v>4445</v>
      </c>
      <c r="MG88" s="39">
        <v>0</v>
      </c>
      <c r="MH88" s="39" t="s">
        <v>4446</v>
      </c>
      <c r="MI88" s="39">
        <v>1</v>
      </c>
      <c r="MJ88" s="39" t="s">
        <v>4447</v>
      </c>
      <c r="MK88" s="39">
        <v>0</v>
      </c>
      <c r="ML88" s="39">
        <v>0</v>
      </c>
      <c r="MM88" s="39">
        <v>0</v>
      </c>
      <c r="MN88" s="39">
        <v>0</v>
      </c>
      <c r="MO88" s="39"/>
      <c r="MP88" s="39"/>
      <c r="MQ88" s="39">
        <v>0</v>
      </c>
      <c r="MR88" s="39">
        <v>0</v>
      </c>
      <c r="MS88" s="39"/>
      <c r="MT88" s="39"/>
      <c r="MU88" s="39"/>
      <c r="MV88" s="39">
        <v>0</v>
      </c>
      <c r="MW88" s="39" t="s">
        <v>383</v>
      </c>
      <c r="MX88" s="39" t="s">
        <v>383</v>
      </c>
      <c r="MY88" s="39" t="s">
        <v>383</v>
      </c>
      <c r="MZ88" s="39" t="s">
        <v>383</v>
      </c>
      <c r="NA88" s="39" t="s">
        <v>383</v>
      </c>
      <c r="NB88" s="39" t="s">
        <v>383</v>
      </c>
      <c r="NC88" s="39" t="s">
        <v>383</v>
      </c>
      <c r="ND88" s="39" t="s">
        <v>383</v>
      </c>
      <c r="NE88" s="39" t="s">
        <v>383</v>
      </c>
      <c r="NF88" s="39" t="s">
        <v>383</v>
      </c>
      <c r="NG88" s="39" t="s">
        <v>2826</v>
      </c>
      <c r="NH88" s="39" t="s">
        <v>4448</v>
      </c>
      <c r="NI88" s="39"/>
      <c r="NJ88" s="39" t="s">
        <v>4449</v>
      </c>
      <c r="NK88" s="39" t="s">
        <v>4450</v>
      </c>
      <c r="NL88" s="39" t="s">
        <v>4451</v>
      </c>
      <c r="NM88" s="39">
        <v>1</v>
      </c>
      <c r="NN88" s="39" t="s">
        <v>4452</v>
      </c>
      <c r="NO88" s="39" t="s">
        <v>4453</v>
      </c>
      <c r="NP88" s="39">
        <v>0</v>
      </c>
      <c r="NQ88" s="39" t="s">
        <v>2520</v>
      </c>
      <c r="NR88" s="39" t="s">
        <v>4454</v>
      </c>
      <c r="NS88" s="39" t="s">
        <v>2418</v>
      </c>
      <c r="NT88" s="39"/>
      <c r="NU88" s="39"/>
      <c r="NV88" s="39"/>
      <c r="NW88" s="39">
        <v>0</v>
      </c>
      <c r="NX88" s="39"/>
      <c r="NY88" s="39">
        <v>1</v>
      </c>
      <c r="NZ88" s="39">
        <v>1</v>
      </c>
      <c r="OA88" s="39" t="s">
        <v>2433</v>
      </c>
      <c r="OB88" s="39">
        <v>0</v>
      </c>
      <c r="OC88" s="39">
        <v>0</v>
      </c>
      <c r="OD88" s="39">
        <v>0</v>
      </c>
      <c r="OE88" s="39">
        <v>1</v>
      </c>
      <c r="OF88" s="39">
        <v>0</v>
      </c>
      <c r="OG88" s="39">
        <v>0</v>
      </c>
      <c r="OH88" s="39">
        <v>0</v>
      </c>
      <c r="OI88" s="39">
        <v>0</v>
      </c>
      <c r="OJ88" s="39"/>
      <c r="OK88" s="39">
        <v>1</v>
      </c>
      <c r="OL88" s="39"/>
      <c r="OM88" s="39" t="s">
        <v>2648</v>
      </c>
      <c r="ON88" s="39">
        <v>0</v>
      </c>
      <c r="OO88" s="39">
        <v>0</v>
      </c>
      <c r="OP88" s="39">
        <v>1</v>
      </c>
      <c r="OQ88" s="39">
        <v>0</v>
      </c>
      <c r="OR88" s="39">
        <v>0</v>
      </c>
      <c r="OS88" s="39">
        <v>0</v>
      </c>
      <c r="OT88" s="39">
        <v>0</v>
      </c>
      <c r="OU88" s="39">
        <v>0</v>
      </c>
      <c r="OV88" s="39">
        <v>0</v>
      </c>
      <c r="OW88" s="39">
        <v>0</v>
      </c>
      <c r="OX88" s="39" t="s">
        <v>4455</v>
      </c>
      <c r="OY88" s="39" t="s">
        <v>4456</v>
      </c>
      <c r="OZ88" s="39" t="s">
        <v>3774</v>
      </c>
      <c r="PA88" s="39">
        <v>1</v>
      </c>
      <c r="PB88" s="39">
        <v>0</v>
      </c>
      <c r="PC88" s="39">
        <v>0</v>
      </c>
      <c r="PD88" s="39">
        <v>0</v>
      </c>
      <c r="PE88" s="39">
        <v>0</v>
      </c>
      <c r="PF88" s="39">
        <v>0</v>
      </c>
      <c r="PG88" s="39">
        <v>0</v>
      </c>
      <c r="PH88" s="39"/>
      <c r="PI88" s="39">
        <v>1</v>
      </c>
      <c r="PJ88" s="39" t="s">
        <v>1979</v>
      </c>
      <c r="PK88" s="39">
        <v>0</v>
      </c>
      <c r="PL88" s="39">
        <v>0</v>
      </c>
      <c r="PM88" s="39">
        <v>0</v>
      </c>
      <c r="PN88" s="39">
        <v>0</v>
      </c>
      <c r="PO88" s="39">
        <v>0</v>
      </c>
      <c r="PP88" s="39">
        <v>0</v>
      </c>
      <c r="PQ88" s="39">
        <v>0</v>
      </c>
      <c r="PR88" s="39">
        <v>1</v>
      </c>
      <c r="PS88" s="39">
        <v>0</v>
      </c>
      <c r="PT88" s="39" t="s">
        <v>2436</v>
      </c>
      <c r="PU88" s="39"/>
      <c r="PV88" s="39"/>
      <c r="PW88" s="39">
        <v>0</v>
      </c>
      <c r="PX88" s="39"/>
      <c r="PY88" s="39"/>
      <c r="PZ88" s="39" t="s">
        <v>383</v>
      </c>
      <c r="QA88" s="39" t="s">
        <v>4457</v>
      </c>
      <c r="QB88" s="39" t="s">
        <v>2439</v>
      </c>
      <c r="QC88" s="39" t="s">
        <v>2440</v>
      </c>
      <c r="QD88" s="39">
        <v>1</v>
      </c>
      <c r="QE88" s="39">
        <v>1</v>
      </c>
      <c r="QF88" s="39">
        <v>0</v>
      </c>
      <c r="QG88" s="39">
        <v>0</v>
      </c>
      <c r="QH88" s="39">
        <v>0</v>
      </c>
      <c r="QI88" s="39">
        <v>0</v>
      </c>
      <c r="QJ88" s="39">
        <v>0</v>
      </c>
      <c r="QK88" s="39">
        <v>0</v>
      </c>
      <c r="QL88" s="39"/>
      <c r="QM88" s="39" t="s">
        <v>2442</v>
      </c>
      <c r="QN88" s="39">
        <v>1</v>
      </c>
      <c r="QO88" s="39">
        <v>0</v>
      </c>
      <c r="QP88" s="39">
        <v>0</v>
      </c>
      <c r="QQ88" s="39">
        <v>0</v>
      </c>
      <c r="QR88" s="39">
        <v>0</v>
      </c>
      <c r="QS88" s="39"/>
      <c r="QT88" s="39" t="s">
        <v>2435</v>
      </c>
      <c r="QU88" s="39">
        <v>0</v>
      </c>
      <c r="QV88" s="39">
        <v>0</v>
      </c>
      <c r="QW88" s="39">
        <v>0</v>
      </c>
      <c r="QX88" s="39">
        <v>0</v>
      </c>
      <c r="QY88" s="39">
        <v>0</v>
      </c>
      <c r="QZ88" s="39">
        <v>1</v>
      </c>
      <c r="RA88" s="39">
        <v>0</v>
      </c>
      <c r="RB88" s="39"/>
      <c r="RC88" s="39">
        <v>1</v>
      </c>
      <c r="RD88" s="39">
        <v>0</v>
      </c>
      <c r="RE88" s="39">
        <v>0</v>
      </c>
      <c r="RF88" s="39"/>
      <c r="RG88" s="39">
        <v>0</v>
      </c>
      <c r="RH88" s="39">
        <v>0</v>
      </c>
      <c r="RI88" s="39"/>
      <c r="RJ88" s="39">
        <v>0</v>
      </c>
      <c r="RK88" s="39">
        <v>0</v>
      </c>
      <c r="RL88" s="39"/>
      <c r="RM88" s="39">
        <v>1</v>
      </c>
      <c r="RN88" s="39">
        <v>5</v>
      </c>
      <c r="RO88" s="39"/>
      <c r="RP88" s="39">
        <v>0</v>
      </c>
      <c r="RQ88" s="39"/>
      <c r="RR88" s="39" t="s">
        <v>4458</v>
      </c>
      <c r="RS88" s="39">
        <v>1</v>
      </c>
      <c r="RT88" s="39">
        <v>0</v>
      </c>
      <c r="RU88" s="39">
        <v>1</v>
      </c>
      <c r="RV88" s="39">
        <v>0</v>
      </c>
      <c r="RW88" s="39">
        <v>0</v>
      </c>
      <c r="RX88" s="39">
        <v>1</v>
      </c>
      <c r="RY88" s="39">
        <v>0</v>
      </c>
      <c r="RZ88" s="39">
        <v>0</v>
      </c>
      <c r="SA88" s="39">
        <v>0</v>
      </c>
      <c r="SB88" s="39">
        <v>0</v>
      </c>
      <c r="SC88" s="39">
        <v>0</v>
      </c>
      <c r="SD88" s="39">
        <v>0</v>
      </c>
      <c r="SE88" s="39">
        <v>0</v>
      </c>
      <c r="SF88" s="39">
        <v>0</v>
      </c>
      <c r="SG88" s="39"/>
      <c r="SH88" s="39"/>
      <c r="SI88" s="39" t="s">
        <v>2435</v>
      </c>
      <c r="SJ88" s="39">
        <v>0</v>
      </c>
      <c r="SK88" s="39">
        <v>0</v>
      </c>
      <c r="SL88" s="39">
        <v>0</v>
      </c>
      <c r="SM88" s="39">
        <v>0</v>
      </c>
      <c r="SN88" s="39">
        <v>0</v>
      </c>
      <c r="SO88" s="39">
        <v>0</v>
      </c>
      <c r="SP88" s="39">
        <v>0</v>
      </c>
      <c r="SQ88" s="39">
        <v>0</v>
      </c>
      <c r="SR88" s="39">
        <v>0</v>
      </c>
      <c r="SS88" s="39">
        <v>1</v>
      </c>
      <c r="ST88" s="39"/>
      <c r="SU88" s="39" t="s">
        <v>2447</v>
      </c>
      <c r="SV88" s="39">
        <v>1</v>
      </c>
      <c r="SW88" s="39">
        <v>0</v>
      </c>
      <c r="SX88" s="39">
        <v>0</v>
      </c>
      <c r="SY88" s="39">
        <v>0</v>
      </c>
      <c r="SZ88" s="39">
        <v>0</v>
      </c>
      <c r="TA88" s="39"/>
      <c r="TB88" s="39"/>
      <c r="TC88" s="39"/>
      <c r="TD88" s="39">
        <v>0</v>
      </c>
      <c r="TE88" s="39"/>
      <c r="TF88" s="39">
        <v>0</v>
      </c>
      <c r="TG88" s="39"/>
      <c r="TH88" s="39" t="s">
        <v>2435</v>
      </c>
      <c r="TI88" s="39">
        <v>0</v>
      </c>
      <c r="TJ88" s="39">
        <v>0</v>
      </c>
      <c r="TK88" s="39">
        <v>0</v>
      </c>
      <c r="TL88" s="39">
        <v>0</v>
      </c>
      <c r="TM88" s="39">
        <v>0</v>
      </c>
      <c r="TN88" s="39">
        <v>0</v>
      </c>
      <c r="TO88" s="39">
        <v>0</v>
      </c>
      <c r="TP88" s="39">
        <v>1</v>
      </c>
      <c r="TQ88" s="39"/>
      <c r="TR88" s="39">
        <v>0</v>
      </c>
      <c r="TS88" s="39" t="s">
        <v>383</v>
      </c>
      <c r="TT88" s="39" t="s">
        <v>383</v>
      </c>
      <c r="TU88" s="39" t="s">
        <v>383</v>
      </c>
      <c r="TV88" s="39" t="s">
        <v>383</v>
      </c>
      <c r="TW88" s="39" t="s">
        <v>383</v>
      </c>
      <c r="TX88" s="39" t="s">
        <v>383</v>
      </c>
      <c r="TY88" s="39" t="s">
        <v>383</v>
      </c>
      <c r="TZ88" s="39" t="s">
        <v>383</v>
      </c>
      <c r="UA88" s="39" t="s">
        <v>383</v>
      </c>
      <c r="UB88" s="39" t="s">
        <v>383</v>
      </c>
      <c r="UC88" s="39"/>
      <c r="UD88" s="39">
        <v>0</v>
      </c>
      <c r="UE88" s="39" t="s">
        <v>383</v>
      </c>
      <c r="UF88" s="39" t="s">
        <v>383</v>
      </c>
      <c r="UG88" s="39" t="s">
        <v>383</v>
      </c>
      <c r="UH88" s="39" t="s">
        <v>383</v>
      </c>
      <c r="UI88" s="39" t="s">
        <v>383</v>
      </c>
      <c r="UJ88" s="39" t="s">
        <v>383</v>
      </c>
      <c r="UK88" s="39" t="s">
        <v>383</v>
      </c>
      <c r="UL88" s="39" t="s">
        <v>383</v>
      </c>
      <c r="UM88" s="39" t="s">
        <v>383</v>
      </c>
      <c r="UN88" s="39" t="s">
        <v>383</v>
      </c>
      <c r="UO88" s="39" t="s">
        <v>383</v>
      </c>
      <c r="UP88" s="39" t="s">
        <v>383</v>
      </c>
      <c r="UQ88" s="39" t="s">
        <v>383</v>
      </c>
      <c r="UR88" s="39" t="s">
        <v>383</v>
      </c>
      <c r="US88" s="39" t="s">
        <v>383</v>
      </c>
      <c r="UT88" s="39" t="s">
        <v>383</v>
      </c>
      <c r="UU88" s="39" t="s">
        <v>383</v>
      </c>
      <c r="UV88" s="39" t="s">
        <v>383</v>
      </c>
      <c r="UW88" s="39" t="s">
        <v>383</v>
      </c>
      <c r="UX88" s="39" t="s">
        <v>383</v>
      </c>
      <c r="UY88" s="39" t="s">
        <v>383</v>
      </c>
      <c r="UZ88" s="39" t="s">
        <v>383</v>
      </c>
      <c r="VA88" s="39">
        <v>0</v>
      </c>
      <c r="VB88" s="39" t="s">
        <v>383</v>
      </c>
      <c r="VC88" s="39" t="s">
        <v>383</v>
      </c>
      <c r="VD88" s="39" t="s">
        <v>383</v>
      </c>
      <c r="VE88" s="39" t="s">
        <v>383</v>
      </c>
      <c r="VF88" s="39" t="s">
        <v>383</v>
      </c>
      <c r="VG88" s="39" t="s">
        <v>383</v>
      </c>
      <c r="VH88" s="39"/>
      <c r="VI88" s="39">
        <v>0</v>
      </c>
      <c r="VJ88" s="39" t="s">
        <v>383</v>
      </c>
      <c r="VK88" s="39" t="s">
        <v>383</v>
      </c>
      <c r="VL88" s="39" t="s">
        <v>383</v>
      </c>
      <c r="VM88" s="39" t="s">
        <v>383</v>
      </c>
      <c r="VN88" s="39" t="s">
        <v>383</v>
      </c>
      <c r="VO88" s="39" t="s">
        <v>383</v>
      </c>
      <c r="VP88" s="39" t="s">
        <v>383</v>
      </c>
      <c r="VQ88" s="39" t="s">
        <v>383</v>
      </c>
      <c r="VR88" s="39" t="s">
        <v>383</v>
      </c>
      <c r="VS88" s="39" t="s">
        <v>383</v>
      </c>
      <c r="VT88" s="39" t="s">
        <v>383</v>
      </c>
      <c r="VU88" s="39" t="s">
        <v>383</v>
      </c>
      <c r="VV88" s="39"/>
      <c r="VW88" s="39" t="s">
        <v>2435</v>
      </c>
      <c r="VX88" s="39">
        <v>0</v>
      </c>
      <c r="VY88" s="39">
        <v>0</v>
      </c>
      <c r="VZ88" s="39">
        <v>0</v>
      </c>
      <c r="WA88" s="39">
        <v>0</v>
      </c>
      <c r="WB88" s="39">
        <v>0</v>
      </c>
      <c r="WC88" s="39">
        <v>0</v>
      </c>
      <c r="WD88" s="39">
        <v>0</v>
      </c>
      <c r="WE88" s="39">
        <v>0</v>
      </c>
      <c r="WF88" s="39">
        <v>0</v>
      </c>
      <c r="WG88" s="39">
        <v>0</v>
      </c>
      <c r="WH88" s="39">
        <v>0</v>
      </c>
      <c r="WI88" s="39">
        <v>0</v>
      </c>
      <c r="WJ88" s="39">
        <v>1</v>
      </c>
      <c r="WK88" s="39">
        <v>0</v>
      </c>
      <c r="WL88" s="39"/>
      <c r="WM88" s="39"/>
      <c r="WN88" s="39"/>
      <c r="WO88" s="39">
        <f t="shared" si="8"/>
        <v>0</v>
      </c>
      <c r="WP88" s="39" t="s">
        <v>2577</v>
      </c>
      <c r="WQ88" s="39"/>
      <c r="WR88" s="39" t="s">
        <v>2435</v>
      </c>
      <c r="WS88" s="39">
        <v>0</v>
      </c>
      <c r="WT88" s="39">
        <v>0</v>
      </c>
      <c r="WU88" s="39">
        <v>0</v>
      </c>
      <c r="WV88" s="39">
        <v>0</v>
      </c>
      <c r="WW88" s="39">
        <v>0</v>
      </c>
      <c r="WX88" s="39">
        <v>0</v>
      </c>
      <c r="WY88" s="39">
        <v>0</v>
      </c>
      <c r="WZ88" s="39">
        <v>0</v>
      </c>
      <c r="XA88" s="39">
        <v>0</v>
      </c>
      <c r="XB88" s="39">
        <v>1</v>
      </c>
      <c r="XC88" s="39">
        <v>0</v>
      </c>
      <c r="XD88" s="39"/>
      <c r="XE88" s="39"/>
      <c r="XF88" s="39">
        <f t="shared" si="5"/>
        <v>0</v>
      </c>
      <c r="XG88" s="39" t="s">
        <v>2447</v>
      </c>
      <c r="XH88" s="39">
        <v>1</v>
      </c>
      <c r="XI88" s="39">
        <v>0</v>
      </c>
      <c r="XJ88" s="39">
        <v>0</v>
      </c>
      <c r="XK88" s="39">
        <v>0</v>
      </c>
      <c r="XL88" s="39">
        <v>0</v>
      </c>
      <c r="XM88" s="39"/>
      <c r="XN88" s="39"/>
      <c r="XO88" s="57" t="e">
        <f>SUM(XF88+WO88+VA88+UD88+TR88+TD88+#REF!)</f>
        <v>#REF!</v>
      </c>
      <c r="XP88" s="57">
        <v>0</v>
      </c>
      <c r="XQ88" s="56">
        <v>0</v>
      </c>
    </row>
    <row r="89" spans="1:641" ht="15" customHeight="1" x14ac:dyDescent="0.2">
      <c r="A89" s="39" t="s">
        <v>383</v>
      </c>
      <c r="B89" s="39" t="s">
        <v>1469</v>
      </c>
      <c r="C89" s="52" t="s">
        <v>1501</v>
      </c>
      <c r="D89" s="39" t="s">
        <v>2722</v>
      </c>
      <c r="E89" s="52" t="s">
        <v>4328</v>
      </c>
      <c r="F89" s="52" t="s">
        <v>4459</v>
      </c>
      <c r="G89" s="79">
        <v>9.1642510000000001</v>
      </c>
      <c r="H89" s="79">
        <v>-79.148418000000007</v>
      </c>
      <c r="I89" s="52">
        <v>9.1642480000000006</v>
      </c>
      <c r="J89" s="52">
        <v>-79.148382999999995</v>
      </c>
      <c r="K89" s="79">
        <v>-79.148418000000007</v>
      </c>
      <c r="L89" s="80">
        <v>3.2000000476800001</v>
      </c>
      <c r="M89" s="40">
        <v>10</v>
      </c>
      <c r="N89" s="39"/>
      <c r="O89" s="41">
        <v>3</v>
      </c>
      <c r="P89" s="39" t="s">
        <v>4460</v>
      </c>
      <c r="Q89" s="39">
        <v>1</v>
      </c>
      <c r="R89" s="41">
        <v>42</v>
      </c>
      <c r="S89" s="39">
        <v>2</v>
      </c>
      <c r="T89" s="39">
        <v>2</v>
      </c>
      <c r="U89" s="39" t="s">
        <v>2397</v>
      </c>
      <c r="V89" s="39" t="s">
        <v>2398</v>
      </c>
      <c r="W89" s="39" t="s">
        <v>383</v>
      </c>
      <c r="X89" s="39" t="s">
        <v>383</v>
      </c>
      <c r="Y89" s="46" t="s">
        <v>4461</v>
      </c>
      <c r="Z89" s="39" t="s">
        <v>383</v>
      </c>
      <c r="AA89" s="39" t="s">
        <v>383</v>
      </c>
      <c r="AB89" s="39" t="s">
        <v>383</v>
      </c>
      <c r="AC89" s="39" t="s">
        <v>383</v>
      </c>
      <c r="AD89" s="39" t="s">
        <v>383</v>
      </c>
      <c r="AE89" s="39" t="s">
        <v>383</v>
      </c>
      <c r="AF89" s="39" t="s">
        <v>383</v>
      </c>
      <c r="AG89" s="39" t="s">
        <v>1979</v>
      </c>
      <c r="AH89" s="39" t="s">
        <v>383</v>
      </c>
      <c r="AI89" s="39">
        <v>0</v>
      </c>
      <c r="AJ89" s="39">
        <v>0</v>
      </c>
      <c r="AK89" s="39">
        <v>0</v>
      </c>
      <c r="AL89" s="39">
        <v>0</v>
      </c>
      <c r="AM89" s="39">
        <v>0</v>
      </c>
      <c r="AN89" s="39">
        <v>0</v>
      </c>
      <c r="AO89" s="39">
        <v>1</v>
      </c>
      <c r="AP89" s="39" t="s">
        <v>2600</v>
      </c>
      <c r="AQ89" s="39">
        <v>1</v>
      </c>
      <c r="AR89" s="39" t="s">
        <v>3683</v>
      </c>
      <c r="AS89" s="39">
        <v>10</v>
      </c>
      <c r="AT89" s="39">
        <v>20</v>
      </c>
      <c r="AU89" s="39">
        <v>3</v>
      </c>
      <c r="AV89" s="39"/>
      <c r="AW89" s="39">
        <v>4</v>
      </c>
      <c r="AX89" s="39" t="s">
        <v>383</v>
      </c>
      <c r="AY89" s="39">
        <v>0</v>
      </c>
      <c r="AZ89" s="39">
        <v>0</v>
      </c>
      <c r="BA89" s="39">
        <v>0</v>
      </c>
      <c r="BB89" s="39">
        <v>1</v>
      </c>
      <c r="BC89" s="39" t="s">
        <v>4462</v>
      </c>
      <c r="BD89" s="39">
        <v>2</v>
      </c>
      <c r="BE89" s="39" t="s">
        <v>383</v>
      </c>
      <c r="BF89" s="39">
        <v>0</v>
      </c>
      <c r="BG89" s="39">
        <v>1</v>
      </c>
      <c r="BH89" s="39">
        <v>0</v>
      </c>
      <c r="BI89" s="39">
        <v>0</v>
      </c>
      <c r="BJ89" s="39"/>
      <c r="BK89" s="39">
        <v>3</v>
      </c>
      <c r="BL89" s="39">
        <v>1</v>
      </c>
      <c r="BM89" s="64" t="s">
        <v>383</v>
      </c>
      <c r="BN89" s="39">
        <v>1</v>
      </c>
      <c r="BO89" s="39">
        <v>0</v>
      </c>
      <c r="BP89" s="39">
        <v>0</v>
      </c>
      <c r="BQ89" s="39">
        <v>0</v>
      </c>
      <c r="BR89" s="39">
        <v>0</v>
      </c>
      <c r="BS89" s="39">
        <v>0</v>
      </c>
      <c r="BT89" s="39">
        <v>0</v>
      </c>
      <c r="BU89" s="39"/>
      <c r="BV89" s="39">
        <v>2</v>
      </c>
      <c r="BW89" s="39">
        <v>1</v>
      </c>
      <c r="BX89" s="39">
        <v>3</v>
      </c>
      <c r="BY89" s="39">
        <v>1</v>
      </c>
      <c r="BZ89" s="39">
        <v>0</v>
      </c>
      <c r="CA89" s="39">
        <v>1</v>
      </c>
      <c r="CB89" s="39">
        <v>0</v>
      </c>
      <c r="CC89" s="39"/>
      <c r="CD89" s="39">
        <v>3</v>
      </c>
      <c r="CE89" s="39">
        <v>0</v>
      </c>
      <c r="CF89" s="39"/>
      <c r="CG89" s="39">
        <v>2</v>
      </c>
      <c r="CH89" s="39"/>
      <c r="CI89" s="39">
        <v>3</v>
      </c>
      <c r="CJ89" s="39">
        <v>3</v>
      </c>
      <c r="CK89" s="39"/>
      <c r="CL89" s="39" t="s">
        <v>2404</v>
      </c>
      <c r="CM89" s="39"/>
      <c r="CN89" s="39">
        <v>1</v>
      </c>
      <c r="CO89" s="39">
        <v>1</v>
      </c>
      <c r="CP89" s="39">
        <v>0</v>
      </c>
      <c r="CQ89" s="39"/>
      <c r="CR89" s="39">
        <v>0</v>
      </c>
      <c r="CS89" s="39"/>
      <c r="CT89" s="39">
        <v>1</v>
      </c>
      <c r="CU89" s="39">
        <v>1</v>
      </c>
      <c r="CV89" s="39">
        <v>1</v>
      </c>
      <c r="CW89" s="39"/>
      <c r="CX89" s="39">
        <v>0</v>
      </c>
      <c r="CY89" s="39">
        <v>1</v>
      </c>
      <c r="CZ89" s="39">
        <v>1</v>
      </c>
      <c r="DA89" s="39">
        <v>0</v>
      </c>
      <c r="DB89" s="39"/>
      <c r="DC89" s="39">
        <v>0</v>
      </c>
      <c r="DD89" s="39"/>
      <c r="DE89" s="39">
        <v>1</v>
      </c>
      <c r="DF89" s="39">
        <v>1</v>
      </c>
      <c r="DG89" s="39">
        <v>1</v>
      </c>
      <c r="DH89" s="39">
        <v>1</v>
      </c>
      <c r="DI89" s="39">
        <v>0</v>
      </c>
      <c r="DJ89" s="39"/>
      <c r="DK89" s="39"/>
      <c r="DL89" s="39">
        <v>0</v>
      </c>
      <c r="DM89" s="39"/>
      <c r="DN89" s="39">
        <v>0</v>
      </c>
      <c r="DO89" s="39"/>
      <c r="DP89" s="39">
        <v>1</v>
      </c>
      <c r="DQ89" s="39">
        <v>2</v>
      </c>
      <c r="DR89" s="39">
        <v>1</v>
      </c>
      <c r="DS89" s="39">
        <v>1</v>
      </c>
      <c r="DT89" s="39">
        <v>1</v>
      </c>
      <c r="DU89" s="39">
        <v>1</v>
      </c>
      <c r="DV89" s="39">
        <v>0</v>
      </c>
      <c r="DW89" s="39"/>
      <c r="DX89" s="39">
        <v>0</v>
      </c>
      <c r="DY89" s="39"/>
      <c r="DZ89" s="39">
        <v>1</v>
      </c>
      <c r="EA89" s="39" t="s">
        <v>4463</v>
      </c>
      <c r="EB89" s="39">
        <v>1</v>
      </c>
      <c r="EC89" s="39">
        <v>1</v>
      </c>
      <c r="ED89" s="39" t="s">
        <v>4464</v>
      </c>
      <c r="EE89" s="59" t="s">
        <v>4465</v>
      </c>
      <c r="EF89" s="39">
        <v>0</v>
      </c>
      <c r="EG89" s="39"/>
      <c r="EH89" s="39">
        <v>0</v>
      </c>
      <c r="EI89" s="39" t="s">
        <v>383</v>
      </c>
      <c r="EJ89" s="39" t="s">
        <v>383</v>
      </c>
      <c r="EK89" s="39" t="s">
        <v>383</v>
      </c>
      <c r="EL89" s="39" t="s">
        <v>383</v>
      </c>
      <c r="EM89" s="39" t="s">
        <v>383</v>
      </c>
      <c r="EN89" s="39" t="s">
        <v>383</v>
      </c>
      <c r="EO89" s="39">
        <v>0</v>
      </c>
      <c r="EP89" s="39" t="s">
        <v>383</v>
      </c>
      <c r="EQ89" s="39" t="s">
        <v>383</v>
      </c>
      <c r="ER89" s="39" t="s">
        <v>383</v>
      </c>
      <c r="ES89" s="39" t="s">
        <v>383</v>
      </c>
      <c r="ET89" s="39" t="s">
        <v>383</v>
      </c>
      <c r="EU89" s="39" t="s">
        <v>383</v>
      </c>
      <c r="EV89" s="39">
        <v>1</v>
      </c>
      <c r="EW89" s="39" t="s">
        <v>2498</v>
      </c>
      <c r="EX89" s="39" t="s">
        <v>2498</v>
      </c>
      <c r="EY89" s="39" t="s">
        <v>2466</v>
      </c>
      <c r="EZ89" s="39" t="s">
        <v>4466</v>
      </c>
      <c r="FA89" s="39" t="s">
        <v>2469</v>
      </c>
      <c r="FB89" s="39" t="s">
        <v>383</v>
      </c>
      <c r="FC89" s="39">
        <v>0</v>
      </c>
      <c r="FD89" s="39" t="s">
        <v>383</v>
      </c>
      <c r="FE89" s="39" t="s">
        <v>383</v>
      </c>
      <c r="FF89" s="39" t="s">
        <v>383</v>
      </c>
      <c r="FG89" s="39" t="s">
        <v>383</v>
      </c>
      <c r="FH89" s="39" t="s">
        <v>383</v>
      </c>
      <c r="FI89" s="39" t="s">
        <v>383</v>
      </c>
      <c r="FJ89" s="39">
        <v>1</v>
      </c>
      <c r="FK89" s="39" t="s">
        <v>2413</v>
      </c>
      <c r="FL89" s="39" t="s">
        <v>2413</v>
      </c>
      <c r="FM89" s="39" t="s">
        <v>2466</v>
      </c>
      <c r="FN89" s="39" t="s">
        <v>4467</v>
      </c>
      <c r="FO89" s="39" t="s">
        <v>2415</v>
      </c>
      <c r="FP89" s="39" t="s">
        <v>383</v>
      </c>
      <c r="FQ89" s="39">
        <v>1</v>
      </c>
      <c r="FR89" s="39" t="s">
        <v>2409</v>
      </c>
      <c r="FS89" s="39" t="s">
        <v>2409</v>
      </c>
      <c r="FT89" s="39" t="s">
        <v>2462</v>
      </c>
      <c r="FU89" s="39" t="s">
        <v>4468</v>
      </c>
      <c r="FV89" s="39" t="s">
        <v>2469</v>
      </c>
      <c r="FW89" s="39" t="s">
        <v>383</v>
      </c>
      <c r="FX89" s="39">
        <v>0</v>
      </c>
      <c r="FY89" s="39" t="s">
        <v>383</v>
      </c>
      <c r="FZ89" s="39" t="s">
        <v>383</v>
      </c>
      <c r="GA89" s="39" t="s">
        <v>383</v>
      </c>
      <c r="GB89" s="39" t="s">
        <v>383</v>
      </c>
      <c r="GC89" s="39" t="s">
        <v>383</v>
      </c>
      <c r="GD89" s="39" t="s">
        <v>383</v>
      </c>
      <c r="GE89" s="39">
        <v>1</v>
      </c>
      <c r="GF89" s="39" t="s">
        <v>2412</v>
      </c>
      <c r="GG89" s="39" t="s">
        <v>2413</v>
      </c>
      <c r="GH89" s="39" t="s">
        <v>2410</v>
      </c>
      <c r="GI89" s="39" t="s">
        <v>3355</v>
      </c>
      <c r="GJ89" s="39" t="s">
        <v>2469</v>
      </c>
      <c r="GK89" s="39" t="s">
        <v>383</v>
      </c>
      <c r="GL89" s="39" t="s">
        <v>383</v>
      </c>
      <c r="GM89" s="39" t="s">
        <v>383</v>
      </c>
      <c r="GN89" s="39" t="s">
        <v>383</v>
      </c>
      <c r="GO89" s="39" t="s">
        <v>383</v>
      </c>
      <c r="GP89" s="39" t="s">
        <v>383</v>
      </c>
      <c r="GQ89" s="39" t="s">
        <v>383</v>
      </c>
      <c r="GR89" s="39" t="s">
        <v>383</v>
      </c>
      <c r="GS89" s="39" t="s">
        <v>383</v>
      </c>
      <c r="GT89" s="39">
        <v>0</v>
      </c>
      <c r="GU89" s="39" t="s">
        <v>383</v>
      </c>
      <c r="GV89" s="39"/>
      <c r="GW89" s="39">
        <v>1</v>
      </c>
      <c r="GX89" s="39">
        <v>10</v>
      </c>
      <c r="GY89" s="39" t="s">
        <v>4439</v>
      </c>
      <c r="GZ89" s="64">
        <v>0</v>
      </c>
      <c r="HA89" s="64" t="s">
        <v>383</v>
      </c>
      <c r="HB89" s="39"/>
      <c r="HC89" s="39">
        <v>1</v>
      </c>
      <c r="HD89" s="39">
        <v>10</v>
      </c>
      <c r="HE89" s="39"/>
      <c r="HF89" s="39">
        <v>0</v>
      </c>
      <c r="HG89" s="39" t="s">
        <v>383</v>
      </c>
      <c r="HH89" s="39"/>
      <c r="HI89" s="39">
        <v>0</v>
      </c>
      <c r="HJ89" s="39">
        <v>10</v>
      </c>
      <c r="HK89" s="39"/>
      <c r="HL89" s="39">
        <v>0</v>
      </c>
      <c r="HM89" s="39" t="s">
        <v>383</v>
      </c>
      <c r="HN89" s="39"/>
      <c r="HO89" s="39">
        <v>0</v>
      </c>
      <c r="HP89" s="39" t="s">
        <v>383</v>
      </c>
      <c r="HQ89" s="39">
        <v>0</v>
      </c>
      <c r="HR89" s="39" t="s">
        <v>383</v>
      </c>
      <c r="HS89" s="39">
        <v>0</v>
      </c>
      <c r="HT89" s="39"/>
      <c r="HU89" s="39" t="s">
        <v>383</v>
      </c>
      <c r="HV89" s="39" t="s">
        <v>383</v>
      </c>
      <c r="HW89" s="39"/>
      <c r="HX89" s="39" t="s">
        <v>383</v>
      </c>
      <c r="HY89" s="39" t="s">
        <v>2584</v>
      </c>
      <c r="HZ89" s="39"/>
      <c r="IA89" s="39" t="s">
        <v>1743</v>
      </c>
      <c r="IB89" s="39"/>
      <c r="IC89" s="39">
        <v>0</v>
      </c>
      <c r="ID89" s="39">
        <v>0</v>
      </c>
      <c r="IE89" s="39" t="s">
        <v>383</v>
      </c>
      <c r="IF89" s="39" t="s">
        <v>383</v>
      </c>
      <c r="IG89" s="39">
        <v>0</v>
      </c>
      <c r="IH89" s="39">
        <v>0</v>
      </c>
      <c r="II89" s="39" t="s">
        <v>383</v>
      </c>
      <c r="IJ89" s="39" t="s">
        <v>383</v>
      </c>
      <c r="IK89" s="39" t="s">
        <v>383</v>
      </c>
      <c r="IL89" s="39">
        <v>1</v>
      </c>
      <c r="IM89" s="39">
        <v>5</v>
      </c>
      <c r="IN89" s="39">
        <v>0</v>
      </c>
      <c r="IO89" s="39">
        <v>0</v>
      </c>
      <c r="IP89" s="39" t="s">
        <v>383</v>
      </c>
      <c r="IQ89" s="39">
        <v>0</v>
      </c>
      <c r="IR89" s="39">
        <v>0</v>
      </c>
      <c r="IS89" s="39" t="s">
        <v>383</v>
      </c>
      <c r="IT89" s="39" t="s">
        <v>383</v>
      </c>
      <c r="IU89" s="39" t="s">
        <v>383</v>
      </c>
      <c r="IV89" s="39">
        <v>0</v>
      </c>
      <c r="IW89" s="39">
        <v>0</v>
      </c>
      <c r="IX89" s="39" t="s">
        <v>383</v>
      </c>
      <c r="IY89" s="39" t="s">
        <v>383</v>
      </c>
      <c r="IZ89" s="39" t="s">
        <v>383</v>
      </c>
      <c r="JA89" s="39">
        <v>0</v>
      </c>
      <c r="JB89" s="39">
        <v>0</v>
      </c>
      <c r="JC89" s="39" t="s">
        <v>383</v>
      </c>
      <c r="JD89" s="39" t="s">
        <v>383</v>
      </c>
      <c r="JE89" s="39" t="s">
        <v>383</v>
      </c>
      <c r="JF89" s="39">
        <v>0</v>
      </c>
      <c r="JG89" s="39">
        <v>0</v>
      </c>
      <c r="JH89" s="39" t="s">
        <v>383</v>
      </c>
      <c r="JI89" s="39" t="s">
        <v>383</v>
      </c>
      <c r="JJ89" s="39">
        <v>0</v>
      </c>
      <c r="JK89" s="39">
        <v>0</v>
      </c>
      <c r="JL89" s="39" t="s">
        <v>383</v>
      </c>
      <c r="JM89" s="39" t="s">
        <v>383</v>
      </c>
      <c r="JN89" s="39" t="s">
        <v>4469</v>
      </c>
      <c r="JO89" s="39">
        <v>1</v>
      </c>
      <c r="JP89" s="39">
        <v>0</v>
      </c>
      <c r="JQ89" s="39">
        <v>0</v>
      </c>
      <c r="JR89" s="39">
        <v>1</v>
      </c>
      <c r="JS89" s="39">
        <v>1</v>
      </c>
      <c r="JT89" s="39">
        <v>0</v>
      </c>
      <c r="JU89" s="39">
        <v>0</v>
      </c>
      <c r="JV89" s="39" t="s">
        <v>383</v>
      </c>
      <c r="JW89" s="39" t="s">
        <v>383</v>
      </c>
      <c r="JX89" s="39" t="s">
        <v>383</v>
      </c>
      <c r="JY89" s="39" t="s">
        <v>383</v>
      </c>
      <c r="JZ89" s="39">
        <v>2</v>
      </c>
      <c r="KA89" s="39">
        <v>2</v>
      </c>
      <c r="KB89" s="39">
        <v>2</v>
      </c>
      <c r="KC89" s="39">
        <v>2</v>
      </c>
      <c r="KD89" s="39">
        <v>1</v>
      </c>
      <c r="KE89" s="39">
        <v>0</v>
      </c>
      <c r="KF89" s="39"/>
      <c r="KG89" s="39"/>
      <c r="KH89" s="39">
        <v>1</v>
      </c>
      <c r="KI89" s="39">
        <v>100</v>
      </c>
      <c r="KJ89" s="39"/>
      <c r="KK89" s="39">
        <v>0</v>
      </c>
      <c r="KL89" s="39"/>
      <c r="KM89" s="39"/>
      <c r="KN89" s="39">
        <v>0</v>
      </c>
      <c r="KO89" s="39"/>
      <c r="KP89" s="39"/>
      <c r="KQ89" s="39">
        <v>0</v>
      </c>
      <c r="KR89" s="39">
        <v>0</v>
      </c>
      <c r="KS89" s="39"/>
      <c r="KT89" s="39" t="s">
        <v>2068</v>
      </c>
      <c r="KU89" s="39">
        <v>0</v>
      </c>
      <c r="KV89" s="39">
        <v>0</v>
      </c>
      <c r="KW89" s="39">
        <v>0</v>
      </c>
      <c r="KX89" s="39">
        <v>0</v>
      </c>
      <c r="KY89" s="39">
        <v>0</v>
      </c>
      <c r="KZ89" s="39">
        <v>0</v>
      </c>
      <c r="LA89" s="39">
        <v>0</v>
      </c>
      <c r="LB89" s="39">
        <v>0</v>
      </c>
      <c r="LC89" s="39">
        <v>1</v>
      </c>
      <c r="LD89" s="39" t="s">
        <v>2731</v>
      </c>
      <c r="LE89" s="39">
        <v>2</v>
      </c>
      <c r="LF89" s="39">
        <v>0</v>
      </c>
      <c r="LG89" s="39">
        <v>1</v>
      </c>
      <c r="LH89" s="39">
        <v>0</v>
      </c>
      <c r="LI89" s="39">
        <v>0</v>
      </c>
      <c r="LJ89" s="39"/>
      <c r="LK89" s="39" t="s">
        <v>2421</v>
      </c>
      <c r="LL89" s="39">
        <v>1</v>
      </c>
      <c r="LM89" s="39">
        <v>0</v>
      </c>
      <c r="LN89" s="39">
        <v>0</v>
      </c>
      <c r="LO89" s="39">
        <v>0</v>
      </c>
      <c r="LP89" s="39">
        <v>0</v>
      </c>
      <c r="LQ89" s="39"/>
      <c r="LR89" s="39">
        <v>1</v>
      </c>
      <c r="LS89" s="39"/>
      <c r="LT89" s="39">
        <v>1</v>
      </c>
      <c r="LU89" s="39" t="s">
        <v>2671</v>
      </c>
      <c r="LV89" s="39">
        <v>1</v>
      </c>
      <c r="LW89" s="39">
        <v>1</v>
      </c>
      <c r="LX89" s="39">
        <v>0</v>
      </c>
      <c r="LY89" s="39"/>
      <c r="LZ89" s="39">
        <v>1</v>
      </c>
      <c r="MA89" s="39">
        <v>0</v>
      </c>
      <c r="MB89" s="39">
        <v>0</v>
      </c>
      <c r="MC89" s="39">
        <v>0</v>
      </c>
      <c r="MD89" s="39">
        <v>0</v>
      </c>
      <c r="ME89" s="39">
        <v>0</v>
      </c>
      <c r="MF89" s="39"/>
      <c r="MG89" s="39">
        <v>0</v>
      </c>
      <c r="MH89" s="39"/>
      <c r="MI89" s="39">
        <v>0</v>
      </c>
      <c r="MJ89" s="39"/>
      <c r="MK89" s="39">
        <v>0</v>
      </c>
      <c r="ML89" s="39">
        <v>1</v>
      </c>
      <c r="MM89" s="39">
        <v>1</v>
      </c>
      <c r="MN89" s="39">
        <v>1</v>
      </c>
      <c r="MO89" s="39"/>
      <c r="MP89" s="39"/>
      <c r="MQ89" s="39">
        <v>0</v>
      </c>
      <c r="MR89" s="39">
        <v>1</v>
      </c>
      <c r="MS89" s="39" t="s">
        <v>4470</v>
      </c>
      <c r="MT89" s="39"/>
      <c r="MU89" s="39"/>
      <c r="MV89" s="39">
        <v>1</v>
      </c>
      <c r="MW89" s="39" t="s">
        <v>2901</v>
      </c>
      <c r="MX89" s="39">
        <v>1</v>
      </c>
      <c r="MY89" s="39">
        <v>0</v>
      </c>
      <c r="MZ89" s="39">
        <v>1</v>
      </c>
      <c r="NA89" s="39">
        <v>0</v>
      </c>
      <c r="NB89" s="39">
        <v>0</v>
      </c>
      <c r="NC89" s="39">
        <v>0</v>
      </c>
      <c r="ND89" s="39">
        <v>0</v>
      </c>
      <c r="NE89" s="39">
        <v>0</v>
      </c>
      <c r="NF89" s="39">
        <v>0</v>
      </c>
      <c r="NG89" s="39"/>
      <c r="NH89" s="39" t="s">
        <v>4471</v>
      </c>
      <c r="NI89" s="39"/>
      <c r="NJ89" s="39" t="s">
        <v>2428</v>
      </c>
      <c r="NK89" s="39" t="s">
        <v>4472</v>
      </c>
      <c r="NL89" s="39" t="s">
        <v>4473</v>
      </c>
      <c r="NM89" s="39">
        <v>1</v>
      </c>
      <c r="NN89" s="39" t="s">
        <v>4474</v>
      </c>
      <c r="NO89" s="39" t="s">
        <v>4475</v>
      </c>
      <c r="NP89" s="39"/>
      <c r="NQ89" s="39"/>
      <c r="NR89" s="39"/>
      <c r="NS89" s="39"/>
      <c r="NT89" s="39"/>
      <c r="NU89" s="39"/>
      <c r="NV89" s="39"/>
      <c r="NW89" s="39">
        <v>0</v>
      </c>
      <c r="NX89" s="39"/>
      <c r="NY89" s="39">
        <v>1</v>
      </c>
      <c r="NZ89" s="39">
        <v>0</v>
      </c>
      <c r="OA89" s="39" t="s">
        <v>2433</v>
      </c>
      <c r="OB89" s="39">
        <v>0</v>
      </c>
      <c r="OC89" s="39">
        <v>0</v>
      </c>
      <c r="OD89" s="39">
        <v>0</v>
      </c>
      <c r="OE89" s="39">
        <v>1</v>
      </c>
      <c r="OF89" s="39">
        <v>0</v>
      </c>
      <c r="OG89" s="39">
        <v>0</v>
      </c>
      <c r="OH89" s="39">
        <v>0</v>
      </c>
      <c r="OI89" s="39">
        <v>0</v>
      </c>
      <c r="OJ89" s="39"/>
      <c r="OK89" s="39">
        <v>1</v>
      </c>
      <c r="OL89" s="39"/>
      <c r="OM89" s="39" t="s">
        <v>2434</v>
      </c>
      <c r="ON89" s="39">
        <v>1</v>
      </c>
      <c r="OO89" s="39">
        <v>0</v>
      </c>
      <c r="OP89" s="39">
        <v>0</v>
      </c>
      <c r="OQ89" s="39">
        <v>0</v>
      </c>
      <c r="OR89" s="39">
        <v>0</v>
      </c>
      <c r="OS89" s="39">
        <v>0</v>
      </c>
      <c r="OT89" s="39">
        <v>0</v>
      </c>
      <c r="OU89" s="39">
        <v>0</v>
      </c>
      <c r="OV89" s="39">
        <v>0</v>
      </c>
      <c r="OW89" s="39">
        <v>0</v>
      </c>
      <c r="OX89" s="39"/>
      <c r="OY89" s="39"/>
      <c r="OZ89" s="39" t="s">
        <v>4476</v>
      </c>
      <c r="PA89" s="39">
        <v>1</v>
      </c>
      <c r="PB89" s="39">
        <v>1</v>
      </c>
      <c r="PC89" s="39">
        <v>0</v>
      </c>
      <c r="PD89" s="39">
        <v>0</v>
      </c>
      <c r="PE89" s="39">
        <v>0</v>
      </c>
      <c r="PF89" s="39">
        <v>0</v>
      </c>
      <c r="PG89" s="39">
        <v>1</v>
      </c>
      <c r="PH89" s="39" t="s">
        <v>4477</v>
      </c>
      <c r="PI89" s="39">
        <v>1</v>
      </c>
      <c r="PJ89" s="39" t="s">
        <v>2435</v>
      </c>
      <c r="PK89" s="39">
        <v>0</v>
      </c>
      <c r="PL89" s="39">
        <v>0</v>
      </c>
      <c r="PM89" s="39">
        <v>0</v>
      </c>
      <c r="PN89" s="39">
        <v>0</v>
      </c>
      <c r="PO89" s="39">
        <v>0</v>
      </c>
      <c r="PP89" s="39">
        <v>0</v>
      </c>
      <c r="PQ89" s="39">
        <v>0</v>
      </c>
      <c r="PR89" s="39">
        <v>0</v>
      </c>
      <c r="PS89" s="39">
        <v>1</v>
      </c>
      <c r="PT89" s="39"/>
      <c r="PU89" s="39"/>
      <c r="PV89" s="39"/>
      <c r="PW89" s="39">
        <v>0</v>
      </c>
      <c r="PX89" s="39"/>
      <c r="PY89" s="39"/>
      <c r="PZ89" s="39" t="s">
        <v>383</v>
      </c>
      <c r="QA89" s="39" t="s">
        <v>4478</v>
      </c>
      <c r="QB89" s="39" t="s">
        <v>4479</v>
      </c>
      <c r="QC89" s="39" t="s">
        <v>4480</v>
      </c>
      <c r="QD89" s="39">
        <v>1</v>
      </c>
      <c r="QE89" s="39">
        <v>1</v>
      </c>
      <c r="QF89" s="39">
        <v>0</v>
      </c>
      <c r="QG89" s="39">
        <v>0</v>
      </c>
      <c r="QH89" s="39">
        <v>0</v>
      </c>
      <c r="QI89" s="39">
        <v>0</v>
      </c>
      <c r="QJ89" s="39">
        <v>0</v>
      </c>
      <c r="QK89" s="39">
        <v>0</v>
      </c>
      <c r="QL89" s="39"/>
      <c r="QM89" s="39" t="s">
        <v>2435</v>
      </c>
      <c r="QN89" s="39">
        <v>0</v>
      </c>
      <c r="QO89" s="39">
        <v>0</v>
      </c>
      <c r="QP89" s="39">
        <v>0</v>
      </c>
      <c r="QQ89" s="39">
        <v>1</v>
      </c>
      <c r="QR89" s="39">
        <v>0</v>
      </c>
      <c r="QS89" s="39"/>
      <c r="QT89" s="39" t="s">
        <v>2435</v>
      </c>
      <c r="QU89" s="39">
        <v>0</v>
      </c>
      <c r="QV89" s="39">
        <v>0</v>
      </c>
      <c r="QW89" s="39">
        <v>0</v>
      </c>
      <c r="QX89" s="39">
        <v>0</v>
      </c>
      <c r="QY89" s="39">
        <v>0</v>
      </c>
      <c r="QZ89" s="39">
        <v>1</v>
      </c>
      <c r="RA89" s="39">
        <v>0</v>
      </c>
      <c r="RB89" s="39"/>
      <c r="RC89" s="39">
        <v>0</v>
      </c>
      <c r="RD89" s="39">
        <v>0</v>
      </c>
      <c r="RE89" s="39">
        <v>0</v>
      </c>
      <c r="RF89" s="39"/>
      <c r="RG89" s="39">
        <v>0</v>
      </c>
      <c r="RH89" s="39">
        <v>0</v>
      </c>
      <c r="RI89" s="39"/>
      <c r="RJ89" s="39">
        <v>0</v>
      </c>
      <c r="RK89" s="39">
        <v>0</v>
      </c>
      <c r="RL89" s="39"/>
      <c r="RM89" s="39">
        <v>0</v>
      </c>
      <c r="RN89" s="39">
        <v>0</v>
      </c>
      <c r="RO89" s="39"/>
      <c r="RP89" s="39">
        <v>0</v>
      </c>
      <c r="RQ89" s="39"/>
      <c r="RR89" s="39" t="s">
        <v>4481</v>
      </c>
      <c r="RS89" s="39">
        <v>0</v>
      </c>
      <c r="RT89" s="39">
        <v>0</v>
      </c>
      <c r="RU89" s="39">
        <v>1</v>
      </c>
      <c r="RV89" s="39">
        <v>1</v>
      </c>
      <c r="RW89" s="39">
        <v>0</v>
      </c>
      <c r="RX89" s="39">
        <v>0</v>
      </c>
      <c r="RY89" s="39">
        <v>0</v>
      </c>
      <c r="RZ89" s="39">
        <v>0</v>
      </c>
      <c r="SA89" s="39">
        <v>0</v>
      </c>
      <c r="SB89" s="39">
        <v>0</v>
      </c>
      <c r="SC89" s="39">
        <v>0</v>
      </c>
      <c r="SD89" s="39">
        <v>0</v>
      </c>
      <c r="SE89" s="39">
        <v>0</v>
      </c>
      <c r="SF89" s="39">
        <v>0</v>
      </c>
      <c r="SG89" s="39"/>
      <c r="SH89" s="39"/>
      <c r="SI89" s="39" t="s">
        <v>2435</v>
      </c>
      <c r="SJ89" s="39">
        <v>0</v>
      </c>
      <c r="SK89" s="39">
        <v>0</v>
      </c>
      <c r="SL89" s="39">
        <v>0</v>
      </c>
      <c r="SM89" s="39">
        <v>0</v>
      </c>
      <c r="SN89" s="39">
        <v>0</v>
      </c>
      <c r="SO89" s="39">
        <v>0</v>
      </c>
      <c r="SP89" s="39">
        <v>0</v>
      </c>
      <c r="SQ89" s="39">
        <v>0</v>
      </c>
      <c r="SR89" s="39">
        <v>0</v>
      </c>
      <c r="SS89" s="39">
        <v>1</v>
      </c>
      <c r="ST89" s="39"/>
      <c r="SU89" s="39" t="s">
        <v>1979</v>
      </c>
      <c r="SV89" s="39">
        <v>0</v>
      </c>
      <c r="SW89" s="39">
        <v>0</v>
      </c>
      <c r="SX89" s="39">
        <v>0</v>
      </c>
      <c r="SY89" s="39">
        <v>0</v>
      </c>
      <c r="SZ89" s="39">
        <v>1</v>
      </c>
      <c r="TA89" s="39" t="s">
        <v>4482</v>
      </c>
      <c r="TB89" s="39"/>
      <c r="TC89" s="39"/>
      <c r="TD89" s="39">
        <v>0</v>
      </c>
      <c r="TE89" s="39"/>
      <c r="TF89" s="39" t="s">
        <v>383</v>
      </c>
      <c r="TG89" s="39"/>
      <c r="TH89" s="39" t="s">
        <v>2435</v>
      </c>
      <c r="TI89" s="39">
        <v>0</v>
      </c>
      <c r="TJ89" s="39">
        <v>0</v>
      </c>
      <c r="TK89" s="39">
        <v>0</v>
      </c>
      <c r="TL89" s="39">
        <v>0</v>
      </c>
      <c r="TM89" s="39">
        <v>0</v>
      </c>
      <c r="TN89" s="39">
        <v>0</v>
      </c>
      <c r="TO89" s="39">
        <v>0</v>
      </c>
      <c r="TP89" s="39">
        <v>1</v>
      </c>
      <c r="TQ89" s="39"/>
      <c r="TR89" s="39">
        <v>0</v>
      </c>
      <c r="TS89" s="39" t="s">
        <v>383</v>
      </c>
      <c r="TT89" s="39" t="s">
        <v>383</v>
      </c>
      <c r="TU89" s="39" t="s">
        <v>383</v>
      </c>
      <c r="TV89" s="39" t="s">
        <v>383</v>
      </c>
      <c r="TW89" s="39" t="s">
        <v>383</v>
      </c>
      <c r="TX89" s="39" t="s">
        <v>383</v>
      </c>
      <c r="TY89" s="39" t="s">
        <v>383</v>
      </c>
      <c r="TZ89" s="39" t="s">
        <v>383</v>
      </c>
      <c r="UA89" s="39" t="s">
        <v>383</v>
      </c>
      <c r="UB89" s="39" t="s">
        <v>383</v>
      </c>
      <c r="UC89" s="39"/>
      <c r="UD89" s="39">
        <v>0</v>
      </c>
      <c r="UE89" s="39" t="s">
        <v>383</v>
      </c>
      <c r="UF89" s="39" t="s">
        <v>383</v>
      </c>
      <c r="UG89" s="39" t="s">
        <v>383</v>
      </c>
      <c r="UH89" s="39" t="s">
        <v>383</v>
      </c>
      <c r="UI89" s="39" t="s">
        <v>383</v>
      </c>
      <c r="UJ89" s="39" t="s">
        <v>383</v>
      </c>
      <c r="UK89" s="39" t="s">
        <v>383</v>
      </c>
      <c r="UL89" s="39" t="s">
        <v>383</v>
      </c>
      <c r="UM89" s="39" t="s">
        <v>383</v>
      </c>
      <c r="UN89" s="39" t="s">
        <v>383</v>
      </c>
      <c r="UO89" s="39" t="s">
        <v>383</v>
      </c>
      <c r="UP89" s="39" t="s">
        <v>383</v>
      </c>
      <c r="UQ89" s="39" t="s">
        <v>383</v>
      </c>
      <c r="UR89" s="39" t="s">
        <v>383</v>
      </c>
      <c r="US89" s="39" t="s">
        <v>383</v>
      </c>
      <c r="UT89" s="39" t="s">
        <v>383</v>
      </c>
      <c r="UU89" s="39" t="s">
        <v>383</v>
      </c>
      <c r="UV89" s="39" t="s">
        <v>383</v>
      </c>
      <c r="UW89" s="39" t="s">
        <v>383</v>
      </c>
      <c r="UX89" s="39" t="s">
        <v>383</v>
      </c>
      <c r="UY89" s="39" t="s">
        <v>383</v>
      </c>
      <c r="UZ89" s="39" t="s">
        <v>383</v>
      </c>
      <c r="VA89" s="39">
        <v>0</v>
      </c>
      <c r="VB89" s="39" t="s">
        <v>383</v>
      </c>
      <c r="VC89" s="39" t="s">
        <v>383</v>
      </c>
      <c r="VD89" s="39" t="s">
        <v>383</v>
      </c>
      <c r="VE89" s="39" t="s">
        <v>383</v>
      </c>
      <c r="VF89" s="39" t="s">
        <v>383</v>
      </c>
      <c r="VG89" s="39" t="s">
        <v>383</v>
      </c>
      <c r="VH89" s="39"/>
      <c r="VI89" s="39">
        <v>0</v>
      </c>
      <c r="VJ89" s="39" t="s">
        <v>383</v>
      </c>
      <c r="VK89" s="39" t="s">
        <v>383</v>
      </c>
      <c r="VL89" s="39" t="s">
        <v>383</v>
      </c>
      <c r="VM89" s="39" t="s">
        <v>383</v>
      </c>
      <c r="VN89" s="39" t="s">
        <v>383</v>
      </c>
      <c r="VO89" s="39" t="s">
        <v>383</v>
      </c>
      <c r="VP89" s="39" t="s">
        <v>383</v>
      </c>
      <c r="VQ89" s="39" t="s">
        <v>383</v>
      </c>
      <c r="VR89" s="39" t="s">
        <v>383</v>
      </c>
      <c r="VS89" s="39" t="s">
        <v>383</v>
      </c>
      <c r="VT89" s="39" t="s">
        <v>383</v>
      </c>
      <c r="VU89" s="39" t="s">
        <v>383</v>
      </c>
      <c r="VV89" s="39"/>
      <c r="VW89" s="39" t="s">
        <v>2435</v>
      </c>
      <c r="VX89" s="39">
        <v>0</v>
      </c>
      <c r="VY89" s="39">
        <v>0</v>
      </c>
      <c r="VZ89" s="39">
        <v>0</v>
      </c>
      <c r="WA89" s="39">
        <v>0</v>
      </c>
      <c r="WB89" s="39">
        <v>0</v>
      </c>
      <c r="WC89" s="39">
        <v>0</v>
      </c>
      <c r="WD89" s="39">
        <v>0</v>
      </c>
      <c r="WE89" s="39">
        <v>0</v>
      </c>
      <c r="WF89" s="39">
        <v>0</v>
      </c>
      <c r="WG89" s="39">
        <v>0</v>
      </c>
      <c r="WH89" s="39">
        <v>0</v>
      </c>
      <c r="WI89" s="39">
        <v>0</v>
      </c>
      <c r="WJ89" s="39">
        <v>1</v>
      </c>
      <c r="WK89" s="39">
        <v>0</v>
      </c>
      <c r="WL89" s="39"/>
      <c r="WM89" s="39"/>
      <c r="WN89" s="39"/>
      <c r="WO89" s="39">
        <f t="shared" si="8"/>
        <v>0</v>
      </c>
      <c r="WP89" s="39" t="s">
        <v>2435</v>
      </c>
      <c r="WQ89" s="39"/>
      <c r="WR89" s="39" t="s">
        <v>2435</v>
      </c>
      <c r="WS89" s="39">
        <v>0</v>
      </c>
      <c r="WT89" s="39">
        <v>0</v>
      </c>
      <c r="WU89" s="39">
        <v>0</v>
      </c>
      <c r="WV89" s="39">
        <v>0</v>
      </c>
      <c r="WW89" s="39">
        <v>0</v>
      </c>
      <c r="WX89" s="39">
        <v>0</v>
      </c>
      <c r="WY89" s="39">
        <v>0</v>
      </c>
      <c r="WZ89" s="39">
        <v>0</v>
      </c>
      <c r="XA89" s="39">
        <v>0</v>
      </c>
      <c r="XB89" s="39">
        <v>1</v>
      </c>
      <c r="XC89" s="39">
        <v>0</v>
      </c>
      <c r="XD89" s="39"/>
      <c r="XE89" s="39"/>
      <c r="XF89" s="39">
        <f t="shared" si="5"/>
        <v>0</v>
      </c>
      <c r="XG89" s="39" t="s">
        <v>1979</v>
      </c>
      <c r="XH89" s="39">
        <v>0</v>
      </c>
      <c r="XI89" s="39">
        <v>0</v>
      </c>
      <c r="XJ89" s="39">
        <v>0</v>
      </c>
      <c r="XK89" s="39">
        <v>0</v>
      </c>
      <c r="XL89" s="39">
        <v>1</v>
      </c>
      <c r="XM89" s="39" t="s">
        <v>4482</v>
      </c>
      <c r="XN89" s="39"/>
      <c r="XO89" s="57" t="e">
        <f>SUM(XF89+WO89+VA89+UD89+TR89+TD89+#REF!)</f>
        <v>#REF!</v>
      </c>
      <c r="XP89" s="57">
        <v>0</v>
      </c>
      <c r="XQ89" s="56">
        <v>0</v>
      </c>
    </row>
    <row r="90" spans="1:641" ht="15" customHeight="1" x14ac:dyDescent="0.2">
      <c r="A90" s="39" t="s">
        <v>4483</v>
      </c>
      <c r="B90" s="39" t="s">
        <v>1469</v>
      </c>
      <c r="C90" s="52" t="s">
        <v>1504</v>
      </c>
      <c r="D90" s="39" t="s">
        <v>2948</v>
      </c>
      <c r="E90" s="52" t="s">
        <v>4328</v>
      </c>
      <c r="F90" s="52"/>
      <c r="G90" s="79">
        <v>9.1876499999999997</v>
      </c>
      <c r="H90" s="79">
        <v>-79.169533333333305</v>
      </c>
      <c r="I90" s="52">
        <v>9.1876499999999997</v>
      </c>
      <c r="J90" s="52">
        <v>-79.169533999999999</v>
      </c>
      <c r="K90" s="79">
        <v>-79.169533333333305</v>
      </c>
      <c r="L90" s="80"/>
      <c r="M90" s="40"/>
      <c r="N90" s="39"/>
      <c r="O90" s="41">
        <v>4</v>
      </c>
      <c r="P90" s="39" t="s">
        <v>4484</v>
      </c>
      <c r="Q90" s="39">
        <v>1</v>
      </c>
      <c r="R90" s="41">
        <v>45</v>
      </c>
      <c r="S90" s="39">
        <v>1</v>
      </c>
      <c r="T90" s="39">
        <v>2</v>
      </c>
      <c r="U90" s="39" t="s">
        <v>3700</v>
      </c>
      <c r="V90" s="39" t="s">
        <v>2489</v>
      </c>
      <c r="W90" s="39" t="s">
        <v>2456</v>
      </c>
      <c r="X90" s="39" t="s">
        <v>383</v>
      </c>
      <c r="Y90" s="39" t="s">
        <v>4485</v>
      </c>
      <c r="Z90" s="39">
        <v>0</v>
      </c>
      <c r="AA90" s="39">
        <v>1</v>
      </c>
      <c r="AB90" s="39">
        <v>0</v>
      </c>
      <c r="AC90" s="39">
        <v>0</v>
      </c>
      <c r="AD90" s="39">
        <v>0</v>
      </c>
      <c r="AE90" s="39">
        <v>0</v>
      </c>
      <c r="AF90" s="39">
        <v>0</v>
      </c>
      <c r="AG90" s="39" t="s">
        <v>4486</v>
      </c>
      <c r="AH90" s="39" t="s">
        <v>383</v>
      </c>
      <c r="AI90" s="39">
        <v>0</v>
      </c>
      <c r="AJ90" s="39">
        <v>0</v>
      </c>
      <c r="AK90" s="39">
        <v>1</v>
      </c>
      <c r="AL90" s="39">
        <v>0</v>
      </c>
      <c r="AM90" s="39">
        <v>0</v>
      </c>
      <c r="AN90" s="39">
        <v>0</v>
      </c>
      <c r="AO90" s="39">
        <v>0</v>
      </c>
      <c r="AP90" s="39" t="s">
        <v>4487</v>
      </c>
      <c r="AQ90" s="39">
        <v>1</v>
      </c>
      <c r="AR90" s="39" t="s">
        <v>383</v>
      </c>
      <c r="AS90" s="39">
        <v>0.17</v>
      </c>
      <c r="AT90" s="39">
        <v>0.17</v>
      </c>
      <c r="AU90" s="39">
        <v>3</v>
      </c>
      <c r="AV90" s="39"/>
      <c r="AW90" s="39">
        <v>1</v>
      </c>
      <c r="AX90" s="39">
        <v>2</v>
      </c>
      <c r="AY90" s="39">
        <v>1</v>
      </c>
      <c r="AZ90" s="39">
        <v>1</v>
      </c>
      <c r="BA90" s="39">
        <v>0</v>
      </c>
      <c r="BB90" s="39">
        <v>0</v>
      </c>
      <c r="BC90" s="39"/>
      <c r="BD90" s="39">
        <v>4</v>
      </c>
      <c r="BE90" s="39" t="s">
        <v>383</v>
      </c>
      <c r="BF90" s="39">
        <v>0</v>
      </c>
      <c r="BG90" s="39">
        <v>0</v>
      </c>
      <c r="BH90" s="39">
        <v>0</v>
      </c>
      <c r="BI90" s="39">
        <v>1</v>
      </c>
      <c r="BJ90" s="39" t="s">
        <v>4488</v>
      </c>
      <c r="BK90" s="39">
        <v>5</v>
      </c>
      <c r="BL90" s="39">
        <v>1</v>
      </c>
      <c r="BM90" s="64" t="s">
        <v>383</v>
      </c>
      <c r="BN90" s="39">
        <v>1</v>
      </c>
      <c r="BO90" s="39">
        <v>0</v>
      </c>
      <c r="BP90" s="39">
        <v>0</v>
      </c>
      <c r="BQ90" s="39">
        <v>0</v>
      </c>
      <c r="BR90" s="39">
        <v>0</v>
      </c>
      <c r="BS90" s="39">
        <v>0</v>
      </c>
      <c r="BT90" s="39">
        <v>0</v>
      </c>
      <c r="BU90" s="39"/>
      <c r="BV90" s="39">
        <v>5</v>
      </c>
      <c r="BW90" s="39">
        <v>3</v>
      </c>
      <c r="BX90" s="39"/>
      <c r="BY90" s="39">
        <v>0</v>
      </c>
      <c r="BZ90" s="39">
        <v>0</v>
      </c>
      <c r="CA90" s="39">
        <v>1</v>
      </c>
      <c r="CB90" s="39">
        <v>0</v>
      </c>
      <c r="CC90" s="39"/>
      <c r="CD90" s="39">
        <v>5</v>
      </c>
      <c r="CE90" s="39">
        <v>0</v>
      </c>
      <c r="CF90" s="39"/>
      <c r="CG90" s="39">
        <v>3</v>
      </c>
      <c r="CH90" s="39"/>
      <c r="CI90" s="39">
        <v>3</v>
      </c>
      <c r="CJ90" s="39">
        <v>3</v>
      </c>
      <c r="CK90" s="39"/>
      <c r="CL90" s="39" t="s">
        <v>2688</v>
      </c>
      <c r="CM90" s="39"/>
      <c r="CN90" s="39">
        <v>1</v>
      </c>
      <c r="CO90" s="39">
        <v>0</v>
      </c>
      <c r="CP90" s="39">
        <v>1</v>
      </c>
      <c r="CQ90" s="39"/>
      <c r="CR90" s="39">
        <v>0</v>
      </c>
      <c r="CS90" s="39"/>
      <c r="CT90" s="39">
        <v>0</v>
      </c>
      <c r="CU90" s="39">
        <v>1</v>
      </c>
      <c r="CV90" s="39">
        <v>1</v>
      </c>
      <c r="CW90" s="39"/>
      <c r="CX90" s="39">
        <v>1</v>
      </c>
      <c r="CY90" s="39">
        <v>1</v>
      </c>
      <c r="CZ90" s="39">
        <v>1</v>
      </c>
      <c r="DA90" s="39">
        <v>0</v>
      </c>
      <c r="DB90" s="39"/>
      <c r="DC90" s="39">
        <v>0</v>
      </c>
      <c r="DD90" s="39"/>
      <c r="DE90" s="39">
        <v>1</v>
      </c>
      <c r="DF90" s="39">
        <v>1</v>
      </c>
      <c r="DG90" s="39">
        <v>1</v>
      </c>
      <c r="DH90" s="39">
        <v>1</v>
      </c>
      <c r="DI90" s="39">
        <v>0</v>
      </c>
      <c r="DJ90" s="39"/>
      <c r="DK90" s="39"/>
      <c r="DL90" s="39">
        <v>0</v>
      </c>
      <c r="DM90" s="39"/>
      <c r="DN90" s="39">
        <v>0</v>
      </c>
      <c r="DO90" s="39"/>
      <c r="DP90" s="39">
        <v>1</v>
      </c>
      <c r="DQ90" s="39">
        <v>2</v>
      </c>
      <c r="DR90" s="39">
        <v>0</v>
      </c>
      <c r="DS90" s="39"/>
      <c r="DT90" s="39">
        <v>0</v>
      </c>
      <c r="DU90" s="39"/>
      <c r="DV90" s="39">
        <v>0</v>
      </c>
      <c r="DW90" s="39"/>
      <c r="DX90" s="39">
        <v>0</v>
      </c>
      <c r="DY90" s="39"/>
      <c r="DZ90" s="39">
        <v>0</v>
      </c>
      <c r="EA90" s="39"/>
      <c r="EB90" s="39">
        <v>1</v>
      </c>
      <c r="EC90" s="39">
        <v>1</v>
      </c>
      <c r="ED90" s="39" t="s">
        <v>4489</v>
      </c>
      <c r="EE90" s="59" t="s">
        <v>4490</v>
      </c>
      <c r="EF90" s="39">
        <v>1</v>
      </c>
      <c r="EG90" s="39" t="s">
        <v>4491</v>
      </c>
      <c r="EH90" s="39">
        <v>0</v>
      </c>
      <c r="EI90" s="39" t="s">
        <v>383</v>
      </c>
      <c r="EJ90" s="39" t="s">
        <v>383</v>
      </c>
      <c r="EK90" s="39" t="s">
        <v>383</v>
      </c>
      <c r="EL90" s="39" t="s">
        <v>383</v>
      </c>
      <c r="EM90" s="39" t="s">
        <v>383</v>
      </c>
      <c r="EN90" s="39" t="s">
        <v>383</v>
      </c>
      <c r="EO90" s="39">
        <v>1</v>
      </c>
      <c r="EP90" s="39" t="s">
        <v>2498</v>
      </c>
      <c r="EQ90" s="39" t="s">
        <v>2498</v>
      </c>
      <c r="ER90" s="39" t="s">
        <v>2466</v>
      </c>
      <c r="ES90" s="39" t="s">
        <v>2664</v>
      </c>
      <c r="ET90" s="39" t="s">
        <v>2415</v>
      </c>
      <c r="EU90" s="39" t="s">
        <v>383</v>
      </c>
      <c r="EV90" s="39">
        <v>0</v>
      </c>
      <c r="EW90" s="39" t="s">
        <v>383</v>
      </c>
      <c r="EX90" s="39" t="s">
        <v>383</v>
      </c>
      <c r="EY90" s="39" t="s">
        <v>383</v>
      </c>
      <c r="EZ90" s="39" t="s">
        <v>383</v>
      </c>
      <c r="FA90" s="39" t="s">
        <v>383</v>
      </c>
      <c r="FB90" s="39" t="s">
        <v>383</v>
      </c>
      <c r="FC90" s="39">
        <v>1</v>
      </c>
      <c r="FD90" s="39" t="s">
        <v>2498</v>
      </c>
      <c r="FE90" s="39" t="s">
        <v>2498</v>
      </c>
      <c r="FF90" s="39" t="s">
        <v>2466</v>
      </c>
      <c r="FG90" s="39" t="s">
        <v>2728</v>
      </c>
      <c r="FH90" s="39" t="s">
        <v>2415</v>
      </c>
      <c r="FI90" s="39" t="s">
        <v>383</v>
      </c>
      <c r="FJ90" s="39">
        <v>1</v>
      </c>
      <c r="FK90" s="39" t="s">
        <v>2498</v>
      </c>
      <c r="FL90" s="39" t="s">
        <v>2498</v>
      </c>
      <c r="FM90" s="39" t="s">
        <v>2466</v>
      </c>
      <c r="FN90" s="39" t="s">
        <v>2411</v>
      </c>
      <c r="FO90" s="39" t="s">
        <v>2415</v>
      </c>
      <c r="FP90" s="39" t="s">
        <v>383</v>
      </c>
      <c r="FQ90" s="39">
        <v>1</v>
      </c>
      <c r="FR90" s="39" t="s">
        <v>2409</v>
      </c>
      <c r="FS90" s="39" t="s">
        <v>2409</v>
      </c>
      <c r="FT90" s="39" t="s">
        <v>2462</v>
      </c>
      <c r="FU90" s="39" t="s">
        <v>2728</v>
      </c>
      <c r="FV90" s="39" t="s">
        <v>2415</v>
      </c>
      <c r="FW90" s="39" t="s">
        <v>383</v>
      </c>
      <c r="FX90" s="39">
        <v>0</v>
      </c>
      <c r="FY90" s="39" t="s">
        <v>383</v>
      </c>
      <c r="FZ90" s="39" t="s">
        <v>383</v>
      </c>
      <c r="GA90" s="39" t="s">
        <v>383</v>
      </c>
      <c r="GB90" s="39" t="s">
        <v>383</v>
      </c>
      <c r="GC90" s="39" t="s">
        <v>383</v>
      </c>
      <c r="GD90" s="39" t="s">
        <v>383</v>
      </c>
      <c r="GE90" s="39">
        <v>1</v>
      </c>
      <c r="GF90" s="39" t="s">
        <v>2498</v>
      </c>
      <c r="GG90" s="39" t="s">
        <v>2498</v>
      </c>
      <c r="GH90" s="39" t="s">
        <v>2466</v>
      </c>
      <c r="GI90" s="39" t="s">
        <v>2607</v>
      </c>
      <c r="GJ90" s="39" t="s">
        <v>2464</v>
      </c>
      <c r="GK90" s="39" t="s">
        <v>383</v>
      </c>
      <c r="GL90" s="39" t="s">
        <v>383</v>
      </c>
      <c r="GM90" s="39" t="s">
        <v>383</v>
      </c>
      <c r="GN90" s="39" t="s">
        <v>383</v>
      </c>
      <c r="GO90" s="39" t="s">
        <v>383</v>
      </c>
      <c r="GP90" s="39" t="s">
        <v>383</v>
      </c>
      <c r="GQ90" s="39" t="s">
        <v>383</v>
      </c>
      <c r="GR90" s="39" t="s">
        <v>383</v>
      </c>
      <c r="GS90" s="39" t="s">
        <v>383</v>
      </c>
      <c r="GT90" s="39">
        <v>0</v>
      </c>
      <c r="GU90" s="39" t="s">
        <v>383</v>
      </c>
      <c r="GV90" s="39"/>
      <c r="GW90" s="39">
        <v>1</v>
      </c>
      <c r="GX90" s="39">
        <v>5</v>
      </c>
      <c r="GY90" s="39" t="s">
        <v>383</v>
      </c>
      <c r="GZ90" s="39">
        <v>1</v>
      </c>
      <c r="HA90" s="39">
        <v>5</v>
      </c>
      <c r="HB90" s="39"/>
      <c r="HC90" s="39">
        <v>0</v>
      </c>
      <c r="HD90" s="39" t="s">
        <v>383</v>
      </c>
      <c r="HE90" s="39"/>
      <c r="HF90" s="39">
        <v>1</v>
      </c>
      <c r="HG90" s="39">
        <v>10</v>
      </c>
      <c r="HH90" s="39"/>
      <c r="HI90" s="39">
        <v>0</v>
      </c>
      <c r="HJ90" s="39" t="s">
        <v>383</v>
      </c>
      <c r="HK90" s="39"/>
      <c r="HL90" s="39">
        <v>0</v>
      </c>
      <c r="HM90" s="39" t="s">
        <v>383</v>
      </c>
      <c r="HN90" s="39"/>
      <c r="HO90" s="39">
        <v>0</v>
      </c>
      <c r="HP90" s="39" t="s">
        <v>383</v>
      </c>
      <c r="HQ90" s="39">
        <v>0</v>
      </c>
      <c r="HR90" s="39" t="s">
        <v>383</v>
      </c>
      <c r="HS90" s="39">
        <v>1</v>
      </c>
      <c r="HT90" s="39" t="s">
        <v>2631</v>
      </c>
      <c r="HU90" s="39">
        <v>10</v>
      </c>
      <c r="HV90" s="39">
        <v>1</v>
      </c>
      <c r="HW90" s="39" t="s">
        <v>4492</v>
      </c>
      <c r="HX90" s="39">
        <v>10</v>
      </c>
      <c r="HY90" s="39" t="s">
        <v>2472</v>
      </c>
      <c r="HZ90" s="39"/>
      <c r="IA90" s="39" t="s">
        <v>1738</v>
      </c>
      <c r="IB90" s="39"/>
      <c r="IC90" s="39">
        <v>0</v>
      </c>
      <c r="ID90" s="39">
        <v>0</v>
      </c>
      <c r="IE90" s="39" t="s">
        <v>383</v>
      </c>
      <c r="IF90" s="39" t="s">
        <v>383</v>
      </c>
      <c r="IG90" s="39">
        <v>1</v>
      </c>
      <c r="IH90" s="39">
        <v>29</v>
      </c>
      <c r="II90" s="39">
        <v>0</v>
      </c>
      <c r="IJ90" s="39">
        <v>1</v>
      </c>
      <c r="IK90" s="39">
        <v>0</v>
      </c>
      <c r="IL90" s="39">
        <v>1</v>
      </c>
      <c r="IM90" s="39">
        <v>62</v>
      </c>
      <c r="IN90" s="39">
        <v>0</v>
      </c>
      <c r="IO90" s="39">
        <v>1</v>
      </c>
      <c r="IP90" s="39">
        <v>0</v>
      </c>
      <c r="IQ90" s="39">
        <v>1</v>
      </c>
      <c r="IR90" s="39">
        <v>22</v>
      </c>
      <c r="IS90" s="39">
        <v>0</v>
      </c>
      <c r="IT90" s="39">
        <v>1</v>
      </c>
      <c r="IU90" s="39">
        <v>0</v>
      </c>
      <c r="IV90" s="39">
        <v>0</v>
      </c>
      <c r="IW90" s="39">
        <v>0</v>
      </c>
      <c r="IX90" s="39" t="s">
        <v>383</v>
      </c>
      <c r="IY90" s="39" t="s">
        <v>383</v>
      </c>
      <c r="IZ90" s="39" t="s">
        <v>383</v>
      </c>
      <c r="JA90" s="39">
        <v>1</v>
      </c>
      <c r="JB90" s="39">
        <v>3</v>
      </c>
      <c r="JC90" s="39">
        <v>1</v>
      </c>
      <c r="JD90" s="39">
        <v>1</v>
      </c>
      <c r="JE90" s="39">
        <v>0</v>
      </c>
      <c r="JF90" s="39">
        <v>1</v>
      </c>
      <c r="JG90" s="39">
        <v>7</v>
      </c>
      <c r="JH90" s="39">
        <v>1</v>
      </c>
      <c r="JI90" s="39">
        <v>0</v>
      </c>
      <c r="JJ90" s="39">
        <v>1</v>
      </c>
      <c r="JK90" s="39">
        <v>48</v>
      </c>
      <c r="JL90" s="39">
        <v>1</v>
      </c>
      <c r="JM90" s="39">
        <v>0</v>
      </c>
      <c r="JN90" s="39" t="s">
        <v>2418</v>
      </c>
      <c r="JO90" s="39">
        <v>1</v>
      </c>
      <c r="JP90" s="39">
        <v>2</v>
      </c>
      <c r="JQ90" s="39">
        <v>2</v>
      </c>
      <c r="JR90" s="39">
        <v>0</v>
      </c>
      <c r="JS90" s="39">
        <v>0</v>
      </c>
      <c r="JT90" s="39">
        <v>0</v>
      </c>
      <c r="JU90" s="39">
        <v>0</v>
      </c>
      <c r="JV90" s="39">
        <v>0</v>
      </c>
      <c r="JW90" s="39">
        <v>0</v>
      </c>
      <c r="JX90" s="39">
        <v>1</v>
      </c>
      <c r="JY90" s="39">
        <v>1</v>
      </c>
      <c r="JZ90" s="39">
        <v>2</v>
      </c>
      <c r="KA90" s="39">
        <v>2</v>
      </c>
      <c r="KB90" s="39">
        <v>0</v>
      </c>
      <c r="KC90" s="39">
        <v>0</v>
      </c>
      <c r="KD90" s="39">
        <v>1</v>
      </c>
      <c r="KE90" s="39">
        <v>46</v>
      </c>
      <c r="KF90" s="39"/>
      <c r="KG90" s="39"/>
      <c r="KH90" s="39">
        <v>46</v>
      </c>
      <c r="KI90" s="39"/>
      <c r="KJ90" s="39"/>
      <c r="KK90" s="39">
        <v>0</v>
      </c>
      <c r="KL90" s="39"/>
      <c r="KM90" s="39"/>
      <c r="KN90" s="39">
        <v>0</v>
      </c>
      <c r="KO90" s="39"/>
      <c r="KP90" s="39"/>
      <c r="KQ90" s="39">
        <v>1</v>
      </c>
      <c r="KR90" s="39">
        <v>30</v>
      </c>
      <c r="KS90" s="39" t="s">
        <v>4226</v>
      </c>
      <c r="KT90" s="39" t="s">
        <v>2068</v>
      </c>
      <c r="KU90" s="39">
        <v>0</v>
      </c>
      <c r="KV90" s="39">
        <v>0</v>
      </c>
      <c r="KW90" s="39">
        <v>0</v>
      </c>
      <c r="KX90" s="39">
        <v>0</v>
      </c>
      <c r="KY90" s="39">
        <v>0</v>
      </c>
      <c r="KZ90" s="39">
        <v>0</v>
      </c>
      <c r="LA90" s="39">
        <v>0</v>
      </c>
      <c r="LB90" s="39">
        <v>0</v>
      </c>
      <c r="LC90" s="39">
        <v>1</v>
      </c>
      <c r="LD90" s="39" t="s">
        <v>4493</v>
      </c>
      <c r="LE90" s="39">
        <v>4</v>
      </c>
      <c r="LF90" s="39">
        <v>0</v>
      </c>
      <c r="LG90" s="39">
        <v>1</v>
      </c>
      <c r="LH90" s="39">
        <v>1</v>
      </c>
      <c r="LI90" s="39">
        <v>0</v>
      </c>
      <c r="LJ90" s="39" t="s">
        <v>3612</v>
      </c>
      <c r="LK90" s="39" t="s">
        <v>2421</v>
      </c>
      <c r="LL90" s="39">
        <v>1</v>
      </c>
      <c r="LM90" s="39">
        <v>0</v>
      </c>
      <c r="LN90" s="39">
        <v>0</v>
      </c>
      <c r="LO90" s="39">
        <v>0</v>
      </c>
      <c r="LP90" s="39">
        <v>0</v>
      </c>
      <c r="LQ90" s="39"/>
      <c r="LR90" s="39">
        <v>1</v>
      </c>
      <c r="LS90" s="39"/>
      <c r="LT90" s="39">
        <v>18</v>
      </c>
      <c r="LU90" s="39" t="s">
        <v>4375</v>
      </c>
      <c r="LV90" s="39">
        <v>1</v>
      </c>
      <c r="LW90" s="39">
        <v>0</v>
      </c>
      <c r="LX90" s="39">
        <v>0</v>
      </c>
      <c r="LY90" s="39"/>
      <c r="LZ90" s="39">
        <v>1</v>
      </c>
      <c r="MA90" s="39">
        <v>1</v>
      </c>
      <c r="MB90" s="39">
        <v>1</v>
      </c>
      <c r="MC90" s="39">
        <v>0</v>
      </c>
      <c r="MD90" s="39">
        <v>0</v>
      </c>
      <c r="ME90" s="39" t="s">
        <v>383</v>
      </c>
      <c r="MF90" s="39"/>
      <c r="MG90" s="39">
        <v>0</v>
      </c>
      <c r="MH90" s="39"/>
      <c r="MI90" s="39">
        <v>1</v>
      </c>
      <c r="MJ90" s="39"/>
      <c r="MK90" s="39">
        <v>0</v>
      </c>
      <c r="ML90" s="39">
        <v>0</v>
      </c>
      <c r="MM90" s="59" t="s">
        <v>383</v>
      </c>
      <c r="MN90" s="59" t="s">
        <v>383</v>
      </c>
      <c r="MO90" s="59" t="s">
        <v>4494</v>
      </c>
      <c r="MP90" s="39"/>
      <c r="MQ90" s="39">
        <v>1</v>
      </c>
      <c r="MR90" s="39">
        <v>1</v>
      </c>
      <c r="MS90" s="39" t="s">
        <v>4495</v>
      </c>
      <c r="MT90" s="39" t="s">
        <v>4496</v>
      </c>
      <c r="MU90" s="39"/>
      <c r="MV90" s="39">
        <v>1</v>
      </c>
      <c r="MW90" s="39" t="s">
        <v>4497</v>
      </c>
      <c r="MX90" s="39">
        <v>0</v>
      </c>
      <c r="MY90" s="39">
        <v>0</v>
      </c>
      <c r="MZ90" s="39">
        <v>0</v>
      </c>
      <c r="NA90" s="39">
        <v>0</v>
      </c>
      <c r="NB90" s="39">
        <v>0</v>
      </c>
      <c r="NC90" s="39">
        <v>0</v>
      </c>
      <c r="ND90" s="39">
        <v>0</v>
      </c>
      <c r="NE90" s="39">
        <v>1</v>
      </c>
      <c r="NF90" s="39">
        <v>0</v>
      </c>
      <c r="NG90" s="39"/>
      <c r="NH90" s="39" t="s">
        <v>4498</v>
      </c>
      <c r="NI90" s="39"/>
      <c r="NJ90" s="39" t="s">
        <v>4499</v>
      </c>
      <c r="NK90" s="39" t="s">
        <v>4500</v>
      </c>
      <c r="NL90" s="39" t="s">
        <v>4501</v>
      </c>
      <c r="NM90" s="39">
        <v>1</v>
      </c>
      <c r="NN90" s="39" t="s">
        <v>4502</v>
      </c>
      <c r="NO90" s="39" t="s">
        <v>4503</v>
      </c>
      <c r="NP90" s="39">
        <v>3</v>
      </c>
      <c r="NQ90" s="39" t="s">
        <v>2708</v>
      </c>
      <c r="NR90" s="39" t="s">
        <v>4504</v>
      </c>
      <c r="NS90" s="39"/>
      <c r="NT90" s="39"/>
      <c r="NU90" s="39"/>
      <c r="NV90" s="39"/>
      <c r="NW90" s="39">
        <v>1</v>
      </c>
      <c r="NX90" s="39"/>
      <c r="NY90" s="39">
        <v>1</v>
      </c>
      <c r="NZ90" s="39">
        <v>0</v>
      </c>
      <c r="OA90" s="39" t="s">
        <v>2564</v>
      </c>
      <c r="OB90" s="39">
        <v>0</v>
      </c>
      <c r="OC90" s="39">
        <v>1</v>
      </c>
      <c r="OD90" s="39">
        <v>0</v>
      </c>
      <c r="OE90" s="39">
        <v>0</v>
      </c>
      <c r="OF90" s="39">
        <v>0</v>
      </c>
      <c r="OG90" s="39">
        <v>0</v>
      </c>
      <c r="OH90" s="39">
        <v>0</v>
      </c>
      <c r="OI90" s="39">
        <v>0</v>
      </c>
      <c r="OJ90" s="39"/>
      <c r="OK90" s="39">
        <v>1</v>
      </c>
      <c r="OL90" s="39"/>
      <c r="OM90" s="39" t="s">
        <v>2434</v>
      </c>
      <c r="ON90" s="39">
        <v>1</v>
      </c>
      <c r="OO90" s="39">
        <v>0</v>
      </c>
      <c r="OP90" s="39">
        <v>0</v>
      </c>
      <c r="OQ90" s="39">
        <v>0</v>
      </c>
      <c r="OR90" s="39">
        <v>0</v>
      </c>
      <c r="OS90" s="39">
        <v>0</v>
      </c>
      <c r="OT90" s="39">
        <v>0</v>
      </c>
      <c r="OU90" s="39">
        <v>0</v>
      </c>
      <c r="OV90" s="39">
        <v>0</v>
      </c>
      <c r="OW90" s="39">
        <v>0</v>
      </c>
      <c r="OX90" s="39"/>
      <c r="OY90" s="39"/>
      <c r="OZ90" s="39" t="s">
        <v>1241</v>
      </c>
      <c r="PA90" s="39">
        <v>0</v>
      </c>
      <c r="PB90" s="39">
        <v>0</v>
      </c>
      <c r="PC90" s="39">
        <v>0</v>
      </c>
      <c r="PD90" s="39">
        <v>0</v>
      </c>
      <c r="PE90" s="39">
        <v>1</v>
      </c>
      <c r="PF90" s="39">
        <v>0</v>
      </c>
      <c r="PG90" s="39">
        <v>0</v>
      </c>
      <c r="PH90" s="39"/>
      <c r="PI90" s="39">
        <v>1</v>
      </c>
      <c r="PJ90" s="39" t="s">
        <v>1979</v>
      </c>
      <c r="PK90" s="39">
        <v>0</v>
      </c>
      <c r="PL90" s="39">
        <v>0</v>
      </c>
      <c r="PM90" s="39">
        <v>0</v>
      </c>
      <c r="PN90" s="39">
        <v>0</v>
      </c>
      <c r="PO90" s="39">
        <v>0</v>
      </c>
      <c r="PP90" s="39">
        <v>0</v>
      </c>
      <c r="PQ90" s="39">
        <v>0</v>
      </c>
      <c r="PR90" s="39">
        <v>1</v>
      </c>
      <c r="PS90" s="39">
        <v>0</v>
      </c>
      <c r="PT90" s="39" t="s">
        <v>2436</v>
      </c>
      <c r="PU90" s="39"/>
      <c r="PV90" s="39"/>
      <c r="PW90" s="39">
        <v>1</v>
      </c>
      <c r="PX90" s="39">
        <v>1</v>
      </c>
      <c r="PY90" s="39"/>
      <c r="PZ90" s="39" t="s">
        <v>383</v>
      </c>
      <c r="QA90" s="39" t="s">
        <v>4505</v>
      </c>
      <c r="QB90" s="39" t="s">
        <v>3476</v>
      </c>
      <c r="QC90" s="39" t="s">
        <v>3477</v>
      </c>
      <c r="QD90" s="39">
        <v>1</v>
      </c>
      <c r="QE90" s="39">
        <v>1</v>
      </c>
      <c r="QF90" s="39">
        <v>0</v>
      </c>
      <c r="QG90" s="39">
        <v>0</v>
      </c>
      <c r="QH90" s="39">
        <v>0</v>
      </c>
      <c r="QI90" s="39">
        <v>0</v>
      </c>
      <c r="QJ90" s="39">
        <v>0</v>
      </c>
      <c r="QK90" s="39">
        <v>0</v>
      </c>
      <c r="QL90" s="39"/>
      <c r="QM90" s="39" t="s">
        <v>2627</v>
      </c>
      <c r="QN90" s="39">
        <v>0</v>
      </c>
      <c r="QO90" s="39">
        <v>1</v>
      </c>
      <c r="QP90" s="39">
        <v>0</v>
      </c>
      <c r="QQ90" s="39">
        <v>0</v>
      </c>
      <c r="QR90" s="39">
        <v>0</v>
      </c>
      <c r="QS90" s="39"/>
      <c r="QT90" s="39" t="s">
        <v>2435</v>
      </c>
      <c r="QU90" s="39">
        <v>0</v>
      </c>
      <c r="QV90" s="39">
        <v>0</v>
      </c>
      <c r="QW90" s="39">
        <v>0</v>
      </c>
      <c r="QX90" s="39">
        <v>0</v>
      </c>
      <c r="QY90" s="39">
        <v>0</v>
      </c>
      <c r="QZ90" s="39">
        <v>1</v>
      </c>
      <c r="RA90" s="39">
        <v>0</v>
      </c>
      <c r="RB90" s="39"/>
      <c r="RC90" s="39">
        <v>1</v>
      </c>
      <c r="RD90" s="39">
        <v>0</v>
      </c>
      <c r="RE90" s="39">
        <v>0</v>
      </c>
      <c r="RF90" s="39"/>
      <c r="RG90" s="39">
        <v>0</v>
      </c>
      <c r="RH90" s="39">
        <v>0</v>
      </c>
      <c r="RI90" s="39"/>
      <c r="RJ90" s="39">
        <v>0</v>
      </c>
      <c r="RK90" s="39">
        <v>0</v>
      </c>
      <c r="RL90" s="39"/>
      <c r="RM90" s="39">
        <v>1</v>
      </c>
      <c r="RN90" s="39">
        <v>2</v>
      </c>
      <c r="RO90" s="39"/>
      <c r="RP90" s="39">
        <v>0</v>
      </c>
      <c r="RQ90" s="39"/>
      <c r="RR90" s="39" t="s">
        <v>1979</v>
      </c>
      <c r="RS90" s="39">
        <v>0</v>
      </c>
      <c r="RT90" s="39">
        <v>0</v>
      </c>
      <c r="RU90" s="39">
        <v>0</v>
      </c>
      <c r="RV90" s="39">
        <v>0</v>
      </c>
      <c r="RW90" s="39">
        <v>0</v>
      </c>
      <c r="RX90" s="39">
        <v>0</v>
      </c>
      <c r="RY90" s="39">
        <v>0</v>
      </c>
      <c r="RZ90" s="39">
        <v>0</v>
      </c>
      <c r="SA90" s="39">
        <v>0</v>
      </c>
      <c r="SB90" s="39">
        <v>0</v>
      </c>
      <c r="SC90" s="39">
        <v>0</v>
      </c>
      <c r="SD90" s="39">
        <v>0</v>
      </c>
      <c r="SE90" s="39">
        <v>0</v>
      </c>
      <c r="SF90" s="39">
        <v>1</v>
      </c>
      <c r="SG90" s="59" t="s">
        <v>4506</v>
      </c>
      <c r="SH90" s="59"/>
      <c r="SI90" s="39" t="s">
        <v>2435</v>
      </c>
      <c r="SJ90" s="39">
        <v>0</v>
      </c>
      <c r="SK90" s="39">
        <v>0</v>
      </c>
      <c r="SL90" s="39">
        <v>0</v>
      </c>
      <c r="SM90" s="39">
        <v>0</v>
      </c>
      <c r="SN90" s="39">
        <v>0</v>
      </c>
      <c r="SO90" s="39">
        <v>0</v>
      </c>
      <c r="SP90" s="39">
        <v>0</v>
      </c>
      <c r="SQ90" s="39">
        <v>0</v>
      </c>
      <c r="SR90" s="39">
        <v>0</v>
      </c>
      <c r="SS90" s="39">
        <v>1</v>
      </c>
      <c r="ST90" s="39"/>
      <c r="SU90" s="39" t="s">
        <v>2447</v>
      </c>
      <c r="SV90" s="39">
        <v>1</v>
      </c>
      <c r="SW90" s="39">
        <v>0</v>
      </c>
      <c r="SX90" s="39">
        <v>0</v>
      </c>
      <c r="SY90" s="39">
        <v>0</v>
      </c>
      <c r="SZ90" s="39">
        <v>0</v>
      </c>
      <c r="TA90" s="39"/>
      <c r="TB90" s="39"/>
      <c r="TC90" s="39"/>
      <c r="TD90" s="39">
        <v>1</v>
      </c>
      <c r="TE90" s="39"/>
      <c r="TF90" s="39">
        <v>0</v>
      </c>
      <c r="TG90" s="39"/>
      <c r="TH90" s="39" t="s">
        <v>2619</v>
      </c>
      <c r="TI90" s="39">
        <v>0</v>
      </c>
      <c r="TJ90" s="39">
        <v>0</v>
      </c>
      <c r="TK90" s="39">
        <v>1</v>
      </c>
      <c r="TL90" s="39">
        <v>0</v>
      </c>
      <c r="TM90" s="39">
        <v>0</v>
      </c>
      <c r="TN90" s="39">
        <v>0</v>
      </c>
      <c r="TO90" s="39">
        <v>0</v>
      </c>
      <c r="TP90" s="39">
        <v>0</v>
      </c>
      <c r="TQ90" s="39"/>
      <c r="TR90" s="39">
        <v>1</v>
      </c>
      <c r="TS90" s="39" t="s">
        <v>2435</v>
      </c>
      <c r="TT90" s="39">
        <v>0</v>
      </c>
      <c r="TU90" s="39">
        <v>0</v>
      </c>
      <c r="TV90" s="39">
        <v>0</v>
      </c>
      <c r="TW90" s="39">
        <v>0</v>
      </c>
      <c r="TX90" s="39">
        <v>0</v>
      </c>
      <c r="TY90" s="39">
        <v>0</v>
      </c>
      <c r="TZ90" s="39">
        <v>0</v>
      </c>
      <c r="UA90" s="39">
        <v>0</v>
      </c>
      <c r="UB90" s="39">
        <v>1</v>
      </c>
      <c r="UC90" s="39"/>
      <c r="UD90" s="39">
        <f>SUM(TT90+TV90+TW90+TX90)</f>
        <v>0</v>
      </c>
      <c r="UE90" s="39" t="s">
        <v>1241</v>
      </c>
      <c r="UF90" s="39">
        <v>0</v>
      </c>
      <c r="UG90" s="39">
        <v>0</v>
      </c>
      <c r="UH90" s="39">
        <v>0</v>
      </c>
      <c r="UI90" s="39">
        <v>0</v>
      </c>
      <c r="UJ90" s="39">
        <v>1</v>
      </c>
      <c r="UK90" s="39">
        <v>0</v>
      </c>
      <c r="UL90" s="39">
        <v>0</v>
      </c>
      <c r="UM90" s="39" t="s">
        <v>2418</v>
      </c>
      <c r="UN90" s="39">
        <v>0</v>
      </c>
      <c r="UO90" s="39" t="s">
        <v>383</v>
      </c>
      <c r="UP90" s="39" t="s">
        <v>383</v>
      </c>
      <c r="UQ90" s="39" t="s">
        <v>383</v>
      </c>
      <c r="UR90" s="39" t="s">
        <v>383</v>
      </c>
      <c r="US90" s="39" t="s">
        <v>383</v>
      </c>
      <c r="UT90" s="39" t="s">
        <v>383</v>
      </c>
      <c r="UU90" s="39" t="s">
        <v>383</v>
      </c>
      <c r="UV90" s="39">
        <v>1</v>
      </c>
      <c r="UW90" s="39" t="s">
        <v>4507</v>
      </c>
      <c r="UX90" s="39" t="s">
        <v>2943</v>
      </c>
      <c r="UY90" s="39" t="s">
        <v>2435</v>
      </c>
      <c r="UZ90" s="39">
        <v>0</v>
      </c>
      <c r="VA90" s="39">
        <v>0</v>
      </c>
      <c r="VB90" s="39">
        <v>0</v>
      </c>
      <c r="VC90" s="39">
        <v>0</v>
      </c>
      <c r="VD90" s="39">
        <v>0</v>
      </c>
      <c r="VE90" s="39">
        <v>0</v>
      </c>
      <c r="VF90" s="39">
        <v>1</v>
      </c>
      <c r="VG90" s="39">
        <v>0</v>
      </c>
      <c r="VH90" s="39"/>
      <c r="VI90" s="39">
        <v>1</v>
      </c>
      <c r="VJ90" s="39">
        <v>0</v>
      </c>
      <c r="VK90" s="39">
        <v>0</v>
      </c>
      <c r="VL90" s="39"/>
      <c r="VM90" s="39">
        <v>0</v>
      </c>
      <c r="VN90" s="39">
        <v>0</v>
      </c>
      <c r="VO90" s="39"/>
      <c r="VP90" s="39">
        <v>0</v>
      </c>
      <c r="VQ90" s="39">
        <v>0</v>
      </c>
      <c r="VR90" s="39">
        <v>1</v>
      </c>
      <c r="VS90" s="39">
        <v>3</v>
      </c>
      <c r="VT90" s="39"/>
      <c r="VU90" s="39">
        <v>0</v>
      </c>
      <c r="VV90" s="39"/>
      <c r="VW90" s="39" t="s">
        <v>1979</v>
      </c>
      <c r="VX90" s="39">
        <v>0</v>
      </c>
      <c r="VY90" s="39">
        <v>0</v>
      </c>
      <c r="VZ90" s="39">
        <v>0</v>
      </c>
      <c r="WA90" s="39">
        <v>0</v>
      </c>
      <c r="WB90" s="39">
        <v>0</v>
      </c>
      <c r="WC90" s="39">
        <v>0</v>
      </c>
      <c r="WD90" s="39">
        <v>0</v>
      </c>
      <c r="WE90" s="39">
        <v>0</v>
      </c>
      <c r="WF90" s="39">
        <v>0</v>
      </c>
      <c r="WG90" s="39">
        <v>0</v>
      </c>
      <c r="WH90" s="39">
        <v>0</v>
      </c>
      <c r="WI90" s="39">
        <v>0</v>
      </c>
      <c r="WJ90" s="39">
        <v>0</v>
      </c>
      <c r="WK90" s="39">
        <v>1</v>
      </c>
      <c r="WL90" s="39" t="s">
        <v>2540</v>
      </c>
      <c r="WM90" s="39" t="s">
        <v>2541</v>
      </c>
      <c r="WN90" s="39"/>
      <c r="WO90" s="39">
        <f t="shared" si="8"/>
        <v>0</v>
      </c>
      <c r="WP90" s="39" t="s">
        <v>2593</v>
      </c>
      <c r="WQ90" s="39"/>
      <c r="WR90" s="39" t="s">
        <v>2435</v>
      </c>
      <c r="WS90" s="39">
        <v>0</v>
      </c>
      <c r="WT90" s="39">
        <v>0</v>
      </c>
      <c r="WU90" s="39">
        <v>0</v>
      </c>
      <c r="WV90" s="39">
        <v>0</v>
      </c>
      <c r="WW90" s="39">
        <v>0</v>
      </c>
      <c r="WX90" s="39">
        <v>0</v>
      </c>
      <c r="WY90" s="39">
        <v>0</v>
      </c>
      <c r="WZ90" s="39">
        <v>0</v>
      </c>
      <c r="XA90" s="39">
        <v>0</v>
      </c>
      <c r="XB90" s="39">
        <v>1</v>
      </c>
      <c r="XC90" s="39">
        <v>0</v>
      </c>
      <c r="XD90" s="39"/>
      <c r="XE90" s="39"/>
      <c r="XF90" s="39">
        <f t="shared" si="5"/>
        <v>0</v>
      </c>
      <c r="XG90" s="39" t="s">
        <v>2447</v>
      </c>
      <c r="XH90" s="39">
        <v>1</v>
      </c>
      <c r="XI90" s="39">
        <v>0</v>
      </c>
      <c r="XJ90" s="39">
        <v>0</v>
      </c>
      <c r="XK90" s="39">
        <v>0</v>
      </c>
      <c r="XL90" s="39">
        <v>0</v>
      </c>
      <c r="XM90" s="39"/>
      <c r="XN90" s="39"/>
      <c r="XO90" s="57" t="e">
        <f>SUM(XF90+WO90+VA90+UD90+TR90+TD90+#REF!)</f>
        <v>#REF!</v>
      </c>
      <c r="XP90" s="57">
        <v>3</v>
      </c>
      <c r="XQ90" s="56">
        <v>0</v>
      </c>
    </row>
    <row r="91" spans="1:641" ht="15" customHeight="1" x14ac:dyDescent="0.2">
      <c r="A91" s="39" t="s">
        <v>383</v>
      </c>
      <c r="B91" s="39" t="s">
        <v>1469</v>
      </c>
      <c r="C91" s="52" t="s">
        <v>1509</v>
      </c>
      <c r="D91" s="39" t="s">
        <v>4508</v>
      </c>
      <c r="E91" s="52" t="s">
        <v>4328</v>
      </c>
      <c r="F91" s="52" t="s">
        <v>4509</v>
      </c>
      <c r="G91" s="79">
        <v>9.1635010000000001</v>
      </c>
      <c r="H91" s="79">
        <v>-79.149794</v>
      </c>
      <c r="I91" s="52">
        <v>9.1635290000000005</v>
      </c>
      <c r="J91" s="52">
        <v>-79.149186999999998</v>
      </c>
      <c r="K91" s="79">
        <v>-79.149794</v>
      </c>
      <c r="L91" s="80">
        <v>3.7000000476800001</v>
      </c>
      <c r="M91" s="40">
        <v>10.5</v>
      </c>
      <c r="N91" s="39"/>
      <c r="O91" s="41">
        <v>3</v>
      </c>
      <c r="P91" s="39" t="s">
        <v>4510</v>
      </c>
      <c r="Q91" s="39">
        <v>0</v>
      </c>
      <c r="R91" s="41">
        <v>19</v>
      </c>
      <c r="S91" s="39">
        <v>4</v>
      </c>
      <c r="T91" s="39">
        <v>2</v>
      </c>
      <c r="U91" s="39" t="s">
        <v>2454</v>
      </c>
      <c r="V91" s="39" t="s">
        <v>2455</v>
      </c>
      <c r="W91" s="39" t="s">
        <v>1979</v>
      </c>
      <c r="X91" s="39" t="s">
        <v>383</v>
      </c>
      <c r="Y91" s="39" t="s">
        <v>4511</v>
      </c>
      <c r="Z91" s="39">
        <v>0</v>
      </c>
      <c r="AA91" s="39">
        <v>0</v>
      </c>
      <c r="AB91" s="39">
        <v>0</v>
      </c>
      <c r="AC91" s="39">
        <v>0</v>
      </c>
      <c r="AD91" s="39">
        <v>0</v>
      </c>
      <c r="AE91" s="39">
        <v>0</v>
      </c>
      <c r="AF91" s="39">
        <v>1</v>
      </c>
      <c r="AG91" s="39" t="s">
        <v>1979</v>
      </c>
      <c r="AH91" s="39" t="s">
        <v>383</v>
      </c>
      <c r="AI91" s="39">
        <v>0</v>
      </c>
      <c r="AJ91" s="39">
        <v>0</v>
      </c>
      <c r="AK91" s="39">
        <v>0</v>
      </c>
      <c r="AL91" s="39">
        <v>0</v>
      </c>
      <c r="AM91" s="39">
        <v>0</v>
      </c>
      <c r="AN91" s="39">
        <v>0</v>
      </c>
      <c r="AO91" s="39">
        <v>1</v>
      </c>
      <c r="AP91" s="39" t="s">
        <v>2600</v>
      </c>
      <c r="AQ91" s="39">
        <v>0</v>
      </c>
      <c r="AR91" s="39"/>
      <c r="AS91" s="39">
        <v>30</v>
      </c>
      <c r="AT91" s="39">
        <v>30</v>
      </c>
      <c r="AU91" s="39">
        <v>3</v>
      </c>
      <c r="AV91" s="39"/>
      <c r="AW91" s="39">
        <v>1</v>
      </c>
      <c r="AX91" s="39" t="s">
        <v>383</v>
      </c>
      <c r="AY91" s="39">
        <v>1</v>
      </c>
      <c r="AZ91" s="39">
        <v>0</v>
      </c>
      <c r="BA91" s="39">
        <v>0</v>
      </c>
      <c r="BB91" s="39">
        <v>0</v>
      </c>
      <c r="BC91" s="39"/>
      <c r="BD91" s="39">
        <v>2</v>
      </c>
      <c r="BE91" s="39" t="s">
        <v>383</v>
      </c>
      <c r="BF91" s="39">
        <v>0</v>
      </c>
      <c r="BG91" s="39">
        <v>1</v>
      </c>
      <c r="BH91" s="39">
        <v>0</v>
      </c>
      <c r="BI91" s="39">
        <v>0</v>
      </c>
      <c r="BJ91" s="39"/>
      <c r="BK91" s="39">
        <v>4</v>
      </c>
      <c r="BL91" s="39">
        <v>1</v>
      </c>
      <c r="BM91" s="64" t="s">
        <v>383</v>
      </c>
      <c r="BN91" s="39">
        <v>1</v>
      </c>
      <c r="BO91" s="39">
        <v>0</v>
      </c>
      <c r="BP91" s="39">
        <v>0</v>
      </c>
      <c r="BQ91" s="39">
        <v>0</v>
      </c>
      <c r="BR91" s="39">
        <v>0</v>
      </c>
      <c r="BS91" s="39">
        <v>0</v>
      </c>
      <c r="BT91" s="39">
        <v>0</v>
      </c>
      <c r="BU91" s="39"/>
      <c r="BV91" s="39">
        <v>4</v>
      </c>
      <c r="BW91" s="39">
        <v>3</v>
      </c>
      <c r="BX91" s="39"/>
      <c r="BY91" s="39">
        <v>0</v>
      </c>
      <c r="BZ91" s="39">
        <v>0</v>
      </c>
      <c r="CA91" s="39">
        <v>1</v>
      </c>
      <c r="CB91" s="39">
        <v>0</v>
      </c>
      <c r="CC91" s="39"/>
      <c r="CD91" s="39">
        <v>3</v>
      </c>
      <c r="CE91" s="39">
        <v>1</v>
      </c>
      <c r="CF91" s="39"/>
      <c r="CG91" s="39">
        <v>2</v>
      </c>
      <c r="CH91" s="39"/>
      <c r="CI91" s="39">
        <v>3</v>
      </c>
      <c r="CJ91" s="39">
        <v>3</v>
      </c>
      <c r="CK91" s="39"/>
      <c r="CL91" s="39" t="s">
        <v>2404</v>
      </c>
      <c r="CM91" s="39"/>
      <c r="CN91" s="39">
        <v>1</v>
      </c>
      <c r="CO91" s="39">
        <v>1</v>
      </c>
      <c r="CP91" s="39">
        <v>2</v>
      </c>
      <c r="CQ91" s="39"/>
      <c r="CR91" s="39">
        <v>0</v>
      </c>
      <c r="CS91" s="39"/>
      <c r="CT91" s="39">
        <v>0</v>
      </c>
      <c r="CU91" s="39">
        <v>1</v>
      </c>
      <c r="CV91" s="39">
        <v>0</v>
      </c>
      <c r="CW91" s="39"/>
      <c r="CX91" s="39">
        <v>0</v>
      </c>
      <c r="CY91" s="39">
        <v>0</v>
      </c>
      <c r="CZ91" s="39"/>
      <c r="DA91" s="39">
        <v>0</v>
      </c>
      <c r="DB91" s="39"/>
      <c r="DC91" s="39">
        <v>1</v>
      </c>
      <c r="DD91" s="39">
        <v>1</v>
      </c>
      <c r="DE91" s="39">
        <v>1</v>
      </c>
      <c r="DF91" s="39">
        <v>1</v>
      </c>
      <c r="DG91" s="39">
        <v>1</v>
      </c>
      <c r="DH91" s="39">
        <v>1</v>
      </c>
      <c r="DI91" s="39">
        <v>0</v>
      </c>
      <c r="DJ91" s="39"/>
      <c r="DK91" s="39"/>
      <c r="DL91" s="39">
        <v>0</v>
      </c>
      <c r="DM91" s="39"/>
      <c r="DN91" s="39">
        <v>0</v>
      </c>
      <c r="DO91" s="39"/>
      <c r="DP91" s="39">
        <v>1</v>
      </c>
      <c r="DQ91" s="39">
        <v>3</v>
      </c>
      <c r="DR91" s="39">
        <v>1</v>
      </c>
      <c r="DS91" s="39">
        <v>1</v>
      </c>
      <c r="DT91" s="39">
        <v>1</v>
      </c>
      <c r="DU91" s="39">
        <v>1</v>
      </c>
      <c r="DV91" s="39">
        <v>0</v>
      </c>
      <c r="DW91" s="39"/>
      <c r="DX91" s="39">
        <v>0</v>
      </c>
      <c r="DY91" s="39"/>
      <c r="DZ91" s="39">
        <v>0</v>
      </c>
      <c r="EA91" s="39"/>
      <c r="EB91" s="39">
        <v>1</v>
      </c>
      <c r="EC91" s="39">
        <v>1</v>
      </c>
      <c r="ED91" s="39" t="s">
        <v>4512</v>
      </c>
      <c r="EE91" s="39" t="s">
        <v>2817</v>
      </c>
      <c r="EF91" s="39">
        <v>1</v>
      </c>
      <c r="EG91" s="39" t="s">
        <v>2692</v>
      </c>
      <c r="EH91" s="39">
        <v>1</v>
      </c>
      <c r="EI91" s="39" t="s">
        <v>2413</v>
      </c>
      <c r="EJ91" s="39" t="s">
        <v>2413</v>
      </c>
      <c r="EK91" s="39" t="s">
        <v>2462</v>
      </c>
      <c r="EL91" s="39" t="s">
        <v>2496</v>
      </c>
      <c r="EM91" s="39" t="s">
        <v>2415</v>
      </c>
      <c r="EN91" s="39" t="s">
        <v>383</v>
      </c>
      <c r="EO91" s="39">
        <v>1</v>
      </c>
      <c r="EP91" s="39" t="s">
        <v>2498</v>
      </c>
      <c r="EQ91" s="39" t="s">
        <v>2498</v>
      </c>
      <c r="ER91" s="39" t="s">
        <v>2466</v>
      </c>
      <c r="ES91" s="39" t="s">
        <v>3355</v>
      </c>
      <c r="ET91" s="39" t="s">
        <v>2469</v>
      </c>
      <c r="EU91" s="39" t="s">
        <v>383</v>
      </c>
      <c r="EV91" s="39">
        <v>0</v>
      </c>
      <c r="EW91" s="39" t="s">
        <v>383</v>
      </c>
      <c r="EX91" s="39" t="s">
        <v>383</v>
      </c>
      <c r="EY91" s="39" t="s">
        <v>383</v>
      </c>
      <c r="EZ91" s="39" t="s">
        <v>383</v>
      </c>
      <c r="FA91" s="39" t="s">
        <v>383</v>
      </c>
      <c r="FB91" s="39" t="s">
        <v>383</v>
      </c>
      <c r="FC91" s="39">
        <v>1</v>
      </c>
      <c r="FD91" s="39" t="s">
        <v>2409</v>
      </c>
      <c r="FE91" s="39" t="s">
        <v>2409</v>
      </c>
      <c r="FF91" s="39" t="s">
        <v>2466</v>
      </c>
      <c r="FG91" s="39" t="s">
        <v>4513</v>
      </c>
      <c r="FH91" s="39" t="s">
        <v>383</v>
      </c>
      <c r="FI91" s="39" t="s">
        <v>383</v>
      </c>
      <c r="FJ91" s="39">
        <v>1</v>
      </c>
      <c r="FK91" s="39" t="s">
        <v>2412</v>
      </c>
      <c r="FL91" s="39" t="s">
        <v>2413</v>
      </c>
      <c r="FM91" s="39" t="s">
        <v>2466</v>
      </c>
      <c r="FN91" s="39" t="s">
        <v>2411</v>
      </c>
      <c r="FO91" s="39" t="s">
        <v>2415</v>
      </c>
      <c r="FP91" s="39" t="s">
        <v>383</v>
      </c>
      <c r="FQ91" s="39">
        <v>1</v>
      </c>
      <c r="FR91" s="39" t="s">
        <v>2412</v>
      </c>
      <c r="FS91" s="39" t="s">
        <v>2413</v>
      </c>
      <c r="FT91" s="39" t="s">
        <v>2462</v>
      </c>
      <c r="FU91" s="39" t="s">
        <v>4514</v>
      </c>
      <c r="FV91" s="39" t="s">
        <v>2464</v>
      </c>
      <c r="FW91" s="39" t="s">
        <v>383</v>
      </c>
      <c r="FX91" s="39">
        <v>0</v>
      </c>
      <c r="FY91" s="39" t="s">
        <v>383</v>
      </c>
      <c r="FZ91" s="39" t="s">
        <v>383</v>
      </c>
      <c r="GA91" s="39" t="s">
        <v>383</v>
      </c>
      <c r="GB91" s="39" t="s">
        <v>383</v>
      </c>
      <c r="GC91" s="39" t="s">
        <v>383</v>
      </c>
      <c r="GD91" s="39" t="s">
        <v>383</v>
      </c>
      <c r="GE91" s="39">
        <v>1</v>
      </c>
      <c r="GF91" s="39" t="s">
        <v>2412</v>
      </c>
      <c r="GG91" s="39" t="s">
        <v>2413</v>
      </c>
      <c r="GH91" s="39" t="s">
        <v>2462</v>
      </c>
      <c r="GI91" s="39" t="s">
        <v>2500</v>
      </c>
      <c r="GJ91" s="39" t="s">
        <v>2469</v>
      </c>
      <c r="GK91" s="39" t="s">
        <v>383</v>
      </c>
      <c r="GL91" s="39" t="s">
        <v>383</v>
      </c>
      <c r="GM91" s="39" t="s">
        <v>383</v>
      </c>
      <c r="GN91" s="39" t="s">
        <v>383</v>
      </c>
      <c r="GO91" s="39" t="s">
        <v>383</v>
      </c>
      <c r="GP91" s="39" t="s">
        <v>383</v>
      </c>
      <c r="GQ91" s="39" t="s">
        <v>383</v>
      </c>
      <c r="GR91" s="39" t="s">
        <v>383</v>
      </c>
      <c r="GS91" s="39" t="s">
        <v>383</v>
      </c>
      <c r="GT91" s="39">
        <v>0</v>
      </c>
      <c r="GU91" s="39" t="s">
        <v>383</v>
      </c>
      <c r="GV91" s="39"/>
      <c r="GW91" s="39">
        <v>1</v>
      </c>
      <c r="GX91" s="39">
        <v>10</v>
      </c>
      <c r="GY91" s="39" t="s">
        <v>4201</v>
      </c>
      <c r="GZ91" s="39">
        <v>1</v>
      </c>
      <c r="HA91" s="39">
        <v>10</v>
      </c>
      <c r="HB91" s="39" t="s">
        <v>383</v>
      </c>
      <c r="HC91" s="39">
        <v>0</v>
      </c>
      <c r="HD91" s="39" t="s">
        <v>383</v>
      </c>
      <c r="HE91" s="39"/>
      <c r="HF91" s="39">
        <v>0</v>
      </c>
      <c r="HG91" s="39" t="s">
        <v>383</v>
      </c>
      <c r="HH91" s="39"/>
      <c r="HI91" s="39">
        <v>1</v>
      </c>
      <c r="HJ91" s="39">
        <v>10</v>
      </c>
      <c r="HK91" s="39"/>
      <c r="HL91" s="39">
        <v>1</v>
      </c>
      <c r="HM91" s="39" t="s">
        <v>383</v>
      </c>
      <c r="HN91" s="39" t="s">
        <v>2666</v>
      </c>
      <c r="HO91" s="39">
        <v>0</v>
      </c>
      <c r="HP91" s="39" t="s">
        <v>383</v>
      </c>
      <c r="HQ91" s="39">
        <v>0</v>
      </c>
      <c r="HR91" s="39" t="s">
        <v>383</v>
      </c>
      <c r="HS91" s="39">
        <v>1</v>
      </c>
      <c r="HT91" s="39" t="s">
        <v>2729</v>
      </c>
      <c r="HU91" s="39" t="s">
        <v>383</v>
      </c>
      <c r="HV91" s="39" t="s">
        <v>383</v>
      </c>
      <c r="HW91" s="39"/>
      <c r="HX91" s="39" t="s">
        <v>383</v>
      </c>
      <c r="HY91" s="39" t="s">
        <v>2584</v>
      </c>
      <c r="HZ91" s="39"/>
      <c r="IA91" s="39" t="s">
        <v>1738</v>
      </c>
      <c r="IB91" s="39"/>
      <c r="IC91" s="39">
        <v>1</v>
      </c>
      <c r="ID91" s="39">
        <v>2</v>
      </c>
      <c r="IE91" s="39">
        <v>0</v>
      </c>
      <c r="IF91" s="39">
        <v>0</v>
      </c>
      <c r="IG91" s="39">
        <v>1</v>
      </c>
      <c r="IH91" s="39">
        <v>12</v>
      </c>
      <c r="II91" s="39">
        <v>0</v>
      </c>
      <c r="IJ91" s="39">
        <v>1</v>
      </c>
      <c r="IK91" s="39">
        <v>1</v>
      </c>
      <c r="IL91" s="39">
        <v>0</v>
      </c>
      <c r="IM91" s="39">
        <v>0</v>
      </c>
      <c r="IN91" s="39" t="s">
        <v>383</v>
      </c>
      <c r="IO91" s="39" t="s">
        <v>383</v>
      </c>
      <c r="IP91" s="39" t="s">
        <v>383</v>
      </c>
      <c r="IQ91" s="39">
        <v>0</v>
      </c>
      <c r="IR91" s="39">
        <v>0</v>
      </c>
      <c r="IS91" s="39" t="s">
        <v>383</v>
      </c>
      <c r="IT91" s="39" t="s">
        <v>383</v>
      </c>
      <c r="IU91" s="39" t="s">
        <v>383</v>
      </c>
      <c r="IV91" s="39">
        <v>0</v>
      </c>
      <c r="IW91" s="39">
        <v>0</v>
      </c>
      <c r="IX91" s="39" t="s">
        <v>383</v>
      </c>
      <c r="IY91" s="39" t="s">
        <v>383</v>
      </c>
      <c r="IZ91" s="39" t="s">
        <v>383</v>
      </c>
      <c r="JA91" s="39">
        <v>1</v>
      </c>
      <c r="JB91" s="39">
        <v>2</v>
      </c>
      <c r="JC91" s="39">
        <v>0</v>
      </c>
      <c r="JD91" s="39">
        <v>1</v>
      </c>
      <c r="JE91" s="39">
        <v>1</v>
      </c>
      <c r="JF91" s="39">
        <v>0</v>
      </c>
      <c r="JG91" s="39">
        <v>0</v>
      </c>
      <c r="JH91" s="39" t="s">
        <v>383</v>
      </c>
      <c r="JI91" s="39" t="s">
        <v>383</v>
      </c>
      <c r="JJ91" s="39">
        <v>0</v>
      </c>
      <c r="JK91" s="39">
        <v>0</v>
      </c>
      <c r="JL91" s="39" t="s">
        <v>383</v>
      </c>
      <c r="JM91" s="39" t="s">
        <v>383</v>
      </c>
      <c r="JN91" s="39" t="s">
        <v>4515</v>
      </c>
      <c r="JO91" s="39">
        <v>3</v>
      </c>
      <c r="JP91" s="39">
        <v>1</v>
      </c>
      <c r="JQ91" s="39">
        <v>1</v>
      </c>
      <c r="JR91" s="39">
        <v>0</v>
      </c>
      <c r="JS91" s="39">
        <v>0</v>
      </c>
      <c r="JT91" s="39">
        <v>0</v>
      </c>
      <c r="JU91" s="39">
        <v>0</v>
      </c>
      <c r="JV91" s="39">
        <v>1</v>
      </c>
      <c r="JW91" s="39">
        <v>1</v>
      </c>
      <c r="JX91" s="39">
        <v>0</v>
      </c>
      <c r="JY91" s="39">
        <v>0</v>
      </c>
      <c r="JZ91" s="39">
        <v>2</v>
      </c>
      <c r="KA91" s="39">
        <v>2</v>
      </c>
      <c r="KB91" s="39">
        <v>0</v>
      </c>
      <c r="KC91" s="39">
        <v>0</v>
      </c>
      <c r="KD91" s="39">
        <v>1</v>
      </c>
      <c r="KE91" s="39">
        <v>0</v>
      </c>
      <c r="KF91" s="39">
        <v>0</v>
      </c>
      <c r="KG91" s="39"/>
      <c r="KH91" s="39">
        <v>3</v>
      </c>
      <c r="KI91" s="39">
        <v>10</v>
      </c>
      <c r="KJ91" s="39" t="s">
        <v>4516</v>
      </c>
      <c r="KK91" s="39">
        <v>0</v>
      </c>
      <c r="KL91" s="39"/>
      <c r="KM91" s="39"/>
      <c r="KN91" s="39">
        <v>0</v>
      </c>
      <c r="KO91" s="39"/>
      <c r="KP91" s="39"/>
      <c r="KQ91" s="39">
        <v>1</v>
      </c>
      <c r="KR91" s="39" t="s">
        <v>4517</v>
      </c>
      <c r="KS91" s="39" t="s">
        <v>2473</v>
      </c>
      <c r="KT91" s="39" t="s">
        <v>4357</v>
      </c>
      <c r="KU91" s="39">
        <v>0</v>
      </c>
      <c r="KV91" s="39">
        <v>0</v>
      </c>
      <c r="KW91" s="39">
        <v>0</v>
      </c>
      <c r="KX91" s="39">
        <v>0</v>
      </c>
      <c r="KY91" s="39">
        <v>0</v>
      </c>
      <c r="KZ91" s="39">
        <v>0</v>
      </c>
      <c r="LA91" s="39">
        <v>0</v>
      </c>
      <c r="LB91" s="39">
        <v>1</v>
      </c>
      <c r="LC91" s="39">
        <v>0</v>
      </c>
      <c r="LD91" s="39" t="s">
        <v>4358</v>
      </c>
      <c r="LE91" s="39">
        <v>2</v>
      </c>
      <c r="LF91" s="39">
        <v>0</v>
      </c>
      <c r="LG91" s="39">
        <v>1</v>
      </c>
      <c r="LH91" s="39">
        <v>0</v>
      </c>
      <c r="LI91" s="39">
        <v>0</v>
      </c>
      <c r="LJ91" s="39"/>
      <c r="LK91" s="39" t="s">
        <v>2702</v>
      </c>
      <c r="LL91" s="39">
        <v>1</v>
      </c>
      <c r="LM91" s="39">
        <v>0</v>
      </c>
      <c r="LN91" s="39">
        <v>1</v>
      </c>
      <c r="LO91" s="39">
        <v>0</v>
      </c>
      <c r="LP91" s="39">
        <v>0</v>
      </c>
      <c r="LQ91" s="39" t="s">
        <v>4518</v>
      </c>
      <c r="LR91" s="39">
        <v>1</v>
      </c>
      <c r="LS91" s="39" t="s">
        <v>4519</v>
      </c>
      <c r="LT91" s="39">
        <v>1</v>
      </c>
      <c r="LU91" s="39" t="s">
        <v>2671</v>
      </c>
      <c r="LV91" s="39">
        <v>1</v>
      </c>
      <c r="LW91" s="39">
        <v>0</v>
      </c>
      <c r="LX91" s="39">
        <v>0</v>
      </c>
      <c r="LY91" s="39"/>
      <c r="LZ91" s="39">
        <v>1</v>
      </c>
      <c r="MA91" s="39">
        <v>1</v>
      </c>
      <c r="MB91" s="39">
        <v>0</v>
      </c>
      <c r="MC91" s="39">
        <v>1</v>
      </c>
      <c r="MD91" s="39">
        <v>1</v>
      </c>
      <c r="ME91" s="39">
        <v>1</v>
      </c>
      <c r="MF91" s="39" t="s">
        <v>4520</v>
      </c>
      <c r="MG91" s="39">
        <v>1</v>
      </c>
      <c r="MH91" s="39" t="s">
        <v>4521</v>
      </c>
      <c r="MI91" s="39">
        <v>1</v>
      </c>
      <c r="MJ91" s="39"/>
      <c r="MK91" s="39">
        <v>0</v>
      </c>
      <c r="ML91" s="39">
        <v>1</v>
      </c>
      <c r="MM91" s="39">
        <v>1</v>
      </c>
      <c r="MN91" s="39">
        <v>0</v>
      </c>
      <c r="MO91" s="39"/>
      <c r="MP91" s="39"/>
      <c r="MQ91" s="39">
        <v>1</v>
      </c>
      <c r="MR91" s="39">
        <v>0</v>
      </c>
      <c r="MS91" s="39"/>
      <c r="MT91" s="39"/>
      <c r="MU91" s="39"/>
      <c r="MV91" s="39">
        <v>1</v>
      </c>
      <c r="MW91" s="39" t="s">
        <v>4522</v>
      </c>
      <c r="MX91" s="39">
        <v>1</v>
      </c>
      <c r="MY91" s="39">
        <v>0</v>
      </c>
      <c r="MZ91" s="39">
        <v>0</v>
      </c>
      <c r="NA91" s="39">
        <v>0</v>
      </c>
      <c r="NB91" s="39">
        <v>1</v>
      </c>
      <c r="NC91" s="39">
        <v>0</v>
      </c>
      <c r="ND91" s="39">
        <v>0</v>
      </c>
      <c r="NE91" s="39">
        <v>0</v>
      </c>
      <c r="NF91" s="39">
        <v>0</v>
      </c>
      <c r="NG91" s="39" t="s">
        <v>4523</v>
      </c>
      <c r="NH91" s="39" t="s">
        <v>4524</v>
      </c>
      <c r="NI91" s="39"/>
      <c r="NJ91" s="39" t="s">
        <v>2589</v>
      </c>
      <c r="NK91" s="39" t="s">
        <v>2589</v>
      </c>
      <c r="NL91" s="39" t="s">
        <v>2613</v>
      </c>
      <c r="NM91" s="39">
        <v>0</v>
      </c>
      <c r="NN91" s="39"/>
      <c r="NO91" s="39"/>
      <c r="NP91" s="39"/>
      <c r="NQ91" s="39"/>
      <c r="NR91" s="39"/>
      <c r="NS91" s="39"/>
      <c r="NT91" s="39"/>
      <c r="NU91" s="39"/>
      <c r="NV91" s="39"/>
      <c r="NW91" s="39">
        <v>0</v>
      </c>
      <c r="NX91" s="39"/>
      <c r="NY91" s="39">
        <v>0</v>
      </c>
      <c r="NZ91" s="39">
        <v>0</v>
      </c>
      <c r="OA91" s="39" t="s">
        <v>2760</v>
      </c>
      <c r="OB91" s="39">
        <v>0</v>
      </c>
      <c r="OC91" s="39">
        <v>0</v>
      </c>
      <c r="OD91" s="39">
        <v>0</v>
      </c>
      <c r="OE91" s="39">
        <v>0</v>
      </c>
      <c r="OF91" s="39">
        <v>0</v>
      </c>
      <c r="OG91" s="39">
        <v>0</v>
      </c>
      <c r="OH91" s="39">
        <v>1</v>
      </c>
      <c r="OI91" s="39">
        <v>0</v>
      </c>
      <c r="OJ91" s="39"/>
      <c r="OK91" s="39" t="s">
        <v>383</v>
      </c>
      <c r="OL91" s="39"/>
      <c r="OM91" s="39" t="s">
        <v>383</v>
      </c>
      <c r="ON91" s="39" t="s">
        <v>383</v>
      </c>
      <c r="OO91" s="39" t="s">
        <v>383</v>
      </c>
      <c r="OP91" s="39" t="s">
        <v>383</v>
      </c>
      <c r="OQ91" s="39" t="s">
        <v>383</v>
      </c>
      <c r="OR91" s="39" t="s">
        <v>383</v>
      </c>
      <c r="OS91" s="39" t="s">
        <v>383</v>
      </c>
      <c r="OT91" s="39" t="s">
        <v>383</v>
      </c>
      <c r="OU91" s="39" t="s">
        <v>383</v>
      </c>
      <c r="OV91" s="39" t="s">
        <v>383</v>
      </c>
      <c r="OW91" s="39" t="s">
        <v>383</v>
      </c>
      <c r="OX91" s="39"/>
      <c r="OY91" s="39"/>
      <c r="OZ91" s="39" t="s">
        <v>383</v>
      </c>
      <c r="PA91" s="39" t="s">
        <v>383</v>
      </c>
      <c r="PB91" s="39" t="s">
        <v>383</v>
      </c>
      <c r="PC91" s="39" t="s">
        <v>383</v>
      </c>
      <c r="PD91" s="39" t="s">
        <v>383</v>
      </c>
      <c r="PE91" s="39" t="s">
        <v>383</v>
      </c>
      <c r="PF91" s="39" t="s">
        <v>383</v>
      </c>
      <c r="PG91" s="39" t="s">
        <v>383</v>
      </c>
      <c r="PH91" s="39"/>
      <c r="PI91" s="39" t="s">
        <v>383</v>
      </c>
      <c r="PJ91" s="39" t="s">
        <v>383</v>
      </c>
      <c r="PK91" s="39" t="s">
        <v>383</v>
      </c>
      <c r="PL91" s="39" t="s">
        <v>383</v>
      </c>
      <c r="PM91" s="39" t="s">
        <v>383</v>
      </c>
      <c r="PN91" s="39" t="s">
        <v>383</v>
      </c>
      <c r="PO91" s="39" t="s">
        <v>383</v>
      </c>
      <c r="PP91" s="39" t="s">
        <v>383</v>
      </c>
      <c r="PQ91" s="39" t="s">
        <v>383</v>
      </c>
      <c r="PR91" s="39" t="s">
        <v>383</v>
      </c>
      <c r="PS91" s="39" t="s">
        <v>383</v>
      </c>
      <c r="PT91" s="39"/>
      <c r="PU91" s="39"/>
      <c r="PV91" s="39"/>
      <c r="PW91" s="39" t="s">
        <v>383</v>
      </c>
      <c r="PX91" s="39"/>
      <c r="PY91" s="39"/>
      <c r="PZ91" s="39" t="s">
        <v>383</v>
      </c>
      <c r="QA91" s="39" t="s">
        <v>383</v>
      </c>
      <c r="QB91" s="39"/>
      <c r="QC91" s="39"/>
      <c r="QD91" s="39" t="s">
        <v>383</v>
      </c>
      <c r="QE91" s="39" t="s">
        <v>383</v>
      </c>
      <c r="QF91" s="39" t="s">
        <v>383</v>
      </c>
      <c r="QG91" s="39" t="s">
        <v>383</v>
      </c>
      <c r="QH91" s="39" t="s">
        <v>383</v>
      </c>
      <c r="QI91" s="39" t="s">
        <v>383</v>
      </c>
      <c r="QJ91" s="39" t="s">
        <v>383</v>
      </c>
      <c r="QK91" s="39" t="s">
        <v>383</v>
      </c>
      <c r="QL91" s="39"/>
      <c r="QM91" s="39" t="s">
        <v>383</v>
      </c>
      <c r="QN91" s="39" t="s">
        <v>383</v>
      </c>
      <c r="QO91" s="39" t="s">
        <v>383</v>
      </c>
      <c r="QP91" s="39" t="s">
        <v>383</v>
      </c>
      <c r="QQ91" s="39" t="s">
        <v>383</v>
      </c>
      <c r="QR91" s="39" t="s">
        <v>383</v>
      </c>
      <c r="QS91" s="39"/>
      <c r="QT91" s="39" t="s">
        <v>383</v>
      </c>
      <c r="QU91" s="39" t="s">
        <v>383</v>
      </c>
      <c r="QV91" s="39" t="s">
        <v>383</v>
      </c>
      <c r="QW91" s="39" t="s">
        <v>383</v>
      </c>
      <c r="QX91" s="39" t="s">
        <v>383</v>
      </c>
      <c r="QY91" s="39" t="s">
        <v>383</v>
      </c>
      <c r="QZ91" s="39" t="s">
        <v>383</v>
      </c>
      <c r="RA91" s="39" t="s">
        <v>383</v>
      </c>
      <c r="RB91" s="39" t="s">
        <v>2859</v>
      </c>
      <c r="RC91" s="39" t="s">
        <v>383</v>
      </c>
      <c r="RD91" s="39" t="s">
        <v>383</v>
      </c>
      <c r="RE91" s="39" t="s">
        <v>383</v>
      </c>
      <c r="RF91" s="39"/>
      <c r="RG91" s="39" t="s">
        <v>383</v>
      </c>
      <c r="RH91" s="39" t="s">
        <v>383</v>
      </c>
      <c r="RI91" s="39"/>
      <c r="RJ91" s="39" t="s">
        <v>383</v>
      </c>
      <c r="RK91" s="39" t="s">
        <v>383</v>
      </c>
      <c r="RL91" s="39"/>
      <c r="RM91" s="39" t="s">
        <v>383</v>
      </c>
      <c r="RN91" s="39" t="s">
        <v>383</v>
      </c>
      <c r="RO91" s="39"/>
      <c r="RP91" s="39" t="s">
        <v>383</v>
      </c>
      <c r="RQ91" s="39"/>
      <c r="RR91" s="39" t="s">
        <v>383</v>
      </c>
      <c r="RS91" s="39" t="s">
        <v>383</v>
      </c>
      <c r="RT91" s="39" t="s">
        <v>383</v>
      </c>
      <c r="RU91" s="39" t="s">
        <v>383</v>
      </c>
      <c r="RV91" s="39" t="s">
        <v>383</v>
      </c>
      <c r="RW91" s="39" t="s">
        <v>383</v>
      </c>
      <c r="RX91" s="39" t="s">
        <v>383</v>
      </c>
      <c r="RY91" s="39" t="s">
        <v>383</v>
      </c>
      <c r="RZ91" s="39" t="s">
        <v>383</v>
      </c>
      <c r="SA91" s="39" t="s">
        <v>383</v>
      </c>
      <c r="SB91" s="39" t="s">
        <v>383</v>
      </c>
      <c r="SC91" s="39" t="s">
        <v>383</v>
      </c>
      <c r="SD91" s="39" t="s">
        <v>383</v>
      </c>
      <c r="SE91" s="39" t="s">
        <v>383</v>
      </c>
      <c r="SF91" s="39" t="s">
        <v>383</v>
      </c>
      <c r="SG91" s="39"/>
      <c r="SH91" s="39"/>
      <c r="SI91" s="39" t="s">
        <v>383</v>
      </c>
      <c r="SJ91" s="39" t="s">
        <v>383</v>
      </c>
      <c r="SK91" s="39" t="s">
        <v>383</v>
      </c>
      <c r="SL91" s="39" t="s">
        <v>383</v>
      </c>
      <c r="SM91" s="39" t="s">
        <v>383</v>
      </c>
      <c r="SN91" s="39" t="s">
        <v>383</v>
      </c>
      <c r="SO91" s="39" t="s">
        <v>383</v>
      </c>
      <c r="SP91" s="39" t="s">
        <v>383</v>
      </c>
      <c r="SQ91" s="39" t="s">
        <v>383</v>
      </c>
      <c r="SR91" s="39" t="s">
        <v>383</v>
      </c>
      <c r="SS91" s="39" t="s">
        <v>383</v>
      </c>
      <c r="ST91" s="39"/>
      <c r="SU91" s="39" t="s">
        <v>383</v>
      </c>
      <c r="SV91" s="39" t="s">
        <v>383</v>
      </c>
      <c r="SW91" s="39" t="s">
        <v>383</v>
      </c>
      <c r="SX91" s="39" t="s">
        <v>383</v>
      </c>
      <c r="SY91" s="39" t="s">
        <v>383</v>
      </c>
      <c r="SZ91" s="39" t="s">
        <v>383</v>
      </c>
      <c r="TA91" s="39"/>
      <c r="TB91" s="39"/>
      <c r="TC91" s="39"/>
      <c r="TD91" s="39">
        <v>0</v>
      </c>
      <c r="TE91" s="39" t="s">
        <v>383</v>
      </c>
      <c r="TF91" s="39" t="s">
        <v>383</v>
      </c>
      <c r="TG91" s="39"/>
      <c r="TH91" s="39" t="s">
        <v>2435</v>
      </c>
      <c r="TI91" s="39">
        <v>0</v>
      </c>
      <c r="TJ91" s="39">
        <v>0</v>
      </c>
      <c r="TK91" s="39">
        <v>0</v>
      </c>
      <c r="TL91" s="39">
        <v>0</v>
      </c>
      <c r="TM91" s="39">
        <v>0</v>
      </c>
      <c r="TN91" s="39">
        <v>0</v>
      </c>
      <c r="TO91" s="39">
        <v>0</v>
      </c>
      <c r="TP91" s="39">
        <v>1</v>
      </c>
      <c r="TQ91" s="39" t="s">
        <v>4525</v>
      </c>
      <c r="TR91" s="39">
        <v>0</v>
      </c>
      <c r="TS91" s="39" t="s">
        <v>383</v>
      </c>
      <c r="TT91" s="39" t="s">
        <v>383</v>
      </c>
      <c r="TU91" s="39" t="s">
        <v>383</v>
      </c>
      <c r="TV91" s="39" t="s">
        <v>383</v>
      </c>
      <c r="TW91" s="39" t="s">
        <v>383</v>
      </c>
      <c r="TX91" s="39" t="s">
        <v>383</v>
      </c>
      <c r="TY91" s="39" t="s">
        <v>383</v>
      </c>
      <c r="TZ91" s="39" t="s">
        <v>383</v>
      </c>
      <c r="UA91" s="39" t="s">
        <v>383</v>
      </c>
      <c r="UB91" s="39" t="s">
        <v>383</v>
      </c>
      <c r="UC91" s="39"/>
      <c r="UD91" s="39">
        <v>0</v>
      </c>
      <c r="UE91" s="39" t="s">
        <v>383</v>
      </c>
      <c r="UF91" s="39" t="s">
        <v>383</v>
      </c>
      <c r="UG91" s="39" t="s">
        <v>383</v>
      </c>
      <c r="UH91" s="39" t="s">
        <v>383</v>
      </c>
      <c r="UI91" s="39" t="s">
        <v>383</v>
      </c>
      <c r="UJ91" s="39" t="s">
        <v>383</v>
      </c>
      <c r="UK91" s="39" t="s">
        <v>383</v>
      </c>
      <c r="UL91" s="39" t="s">
        <v>383</v>
      </c>
      <c r="UM91" s="39" t="s">
        <v>383</v>
      </c>
      <c r="UN91" s="39" t="s">
        <v>383</v>
      </c>
      <c r="UO91" s="39" t="s">
        <v>383</v>
      </c>
      <c r="UP91" s="39" t="s">
        <v>383</v>
      </c>
      <c r="UQ91" s="39" t="s">
        <v>383</v>
      </c>
      <c r="UR91" s="39" t="s">
        <v>383</v>
      </c>
      <c r="US91" s="39" t="s">
        <v>383</v>
      </c>
      <c r="UT91" s="39" t="s">
        <v>383</v>
      </c>
      <c r="UU91" s="39" t="s">
        <v>383</v>
      </c>
      <c r="UV91" s="39" t="s">
        <v>383</v>
      </c>
      <c r="UW91" s="39" t="s">
        <v>383</v>
      </c>
      <c r="UX91" s="39" t="s">
        <v>383</v>
      </c>
      <c r="UY91" s="39" t="s">
        <v>383</v>
      </c>
      <c r="UZ91" s="39" t="s">
        <v>383</v>
      </c>
      <c r="VA91" s="39">
        <v>0</v>
      </c>
      <c r="VB91" s="39" t="s">
        <v>383</v>
      </c>
      <c r="VC91" s="39" t="s">
        <v>383</v>
      </c>
      <c r="VD91" s="39" t="s">
        <v>383</v>
      </c>
      <c r="VE91" s="39" t="s">
        <v>383</v>
      </c>
      <c r="VF91" s="39" t="s">
        <v>383</v>
      </c>
      <c r="VG91" s="39" t="s">
        <v>383</v>
      </c>
      <c r="VH91" s="39"/>
      <c r="VI91" s="39" t="s">
        <v>383</v>
      </c>
      <c r="VJ91" s="39" t="s">
        <v>383</v>
      </c>
      <c r="VK91" s="39" t="s">
        <v>383</v>
      </c>
      <c r="VL91" s="39" t="s">
        <v>383</v>
      </c>
      <c r="VM91" s="39"/>
      <c r="VN91" s="39" t="s">
        <v>383</v>
      </c>
      <c r="VO91" s="39" t="s">
        <v>383</v>
      </c>
      <c r="VP91" s="39" t="s">
        <v>383</v>
      </c>
      <c r="VQ91" s="39" t="s">
        <v>383</v>
      </c>
      <c r="VR91" s="39" t="s">
        <v>383</v>
      </c>
      <c r="VS91" s="39" t="s">
        <v>383</v>
      </c>
      <c r="VT91" s="39" t="s">
        <v>383</v>
      </c>
      <c r="VU91" s="39" t="s">
        <v>383</v>
      </c>
      <c r="VV91" s="39"/>
      <c r="VW91" s="39" t="s">
        <v>383</v>
      </c>
      <c r="VX91" s="39" t="s">
        <v>383</v>
      </c>
      <c r="VY91" s="39" t="s">
        <v>383</v>
      </c>
      <c r="VZ91" s="39" t="s">
        <v>383</v>
      </c>
      <c r="WA91" s="39" t="s">
        <v>383</v>
      </c>
      <c r="WB91" s="39" t="s">
        <v>383</v>
      </c>
      <c r="WC91" s="39" t="s">
        <v>383</v>
      </c>
      <c r="WD91" s="39" t="s">
        <v>383</v>
      </c>
      <c r="WE91" s="39" t="s">
        <v>383</v>
      </c>
      <c r="WF91" s="39" t="s">
        <v>383</v>
      </c>
      <c r="WG91" s="39" t="s">
        <v>383</v>
      </c>
      <c r="WH91" s="39" t="s">
        <v>383</v>
      </c>
      <c r="WI91" s="39" t="s">
        <v>383</v>
      </c>
      <c r="WJ91" s="39" t="s">
        <v>383</v>
      </c>
      <c r="WK91" s="39" t="s">
        <v>383</v>
      </c>
      <c r="WL91" s="39" t="s">
        <v>383</v>
      </c>
      <c r="WM91" s="39"/>
      <c r="WN91" s="39" t="s">
        <v>383</v>
      </c>
      <c r="WO91" s="39">
        <v>0</v>
      </c>
      <c r="WP91" s="39" t="s">
        <v>383</v>
      </c>
      <c r="WQ91" s="39" t="s">
        <v>383</v>
      </c>
      <c r="WR91" s="39" t="s">
        <v>383</v>
      </c>
      <c r="WS91" s="39" t="s">
        <v>383</v>
      </c>
      <c r="WT91" s="39" t="s">
        <v>383</v>
      </c>
      <c r="WU91" s="39" t="s">
        <v>383</v>
      </c>
      <c r="WV91" s="39" t="s">
        <v>383</v>
      </c>
      <c r="WW91" s="39" t="s">
        <v>383</v>
      </c>
      <c r="WX91" s="39" t="s">
        <v>383</v>
      </c>
      <c r="WY91" s="39" t="s">
        <v>383</v>
      </c>
      <c r="WZ91" s="39" t="s">
        <v>383</v>
      </c>
      <c r="XA91" s="39" t="s">
        <v>383</v>
      </c>
      <c r="XB91" s="39" t="s">
        <v>383</v>
      </c>
      <c r="XC91" s="39" t="s">
        <v>383</v>
      </c>
      <c r="XD91" s="39" t="s">
        <v>383</v>
      </c>
      <c r="XE91" s="39"/>
      <c r="XF91" s="39">
        <v>0</v>
      </c>
      <c r="XG91" s="39" t="s">
        <v>1979</v>
      </c>
      <c r="XH91" s="39">
        <v>0</v>
      </c>
      <c r="XI91" s="39">
        <v>0</v>
      </c>
      <c r="XJ91" s="39">
        <v>0</v>
      </c>
      <c r="XK91" s="39">
        <v>0</v>
      </c>
      <c r="XL91" s="39">
        <v>1</v>
      </c>
      <c r="XM91" s="39" t="s">
        <v>4526</v>
      </c>
      <c r="XN91" s="39"/>
      <c r="XO91" s="57" t="e">
        <f>SUM(XF91+WO91+VA91+UD91+TR91+TD91+#REF!)</f>
        <v>#REF!</v>
      </c>
      <c r="XP91" s="57">
        <v>0</v>
      </c>
      <c r="XQ91" s="56">
        <v>0</v>
      </c>
    </row>
    <row r="92" spans="1:641" ht="15" customHeight="1" x14ac:dyDescent="0.2">
      <c r="A92" s="39" t="s">
        <v>4483</v>
      </c>
      <c r="B92" s="39" t="s">
        <v>1469</v>
      </c>
      <c r="C92" s="52" t="s">
        <v>1522</v>
      </c>
      <c r="D92" s="39" t="s">
        <v>2948</v>
      </c>
      <c r="E92" s="52" t="s">
        <v>4328</v>
      </c>
      <c r="F92" s="52"/>
      <c r="G92" s="79">
        <v>9.1826500000000006</v>
      </c>
      <c r="H92" s="79">
        <v>-79.170816666666596</v>
      </c>
      <c r="I92" s="52">
        <v>9.1826509999999999</v>
      </c>
      <c r="J92" s="52">
        <v>-79.170809000000006</v>
      </c>
      <c r="K92" s="79">
        <v>-79.170816666666596</v>
      </c>
      <c r="L92" s="80"/>
      <c r="M92" s="40"/>
      <c r="N92" s="39"/>
      <c r="O92" s="41">
        <v>3</v>
      </c>
      <c r="P92" s="39" t="s">
        <v>4527</v>
      </c>
      <c r="Q92" s="39">
        <v>1</v>
      </c>
      <c r="R92" s="41">
        <v>26</v>
      </c>
      <c r="S92" s="39">
        <v>2</v>
      </c>
      <c r="T92" s="39">
        <v>2</v>
      </c>
      <c r="U92" s="39" t="s">
        <v>2454</v>
      </c>
      <c r="V92" s="39" t="s">
        <v>2455</v>
      </c>
      <c r="W92" s="39" t="s">
        <v>2456</v>
      </c>
      <c r="X92" s="39" t="s">
        <v>383</v>
      </c>
      <c r="Y92" s="39" t="s">
        <v>4528</v>
      </c>
      <c r="Z92" s="39">
        <v>0</v>
      </c>
      <c r="AA92" s="39">
        <v>1</v>
      </c>
      <c r="AB92" s="39">
        <v>0</v>
      </c>
      <c r="AC92" s="39">
        <v>0</v>
      </c>
      <c r="AD92" s="39">
        <v>0</v>
      </c>
      <c r="AE92" s="39">
        <v>0</v>
      </c>
      <c r="AF92" s="39">
        <v>0</v>
      </c>
      <c r="AG92" s="39" t="s">
        <v>2401</v>
      </c>
      <c r="AH92" s="39" t="s">
        <v>383</v>
      </c>
      <c r="AI92" s="39">
        <v>0</v>
      </c>
      <c r="AJ92" s="39">
        <v>0</v>
      </c>
      <c r="AK92" s="39">
        <v>0</v>
      </c>
      <c r="AL92" s="39">
        <v>1</v>
      </c>
      <c r="AM92" s="39">
        <v>0</v>
      </c>
      <c r="AN92" s="39">
        <v>0</v>
      </c>
      <c r="AO92" s="39">
        <v>0</v>
      </c>
      <c r="AP92" s="39" t="s">
        <v>2600</v>
      </c>
      <c r="AQ92" s="39">
        <v>0</v>
      </c>
      <c r="AR92" s="39"/>
      <c r="AS92" s="39">
        <v>4</v>
      </c>
      <c r="AT92" s="39">
        <v>4</v>
      </c>
      <c r="AU92" s="39">
        <v>3</v>
      </c>
      <c r="AV92" s="39"/>
      <c r="AW92" s="39">
        <v>1</v>
      </c>
      <c r="AX92" s="39" t="s">
        <v>383</v>
      </c>
      <c r="AY92" s="39">
        <v>1</v>
      </c>
      <c r="AZ92" s="39">
        <v>0</v>
      </c>
      <c r="BA92" s="39">
        <v>0</v>
      </c>
      <c r="BB92" s="39">
        <v>0</v>
      </c>
      <c r="BC92" s="39"/>
      <c r="BD92" s="39">
        <v>2</v>
      </c>
      <c r="BE92" s="39" t="s">
        <v>383</v>
      </c>
      <c r="BF92" s="39">
        <v>0</v>
      </c>
      <c r="BG92" s="39">
        <v>1</v>
      </c>
      <c r="BH92" s="39">
        <v>0</v>
      </c>
      <c r="BI92" s="39">
        <v>0</v>
      </c>
      <c r="BJ92" s="39"/>
      <c r="BK92" s="39">
        <v>4</v>
      </c>
      <c r="BL92" s="39">
        <v>2</v>
      </c>
      <c r="BM92" s="64" t="s">
        <v>383</v>
      </c>
      <c r="BN92" s="39">
        <v>0</v>
      </c>
      <c r="BO92" s="39">
        <v>1</v>
      </c>
      <c r="BP92" s="39">
        <v>0</v>
      </c>
      <c r="BQ92" s="39">
        <v>0</v>
      </c>
      <c r="BR92" s="39">
        <v>0</v>
      </c>
      <c r="BS92" s="39">
        <v>0</v>
      </c>
      <c r="BT92" s="39">
        <v>0</v>
      </c>
      <c r="BU92" s="39"/>
      <c r="BV92" s="39">
        <v>3</v>
      </c>
      <c r="BW92" s="39">
        <v>3</v>
      </c>
      <c r="BX92" s="39"/>
      <c r="BY92" s="39">
        <v>0</v>
      </c>
      <c r="BZ92" s="39">
        <v>0</v>
      </c>
      <c r="CA92" s="39">
        <v>1</v>
      </c>
      <c r="CB92" s="39">
        <v>0</v>
      </c>
      <c r="CC92" s="39"/>
      <c r="CD92" s="39">
        <v>3</v>
      </c>
      <c r="CE92" s="39">
        <v>0</v>
      </c>
      <c r="CF92" s="39"/>
      <c r="CG92" s="39">
        <v>2</v>
      </c>
      <c r="CH92" s="39"/>
      <c r="CI92" s="39">
        <v>3</v>
      </c>
      <c r="CJ92" s="39">
        <v>3</v>
      </c>
      <c r="CK92" s="39"/>
      <c r="CL92" s="39" t="s">
        <v>2602</v>
      </c>
      <c r="CM92" s="39"/>
      <c r="CN92" s="39">
        <v>0</v>
      </c>
      <c r="CO92" s="39">
        <v>0</v>
      </c>
      <c r="CP92" s="39">
        <v>0</v>
      </c>
      <c r="CQ92" s="39"/>
      <c r="CR92" s="39">
        <v>1</v>
      </c>
      <c r="CS92" s="39"/>
      <c r="CT92" s="39">
        <v>0</v>
      </c>
      <c r="CU92" s="39">
        <v>1</v>
      </c>
      <c r="CV92" s="39">
        <v>1</v>
      </c>
      <c r="CW92" s="39"/>
      <c r="CX92" s="39">
        <v>0</v>
      </c>
      <c r="CY92" s="39">
        <v>0</v>
      </c>
      <c r="CZ92" s="39"/>
      <c r="DA92" s="39">
        <v>0</v>
      </c>
      <c r="DB92" s="39"/>
      <c r="DC92" s="39">
        <v>0</v>
      </c>
      <c r="DD92" s="39"/>
      <c r="DE92" s="39">
        <v>0</v>
      </c>
      <c r="DF92" s="39"/>
      <c r="DG92" s="39">
        <v>0</v>
      </c>
      <c r="DH92" s="39"/>
      <c r="DI92" s="39">
        <v>0</v>
      </c>
      <c r="DJ92" s="39"/>
      <c r="DK92" s="39"/>
      <c r="DL92" s="39">
        <v>0</v>
      </c>
      <c r="DM92" s="39"/>
      <c r="DN92" s="39">
        <v>0</v>
      </c>
      <c r="DO92" s="39"/>
      <c r="DP92" s="39">
        <v>1</v>
      </c>
      <c r="DQ92" s="39">
        <v>2</v>
      </c>
      <c r="DR92" s="39">
        <v>0</v>
      </c>
      <c r="DS92" s="39"/>
      <c r="DT92" s="39">
        <v>0</v>
      </c>
      <c r="DU92" s="39"/>
      <c r="DV92" s="39">
        <v>0</v>
      </c>
      <c r="DW92" s="39"/>
      <c r="DX92" s="39">
        <v>0</v>
      </c>
      <c r="DY92" s="39"/>
      <c r="DZ92" s="39">
        <v>0</v>
      </c>
      <c r="EA92" s="39"/>
      <c r="EB92" s="39">
        <v>1</v>
      </c>
      <c r="EC92" s="39">
        <v>1</v>
      </c>
      <c r="ED92" s="39" t="s">
        <v>4529</v>
      </c>
      <c r="EE92" s="39" t="s">
        <v>2408</v>
      </c>
      <c r="EF92" s="39">
        <v>1</v>
      </c>
      <c r="EG92" s="39" t="s">
        <v>4530</v>
      </c>
      <c r="EH92" s="39">
        <v>1</v>
      </c>
      <c r="EI92" s="39" t="s">
        <v>2413</v>
      </c>
      <c r="EJ92" s="39" t="s">
        <v>2413</v>
      </c>
      <c r="EK92" s="39" t="s">
        <v>383</v>
      </c>
      <c r="EL92" s="39" t="s">
        <v>2665</v>
      </c>
      <c r="EM92" s="39" t="s">
        <v>2464</v>
      </c>
      <c r="EN92" s="39" t="s">
        <v>383</v>
      </c>
      <c r="EO92" s="39">
        <v>1</v>
      </c>
      <c r="EP92" s="39" t="s">
        <v>2498</v>
      </c>
      <c r="EQ92" s="39" t="s">
        <v>2498</v>
      </c>
      <c r="ER92" s="39" t="s">
        <v>2466</v>
      </c>
      <c r="ES92" s="39" t="s">
        <v>2664</v>
      </c>
      <c r="ET92" s="39" t="s">
        <v>2415</v>
      </c>
      <c r="EU92" s="39" t="s">
        <v>383</v>
      </c>
      <c r="EV92" s="39">
        <v>1</v>
      </c>
      <c r="EW92" s="39" t="s">
        <v>2412</v>
      </c>
      <c r="EX92" s="39" t="s">
        <v>2413</v>
      </c>
      <c r="EY92" s="39" t="s">
        <v>2466</v>
      </c>
      <c r="EZ92" s="39" t="s">
        <v>2665</v>
      </c>
      <c r="FA92" s="39" t="s">
        <v>2464</v>
      </c>
      <c r="FB92" s="39" t="s">
        <v>383</v>
      </c>
      <c r="FC92" s="39">
        <v>0</v>
      </c>
      <c r="FD92" s="39" t="s">
        <v>383</v>
      </c>
      <c r="FE92" s="39" t="s">
        <v>383</v>
      </c>
      <c r="FF92" s="39" t="s">
        <v>383</v>
      </c>
      <c r="FG92" s="39" t="s">
        <v>383</v>
      </c>
      <c r="FH92" s="39" t="s">
        <v>383</v>
      </c>
      <c r="FI92" s="39" t="s">
        <v>383</v>
      </c>
      <c r="FJ92" s="39">
        <v>1</v>
      </c>
      <c r="FK92" s="39" t="s">
        <v>2498</v>
      </c>
      <c r="FL92" s="39" t="s">
        <v>2498</v>
      </c>
      <c r="FM92" s="39" t="s">
        <v>2466</v>
      </c>
      <c r="FN92" s="39" t="s">
        <v>2664</v>
      </c>
      <c r="FO92" s="39" t="s">
        <v>2415</v>
      </c>
      <c r="FP92" s="39" t="s">
        <v>383</v>
      </c>
      <c r="FQ92" s="39">
        <v>1</v>
      </c>
      <c r="FR92" s="39" t="s">
        <v>2412</v>
      </c>
      <c r="FS92" s="39" t="s">
        <v>2413</v>
      </c>
      <c r="FT92" s="39" t="s">
        <v>2462</v>
      </c>
      <c r="FU92" s="39" t="s">
        <v>2728</v>
      </c>
      <c r="FV92" s="39" t="s">
        <v>2415</v>
      </c>
      <c r="FW92" s="39" t="s">
        <v>383</v>
      </c>
      <c r="FX92" s="39">
        <v>0</v>
      </c>
      <c r="FY92" s="39" t="s">
        <v>383</v>
      </c>
      <c r="FZ92" s="39" t="s">
        <v>383</v>
      </c>
      <c r="GA92" s="39" t="s">
        <v>383</v>
      </c>
      <c r="GB92" s="39" t="s">
        <v>383</v>
      </c>
      <c r="GC92" s="39" t="s">
        <v>383</v>
      </c>
      <c r="GD92" s="39" t="s">
        <v>383</v>
      </c>
      <c r="GE92" s="39">
        <v>1</v>
      </c>
      <c r="GF92" s="39" t="s">
        <v>2412</v>
      </c>
      <c r="GG92" s="39" t="s">
        <v>2413</v>
      </c>
      <c r="GH92" s="39" t="s">
        <v>2466</v>
      </c>
      <c r="GI92" s="39" t="s">
        <v>2607</v>
      </c>
      <c r="GJ92" s="39" t="s">
        <v>2464</v>
      </c>
      <c r="GK92" s="39" t="s">
        <v>383</v>
      </c>
      <c r="GL92" s="39" t="s">
        <v>4531</v>
      </c>
      <c r="GM92" s="39" t="s">
        <v>383</v>
      </c>
      <c r="GN92" s="39" t="s">
        <v>383</v>
      </c>
      <c r="GO92" s="39" t="s">
        <v>383</v>
      </c>
      <c r="GP92" s="39" t="s">
        <v>383</v>
      </c>
      <c r="GQ92" s="39" t="s">
        <v>383</v>
      </c>
      <c r="GR92" s="39" t="s">
        <v>383</v>
      </c>
      <c r="GS92" s="39" t="s">
        <v>383</v>
      </c>
      <c r="GT92" s="39">
        <v>0</v>
      </c>
      <c r="GU92" s="39" t="s">
        <v>383</v>
      </c>
      <c r="GV92" s="39"/>
      <c r="GW92" s="39">
        <v>1</v>
      </c>
      <c r="GX92" s="39">
        <v>10</v>
      </c>
      <c r="GY92" s="39" t="s">
        <v>383</v>
      </c>
      <c r="GZ92" s="39">
        <v>1</v>
      </c>
      <c r="HA92" s="39">
        <v>10</v>
      </c>
      <c r="HB92" s="39"/>
      <c r="HC92" s="39">
        <v>0</v>
      </c>
      <c r="HD92" s="39" t="s">
        <v>383</v>
      </c>
      <c r="HE92" s="39"/>
      <c r="HF92" s="39">
        <v>0</v>
      </c>
      <c r="HG92" s="39" t="s">
        <v>383</v>
      </c>
      <c r="HH92" s="39"/>
      <c r="HI92" s="39">
        <v>1</v>
      </c>
      <c r="HJ92" s="39">
        <v>15</v>
      </c>
      <c r="HK92" s="39"/>
      <c r="HL92" s="39">
        <v>0</v>
      </c>
      <c r="HM92" s="39" t="s">
        <v>383</v>
      </c>
      <c r="HN92" s="39"/>
      <c r="HO92" s="39">
        <v>0</v>
      </c>
      <c r="HP92" s="39" t="s">
        <v>383</v>
      </c>
      <c r="HQ92" s="39">
        <v>0</v>
      </c>
      <c r="HR92" s="39" t="s">
        <v>383</v>
      </c>
      <c r="HS92" s="39">
        <v>0</v>
      </c>
      <c r="HT92" s="39"/>
      <c r="HU92" s="39" t="s">
        <v>383</v>
      </c>
      <c r="HV92" s="39" t="s">
        <v>383</v>
      </c>
      <c r="HW92" s="39"/>
      <c r="HX92" s="39" t="s">
        <v>383</v>
      </c>
      <c r="HY92" s="39" t="s">
        <v>2417</v>
      </c>
      <c r="HZ92" s="39"/>
      <c r="IA92" s="39" t="s">
        <v>1738</v>
      </c>
      <c r="IB92" s="39"/>
      <c r="IC92" s="39">
        <v>0</v>
      </c>
      <c r="ID92" s="39">
        <v>0</v>
      </c>
      <c r="IE92" s="39" t="s">
        <v>383</v>
      </c>
      <c r="IF92" s="39" t="s">
        <v>383</v>
      </c>
      <c r="IG92" s="39">
        <v>1</v>
      </c>
      <c r="IH92" s="39">
        <v>70</v>
      </c>
      <c r="II92" s="39">
        <v>0</v>
      </c>
      <c r="IJ92" s="39">
        <v>1</v>
      </c>
      <c r="IK92" s="39">
        <v>0</v>
      </c>
      <c r="IL92" s="39">
        <v>0</v>
      </c>
      <c r="IM92" s="39">
        <v>0</v>
      </c>
      <c r="IN92" s="39" t="s">
        <v>383</v>
      </c>
      <c r="IO92" s="39" t="s">
        <v>383</v>
      </c>
      <c r="IP92" s="39" t="s">
        <v>383</v>
      </c>
      <c r="IQ92" s="39">
        <v>0</v>
      </c>
      <c r="IR92" s="39">
        <v>0</v>
      </c>
      <c r="IS92" s="39" t="s">
        <v>383</v>
      </c>
      <c r="IT92" s="39" t="s">
        <v>383</v>
      </c>
      <c r="IU92" s="39" t="s">
        <v>383</v>
      </c>
      <c r="IV92" s="39">
        <v>0</v>
      </c>
      <c r="IW92" s="39">
        <v>0</v>
      </c>
      <c r="IX92" s="39" t="s">
        <v>383</v>
      </c>
      <c r="IY92" s="39" t="s">
        <v>383</v>
      </c>
      <c r="IZ92" s="39" t="s">
        <v>383</v>
      </c>
      <c r="JA92" s="39">
        <v>0</v>
      </c>
      <c r="JB92" s="39">
        <v>0</v>
      </c>
      <c r="JC92" s="39" t="s">
        <v>383</v>
      </c>
      <c r="JD92" s="39" t="s">
        <v>383</v>
      </c>
      <c r="JE92" s="39" t="s">
        <v>383</v>
      </c>
      <c r="JF92" s="39">
        <v>1</v>
      </c>
      <c r="JG92" s="39">
        <v>2</v>
      </c>
      <c r="JH92" s="39">
        <v>0</v>
      </c>
      <c r="JI92" s="39" t="s">
        <v>383</v>
      </c>
      <c r="JJ92" s="39">
        <v>0</v>
      </c>
      <c r="JK92" s="39">
        <v>0</v>
      </c>
      <c r="JL92" s="39" t="s">
        <v>383</v>
      </c>
      <c r="JM92" s="39" t="s">
        <v>383</v>
      </c>
      <c r="JN92" s="39" t="s">
        <v>2418</v>
      </c>
      <c r="JO92" s="39">
        <v>1</v>
      </c>
      <c r="JP92" s="39">
        <v>2</v>
      </c>
      <c r="JQ92" s="39">
        <v>2</v>
      </c>
      <c r="JR92" s="39">
        <v>0</v>
      </c>
      <c r="JS92" s="39">
        <v>0</v>
      </c>
      <c r="JT92" s="39">
        <v>1</v>
      </c>
      <c r="JU92" s="39">
        <v>1</v>
      </c>
      <c r="JV92" s="39">
        <v>1</v>
      </c>
      <c r="JW92" s="39">
        <v>1</v>
      </c>
      <c r="JX92" s="39">
        <v>2</v>
      </c>
      <c r="JY92" s="39">
        <v>0</v>
      </c>
      <c r="JZ92" s="39">
        <v>2</v>
      </c>
      <c r="KA92" s="39">
        <v>1</v>
      </c>
      <c r="KB92" s="39">
        <v>1</v>
      </c>
      <c r="KC92" s="39">
        <v>1</v>
      </c>
      <c r="KD92" s="39">
        <v>2</v>
      </c>
      <c r="KE92" s="39">
        <v>0</v>
      </c>
      <c r="KF92" s="39"/>
      <c r="KG92" s="39"/>
      <c r="KH92" s="39">
        <v>4</v>
      </c>
      <c r="KI92" s="39"/>
      <c r="KJ92" s="39"/>
      <c r="KK92" s="39">
        <v>0</v>
      </c>
      <c r="KL92" s="39"/>
      <c r="KM92" s="39"/>
      <c r="KN92" s="39">
        <v>0</v>
      </c>
      <c r="KO92" s="39"/>
      <c r="KP92" s="39"/>
      <c r="KQ92" s="39">
        <v>1</v>
      </c>
      <c r="KR92" s="39">
        <v>180</v>
      </c>
      <c r="KS92" s="39" t="s">
        <v>4226</v>
      </c>
      <c r="KT92" s="39" t="s">
        <v>2068</v>
      </c>
      <c r="KU92" s="39">
        <v>0</v>
      </c>
      <c r="KV92" s="39">
        <v>0</v>
      </c>
      <c r="KW92" s="39">
        <v>0</v>
      </c>
      <c r="KX92" s="39">
        <v>0</v>
      </c>
      <c r="KY92" s="39">
        <v>0</v>
      </c>
      <c r="KZ92" s="39">
        <v>0</v>
      </c>
      <c r="LA92" s="39">
        <v>0</v>
      </c>
      <c r="LB92" s="39">
        <v>0</v>
      </c>
      <c r="LC92" s="39">
        <v>1</v>
      </c>
      <c r="LD92" s="39" t="s">
        <v>4532</v>
      </c>
      <c r="LE92" s="39">
        <v>4</v>
      </c>
      <c r="LF92" s="39">
        <v>1</v>
      </c>
      <c r="LG92" s="39">
        <v>1</v>
      </c>
      <c r="LH92" s="39">
        <v>0</v>
      </c>
      <c r="LI92" s="39">
        <v>0</v>
      </c>
      <c r="LJ92" s="39" t="s">
        <v>4416</v>
      </c>
      <c r="LK92" s="39" t="s">
        <v>2421</v>
      </c>
      <c r="LL92" s="39">
        <v>1</v>
      </c>
      <c r="LM92" s="39">
        <v>0</v>
      </c>
      <c r="LN92" s="39">
        <v>0</v>
      </c>
      <c r="LO92" s="39">
        <v>0</v>
      </c>
      <c r="LP92" s="39">
        <v>0</v>
      </c>
      <c r="LQ92" s="39"/>
      <c r="LR92" s="39">
        <v>1</v>
      </c>
      <c r="LS92" s="39"/>
      <c r="LT92" s="39">
        <v>0.5</v>
      </c>
      <c r="LU92" s="39" t="s">
        <v>4375</v>
      </c>
      <c r="LV92" s="39">
        <v>1</v>
      </c>
      <c r="LW92" s="39">
        <v>1</v>
      </c>
      <c r="LX92" s="39">
        <v>0</v>
      </c>
      <c r="LY92" s="39"/>
      <c r="LZ92" s="39">
        <v>1</v>
      </c>
      <c r="MA92" s="39">
        <v>1</v>
      </c>
      <c r="MB92" s="39">
        <v>0</v>
      </c>
      <c r="MC92" s="39">
        <v>1</v>
      </c>
      <c r="MD92" s="39">
        <v>0</v>
      </c>
      <c r="ME92" s="39" t="s">
        <v>383</v>
      </c>
      <c r="MF92" s="39"/>
      <c r="MG92" s="39">
        <v>0</v>
      </c>
      <c r="MH92" s="39"/>
      <c r="MI92" s="39">
        <v>1</v>
      </c>
      <c r="MJ92" s="39"/>
      <c r="MK92" s="39">
        <v>0</v>
      </c>
      <c r="ML92" s="39">
        <v>1</v>
      </c>
      <c r="MM92" s="39">
        <v>1</v>
      </c>
      <c r="MN92" s="39">
        <v>1</v>
      </c>
      <c r="MO92" s="39"/>
      <c r="MP92" s="39" t="s">
        <v>4533</v>
      </c>
      <c r="MQ92" s="39">
        <v>0</v>
      </c>
      <c r="MR92" s="39">
        <v>0</v>
      </c>
      <c r="MS92" s="39"/>
      <c r="MT92" s="39"/>
      <c r="MU92" s="39"/>
      <c r="MV92" s="39">
        <v>0</v>
      </c>
      <c r="MW92" s="39" t="s">
        <v>383</v>
      </c>
      <c r="MX92" s="39" t="s">
        <v>383</v>
      </c>
      <c r="MY92" s="39" t="s">
        <v>383</v>
      </c>
      <c r="MZ92" s="39" t="s">
        <v>383</v>
      </c>
      <c r="NA92" s="39" t="s">
        <v>383</v>
      </c>
      <c r="NB92" s="39" t="s">
        <v>383</v>
      </c>
      <c r="NC92" s="39" t="s">
        <v>383</v>
      </c>
      <c r="ND92" s="39" t="s">
        <v>383</v>
      </c>
      <c r="NE92" s="39" t="s">
        <v>383</v>
      </c>
      <c r="NF92" s="39" t="s">
        <v>383</v>
      </c>
      <c r="NG92" s="39"/>
      <c r="NH92" s="39" t="s">
        <v>4534</v>
      </c>
      <c r="NI92" s="39"/>
      <c r="NJ92" s="39" t="s">
        <v>2428</v>
      </c>
      <c r="NK92" s="39"/>
      <c r="NL92" s="39" t="s">
        <v>4535</v>
      </c>
      <c r="NM92" s="39">
        <v>1</v>
      </c>
      <c r="NN92" s="39" t="s">
        <v>2428</v>
      </c>
      <c r="NO92" s="39" t="s">
        <v>2707</v>
      </c>
      <c r="NP92" s="39">
        <v>0</v>
      </c>
      <c r="NQ92" s="39" t="s">
        <v>2833</v>
      </c>
      <c r="NR92" s="39"/>
      <c r="NS92" s="39"/>
      <c r="NT92" s="39"/>
      <c r="NU92" s="39"/>
      <c r="NV92" s="39"/>
      <c r="NW92" s="39">
        <v>0</v>
      </c>
      <c r="NX92" s="39"/>
      <c r="NY92" s="39">
        <v>1</v>
      </c>
      <c r="NZ92" s="39">
        <v>1</v>
      </c>
      <c r="OA92" s="39" t="s">
        <v>2564</v>
      </c>
      <c r="OB92" s="39">
        <v>0</v>
      </c>
      <c r="OC92" s="39">
        <v>1</v>
      </c>
      <c r="OD92" s="39">
        <v>0</v>
      </c>
      <c r="OE92" s="39">
        <v>0</v>
      </c>
      <c r="OF92" s="39">
        <v>0</v>
      </c>
      <c r="OG92" s="39">
        <v>0</v>
      </c>
      <c r="OH92" s="39">
        <v>0</v>
      </c>
      <c r="OI92" s="39">
        <v>0</v>
      </c>
      <c r="OJ92" s="39"/>
      <c r="OK92" s="39">
        <v>1</v>
      </c>
      <c r="OL92" s="39"/>
      <c r="OM92" s="39" t="s">
        <v>2434</v>
      </c>
      <c r="ON92" s="39">
        <v>1</v>
      </c>
      <c r="OO92" s="39">
        <v>0</v>
      </c>
      <c r="OP92" s="39">
        <v>0</v>
      </c>
      <c r="OQ92" s="39">
        <v>0</v>
      </c>
      <c r="OR92" s="39">
        <v>0</v>
      </c>
      <c r="OS92" s="39">
        <v>0</v>
      </c>
      <c r="OT92" s="39">
        <v>0</v>
      </c>
      <c r="OU92" s="39">
        <v>0</v>
      </c>
      <c r="OV92" s="39">
        <v>0</v>
      </c>
      <c r="OW92" s="39">
        <v>0</v>
      </c>
      <c r="OX92" s="39"/>
      <c r="OY92" s="39"/>
      <c r="OZ92" s="39" t="s">
        <v>1241</v>
      </c>
      <c r="PA92" s="39">
        <v>0</v>
      </c>
      <c r="PB92" s="39">
        <v>0</v>
      </c>
      <c r="PC92" s="39">
        <v>0</v>
      </c>
      <c r="PD92" s="39">
        <v>0</v>
      </c>
      <c r="PE92" s="39">
        <v>1</v>
      </c>
      <c r="PF92" s="39">
        <v>0</v>
      </c>
      <c r="PG92" s="39">
        <v>0</v>
      </c>
      <c r="PH92" s="39"/>
      <c r="PI92" s="39">
        <v>1</v>
      </c>
      <c r="PJ92" s="39" t="s">
        <v>1979</v>
      </c>
      <c r="PK92" s="39">
        <v>0</v>
      </c>
      <c r="PL92" s="39">
        <v>0</v>
      </c>
      <c r="PM92" s="39">
        <v>0</v>
      </c>
      <c r="PN92" s="39">
        <v>0</v>
      </c>
      <c r="PO92" s="39">
        <v>0</v>
      </c>
      <c r="PP92" s="39">
        <v>0</v>
      </c>
      <c r="PQ92" s="39">
        <v>0</v>
      </c>
      <c r="PR92" s="39">
        <v>1</v>
      </c>
      <c r="PS92" s="39">
        <v>0</v>
      </c>
      <c r="PT92" s="39" t="s">
        <v>2436</v>
      </c>
      <c r="PU92" s="39"/>
      <c r="PV92" s="39"/>
      <c r="PW92" s="39">
        <v>1</v>
      </c>
      <c r="PX92" s="39">
        <v>1</v>
      </c>
      <c r="PY92" s="39"/>
      <c r="PZ92" s="39" t="s">
        <v>383</v>
      </c>
      <c r="QA92" s="39" t="s">
        <v>4536</v>
      </c>
      <c r="QB92" s="39" t="s">
        <v>3829</v>
      </c>
      <c r="QC92" s="39" t="s">
        <v>3492</v>
      </c>
      <c r="QD92" s="39">
        <v>1</v>
      </c>
      <c r="QE92" s="39">
        <v>1</v>
      </c>
      <c r="QF92" s="39">
        <v>0</v>
      </c>
      <c r="QG92" s="39">
        <v>0</v>
      </c>
      <c r="QH92" s="39">
        <v>0</v>
      </c>
      <c r="QI92" s="39">
        <v>0</v>
      </c>
      <c r="QJ92" s="39">
        <v>0</v>
      </c>
      <c r="QK92" s="39">
        <v>0</v>
      </c>
      <c r="QL92" s="39"/>
      <c r="QM92" s="39" t="s">
        <v>2442</v>
      </c>
      <c r="QN92" s="39">
        <v>1</v>
      </c>
      <c r="QO92" s="39">
        <v>0</v>
      </c>
      <c r="QP92" s="39">
        <v>0</v>
      </c>
      <c r="QQ92" s="39">
        <v>0</v>
      </c>
      <c r="QR92" s="39">
        <v>0</v>
      </c>
      <c r="QS92" s="39"/>
      <c r="QT92" s="39" t="s">
        <v>2435</v>
      </c>
      <c r="QU92" s="39">
        <v>0</v>
      </c>
      <c r="QV92" s="39">
        <v>0</v>
      </c>
      <c r="QW92" s="39">
        <v>0</v>
      </c>
      <c r="QX92" s="39">
        <v>0</v>
      </c>
      <c r="QY92" s="39">
        <v>0</v>
      </c>
      <c r="QZ92" s="39">
        <v>1</v>
      </c>
      <c r="RA92" s="39">
        <v>0</v>
      </c>
      <c r="RB92" s="39"/>
      <c r="RC92" s="39">
        <v>0</v>
      </c>
      <c r="RD92" s="39">
        <v>0</v>
      </c>
      <c r="RE92" s="39">
        <v>0</v>
      </c>
      <c r="RF92" s="39"/>
      <c r="RG92" s="39">
        <v>0</v>
      </c>
      <c r="RH92" s="39">
        <v>0</v>
      </c>
      <c r="RI92" s="39"/>
      <c r="RJ92" s="39">
        <v>0</v>
      </c>
      <c r="RK92" s="39">
        <v>0</v>
      </c>
      <c r="RL92" s="39"/>
      <c r="RM92" s="39">
        <v>0</v>
      </c>
      <c r="RN92" s="39">
        <v>0</v>
      </c>
      <c r="RO92" s="39"/>
      <c r="RP92" s="39">
        <v>0</v>
      </c>
      <c r="RQ92" s="39"/>
      <c r="RR92" s="39" t="s">
        <v>2841</v>
      </c>
      <c r="RS92" s="39">
        <v>1</v>
      </c>
      <c r="RT92" s="39">
        <v>0</v>
      </c>
      <c r="RU92" s="39">
        <v>1</v>
      </c>
      <c r="RV92" s="39">
        <v>0</v>
      </c>
      <c r="RW92" s="39">
        <v>0</v>
      </c>
      <c r="RX92" s="39">
        <v>0</v>
      </c>
      <c r="RY92" s="39">
        <v>0</v>
      </c>
      <c r="RZ92" s="39">
        <v>0</v>
      </c>
      <c r="SA92" s="39">
        <v>0</v>
      </c>
      <c r="SB92" s="39">
        <v>0</v>
      </c>
      <c r="SC92" s="39">
        <v>0</v>
      </c>
      <c r="SD92" s="39">
        <v>0</v>
      </c>
      <c r="SE92" s="39">
        <v>0</v>
      </c>
      <c r="SF92" s="39">
        <v>0</v>
      </c>
      <c r="SG92" s="39"/>
      <c r="SH92" s="39"/>
      <c r="SI92" s="39" t="s">
        <v>2435</v>
      </c>
      <c r="SJ92" s="39">
        <v>0</v>
      </c>
      <c r="SK92" s="39">
        <v>0</v>
      </c>
      <c r="SL92" s="39">
        <v>0</v>
      </c>
      <c r="SM92" s="39">
        <v>0</v>
      </c>
      <c r="SN92" s="39">
        <v>0</v>
      </c>
      <c r="SO92" s="39">
        <v>0</v>
      </c>
      <c r="SP92" s="39">
        <v>0</v>
      </c>
      <c r="SQ92" s="39">
        <v>0</v>
      </c>
      <c r="SR92" s="39">
        <v>0</v>
      </c>
      <c r="SS92" s="39">
        <v>1</v>
      </c>
      <c r="ST92" s="39"/>
      <c r="SU92" s="39" t="s">
        <v>2447</v>
      </c>
      <c r="SV92" s="39">
        <v>1</v>
      </c>
      <c r="SW92" s="39">
        <v>0</v>
      </c>
      <c r="SX92" s="39">
        <v>0</v>
      </c>
      <c r="SY92" s="39">
        <v>0</v>
      </c>
      <c r="SZ92" s="39">
        <v>0</v>
      </c>
      <c r="TA92" s="39"/>
      <c r="TB92" s="39"/>
      <c r="TC92" s="39"/>
      <c r="TD92" s="39">
        <v>1</v>
      </c>
      <c r="TE92" s="39" t="s">
        <v>4537</v>
      </c>
      <c r="TF92" s="39">
        <v>1</v>
      </c>
      <c r="TG92" s="39"/>
      <c r="TH92" s="39" t="s">
        <v>2573</v>
      </c>
      <c r="TI92" s="39">
        <v>1</v>
      </c>
      <c r="TJ92" s="39">
        <v>0</v>
      </c>
      <c r="TK92" s="39">
        <v>0</v>
      </c>
      <c r="TL92" s="39">
        <v>0</v>
      </c>
      <c r="TM92" s="39">
        <v>0</v>
      </c>
      <c r="TN92" s="39">
        <v>0</v>
      </c>
      <c r="TO92" s="39">
        <v>0</v>
      </c>
      <c r="TP92" s="39">
        <v>0</v>
      </c>
      <c r="TQ92" s="39"/>
      <c r="TR92" s="39">
        <v>0</v>
      </c>
      <c r="TS92" s="39" t="s">
        <v>383</v>
      </c>
      <c r="TT92" s="39" t="s">
        <v>383</v>
      </c>
      <c r="TU92" s="39" t="s">
        <v>383</v>
      </c>
      <c r="TV92" s="39" t="s">
        <v>383</v>
      </c>
      <c r="TW92" s="39" t="s">
        <v>383</v>
      </c>
      <c r="TX92" s="39" t="s">
        <v>383</v>
      </c>
      <c r="TY92" s="39" t="s">
        <v>383</v>
      </c>
      <c r="TZ92" s="39" t="s">
        <v>383</v>
      </c>
      <c r="UA92" s="39" t="s">
        <v>383</v>
      </c>
      <c r="UB92" s="39" t="s">
        <v>383</v>
      </c>
      <c r="UC92" s="39"/>
      <c r="UD92" s="39">
        <v>0</v>
      </c>
      <c r="UE92" s="39" t="s">
        <v>383</v>
      </c>
      <c r="UF92" s="39" t="s">
        <v>383</v>
      </c>
      <c r="UG92" s="39" t="s">
        <v>383</v>
      </c>
      <c r="UH92" s="39" t="s">
        <v>383</v>
      </c>
      <c r="UI92" s="39" t="s">
        <v>383</v>
      </c>
      <c r="UJ92" s="39" t="s">
        <v>383</v>
      </c>
      <c r="UK92" s="39" t="s">
        <v>383</v>
      </c>
      <c r="UL92" s="39" t="s">
        <v>383</v>
      </c>
      <c r="UM92" s="39" t="s">
        <v>383</v>
      </c>
      <c r="UN92" s="39" t="s">
        <v>383</v>
      </c>
      <c r="UO92" s="39" t="s">
        <v>383</v>
      </c>
      <c r="UP92" s="39" t="s">
        <v>383</v>
      </c>
      <c r="UQ92" s="39" t="s">
        <v>383</v>
      </c>
      <c r="UR92" s="39" t="s">
        <v>383</v>
      </c>
      <c r="US92" s="39" t="s">
        <v>383</v>
      </c>
      <c r="UT92" s="39" t="s">
        <v>383</v>
      </c>
      <c r="UU92" s="39" t="s">
        <v>383</v>
      </c>
      <c r="UV92" s="39" t="s">
        <v>383</v>
      </c>
      <c r="UW92" s="39" t="s">
        <v>383</v>
      </c>
      <c r="UX92" s="39" t="s">
        <v>383</v>
      </c>
      <c r="UY92" s="39" t="s">
        <v>383</v>
      </c>
      <c r="UZ92" s="39" t="s">
        <v>383</v>
      </c>
      <c r="VA92" s="39">
        <v>0</v>
      </c>
      <c r="VB92" s="39" t="s">
        <v>383</v>
      </c>
      <c r="VC92" s="39" t="s">
        <v>383</v>
      </c>
      <c r="VD92" s="39" t="s">
        <v>383</v>
      </c>
      <c r="VE92" s="39" t="s">
        <v>383</v>
      </c>
      <c r="VF92" s="39" t="s">
        <v>383</v>
      </c>
      <c r="VG92" s="39" t="s">
        <v>383</v>
      </c>
      <c r="VH92" s="39"/>
      <c r="VI92" s="39">
        <v>1</v>
      </c>
      <c r="VJ92" s="39">
        <v>1</v>
      </c>
      <c r="VK92" s="39">
        <v>5</v>
      </c>
      <c r="VL92" s="39"/>
      <c r="VM92" s="39">
        <v>0</v>
      </c>
      <c r="VN92" s="39">
        <v>0</v>
      </c>
      <c r="VO92" s="39"/>
      <c r="VP92" s="39">
        <v>0</v>
      </c>
      <c r="VQ92" s="39">
        <v>0</v>
      </c>
      <c r="VR92" s="39">
        <v>0</v>
      </c>
      <c r="VS92" s="39">
        <v>0</v>
      </c>
      <c r="VT92" s="39"/>
      <c r="VU92" s="39">
        <v>0</v>
      </c>
      <c r="VV92" s="39"/>
      <c r="VW92" s="39" t="s">
        <v>2720</v>
      </c>
      <c r="VX92" s="39">
        <v>0</v>
      </c>
      <c r="VY92" s="39">
        <v>1</v>
      </c>
      <c r="VZ92" s="39">
        <v>0</v>
      </c>
      <c r="WA92" s="39">
        <v>0</v>
      </c>
      <c r="WB92" s="39">
        <v>0</v>
      </c>
      <c r="WC92" s="39">
        <v>0</v>
      </c>
      <c r="WD92" s="39">
        <v>0</v>
      </c>
      <c r="WE92" s="39">
        <v>0</v>
      </c>
      <c r="WF92" s="39">
        <v>0</v>
      </c>
      <c r="WG92" s="39">
        <v>0</v>
      </c>
      <c r="WH92" s="39">
        <v>0</v>
      </c>
      <c r="WI92" s="39">
        <v>0</v>
      </c>
      <c r="WJ92" s="39">
        <v>0</v>
      </c>
      <c r="WK92" s="39">
        <v>0</v>
      </c>
      <c r="WL92" s="39"/>
      <c r="WM92" s="39"/>
      <c r="WN92" s="39"/>
      <c r="WO92" s="39">
        <f t="shared" ref="WO92:WO113" si="9">SUM(VX92+VY92+VZ92+WC92)</f>
        <v>1</v>
      </c>
      <c r="WP92" s="39" t="s">
        <v>2593</v>
      </c>
      <c r="WQ92" s="39"/>
      <c r="WR92" s="39" t="s">
        <v>2435</v>
      </c>
      <c r="WS92" s="39">
        <v>0</v>
      </c>
      <c r="WT92" s="39">
        <v>0</v>
      </c>
      <c r="WU92" s="39">
        <v>0</v>
      </c>
      <c r="WV92" s="39">
        <v>0</v>
      </c>
      <c r="WW92" s="39">
        <v>0</v>
      </c>
      <c r="WX92" s="39">
        <v>0</v>
      </c>
      <c r="WY92" s="39">
        <v>0</v>
      </c>
      <c r="WZ92" s="39">
        <v>0</v>
      </c>
      <c r="XA92" s="39">
        <v>0</v>
      </c>
      <c r="XB92" s="39">
        <v>1</v>
      </c>
      <c r="XC92" s="39">
        <v>0</v>
      </c>
      <c r="XD92" s="39"/>
      <c r="XE92" s="39"/>
      <c r="XF92" s="39">
        <f t="shared" ref="XF92:XF98" si="10">SUM(WS92+WT92)</f>
        <v>0</v>
      </c>
      <c r="XG92" s="39" t="s">
        <v>2447</v>
      </c>
      <c r="XH92" s="39">
        <v>1</v>
      </c>
      <c r="XI92" s="39">
        <v>0</v>
      </c>
      <c r="XJ92" s="39">
        <v>0</v>
      </c>
      <c r="XK92" s="39">
        <v>0</v>
      </c>
      <c r="XL92" s="39">
        <v>0</v>
      </c>
      <c r="XM92" s="39"/>
      <c r="XN92" s="39"/>
      <c r="XO92" s="57" t="e">
        <f>SUM(XF92+WO92+VA92+UD92+TR92+TD92+#REF!)</f>
        <v>#REF!</v>
      </c>
      <c r="XP92" s="57">
        <v>3</v>
      </c>
      <c r="XQ92" s="56">
        <v>0</v>
      </c>
    </row>
    <row r="93" spans="1:641" ht="15" customHeight="1" x14ac:dyDescent="0.2">
      <c r="A93" s="39" t="s">
        <v>383</v>
      </c>
      <c r="B93" s="39" t="s">
        <v>1469</v>
      </c>
      <c r="C93" s="52" t="s">
        <v>1527</v>
      </c>
      <c r="D93" s="39" t="s">
        <v>4508</v>
      </c>
      <c r="E93" s="52" t="s">
        <v>4328</v>
      </c>
      <c r="F93" s="52" t="s">
        <v>4538</v>
      </c>
      <c r="G93" s="79">
        <v>9.1642890000000001</v>
      </c>
      <c r="H93" s="79">
        <v>-79.148122999999998</v>
      </c>
      <c r="I93" s="52">
        <v>9.1644240000000003</v>
      </c>
      <c r="J93" s="52">
        <v>-79.147976</v>
      </c>
      <c r="K93" s="79">
        <v>-79.148122999999998</v>
      </c>
      <c r="L93" s="80">
        <v>1.3999999761599999</v>
      </c>
      <c r="M93" s="40">
        <v>16</v>
      </c>
      <c r="N93" s="39"/>
      <c r="O93" s="41">
        <v>8</v>
      </c>
      <c r="P93" s="39" t="s">
        <v>4539</v>
      </c>
      <c r="Q93" s="39">
        <v>0</v>
      </c>
      <c r="R93" s="41">
        <v>53</v>
      </c>
      <c r="S93" s="39">
        <v>2</v>
      </c>
      <c r="T93" s="39">
        <v>2</v>
      </c>
      <c r="U93" s="39" t="s">
        <v>2865</v>
      </c>
      <c r="V93" s="39" t="s">
        <v>4540</v>
      </c>
      <c r="W93" s="39" t="s">
        <v>2598</v>
      </c>
      <c r="X93" s="39" t="s">
        <v>383</v>
      </c>
      <c r="Y93" s="39" t="s">
        <v>4541</v>
      </c>
      <c r="Z93" s="39">
        <v>1</v>
      </c>
      <c r="AA93" s="39">
        <v>0</v>
      </c>
      <c r="AB93" s="39">
        <v>0</v>
      </c>
      <c r="AC93" s="39">
        <v>0</v>
      </c>
      <c r="AD93" s="39">
        <v>0</v>
      </c>
      <c r="AE93" s="39">
        <v>0</v>
      </c>
      <c r="AF93" s="39">
        <v>0</v>
      </c>
      <c r="AG93" s="39" t="s">
        <v>2598</v>
      </c>
      <c r="AH93" s="39" t="s">
        <v>383</v>
      </c>
      <c r="AI93" s="39">
        <v>1</v>
      </c>
      <c r="AJ93" s="39">
        <v>0</v>
      </c>
      <c r="AK93" s="39">
        <v>0</v>
      </c>
      <c r="AL93" s="39">
        <v>0</v>
      </c>
      <c r="AM93" s="39">
        <v>0</v>
      </c>
      <c r="AN93" s="39">
        <v>0</v>
      </c>
      <c r="AO93" s="39">
        <v>0</v>
      </c>
      <c r="AP93" s="39" t="s">
        <v>4542</v>
      </c>
      <c r="AQ93" s="39">
        <v>0</v>
      </c>
      <c r="AR93" s="39"/>
      <c r="AS93" s="39">
        <v>3</v>
      </c>
      <c r="AT93" s="39">
        <v>3</v>
      </c>
      <c r="AU93" s="39">
        <v>3</v>
      </c>
      <c r="AV93" s="39"/>
      <c r="AW93" s="39">
        <v>1</v>
      </c>
      <c r="AX93" s="39" t="s">
        <v>383</v>
      </c>
      <c r="AY93" s="39">
        <v>1</v>
      </c>
      <c r="AZ93" s="39">
        <v>0</v>
      </c>
      <c r="BA93" s="39">
        <v>0</v>
      </c>
      <c r="BB93" s="39">
        <v>0</v>
      </c>
      <c r="BC93" s="39"/>
      <c r="BD93" s="39">
        <v>2</v>
      </c>
      <c r="BE93" s="39" t="s">
        <v>383</v>
      </c>
      <c r="BF93" s="39">
        <v>0</v>
      </c>
      <c r="BG93" s="39">
        <v>1</v>
      </c>
      <c r="BH93" s="39">
        <v>0</v>
      </c>
      <c r="BI93" s="39">
        <v>0</v>
      </c>
      <c r="BJ93" s="39"/>
      <c r="BK93" s="39">
        <v>4</v>
      </c>
      <c r="BL93" s="39">
        <v>1</v>
      </c>
      <c r="BM93" s="64" t="s">
        <v>383</v>
      </c>
      <c r="BN93" s="39">
        <v>1</v>
      </c>
      <c r="BO93" s="39">
        <v>0</v>
      </c>
      <c r="BP93" s="39">
        <v>0</v>
      </c>
      <c r="BQ93" s="39">
        <v>0</v>
      </c>
      <c r="BR93" s="39">
        <v>0</v>
      </c>
      <c r="BS93" s="39">
        <v>0</v>
      </c>
      <c r="BT93" s="39">
        <v>0</v>
      </c>
      <c r="BU93" s="39"/>
      <c r="BV93" s="39">
        <v>3</v>
      </c>
      <c r="BW93" s="39">
        <v>3</v>
      </c>
      <c r="BX93" s="39"/>
      <c r="BY93" s="39">
        <v>0</v>
      </c>
      <c r="BZ93" s="39">
        <v>0</v>
      </c>
      <c r="CA93" s="39">
        <v>1</v>
      </c>
      <c r="CB93" s="39">
        <v>0</v>
      </c>
      <c r="CC93" s="39"/>
      <c r="CD93" s="39">
        <v>4</v>
      </c>
      <c r="CE93" s="39">
        <v>1</v>
      </c>
      <c r="CF93" s="39"/>
      <c r="CG93" s="39">
        <v>2</v>
      </c>
      <c r="CH93" s="39"/>
      <c r="CI93" s="39">
        <v>3</v>
      </c>
      <c r="CJ93" s="39">
        <v>3</v>
      </c>
      <c r="CK93" s="39"/>
      <c r="CL93" s="39" t="s">
        <v>2404</v>
      </c>
      <c r="CM93" s="39"/>
      <c r="CN93" s="39">
        <v>1</v>
      </c>
      <c r="CO93" s="39">
        <v>1</v>
      </c>
      <c r="CP93" s="39">
        <v>0</v>
      </c>
      <c r="CQ93" s="39"/>
      <c r="CR93" s="39">
        <v>0</v>
      </c>
      <c r="CS93" s="39"/>
      <c r="CT93" s="39">
        <v>0</v>
      </c>
      <c r="CU93" s="39">
        <v>1</v>
      </c>
      <c r="CV93" s="39">
        <v>0</v>
      </c>
      <c r="CW93" s="39"/>
      <c r="CX93" s="39">
        <v>0</v>
      </c>
      <c r="CY93" s="39">
        <v>1</v>
      </c>
      <c r="CZ93" s="39">
        <v>2</v>
      </c>
      <c r="DA93" s="39">
        <v>0</v>
      </c>
      <c r="DB93" s="39"/>
      <c r="DC93" s="39">
        <v>0</v>
      </c>
      <c r="DD93" s="39"/>
      <c r="DE93" s="39">
        <v>1</v>
      </c>
      <c r="DF93" s="39">
        <v>1</v>
      </c>
      <c r="DG93" s="39">
        <v>1</v>
      </c>
      <c r="DH93" s="39">
        <v>1</v>
      </c>
      <c r="DI93" s="39">
        <v>0</v>
      </c>
      <c r="DJ93" s="39"/>
      <c r="DK93" s="39"/>
      <c r="DL93" s="39">
        <v>0</v>
      </c>
      <c r="DM93" s="39"/>
      <c r="DN93" s="39">
        <v>0</v>
      </c>
      <c r="DO93" s="39"/>
      <c r="DP93" s="39">
        <v>1</v>
      </c>
      <c r="DQ93" s="39">
        <v>4</v>
      </c>
      <c r="DR93" s="39">
        <v>1</v>
      </c>
      <c r="DS93" s="39">
        <v>1</v>
      </c>
      <c r="DT93" s="39">
        <v>1</v>
      </c>
      <c r="DU93" s="39">
        <v>1</v>
      </c>
      <c r="DV93" s="39">
        <v>0</v>
      </c>
      <c r="DW93" s="39"/>
      <c r="DX93" s="39">
        <v>0</v>
      </c>
      <c r="DY93" s="39"/>
      <c r="DZ93" s="39">
        <v>1</v>
      </c>
      <c r="EA93" s="39" t="s">
        <v>3662</v>
      </c>
      <c r="EB93" s="39">
        <v>1</v>
      </c>
      <c r="EC93" s="39">
        <v>0</v>
      </c>
      <c r="ED93" s="39"/>
      <c r="EE93" s="39"/>
      <c r="EF93" s="39">
        <v>1</v>
      </c>
      <c r="EG93" s="39" t="s">
        <v>2692</v>
      </c>
      <c r="EH93" s="39">
        <v>0</v>
      </c>
      <c r="EI93" s="39" t="s">
        <v>383</v>
      </c>
      <c r="EJ93" s="39" t="s">
        <v>383</v>
      </c>
      <c r="EK93" s="39" t="s">
        <v>383</v>
      </c>
      <c r="EL93" s="39" t="s">
        <v>383</v>
      </c>
      <c r="EM93" s="39" t="s">
        <v>383</v>
      </c>
      <c r="EN93" s="39" t="s">
        <v>383</v>
      </c>
      <c r="EO93" s="39">
        <v>1</v>
      </c>
      <c r="EP93" s="39" t="s">
        <v>2413</v>
      </c>
      <c r="EQ93" s="39" t="s">
        <v>2413</v>
      </c>
      <c r="ER93" s="39" t="s">
        <v>2462</v>
      </c>
      <c r="ES93" s="39" t="s">
        <v>2500</v>
      </c>
      <c r="ET93" s="39" t="s">
        <v>2469</v>
      </c>
      <c r="EU93" s="39" t="s">
        <v>383</v>
      </c>
      <c r="EV93" s="39">
        <v>0</v>
      </c>
      <c r="EW93" s="39" t="s">
        <v>383</v>
      </c>
      <c r="EX93" s="39" t="s">
        <v>383</v>
      </c>
      <c r="EY93" s="39" t="s">
        <v>383</v>
      </c>
      <c r="EZ93" s="39" t="s">
        <v>383</v>
      </c>
      <c r="FA93" s="39" t="s">
        <v>383</v>
      </c>
      <c r="FB93" s="39" t="s">
        <v>383</v>
      </c>
      <c r="FC93" s="39">
        <v>0</v>
      </c>
      <c r="FD93" s="39" t="s">
        <v>383</v>
      </c>
      <c r="FE93" s="39" t="s">
        <v>383</v>
      </c>
      <c r="FF93" s="39" t="s">
        <v>383</v>
      </c>
      <c r="FG93" s="39" t="s">
        <v>383</v>
      </c>
      <c r="FH93" s="39" t="s">
        <v>383</v>
      </c>
      <c r="FI93" s="39" t="s">
        <v>383</v>
      </c>
      <c r="FJ93" s="39">
        <v>1</v>
      </c>
      <c r="FK93" s="39" t="s">
        <v>2498</v>
      </c>
      <c r="FL93" s="39" t="s">
        <v>2498</v>
      </c>
      <c r="FM93" s="39" t="s">
        <v>2466</v>
      </c>
      <c r="FN93" s="39" t="s">
        <v>2500</v>
      </c>
      <c r="FO93" s="39" t="s">
        <v>2469</v>
      </c>
      <c r="FP93" s="39" t="s">
        <v>383</v>
      </c>
      <c r="FQ93" s="39">
        <v>1</v>
      </c>
      <c r="FR93" s="39" t="s">
        <v>2409</v>
      </c>
      <c r="FS93" s="39" t="s">
        <v>2409</v>
      </c>
      <c r="FT93" s="39" t="s">
        <v>2462</v>
      </c>
      <c r="FU93" s="39" t="s">
        <v>2500</v>
      </c>
      <c r="FV93" s="39" t="s">
        <v>2469</v>
      </c>
      <c r="FW93" s="39" t="s">
        <v>383</v>
      </c>
      <c r="FX93" s="39">
        <v>0</v>
      </c>
      <c r="FY93" s="39" t="s">
        <v>383</v>
      </c>
      <c r="FZ93" s="39" t="s">
        <v>383</v>
      </c>
      <c r="GA93" s="39" t="s">
        <v>383</v>
      </c>
      <c r="GB93" s="39" t="s">
        <v>383</v>
      </c>
      <c r="GC93" s="39" t="s">
        <v>383</v>
      </c>
      <c r="GD93" s="39" t="s">
        <v>383</v>
      </c>
      <c r="GE93" s="39">
        <v>0</v>
      </c>
      <c r="GF93" s="39" t="s">
        <v>383</v>
      </c>
      <c r="GG93" s="39" t="s">
        <v>383</v>
      </c>
      <c r="GH93" s="39" t="s">
        <v>383</v>
      </c>
      <c r="GI93" s="39" t="s">
        <v>383</v>
      </c>
      <c r="GJ93" s="39" t="s">
        <v>383</v>
      </c>
      <c r="GK93" s="39" t="s">
        <v>383</v>
      </c>
      <c r="GL93" s="39" t="s">
        <v>383</v>
      </c>
      <c r="GM93" s="39" t="s">
        <v>383</v>
      </c>
      <c r="GN93" s="39" t="s">
        <v>383</v>
      </c>
      <c r="GO93" s="39" t="s">
        <v>383</v>
      </c>
      <c r="GP93" s="39" t="s">
        <v>383</v>
      </c>
      <c r="GQ93" s="39" t="s">
        <v>383</v>
      </c>
      <c r="GR93" s="39" t="s">
        <v>383</v>
      </c>
      <c r="GS93" s="39" t="s">
        <v>383</v>
      </c>
      <c r="GT93" s="39">
        <v>0</v>
      </c>
      <c r="GU93" s="39" t="s">
        <v>383</v>
      </c>
      <c r="GV93" s="39"/>
      <c r="GW93" s="39">
        <v>1</v>
      </c>
      <c r="GX93" s="39">
        <v>10</v>
      </c>
      <c r="GY93" s="39" t="s">
        <v>4543</v>
      </c>
      <c r="GZ93" s="39">
        <v>0</v>
      </c>
      <c r="HA93" s="39" t="s">
        <v>383</v>
      </c>
      <c r="HB93" s="39"/>
      <c r="HC93" s="39">
        <v>0</v>
      </c>
      <c r="HD93" s="39" t="s">
        <v>383</v>
      </c>
      <c r="HE93" s="39"/>
      <c r="HF93" s="39">
        <v>0</v>
      </c>
      <c r="HG93" s="39" t="s">
        <v>383</v>
      </c>
      <c r="HH93" s="39"/>
      <c r="HI93" s="39">
        <v>0</v>
      </c>
      <c r="HJ93" s="39" t="s">
        <v>383</v>
      </c>
      <c r="HK93" s="39"/>
      <c r="HL93" s="39">
        <v>0</v>
      </c>
      <c r="HM93" s="39" t="s">
        <v>383</v>
      </c>
      <c r="HN93" s="39"/>
      <c r="HO93" s="39">
        <v>0</v>
      </c>
      <c r="HP93" s="39" t="s">
        <v>383</v>
      </c>
      <c r="HQ93" s="39">
        <v>0</v>
      </c>
      <c r="HR93" s="39" t="s">
        <v>383</v>
      </c>
      <c r="HS93" s="39">
        <v>0</v>
      </c>
      <c r="HT93" s="39"/>
      <c r="HU93" s="39" t="s">
        <v>383</v>
      </c>
      <c r="HV93" s="39" t="s">
        <v>383</v>
      </c>
      <c r="HW93" s="39"/>
      <c r="HX93" s="39" t="s">
        <v>383</v>
      </c>
      <c r="HY93" s="39" t="s">
        <v>2417</v>
      </c>
      <c r="HZ93" s="39"/>
      <c r="IA93" s="39" t="s">
        <v>1734</v>
      </c>
      <c r="IB93" s="39"/>
      <c r="IC93" s="39">
        <v>0</v>
      </c>
      <c r="ID93" s="39">
        <v>0</v>
      </c>
      <c r="IE93" s="39" t="s">
        <v>383</v>
      </c>
      <c r="IF93" s="39" t="s">
        <v>383</v>
      </c>
      <c r="IG93" s="39">
        <v>1</v>
      </c>
      <c r="IH93" s="39">
        <v>16</v>
      </c>
      <c r="II93" s="39">
        <v>0</v>
      </c>
      <c r="IJ93" s="39">
        <v>1</v>
      </c>
      <c r="IK93" s="39">
        <v>1</v>
      </c>
      <c r="IL93" s="39">
        <v>0</v>
      </c>
      <c r="IM93" s="39">
        <v>0</v>
      </c>
      <c r="IN93" s="39" t="s">
        <v>383</v>
      </c>
      <c r="IO93" s="39" t="s">
        <v>383</v>
      </c>
      <c r="IP93" s="39" t="s">
        <v>383</v>
      </c>
      <c r="IQ93" s="39">
        <v>0</v>
      </c>
      <c r="IR93" s="39">
        <v>0</v>
      </c>
      <c r="IS93" s="39" t="s">
        <v>383</v>
      </c>
      <c r="IT93" s="39" t="s">
        <v>383</v>
      </c>
      <c r="IU93" s="39" t="s">
        <v>383</v>
      </c>
      <c r="IV93" s="39">
        <v>0</v>
      </c>
      <c r="IW93" s="39">
        <v>0</v>
      </c>
      <c r="IX93" s="39" t="s">
        <v>383</v>
      </c>
      <c r="IY93" s="39" t="s">
        <v>383</v>
      </c>
      <c r="IZ93" s="39" t="s">
        <v>383</v>
      </c>
      <c r="JA93" s="39">
        <v>0</v>
      </c>
      <c r="JB93" s="39">
        <v>0</v>
      </c>
      <c r="JC93" s="39" t="s">
        <v>383</v>
      </c>
      <c r="JD93" s="39" t="s">
        <v>383</v>
      </c>
      <c r="JE93" s="39" t="s">
        <v>383</v>
      </c>
      <c r="JF93" s="39">
        <v>0</v>
      </c>
      <c r="JG93" s="39">
        <v>0</v>
      </c>
      <c r="JH93" s="39" t="s">
        <v>383</v>
      </c>
      <c r="JI93" s="39" t="s">
        <v>383</v>
      </c>
      <c r="JJ93" s="39">
        <v>0</v>
      </c>
      <c r="JK93" s="39">
        <v>0</v>
      </c>
      <c r="JL93" s="39" t="s">
        <v>383</v>
      </c>
      <c r="JM93" s="39" t="s">
        <v>383</v>
      </c>
      <c r="JN93" s="39" t="s">
        <v>4440</v>
      </c>
      <c r="JO93" s="39">
        <v>1</v>
      </c>
      <c r="JP93" s="39">
        <v>2</v>
      </c>
      <c r="JQ93" s="39">
        <v>2</v>
      </c>
      <c r="JR93" s="39">
        <v>1</v>
      </c>
      <c r="JS93" s="39">
        <v>1</v>
      </c>
      <c r="JT93" s="39">
        <v>0</v>
      </c>
      <c r="JU93" s="39">
        <v>0</v>
      </c>
      <c r="JV93" s="39">
        <v>1</v>
      </c>
      <c r="JW93" s="39">
        <v>1</v>
      </c>
      <c r="JX93" s="39">
        <v>2</v>
      </c>
      <c r="JY93" s="39">
        <v>0</v>
      </c>
      <c r="JZ93" s="39">
        <v>2</v>
      </c>
      <c r="KA93" s="39">
        <v>2</v>
      </c>
      <c r="KB93" s="39">
        <v>1</v>
      </c>
      <c r="KC93" s="39">
        <v>1</v>
      </c>
      <c r="KD93" s="39">
        <v>2</v>
      </c>
      <c r="KE93" s="39">
        <v>0.5</v>
      </c>
      <c r="KF93" s="39">
        <v>10</v>
      </c>
      <c r="KG93" s="39" t="s">
        <v>4544</v>
      </c>
      <c r="KH93" s="39">
        <v>0</v>
      </c>
      <c r="KI93" s="39"/>
      <c r="KJ93" s="39"/>
      <c r="KK93" s="39">
        <v>0</v>
      </c>
      <c r="KL93" s="39"/>
      <c r="KM93" s="39"/>
      <c r="KN93" s="39">
        <v>0</v>
      </c>
      <c r="KO93" s="39"/>
      <c r="KP93" s="39"/>
      <c r="KQ93" s="39">
        <v>1</v>
      </c>
      <c r="KR93" s="39">
        <v>5</v>
      </c>
      <c r="KS93" s="39" t="s">
        <v>2473</v>
      </c>
      <c r="KT93" s="39" t="s">
        <v>4357</v>
      </c>
      <c r="KU93" s="39">
        <v>0</v>
      </c>
      <c r="KV93" s="39">
        <v>0</v>
      </c>
      <c r="KW93" s="39">
        <v>0</v>
      </c>
      <c r="KX93" s="39">
        <v>0</v>
      </c>
      <c r="KY93" s="39">
        <v>0</v>
      </c>
      <c r="KZ93" s="39">
        <v>0</v>
      </c>
      <c r="LA93" s="39">
        <v>0</v>
      </c>
      <c r="LB93" s="39">
        <v>1</v>
      </c>
      <c r="LC93" s="39">
        <v>0</v>
      </c>
      <c r="LD93" s="39"/>
      <c r="LE93" s="39">
        <v>4</v>
      </c>
      <c r="LF93" s="39">
        <v>0</v>
      </c>
      <c r="LG93" s="39">
        <v>0</v>
      </c>
      <c r="LH93" s="39">
        <v>0</v>
      </c>
      <c r="LI93" s="39">
        <v>1</v>
      </c>
      <c r="LJ93" s="39" t="s">
        <v>631</v>
      </c>
      <c r="LK93" s="39" t="s">
        <v>2421</v>
      </c>
      <c r="LL93" s="39">
        <v>1</v>
      </c>
      <c r="LM93" s="39">
        <v>0</v>
      </c>
      <c r="LN93" s="39">
        <v>0</v>
      </c>
      <c r="LO93" s="39">
        <v>0</v>
      </c>
      <c r="LP93" s="39">
        <v>0</v>
      </c>
      <c r="LQ93" s="39"/>
      <c r="LR93" s="39">
        <v>1</v>
      </c>
      <c r="LS93" s="39"/>
      <c r="LT93" s="39">
        <v>1</v>
      </c>
      <c r="LU93" s="39" t="s">
        <v>2671</v>
      </c>
      <c r="LV93" s="39">
        <v>1</v>
      </c>
      <c r="LW93" s="39">
        <v>0</v>
      </c>
      <c r="LX93" s="39">
        <v>0</v>
      </c>
      <c r="LY93" s="39"/>
      <c r="LZ93" s="39">
        <v>1</v>
      </c>
      <c r="MA93" s="39">
        <v>1</v>
      </c>
      <c r="MB93" s="39">
        <v>0</v>
      </c>
      <c r="MC93" s="39">
        <v>1</v>
      </c>
      <c r="MD93" s="39">
        <v>0</v>
      </c>
      <c r="ME93" s="39">
        <v>1</v>
      </c>
      <c r="MF93" s="39"/>
      <c r="MG93" s="39">
        <v>1</v>
      </c>
      <c r="MH93" s="39"/>
      <c r="MI93" s="39">
        <v>1</v>
      </c>
      <c r="MJ93" s="39"/>
      <c r="MK93" s="39">
        <v>1</v>
      </c>
      <c r="ML93" s="39">
        <v>1</v>
      </c>
      <c r="MM93" s="39">
        <v>1</v>
      </c>
      <c r="MN93" s="39">
        <v>0</v>
      </c>
      <c r="MO93" s="39"/>
      <c r="MP93" s="39"/>
      <c r="MQ93" s="39">
        <v>0</v>
      </c>
      <c r="MR93" s="39">
        <v>0</v>
      </c>
      <c r="MS93" s="39"/>
      <c r="MT93" s="39"/>
      <c r="MU93" s="39"/>
      <c r="MV93" s="39">
        <v>1</v>
      </c>
      <c r="MW93" s="39" t="s">
        <v>4522</v>
      </c>
      <c r="MX93" s="39">
        <v>1</v>
      </c>
      <c r="MY93" s="39">
        <v>0</v>
      </c>
      <c r="MZ93" s="39">
        <v>0</v>
      </c>
      <c r="NA93" s="39">
        <v>0</v>
      </c>
      <c r="NB93" s="39">
        <v>1</v>
      </c>
      <c r="NC93" s="39">
        <v>0</v>
      </c>
      <c r="ND93" s="39">
        <v>0</v>
      </c>
      <c r="NE93" s="39">
        <v>0</v>
      </c>
      <c r="NF93" s="39">
        <v>0</v>
      </c>
      <c r="NG93" s="39" t="s">
        <v>4545</v>
      </c>
      <c r="NH93" s="39" t="s">
        <v>3543</v>
      </c>
      <c r="NI93" s="39"/>
      <c r="NJ93" s="39" t="s">
        <v>4546</v>
      </c>
      <c r="NK93" s="39" t="s">
        <v>4547</v>
      </c>
      <c r="NL93" s="39" t="s">
        <v>4548</v>
      </c>
      <c r="NM93" s="39">
        <v>1</v>
      </c>
      <c r="NN93" s="39" t="s">
        <v>4549</v>
      </c>
      <c r="NO93" s="39" t="s">
        <v>4550</v>
      </c>
      <c r="NP93" s="39">
        <v>7</v>
      </c>
      <c r="NQ93" s="39" t="s">
        <v>2833</v>
      </c>
      <c r="NR93" s="39" t="s">
        <v>4551</v>
      </c>
      <c r="NS93" s="39" t="s">
        <v>2418</v>
      </c>
      <c r="NT93" s="39"/>
      <c r="NU93" s="39"/>
      <c r="NV93" s="39"/>
      <c r="NW93" s="39">
        <v>0</v>
      </c>
      <c r="NX93" s="39"/>
      <c r="NY93" s="39">
        <v>0</v>
      </c>
      <c r="NZ93" s="39">
        <v>0</v>
      </c>
      <c r="OA93" s="39" t="s">
        <v>2760</v>
      </c>
      <c r="OB93" s="39">
        <v>0</v>
      </c>
      <c r="OC93" s="39">
        <v>0</v>
      </c>
      <c r="OD93" s="39">
        <v>0</v>
      </c>
      <c r="OE93" s="39">
        <v>0</v>
      </c>
      <c r="OF93" s="39">
        <v>0</v>
      </c>
      <c r="OG93" s="39">
        <v>0</v>
      </c>
      <c r="OH93" s="39">
        <v>1</v>
      </c>
      <c r="OI93" s="39">
        <v>0</v>
      </c>
      <c r="OJ93" s="39"/>
      <c r="OK93" s="39" t="s">
        <v>383</v>
      </c>
      <c r="OL93" s="39"/>
      <c r="OM93" s="39" t="s">
        <v>383</v>
      </c>
      <c r="ON93" s="39" t="s">
        <v>383</v>
      </c>
      <c r="OO93" s="39" t="s">
        <v>383</v>
      </c>
      <c r="OP93" s="39" t="s">
        <v>383</v>
      </c>
      <c r="OQ93" s="39" t="s">
        <v>383</v>
      </c>
      <c r="OR93" s="39" t="s">
        <v>383</v>
      </c>
      <c r="OS93" s="39" t="s">
        <v>383</v>
      </c>
      <c r="OT93" s="39" t="s">
        <v>383</v>
      </c>
      <c r="OU93" s="39" t="s">
        <v>383</v>
      </c>
      <c r="OV93" s="39" t="s">
        <v>383</v>
      </c>
      <c r="OW93" s="39" t="s">
        <v>383</v>
      </c>
      <c r="OX93" s="39"/>
      <c r="OY93" s="39"/>
      <c r="OZ93" s="39" t="s">
        <v>383</v>
      </c>
      <c r="PA93" s="39" t="s">
        <v>383</v>
      </c>
      <c r="PB93" s="39" t="s">
        <v>383</v>
      </c>
      <c r="PC93" s="39" t="s">
        <v>383</v>
      </c>
      <c r="PD93" s="39" t="s">
        <v>383</v>
      </c>
      <c r="PE93" s="39" t="s">
        <v>383</v>
      </c>
      <c r="PF93" s="39" t="s">
        <v>383</v>
      </c>
      <c r="PG93" s="39" t="s">
        <v>383</v>
      </c>
      <c r="PH93" s="39"/>
      <c r="PI93" s="39" t="s">
        <v>383</v>
      </c>
      <c r="PJ93" s="39" t="s">
        <v>383</v>
      </c>
      <c r="PK93" s="39" t="s">
        <v>383</v>
      </c>
      <c r="PL93" s="39" t="s">
        <v>383</v>
      </c>
      <c r="PM93" s="39" t="s">
        <v>383</v>
      </c>
      <c r="PN93" s="39" t="s">
        <v>383</v>
      </c>
      <c r="PO93" s="39" t="s">
        <v>383</v>
      </c>
      <c r="PP93" s="39" t="s">
        <v>383</v>
      </c>
      <c r="PQ93" s="39" t="s">
        <v>383</v>
      </c>
      <c r="PR93" s="39" t="s">
        <v>383</v>
      </c>
      <c r="PS93" s="39" t="s">
        <v>383</v>
      </c>
      <c r="PT93" s="39"/>
      <c r="PU93" s="39"/>
      <c r="PV93" s="39"/>
      <c r="PW93" s="39" t="s">
        <v>383</v>
      </c>
      <c r="PX93" s="39"/>
      <c r="PY93" s="39"/>
      <c r="PZ93" s="39" t="s">
        <v>383</v>
      </c>
      <c r="QA93" s="39" t="s">
        <v>383</v>
      </c>
      <c r="QB93" s="39"/>
      <c r="QC93" s="39"/>
      <c r="QD93" s="39" t="s">
        <v>383</v>
      </c>
      <c r="QE93" s="39" t="s">
        <v>383</v>
      </c>
      <c r="QF93" s="39" t="s">
        <v>383</v>
      </c>
      <c r="QG93" s="39" t="s">
        <v>383</v>
      </c>
      <c r="QH93" s="39" t="s">
        <v>383</v>
      </c>
      <c r="QI93" s="39" t="s">
        <v>383</v>
      </c>
      <c r="QJ93" s="39" t="s">
        <v>383</v>
      </c>
      <c r="QK93" s="39" t="s">
        <v>383</v>
      </c>
      <c r="QL93" s="39"/>
      <c r="QM93" s="39" t="s">
        <v>383</v>
      </c>
      <c r="QN93" s="39" t="s">
        <v>383</v>
      </c>
      <c r="QO93" s="39" t="s">
        <v>383</v>
      </c>
      <c r="QP93" s="39" t="s">
        <v>383</v>
      </c>
      <c r="QQ93" s="39" t="s">
        <v>383</v>
      </c>
      <c r="QR93" s="39" t="s">
        <v>383</v>
      </c>
      <c r="QS93" s="39"/>
      <c r="QT93" s="39" t="s">
        <v>383</v>
      </c>
      <c r="QU93" s="39" t="s">
        <v>383</v>
      </c>
      <c r="QV93" s="39" t="s">
        <v>383</v>
      </c>
      <c r="QW93" s="39" t="s">
        <v>383</v>
      </c>
      <c r="QX93" s="39" t="s">
        <v>383</v>
      </c>
      <c r="QY93" s="39" t="s">
        <v>383</v>
      </c>
      <c r="QZ93" s="39" t="s">
        <v>383</v>
      </c>
      <c r="RA93" s="39" t="s">
        <v>383</v>
      </c>
      <c r="RB93" s="39"/>
      <c r="RC93" s="39" t="s">
        <v>383</v>
      </c>
      <c r="RD93" s="39" t="s">
        <v>383</v>
      </c>
      <c r="RE93" s="39" t="s">
        <v>383</v>
      </c>
      <c r="RF93" s="39"/>
      <c r="RG93" s="39" t="s">
        <v>383</v>
      </c>
      <c r="RH93" s="39" t="s">
        <v>383</v>
      </c>
      <c r="RI93" s="39"/>
      <c r="RJ93" s="39" t="s">
        <v>383</v>
      </c>
      <c r="RK93" s="39" t="s">
        <v>383</v>
      </c>
      <c r="RL93" s="39"/>
      <c r="RM93" s="39" t="s">
        <v>383</v>
      </c>
      <c r="RN93" s="39" t="s">
        <v>383</v>
      </c>
      <c r="RO93" s="39"/>
      <c r="RP93" s="39" t="s">
        <v>383</v>
      </c>
      <c r="RQ93" s="39"/>
      <c r="RR93" s="39" t="s">
        <v>383</v>
      </c>
      <c r="RS93" s="39" t="s">
        <v>383</v>
      </c>
      <c r="RT93" s="39" t="s">
        <v>383</v>
      </c>
      <c r="RU93" s="39" t="s">
        <v>383</v>
      </c>
      <c r="RV93" s="39" t="s">
        <v>383</v>
      </c>
      <c r="RW93" s="39" t="s">
        <v>383</v>
      </c>
      <c r="RX93" s="39" t="s">
        <v>383</v>
      </c>
      <c r="RY93" s="39" t="s">
        <v>383</v>
      </c>
      <c r="RZ93" s="39" t="s">
        <v>383</v>
      </c>
      <c r="SA93" s="39" t="s">
        <v>383</v>
      </c>
      <c r="SB93" s="39" t="s">
        <v>383</v>
      </c>
      <c r="SC93" s="39" t="s">
        <v>383</v>
      </c>
      <c r="SD93" s="39" t="s">
        <v>383</v>
      </c>
      <c r="SE93" s="39" t="s">
        <v>383</v>
      </c>
      <c r="SF93" s="39" t="s">
        <v>383</v>
      </c>
      <c r="SG93" s="39"/>
      <c r="SH93" s="39"/>
      <c r="SI93" s="39" t="s">
        <v>383</v>
      </c>
      <c r="SJ93" s="39" t="s">
        <v>383</v>
      </c>
      <c r="SK93" s="39" t="s">
        <v>383</v>
      </c>
      <c r="SL93" s="39" t="s">
        <v>383</v>
      </c>
      <c r="SM93" s="39" t="s">
        <v>383</v>
      </c>
      <c r="SN93" s="39" t="s">
        <v>383</v>
      </c>
      <c r="SO93" s="39" t="s">
        <v>383</v>
      </c>
      <c r="SP93" s="39" t="s">
        <v>383</v>
      </c>
      <c r="SQ93" s="39" t="s">
        <v>383</v>
      </c>
      <c r="SR93" s="39" t="s">
        <v>383</v>
      </c>
      <c r="SS93" s="39" t="s">
        <v>383</v>
      </c>
      <c r="ST93" s="39"/>
      <c r="SU93" s="39" t="s">
        <v>383</v>
      </c>
      <c r="SV93" s="39" t="s">
        <v>383</v>
      </c>
      <c r="SW93" s="39" t="s">
        <v>383</v>
      </c>
      <c r="SX93" s="39" t="s">
        <v>383</v>
      </c>
      <c r="SY93" s="39" t="s">
        <v>383</v>
      </c>
      <c r="SZ93" s="39" t="s">
        <v>383</v>
      </c>
      <c r="TA93" s="39"/>
      <c r="TB93" s="39"/>
      <c r="TC93" s="39"/>
      <c r="TD93" s="39">
        <v>1</v>
      </c>
      <c r="TE93" s="39" t="s">
        <v>4552</v>
      </c>
      <c r="TF93" s="39">
        <v>1</v>
      </c>
      <c r="TG93" s="39"/>
      <c r="TH93" s="39" t="s">
        <v>2573</v>
      </c>
      <c r="TI93" s="39">
        <v>1</v>
      </c>
      <c r="TJ93" s="39">
        <v>0</v>
      </c>
      <c r="TK93" s="39">
        <v>0</v>
      </c>
      <c r="TL93" s="39">
        <v>0</v>
      </c>
      <c r="TM93" s="39">
        <v>0</v>
      </c>
      <c r="TN93" s="39">
        <v>0</v>
      </c>
      <c r="TO93" s="39">
        <v>0</v>
      </c>
      <c r="TP93" s="39">
        <v>0</v>
      </c>
      <c r="TQ93" s="39"/>
      <c r="TR93" s="39">
        <v>1</v>
      </c>
      <c r="TS93" s="39" t="s">
        <v>3655</v>
      </c>
      <c r="TT93" s="39">
        <v>1</v>
      </c>
      <c r="TU93" s="39">
        <v>1</v>
      </c>
      <c r="TV93" s="39">
        <v>0</v>
      </c>
      <c r="TW93" s="39">
        <v>0</v>
      </c>
      <c r="TX93" s="39">
        <v>0</v>
      </c>
      <c r="TY93" s="39">
        <v>0</v>
      </c>
      <c r="TZ93" s="39">
        <v>0</v>
      </c>
      <c r="UA93" s="39">
        <v>0</v>
      </c>
      <c r="UB93" s="39">
        <v>0</v>
      </c>
      <c r="UC93" s="39"/>
      <c r="UD93" s="39">
        <f>SUM(TT93+TV93+TW93+TX93)</f>
        <v>1</v>
      </c>
      <c r="UE93" s="39" t="s">
        <v>1241</v>
      </c>
      <c r="UF93" s="39">
        <v>0</v>
      </c>
      <c r="UG93" s="39">
        <v>0</v>
      </c>
      <c r="UH93" s="39">
        <v>0</v>
      </c>
      <c r="UI93" s="39">
        <v>0</v>
      </c>
      <c r="UJ93" s="39">
        <v>1</v>
      </c>
      <c r="UK93" s="39">
        <v>0</v>
      </c>
      <c r="UL93" s="39">
        <v>9</v>
      </c>
      <c r="UM93" s="39" t="s">
        <v>2418</v>
      </c>
      <c r="UN93" s="39">
        <v>0</v>
      </c>
      <c r="UO93" s="39" t="s">
        <v>383</v>
      </c>
      <c r="UP93" s="39" t="s">
        <v>383</v>
      </c>
      <c r="UQ93" s="39" t="s">
        <v>383</v>
      </c>
      <c r="UR93" s="39" t="s">
        <v>383</v>
      </c>
      <c r="US93" s="39" t="s">
        <v>383</v>
      </c>
      <c r="UT93" s="39" t="s">
        <v>383</v>
      </c>
      <c r="UU93" s="39" t="s">
        <v>383</v>
      </c>
      <c r="UV93" s="39">
        <v>0</v>
      </c>
      <c r="UW93" s="39" t="s">
        <v>383</v>
      </c>
      <c r="UX93" s="39" t="s">
        <v>4553</v>
      </c>
      <c r="UY93" s="39" t="s">
        <v>2435</v>
      </c>
      <c r="UZ93" s="39">
        <v>0</v>
      </c>
      <c r="VA93" s="39">
        <v>0</v>
      </c>
      <c r="VB93" s="39">
        <v>0</v>
      </c>
      <c r="VC93" s="39">
        <v>0</v>
      </c>
      <c r="VD93" s="39">
        <v>0</v>
      </c>
      <c r="VE93" s="39">
        <v>0</v>
      </c>
      <c r="VF93" s="39">
        <v>1</v>
      </c>
      <c r="VG93" s="39">
        <v>0</v>
      </c>
      <c r="VH93" s="39"/>
      <c r="VI93" s="39">
        <v>1</v>
      </c>
      <c r="VJ93" s="39">
        <v>0</v>
      </c>
      <c r="VK93" s="39">
        <v>0</v>
      </c>
      <c r="VL93" s="39"/>
      <c r="VM93" s="39">
        <v>1</v>
      </c>
      <c r="VN93" s="39">
        <v>1</v>
      </c>
      <c r="VO93" s="39"/>
      <c r="VP93" s="39">
        <v>0</v>
      </c>
      <c r="VQ93" s="39">
        <v>0</v>
      </c>
      <c r="VR93" s="39">
        <v>0</v>
      </c>
      <c r="VS93" s="39">
        <v>0</v>
      </c>
      <c r="VT93" s="39"/>
      <c r="VU93" s="39">
        <v>0</v>
      </c>
      <c r="VV93" s="39" t="s">
        <v>4554</v>
      </c>
      <c r="VW93" s="39" t="s">
        <v>2484</v>
      </c>
      <c r="VX93" s="39">
        <v>0</v>
      </c>
      <c r="VY93" s="39">
        <v>0</v>
      </c>
      <c r="VZ93" s="39">
        <v>1</v>
      </c>
      <c r="WA93" s="39">
        <v>0</v>
      </c>
      <c r="WB93" s="39">
        <v>0</v>
      </c>
      <c r="WC93" s="39">
        <v>0</v>
      </c>
      <c r="WD93" s="39">
        <v>0</v>
      </c>
      <c r="WE93" s="39">
        <v>0</v>
      </c>
      <c r="WF93" s="39">
        <v>0</v>
      </c>
      <c r="WG93" s="39">
        <v>0</v>
      </c>
      <c r="WH93" s="39">
        <v>0</v>
      </c>
      <c r="WI93" s="39">
        <v>0</v>
      </c>
      <c r="WJ93" s="39">
        <v>0</v>
      </c>
      <c r="WK93" s="39">
        <v>0</v>
      </c>
      <c r="WL93" s="39"/>
      <c r="WM93" s="39"/>
      <c r="WN93" s="39"/>
      <c r="WO93" s="39">
        <f t="shared" si="9"/>
        <v>1</v>
      </c>
      <c r="WP93" s="39" t="s">
        <v>2681</v>
      </c>
      <c r="WQ93" s="39"/>
      <c r="WR93" s="39" t="s">
        <v>2446</v>
      </c>
      <c r="WS93" s="39">
        <v>1</v>
      </c>
      <c r="WT93" s="39">
        <v>0</v>
      </c>
      <c r="WU93" s="39">
        <v>0</v>
      </c>
      <c r="WV93" s="39">
        <v>0</v>
      </c>
      <c r="WW93" s="39">
        <v>0</v>
      </c>
      <c r="WX93" s="39">
        <v>0</v>
      </c>
      <c r="WY93" s="39">
        <v>0</v>
      </c>
      <c r="WZ93" s="39">
        <v>0</v>
      </c>
      <c r="XA93" s="39">
        <v>0</v>
      </c>
      <c r="XB93" s="39">
        <v>0</v>
      </c>
      <c r="XC93" s="39">
        <v>0</v>
      </c>
      <c r="XD93" s="39"/>
      <c r="XE93" s="39"/>
      <c r="XF93" s="39">
        <f t="shared" si="10"/>
        <v>1</v>
      </c>
      <c r="XG93" s="39" t="s">
        <v>1979</v>
      </c>
      <c r="XH93" s="39">
        <v>0</v>
      </c>
      <c r="XI93" s="39">
        <v>0</v>
      </c>
      <c r="XJ93" s="39">
        <v>0</v>
      </c>
      <c r="XK93" s="39">
        <v>0</v>
      </c>
      <c r="XL93" s="39">
        <v>1</v>
      </c>
      <c r="XM93" s="39" t="s">
        <v>4010</v>
      </c>
      <c r="XN93" s="39"/>
      <c r="XO93" s="57" t="e">
        <f>SUM(XF93+WO93+VA93+UD93+TR93+TD93+#REF!)</f>
        <v>#REF!</v>
      </c>
      <c r="XP93" s="57">
        <v>6</v>
      </c>
      <c r="XQ93" s="56">
        <v>0</v>
      </c>
    </row>
    <row r="94" spans="1:641" ht="15" customHeight="1" x14ac:dyDescent="0.2">
      <c r="A94" s="39" t="s">
        <v>4483</v>
      </c>
      <c r="B94" s="39" t="s">
        <v>1469</v>
      </c>
      <c r="C94" s="52" t="s">
        <v>1535</v>
      </c>
      <c r="D94" s="39" t="s">
        <v>2948</v>
      </c>
      <c r="E94" s="52" t="s">
        <v>4328</v>
      </c>
      <c r="F94" s="52"/>
      <c r="G94" s="79">
        <v>9.1802333333333301</v>
      </c>
      <c r="H94" s="79">
        <v>-79.168850000000006</v>
      </c>
      <c r="I94" s="52">
        <v>9.1802270000000004</v>
      </c>
      <c r="J94" s="52">
        <v>-79.168850000000006</v>
      </c>
      <c r="K94" s="79">
        <v>-79.168850000000006</v>
      </c>
      <c r="L94" s="80"/>
      <c r="M94" s="40"/>
      <c r="N94" s="39"/>
      <c r="O94" s="41">
        <v>4</v>
      </c>
      <c r="P94" s="39" t="s">
        <v>4555</v>
      </c>
      <c r="Q94" s="39">
        <v>0</v>
      </c>
      <c r="R94" s="41">
        <v>47</v>
      </c>
      <c r="S94" s="39">
        <v>1</v>
      </c>
      <c r="T94" s="39">
        <v>2</v>
      </c>
      <c r="U94" s="39" t="s">
        <v>2746</v>
      </c>
      <c r="V94" s="39" t="s">
        <v>997</v>
      </c>
      <c r="W94" s="39" t="s">
        <v>2456</v>
      </c>
      <c r="X94" s="39" t="s">
        <v>383</v>
      </c>
      <c r="Y94" s="39" t="s">
        <v>4556</v>
      </c>
      <c r="Z94" s="39">
        <v>0</v>
      </c>
      <c r="AA94" s="39">
        <v>1</v>
      </c>
      <c r="AB94" s="39">
        <v>0</v>
      </c>
      <c r="AC94" s="39">
        <v>0</v>
      </c>
      <c r="AD94" s="39">
        <v>0</v>
      </c>
      <c r="AE94" s="39">
        <v>0</v>
      </c>
      <c r="AF94" s="39">
        <v>0</v>
      </c>
      <c r="AG94" s="39" t="s">
        <v>2401</v>
      </c>
      <c r="AH94" s="39" t="s">
        <v>383</v>
      </c>
      <c r="AI94" s="39">
        <v>0</v>
      </c>
      <c r="AJ94" s="39">
        <v>0</v>
      </c>
      <c r="AK94" s="39">
        <v>0</v>
      </c>
      <c r="AL94" s="39">
        <v>1</v>
      </c>
      <c r="AM94" s="39">
        <v>0</v>
      </c>
      <c r="AN94" s="39">
        <v>0</v>
      </c>
      <c r="AO94" s="39">
        <v>0</v>
      </c>
      <c r="AP94" s="39" t="s">
        <v>2600</v>
      </c>
      <c r="AQ94" s="39">
        <v>0</v>
      </c>
      <c r="AR94" s="39"/>
      <c r="AS94" s="39">
        <v>0.5</v>
      </c>
      <c r="AT94" s="39">
        <v>47</v>
      </c>
      <c r="AU94" s="39">
        <v>3</v>
      </c>
      <c r="AV94" s="39"/>
      <c r="AW94" s="39">
        <v>2</v>
      </c>
      <c r="AX94" s="39" t="s">
        <v>383</v>
      </c>
      <c r="AY94" s="39">
        <v>0</v>
      </c>
      <c r="AZ94" s="39">
        <v>1</v>
      </c>
      <c r="BA94" s="39">
        <v>0</v>
      </c>
      <c r="BB94" s="39">
        <v>0</v>
      </c>
      <c r="BC94" s="39"/>
      <c r="BD94" s="39">
        <v>2</v>
      </c>
      <c r="BE94" s="39" t="s">
        <v>383</v>
      </c>
      <c r="BF94" s="39">
        <v>0</v>
      </c>
      <c r="BG94" s="39">
        <v>1</v>
      </c>
      <c r="BH94" s="39">
        <v>0</v>
      </c>
      <c r="BI94" s="39">
        <v>0</v>
      </c>
      <c r="BJ94" s="39"/>
      <c r="BK94" s="39">
        <v>5</v>
      </c>
      <c r="BL94" s="39">
        <v>1</v>
      </c>
      <c r="BM94" s="64" t="s">
        <v>383</v>
      </c>
      <c r="BN94" s="39">
        <v>1</v>
      </c>
      <c r="BO94" s="39">
        <v>0</v>
      </c>
      <c r="BP94" s="39">
        <v>0</v>
      </c>
      <c r="BQ94" s="39">
        <v>0</v>
      </c>
      <c r="BR94" s="39">
        <v>0</v>
      </c>
      <c r="BS94" s="39">
        <v>0</v>
      </c>
      <c r="BT94" s="39">
        <v>0</v>
      </c>
      <c r="BU94" s="39"/>
      <c r="BV94" s="39">
        <v>5</v>
      </c>
      <c r="BW94" s="39">
        <v>3</v>
      </c>
      <c r="BX94" s="39"/>
      <c r="BY94" s="39">
        <v>0</v>
      </c>
      <c r="BZ94" s="39">
        <v>0</v>
      </c>
      <c r="CA94" s="39">
        <v>1</v>
      </c>
      <c r="CB94" s="39">
        <v>0</v>
      </c>
      <c r="CC94" s="39"/>
      <c r="CD94" s="39">
        <v>5</v>
      </c>
      <c r="CE94" s="39">
        <v>0</v>
      </c>
      <c r="CF94" s="39"/>
      <c r="CG94" s="39">
        <v>3</v>
      </c>
      <c r="CH94" s="39"/>
      <c r="CI94" s="39">
        <v>3</v>
      </c>
      <c r="CJ94" s="39">
        <v>1</v>
      </c>
      <c r="CK94" s="39"/>
      <c r="CL94" s="39" t="s">
        <v>2602</v>
      </c>
      <c r="CM94" s="39"/>
      <c r="CN94" s="39">
        <v>0</v>
      </c>
      <c r="CO94" s="39">
        <v>0</v>
      </c>
      <c r="CP94" s="39">
        <v>1</v>
      </c>
      <c r="CQ94" s="39"/>
      <c r="CR94" s="39">
        <v>0</v>
      </c>
      <c r="CS94" s="39"/>
      <c r="CT94" s="39">
        <v>0</v>
      </c>
      <c r="CU94" s="39">
        <v>1</v>
      </c>
      <c r="CV94" s="39">
        <v>1</v>
      </c>
      <c r="CW94" s="39"/>
      <c r="CX94" s="39">
        <v>1</v>
      </c>
      <c r="CY94" s="39">
        <v>0</v>
      </c>
      <c r="CZ94" s="39"/>
      <c r="DA94" s="39">
        <v>0</v>
      </c>
      <c r="DB94" s="39"/>
      <c r="DC94" s="39">
        <v>1</v>
      </c>
      <c r="DD94" s="39">
        <v>1</v>
      </c>
      <c r="DE94" s="39">
        <v>1</v>
      </c>
      <c r="DF94" s="39">
        <v>1</v>
      </c>
      <c r="DG94" s="39">
        <v>0</v>
      </c>
      <c r="DH94" s="39"/>
      <c r="DI94" s="39">
        <v>0</v>
      </c>
      <c r="DJ94" s="39"/>
      <c r="DK94" s="39"/>
      <c r="DL94" s="39">
        <v>0</v>
      </c>
      <c r="DM94" s="39"/>
      <c r="DN94" s="39">
        <v>0</v>
      </c>
      <c r="DO94" s="39"/>
      <c r="DP94" s="39">
        <v>1</v>
      </c>
      <c r="DQ94" s="39">
        <v>2</v>
      </c>
      <c r="DR94" s="39">
        <v>0</v>
      </c>
      <c r="DS94" s="39"/>
      <c r="DT94" s="39">
        <v>0</v>
      </c>
      <c r="DU94" s="39"/>
      <c r="DV94" s="39">
        <v>0</v>
      </c>
      <c r="DW94" s="39"/>
      <c r="DX94" s="39">
        <v>0</v>
      </c>
      <c r="DY94" s="39"/>
      <c r="DZ94" s="39">
        <v>1</v>
      </c>
      <c r="EA94" s="39" t="s">
        <v>3350</v>
      </c>
      <c r="EB94" s="39">
        <v>1</v>
      </c>
      <c r="EC94" s="39">
        <v>1</v>
      </c>
      <c r="ED94" s="39" t="s">
        <v>2442</v>
      </c>
      <c r="EE94" s="59" t="s">
        <v>4557</v>
      </c>
      <c r="EF94" s="39">
        <v>1</v>
      </c>
      <c r="EG94" s="39" t="s">
        <v>4558</v>
      </c>
      <c r="EH94" s="39">
        <v>0</v>
      </c>
      <c r="EI94" s="39" t="s">
        <v>383</v>
      </c>
      <c r="EJ94" s="39" t="s">
        <v>383</v>
      </c>
      <c r="EK94" s="39" t="s">
        <v>383</v>
      </c>
      <c r="EL94" s="39" t="s">
        <v>383</v>
      </c>
      <c r="EM94" s="39" t="s">
        <v>383</v>
      </c>
      <c r="EN94" s="39" t="s">
        <v>383</v>
      </c>
      <c r="EO94" s="39">
        <v>1</v>
      </c>
      <c r="EP94" s="39" t="s">
        <v>2498</v>
      </c>
      <c r="EQ94" s="39" t="s">
        <v>2498</v>
      </c>
      <c r="ER94" s="39" t="s">
        <v>2466</v>
      </c>
      <c r="ES94" s="39" t="s">
        <v>2664</v>
      </c>
      <c r="ET94" s="39" t="s">
        <v>2415</v>
      </c>
      <c r="EU94" s="39">
        <v>0</v>
      </c>
      <c r="EV94" s="39">
        <v>0</v>
      </c>
      <c r="EW94" s="39" t="s">
        <v>383</v>
      </c>
      <c r="EX94" s="39" t="s">
        <v>383</v>
      </c>
      <c r="EY94" s="39" t="s">
        <v>383</v>
      </c>
      <c r="EZ94" s="39" t="s">
        <v>383</v>
      </c>
      <c r="FA94" s="39" t="s">
        <v>383</v>
      </c>
      <c r="FB94" s="39" t="s">
        <v>383</v>
      </c>
      <c r="FC94" s="39">
        <v>0</v>
      </c>
      <c r="FD94" s="39" t="s">
        <v>383</v>
      </c>
      <c r="FE94" s="39" t="s">
        <v>383</v>
      </c>
      <c r="FF94" s="39" t="s">
        <v>383</v>
      </c>
      <c r="FG94" s="39" t="s">
        <v>383</v>
      </c>
      <c r="FH94" s="39" t="s">
        <v>383</v>
      </c>
      <c r="FI94" s="39" t="s">
        <v>383</v>
      </c>
      <c r="FJ94" s="39">
        <v>1</v>
      </c>
      <c r="FK94" s="39" t="s">
        <v>2498</v>
      </c>
      <c r="FL94" s="39" t="s">
        <v>2498</v>
      </c>
      <c r="FM94" s="39" t="s">
        <v>2466</v>
      </c>
      <c r="FN94" s="39" t="s">
        <v>2664</v>
      </c>
      <c r="FO94" s="39" t="s">
        <v>2415</v>
      </c>
      <c r="FP94" s="39">
        <v>0</v>
      </c>
      <c r="FQ94" s="39">
        <v>0</v>
      </c>
      <c r="FR94" s="39" t="s">
        <v>383</v>
      </c>
      <c r="FS94" s="39" t="s">
        <v>383</v>
      </c>
      <c r="FT94" s="39" t="s">
        <v>383</v>
      </c>
      <c r="FU94" s="39" t="s">
        <v>383</v>
      </c>
      <c r="FV94" s="39" t="s">
        <v>383</v>
      </c>
      <c r="FW94" s="39" t="s">
        <v>383</v>
      </c>
      <c r="FX94" s="39">
        <v>0</v>
      </c>
      <c r="FY94" s="39" t="s">
        <v>383</v>
      </c>
      <c r="FZ94" s="39" t="s">
        <v>383</v>
      </c>
      <c r="GA94" s="39" t="s">
        <v>383</v>
      </c>
      <c r="GB94" s="39" t="s">
        <v>383</v>
      </c>
      <c r="GC94" s="39" t="s">
        <v>383</v>
      </c>
      <c r="GD94" s="39" t="s">
        <v>383</v>
      </c>
      <c r="GE94" s="39">
        <v>1</v>
      </c>
      <c r="GF94" s="39" t="s">
        <v>2409</v>
      </c>
      <c r="GG94" s="39" t="s">
        <v>2409</v>
      </c>
      <c r="GH94" s="39" t="s">
        <v>2466</v>
      </c>
      <c r="GI94" s="39" t="s">
        <v>2665</v>
      </c>
      <c r="GJ94" s="39" t="s">
        <v>2464</v>
      </c>
      <c r="GK94" s="39">
        <v>0</v>
      </c>
      <c r="GL94" s="39">
        <v>1</v>
      </c>
      <c r="GM94" s="39" t="s">
        <v>4559</v>
      </c>
      <c r="GN94" s="39" t="s">
        <v>2409</v>
      </c>
      <c r="GO94" s="39" t="s">
        <v>2409</v>
      </c>
      <c r="GP94" s="39" t="s">
        <v>2462</v>
      </c>
      <c r="GQ94" s="39" t="s">
        <v>2664</v>
      </c>
      <c r="GR94" s="39" t="s">
        <v>2415</v>
      </c>
      <c r="GS94" s="39">
        <v>0</v>
      </c>
      <c r="GT94" s="39">
        <v>0</v>
      </c>
      <c r="GU94" s="39" t="s">
        <v>383</v>
      </c>
      <c r="GV94" s="39"/>
      <c r="GW94" s="39">
        <v>1</v>
      </c>
      <c r="GX94" s="39">
        <v>5</v>
      </c>
      <c r="GY94" s="39"/>
      <c r="GZ94" s="39">
        <v>1</v>
      </c>
      <c r="HA94" s="39">
        <v>5</v>
      </c>
      <c r="HB94" s="39"/>
      <c r="HC94" s="39">
        <v>0</v>
      </c>
      <c r="HD94" s="39" t="s">
        <v>383</v>
      </c>
      <c r="HE94" s="39"/>
      <c r="HF94" s="39">
        <v>0</v>
      </c>
      <c r="HG94" s="39" t="s">
        <v>383</v>
      </c>
      <c r="HH94" s="39"/>
      <c r="HI94" s="39">
        <v>0</v>
      </c>
      <c r="HJ94" s="39" t="s">
        <v>383</v>
      </c>
      <c r="HK94" s="39"/>
      <c r="HL94" s="39">
        <v>0</v>
      </c>
      <c r="HM94" s="39" t="s">
        <v>383</v>
      </c>
      <c r="HN94" s="39"/>
      <c r="HO94" s="39">
        <v>1</v>
      </c>
      <c r="HP94" s="39">
        <v>10</v>
      </c>
      <c r="HQ94" s="39">
        <v>0</v>
      </c>
      <c r="HR94" s="39" t="s">
        <v>383</v>
      </c>
      <c r="HS94" s="39">
        <v>0</v>
      </c>
      <c r="HT94" s="39"/>
      <c r="HU94" s="39" t="s">
        <v>383</v>
      </c>
      <c r="HV94" s="39" t="s">
        <v>383</v>
      </c>
      <c r="HW94" s="39"/>
      <c r="HX94" s="39" t="s">
        <v>383</v>
      </c>
      <c r="HY94" s="39" t="s">
        <v>2472</v>
      </c>
      <c r="HZ94" s="39"/>
      <c r="IA94" s="39" t="s">
        <v>1743</v>
      </c>
      <c r="IB94" s="39"/>
      <c r="IC94" s="39">
        <v>0</v>
      </c>
      <c r="ID94" s="39">
        <v>0</v>
      </c>
      <c r="IE94" s="39" t="s">
        <v>383</v>
      </c>
      <c r="IF94" s="39" t="s">
        <v>383</v>
      </c>
      <c r="IG94" s="39">
        <v>1</v>
      </c>
      <c r="IH94" s="39">
        <v>20</v>
      </c>
      <c r="II94" s="39">
        <v>0</v>
      </c>
      <c r="IJ94" s="39">
        <v>1</v>
      </c>
      <c r="IK94" s="39">
        <v>0</v>
      </c>
      <c r="IL94" s="39">
        <v>1</v>
      </c>
      <c r="IM94" s="39">
        <v>7</v>
      </c>
      <c r="IN94" s="39">
        <v>0</v>
      </c>
      <c r="IO94" s="39">
        <v>1</v>
      </c>
      <c r="IP94" s="39">
        <v>0</v>
      </c>
      <c r="IQ94" s="39">
        <v>1</v>
      </c>
      <c r="IR94" s="39">
        <v>14</v>
      </c>
      <c r="IS94" s="39">
        <v>0</v>
      </c>
      <c r="IT94" s="39">
        <v>1</v>
      </c>
      <c r="IU94" s="39">
        <v>0</v>
      </c>
      <c r="IV94" s="39">
        <v>0</v>
      </c>
      <c r="IW94" s="39">
        <v>0</v>
      </c>
      <c r="IX94" s="39" t="s">
        <v>383</v>
      </c>
      <c r="IY94" s="39" t="s">
        <v>383</v>
      </c>
      <c r="IZ94" s="39" t="s">
        <v>383</v>
      </c>
      <c r="JA94" s="39">
        <v>1</v>
      </c>
      <c r="JB94" s="39">
        <v>3</v>
      </c>
      <c r="JC94" s="39">
        <v>1</v>
      </c>
      <c r="JD94" s="39">
        <v>1</v>
      </c>
      <c r="JE94" s="39">
        <v>0</v>
      </c>
      <c r="JF94" s="39">
        <v>1</v>
      </c>
      <c r="JG94" s="39">
        <v>2</v>
      </c>
      <c r="JH94" s="39">
        <v>1</v>
      </c>
      <c r="JI94" s="39">
        <v>0</v>
      </c>
      <c r="JJ94" s="39">
        <v>1</v>
      </c>
      <c r="JK94" s="39">
        <v>30</v>
      </c>
      <c r="JL94" s="39">
        <v>1</v>
      </c>
      <c r="JM94" s="39">
        <v>0</v>
      </c>
      <c r="JN94" s="39" t="s">
        <v>2418</v>
      </c>
      <c r="JO94" s="39">
        <v>2</v>
      </c>
      <c r="JP94" s="39">
        <v>2</v>
      </c>
      <c r="JQ94" s="39">
        <v>2</v>
      </c>
      <c r="JR94" s="39">
        <v>0</v>
      </c>
      <c r="JS94" s="39">
        <v>0</v>
      </c>
      <c r="JT94" s="39">
        <v>0</v>
      </c>
      <c r="JU94" s="39">
        <v>0</v>
      </c>
      <c r="JV94" s="39">
        <v>0</v>
      </c>
      <c r="JW94" s="39">
        <v>0</v>
      </c>
      <c r="JX94" s="39">
        <v>0</v>
      </c>
      <c r="JY94" s="39">
        <v>0</v>
      </c>
      <c r="JZ94" s="39">
        <v>2</v>
      </c>
      <c r="KA94" s="39">
        <v>2</v>
      </c>
      <c r="KB94" s="39">
        <v>2</v>
      </c>
      <c r="KC94" s="39">
        <v>2</v>
      </c>
      <c r="KD94" s="39">
        <v>0</v>
      </c>
      <c r="KE94" s="39">
        <v>28</v>
      </c>
      <c r="KF94" s="39"/>
      <c r="KG94" s="39"/>
      <c r="KH94" s="39">
        <v>5</v>
      </c>
      <c r="KI94" s="39"/>
      <c r="KJ94" s="39"/>
      <c r="KK94" s="39">
        <v>0</v>
      </c>
      <c r="KL94" s="39"/>
      <c r="KM94" s="39"/>
      <c r="KN94" s="39">
        <v>0</v>
      </c>
      <c r="KO94" s="39"/>
      <c r="KP94" s="39"/>
      <c r="KQ94" s="39">
        <v>0</v>
      </c>
      <c r="KR94" s="39" t="s">
        <v>383</v>
      </c>
      <c r="KS94" s="39" t="s">
        <v>4560</v>
      </c>
      <c r="KT94" s="39" t="s">
        <v>383</v>
      </c>
      <c r="KU94" s="39" t="s">
        <v>383</v>
      </c>
      <c r="KV94" s="39" t="s">
        <v>383</v>
      </c>
      <c r="KW94" s="39" t="s">
        <v>383</v>
      </c>
      <c r="KX94" s="39" t="s">
        <v>383</v>
      </c>
      <c r="KY94" s="39" t="s">
        <v>383</v>
      </c>
      <c r="KZ94" s="39" t="s">
        <v>383</v>
      </c>
      <c r="LA94" s="39" t="s">
        <v>383</v>
      </c>
      <c r="LB94" s="39" t="s">
        <v>383</v>
      </c>
      <c r="LC94" s="39" t="s">
        <v>383</v>
      </c>
      <c r="LD94" s="39" t="s">
        <v>2419</v>
      </c>
      <c r="LE94" s="39">
        <v>1</v>
      </c>
      <c r="LF94" s="39">
        <v>1</v>
      </c>
      <c r="LG94" s="39">
        <v>0</v>
      </c>
      <c r="LH94" s="39">
        <v>0</v>
      </c>
      <c r="LI94" s="39">
        <v>0</v>
      </c>
      <c r="LJ94" s="39"/>
      <c r="LK94" s="39" t="s">
        <v>2421</v>
      </c>
      <c r="LL94" s="39">
        <v>1</v>
      </c>
      <c r="LM94" s="39">
        <v>0</v>
      </c>
      <c r="LN94" s="39">
        <v>0</v>
      </c>
      <c r="LO94" s="39">
        <v>0</v>
      </c>
      <c r="LP94" s="39">
        <v>0</v>
      </c>
      <c r="LQ94" s="39"/>
      <c r="LR94" s="39">
        <v>1</v>
      </c>
      <c r="LS94" s="39"/>
      <c r="LT94" s="39">
        <v>0.15</v>
      </c>
      <c r="LU94" s="39" t="s">
        <v>2806</v>
      </c>
      <c r="LV94" s="39">
        <v>1</v>
      </c>
      <c r="LW94" s="39">
        <v>0</v>
      </c>
      <c r="LX94" s="39">
        <v>0</v>
      </c>
      <c r="LY94" s="39"/>
      <c r="LZ94" s="39">
        <v>1</v>
      </c>
      <c r="MA94" s="39">
        <v>1</v>
      </c>
      <c r="MB94" s="39">
        <v>1</v>
      </c>
      <c r="MC94" s="39">
        <v>1</v>
      </c>
      <c r="MD94" s="39">
        <v>0</v>
      </c>
      <c r="ME94" s="39" t="s">
        <v>383</v>
      </c>
      <c r="MF94" s="39"/>
      <c r="MG94" s="39">
        <v>0</v>
      </c>
      <c r="MH94" s="39"/>
      <c r="MI94" s="39">
        <v>1</v>
      </c>
      <c r="MJ94" s="39" t="s">
        <v>4561</v>
      </c>
      <c r="MK94" s="39">
        <v>1</v>
      </c>
      <c r="ML94" s="39">
        <v>1</v>
      </c>
      <c r="MM94" s="39">
        <v>1</v>
      </c>
      <c r="MN94" s="39">
        <v>1</v>
      </c>
      <c r="MO94" s="39" t="s">
        <v>4562</v>
      </c>
      <c r="MP94" s="39"/>
      <c r="MQ94" s="39">
        <v>1</v>
      </c>
      <c r="MR94" s="39">
        <v>1</v>
      </c>
      <c r="MS94" s="39" t="s">
        <v>4563</v>
      </c>
      <c r="MT94" s="39" t="s">
        <v>4564</v>
      </c>
      <c r="MU94" s="39"/>
      <c r="MV94" s="39">
        <v>1</v>
      </c>
      <c r="MW94" s="39" t="s">
        <v>3169</v>
      </c>
      <c r="MX94" s="39">
        <v>1</v>
      </c>
      <c r="MY94" s="39">
        <v>0</v>
      </c>
      <c r="MZ94" s="39">
        <v>0</v>
      </c>
      <c r="NA94" s="39">
        <v>0</v>
      </c>
      <c r="NB94" s="39">
        <v>0</v>
      </c>
      <c r="NC94" s="39">
        <v>0</v>
      </c>
      <c r="ND94" s="39">
        <v>0</v>
      </c>
      <c r="NE94" s="39">
        <v>0</v>
      </c>
      <c r="NF94" s="39">
        <v>0</v>
      </c>
      <c r="NG94" s="39"/>
      <c r="NH94" s="39" t="s">
        <v>2418</v>
      </c>
      <c r="NI94" s="39"/>
      <c r="NJ94" s="39" t="s">
        <v>2428</v>
      </c>
      <c r="NK94" s="39" t="s">
        <v>4389</v>
      </c>
      <c r="NL94" s="39" t="s">
        <v>4565</v>
      </c>
      <c r="NM94" s="39">
        <v>1</v>
      </c>
      <c r="NN94" s="39" t="s">
        <v>2428</v>
      </c>
      <c r="NO94" s="39" t="s">
        <v>2707</v>
      </c>
      <c r="NP94" s="39">
        <v>0</v>
      </c>
      <c r="NQ94" s="39" t="s">
        <v>2708</v>
      </c>
      <c r="NR94" s="39" t="s">
        <v>4566</v>
      </c>
      <c r="NS94" s="39"/>
      <c r="NT94" s="39"/>
      <c r="NU94" s="39"/>
      <c r="NV94" s="39"/>
      <c r="NW94" s="39">
        <v>0</v>
      </c>
      <c r="NX94" s="39"/>
      <c r="NY94" s="39">
        <v>1</v>
      </c>
      <c r="NZ94" s="39">
        <v>0</v>
      </c>
      <c r="OA94" s="39" t="s">
        <v>2433</v>
      </c>
      <c r="OB94" s="39">
        <v>0</v>
      </c>
      <c r="OC94" s="39">
        <v>0</v>
      </c>
      <c r="OD94" s="39">
        <v>0</v>
      </c>
      <c r="OE94" s="39">
        <v>1</v>
      </c>
      <c r="OF94" s="39">
        <v>0</v>
      </c>
      <c r="OG94" s="39">
        <v>0</v>
      </c>
      <c r="OH94" s="39">
        <v>0</v>
      </c>
      <c r="OI94" s="39">
        <v>0</v>
      </c>
      <c r="OJ94" s="39"/>
      <c r="OK94" s="39">
        <v>1</v>
      </c>
      <c r="OL94" s="39"/>
      <c r="OM94" s="39" t="s">
        <v>2648</v>
      </c>
      <c r="ON94" s="39">
        <v>0</v>
      </c>
      <c r="OO94" s="39">
        <v>0</v>
      </c>
      <c r="OP94" s="39">
        <v>1</v>
      </c>
      <c r="OQ94" s="39">
        <v>0</v>
      </c>
      <c r="OR94" s="39">
        <v>0</v>
      </c>
      <c r="OS94" s="39">
        <v>0</v>
      </c>
      <c r="OT94" s="39">
        <v>0</v>
      </c>
      <c r="OU94" s="39">
        <v>0</v>
      </c>
      <c r="OV94" s="39">
        <v>0</v>
      </c>
      <c r="OW94" s="39">
        <v>0</v>
      </c>
      <c r="OX94" s="39"/>
      <c r="OY94" s="39"/>
      <c r="OZ94" s="39" t="s">
        <v>3774</v>
      </c>
      <c r="PA94" s="39">
        <v>1</v>
      </c>
      <c r="PB94" s="39">
        <v>0</v>
      </c>
      <c r="PC94" s="39">
        <v>0</v>
      </c>
      <c r="PD94" s="39">
        <v>0</v>
      </c>
      <c r="PE94" s="39">
        <v>0</v>
      </c>
      <c r="PF94" s="39">
        <v>0</v>
      </c>
      <c r="PG94" s="39">
        <v>0</v>
      </c>
      <c r="PH94" s="39"/>
      <c r="PI94" s="39">
        <v>1</v>
      </c>
      <c r="PJ94" s="39" t="s">
        <v>1979</v>
      </c>
      <c r="PK94" s="39">
        <v>0</v>
      </c>
      <c r="PL94" s="39">
        <v>0</v>
      </c>
      <c r="PM94" s="39">
        <v>0</v>
      </c>
      <c r="PN94" s="39">
        <v>0</v>
      </c>
      <c r="PO94" s="39">
        <v>0</v>
      </c>
      <c r="PP94" s="39">
        <v>0</v>
      </c>
      <c r="PQ94" s="39">
        <v>0</v>
      </c>
      <c r="PR94" s="39">
        <v>1</v>
      </c>
      <c r="PS94" s="39">
        <v>0</v>
      </c>
      <c r="PT94" s="39"/>
      <c r="PU94" s="39" t="s">
        <v>4567</v>
      </c>
      <c r="PV94" s="39" t="s">
        <v>4568</v>
      </c>
      <c r="PW94" s="39">
        <v>0</v>
      </c>
      <c r="PX94" s="39"/>
      <c r="PY94" s="39"/>
      <c r="PZ94" s="39" t="s">
        <v>383</v>
      </c>
      <c r="QA94" s="39" t="s">
        <v>4569</v>
      </c>
      <c r="QB94" s="39" t="s">
        <v>2439</v>
      </c>
      <c r="QC94" s="39" t="s">
        <v>2440</v>
      </c>
      <c r="QD94" s="39">
        <v>1</v>
      </c>
      <c r="QE94" s="39">
        <v>1</v>
      </c>
      <c r="QF94" s="39">
        <v>0</v>
      </c>
      <c r="QG94" s="39">
        <v>0</v>
      </c>
      <c r="QH94" s="39">
        <v>0</v>
      </c>
      <c r="QI94" s="39">
        <v>0</v>
      </c>
      <c r="QJ94" s="39">
        <v>0</v>
      </c>
      <c r="QK94" s="39">
        <v>0</v>
      </c>
      <c r="QL94" s="39"/>
      <c r="QM94" s="39" t="s">
        <v>2442</v>
      </c>
      <c r="QN94" s="39">
        <v>1</v>
      </c>
      <c r="QO94" s="39">
        <v>0</v>
      </c>
      <c r="QP94" s="39">
        <v>0</v>
      </c>
      <c r="QQ94" s="39">
        <v>0</v>
      </c>
      <c r="QR94" s="39">
        <v>0</v>
      </c>
      <c r="QS94" s="39"/>
      <c r="QT94" s="39" t="s">
        <v>2435</v>
      </c>
      <c r="QU94" s="39">
        <v>0</v>
      </c>
      <c r="QV94" s="39">
        <v>0</v>
      </c>
      <c r="QW94" s="39">
        <v>0</v>
      </c>
      <c r="QX94" s="39">
        <v>0</v>
      </c>
      <c r="QY94" s="39">
        <v>0</v>
      </c>
      <c r="QZ94" s="39">
        <v>1</v>
      </c>
      <c r="RA94" s="39">
        <v>0</v>
      </c>
      <c r="RB94" s="39"/>
      <c r="RC94" s="39">
        <v>1</v>
      </c>
      <c r="RD94" s="39">
        <v>0</v>
      </c>
      <c r="RE94" s="39">
        <v>0</v>
      </c>
      <c r="RF94" s="39"/>
      <c r="RG94" s="39">
        <v>1</v>
      </c>
      <c r="RH94" s="39">
        <v>1</v>
      </c>
      <c r="RI94" s="39">
        <v>3</v>
      </c>
      <c r="RJ94" s="39">
        <v>0</v>
      </c>
      <c r="RK94" s="39">
        <v>0</v>
      </c>
      <c r="RL94" s="39"/>
      <c r="RM94" s="39">
        <v>0</v>
      </c>
      <c r="RN94" s="39">
        <v>0</v>
      </c>
      <c r="RO94" s="39"/>
      <c r="RP94" s="39">
        <v>0</v>
      </c>
      <c r="RQ94" s="39"/>
      <c r="RR94" s="39" t="s">
        <v>3636</v>
      </c>
      <c r="RS94" s="39">
        <v>1</v>
      </c>
      <c r="RT94" s="39">
        <v>0</v>
      </c>
      <c r="RU94" s="39">
        <v>0</v>
      </c>
      <c r="RV94" s="39">
        <v>0</v>
      </c>
      <c r="RW94" s="39">
        <v>0</v>
      </c>
      <c r="RX94" s="39">
        <v>0</v>
      </c>
      <c r="RY94" s="39">
        <v>0</v>
      </c>
      <c r="RZ94" s="39">
        <v>0</v>
      </c>
      <c r="SA94" s="39">
        <v>0</v>
      </c>
      <c r="SB94" s="39">
        <v>0</v>
      </c>
      <c r="SC94" s="39">
        <v>0</v>
      </c>
      <c r="SD94" s="39">
        <v>0</v>
      </c>
      <c r="SE94" s="39">
        <v>0</v>
      </c>
      <c r="SF94" s="39">
        <v>1</v>
      </c>
      <c r="SG94" s="39" t="s">
        <v>4570</v>
      </c>
      <c r="SH94" s="39" t="s">
        <v>4571</v>
      </c>
      <c r="SI94" s="39" t="s">
        <v>2435</v>
      </c>
      <c r="SJ94" s="39">
        <v>0</v>
      </c>
      <c r="SK94" s="39">
        <v>0</v>
      </c>
      <c r="SL94" s="39">
        <v>0</v>
      </c>
      <c r="SM94" s="39">
        <v>0</v>
      </c>
      <c r="SN94" s="39">
        <v>0</v>
      </c>
      <c r="SO94" s="39">
        <v>0</v>
      </c>
      <c r="SP94" s="39">
        <v>0</v>
      </c>
      <c r="SQ94" s="39">
        <v>0</v>
      </c>
      <c r="SR94" s="39">
        <v>0</v>
      </c>
      <c r="SS94" s="39">
        <v>1</v>
      </c>
      <c r="ST94" s="39"/>
      <c r="SU94" s="39" t="s">
        <v>2447</v>
      </c>
      <c r="SV94" s="39">
        <v>1</v>
      </c>
      <c r="SW94" s="39">
        <v>0</v>
      </c>
      <c r="SX94" s="39">
        <v>0</v>
      </c>
      <c r="SY94" s="39">
        <v>0</v>
      </c>
      <c r="SZ94" s="39">
        <v>0</v>
      </c>
      <c r="TA94" s="39"/>
      <c r="TB94" s="39"/>
      <c r="TC94" s="39"/>
      <c r="TD94" s="39">
        <v>0</v>
      </c>
      <c r="TE94" s="39"/>
      <c r="TF94" s="39">
        <v>1</v>
      </c>
      <c r="TG94" s="39"/>
      <c r="TH94" s="39" t="s">
        <v>3322</v>
      </c>
      <c r="TI94" s="39">
        <v>1</v>
      </c>
      <c r="TJ94" s="39">
        <v>0</v>
      </c>
      <c r="TK94" s="39">
        <v>1</v>
      </c>
      <c r="TL94" s="39">
        <v>0</v>
      </c>
      <c r="TM94" s="39">
        <v>0</v>
      </c>
      <c r="TN94" s="39">
        <v>0</v>
      </c>
      <c r="TO94" s="39">
        <v>1</v>
      </c>
      <c r="TP94" s="39">
        <v>0</v>
      </c>
      <c r="TQ94" s="78" t="s">
        <v>4572</v>
      </c>
      <c r="TR94" s="39">
        <v>0</v>
      </c>
      <c r="TS94" s="39" t="s">
        <v>383</v>
      </c>
      <c r="TT94" s="39" t="s">
        <v>383</v>
      </c>
      <c r="TU94" s="39" t="s">
        <v>383</v>
      </c>
      <c r="TV94" s="39" t="s">
        <v>383</v>
      </c>
      <c r="TW94" s="39" t="s">
        <v>383</v>
      </c>
      <c r="TX94" s="39" t="s">
        <v>383</v>
      </c>
      <c r="TY94" s="39" t="s">
        <v>383</v>
      </c>
      <c r="TZ94" s="39" t="s">
        <v>383</v>
      </c>
      <c r="UA94" s="39" t="s">
        <v>383</v>
      </c>
      <c r="UB94" s="39" t="s">
        <v>383</v>
      </c>
      <c r="UC94" s="39"/>
      <c r="UD94" s="39">
        <v>0</v>
      </c>
      <c r="UE94" s="39" t="s">
        <v>383</v>
      </c>
      <c r="UF94" s="39" t="s">
        <v>383</v>
      </c>
      <c r="UG94" s="39" t="s">
        <v>383</v>
      </c>
      <c r="UH94" s="39" t="s">
        <v>383</v>
      </c>
      <c r="UI94" s="39" t="s">
        <v>383</v>
      </c>
      <c r="UJ94" s="39" t="s">
        <v>383</v>
      </c>
      <c r="UK94" s="39" t="s">
        <v>383</v>
      </c>
      <c r="UL94" s="39" t="s">
        <v>383</v>
      </c>
      <c r="UM94" s="39" t="s">
        <v>383</v>
      </c>
      <c r="UN94" s="39" t="s">
        <v>383</v>
      </c>
      <c r="UO94" s="39" t="s">
        <v>383</v>
      </c>
      <c r="UP94" s="39" t="s">
        <v>383</v>
      </c>
      <c r="UQ94" s="39" t="s">
        <v>383</v>
      </c>
      <c r="UR94" s="39" t="s">
        <v>383</v>
      </c>
      <c r="US94" s="39" t="s">
        <v>383</v>
      </c>
      <c r="UT94" s="39" t="s">
        <v>383</v>
      </c>
      <c r="UU94" s="39" t="s">
        <v>383</v>
      </c>
      <c r="UV94" s="39" t="s">
        <v>383</v>
      </c>
      <c r="UW94" s="39" t="s">
        <v>383</v>
      </c>
      <c r="UX94" s="39" t="s">
        <v>383</v>
      </c>
      <c r="UY94" s="39" t="s">
        <v>383</v>
      </c>
      <c r="UZ94" s="39" t="s">
        <v>383</v>
      </c>
      <c r="VA94" s="39">
        <v>0</v>
      </c>
      <c r="VB94" s="39" t="s">
        <v>383</v>
      </c>
      <c r="VC94" s="39" t="s">
        <v>383</v>
      </c>
      <c r="VD94" s="39" t="s">
        <v>383</v>
      </c>
      <c r="VE94" s="39" t="s">
        <v>383</v>
      </c>
      <c r="VF94" s="39" t="s">
        <v>383</v>
      </c>
      <c r="VG94" s="39" t="s">
        <v>383</v>
      </c>
      <c r="VH94" s="39"/>
      <c r="VI94" s="39">
        <v>1</v>
      </c>
      <c r="VJ94" s="39">
        <v>0</v>
      </c>
      <c r="VK94" s="39">
        <v>0</v>
      </c>
      <c r="VL94" s="39"/>
      <c r="VM94" s="39">
        <v>1</v>
      </c>
      <c r="VN94" s="39">
        <v>1</v>
      </c>
      <c r="VO94" s="39"/>
      <c r="VP94" s="39">
        <v>0</v>
      </c>
      <c r="VQ94" s="39">
        <v>0</v>
      </c>
      <c r="VR94" s="39">
        <v>0</v>
      </c>
      <c r="VS94" s="39">
        <v>0</v>
      </c>
      <c r="VT94" s="39"/>
      <c r="VU94" s="39">
        <v>0</v>
      </c>
      <c r="VV94" s="39" t="s">
        <v>3782</v>
      </c>
      <c r="VW94" s="39" t="s">
        <v>2720</v>
      </c>
      <c r="VX94" s="39">
        <v>0</v>
      </c>
      <c r="VY94" s="39">
        <v>1</v>
      </c>
      <c r="VZ94" s="39">
        <v>0</v>
      </c>
      <c r="WA94" s="39">
        <v>0</v>
      </c>
      <c r="WB94" s="39">
        <v>0</v>
      </c>
      <c r="WC94" s="39">
        <v>0</v>
      </c>
      <c r="WD94" s="39">
        <v>0</v>
      </c>
      <c r="WE94" s="39">
        <v>0</v>
      </c>
      <c r="WF94" s="39">
        <v>0</v>
      </c>
      <c r="WG94" s="39">
        <v>0</v>
      </c>
      <c r="WH94" s="39">
        <v>0</v>
      </c>
      <c r="WI94" s="39">
        <v>0</v>
      </c>
      <c r="WJ94" s="39">
        <v>0</v>
      </c>
      <c r="WK94" s="39">
        <v>0</v>
      </c>
      <c r="WL94" s="39"/>
      <c r="WM94" s="39"/>
      <c r="WN94" s="39"/>
      <c r="WO94" s="39">
        <f t="shared" si="9"/>
        <v>1</v>
      </c>
      <c r="WP94" s="39" t="s">
        <v>2593</v>
      </c>
      <c r="WQ94" s="39"/>
      <c r="WR94" s="39" t="s">
        <v>2435</v>
      </c>
      <c r="WS94" s="39">
        <v>0</v>
      </c>
      <c r="WT94" s="39">
        <v>0</v>
      </c>
      <c r="WU94" s="39">
        <v>0</v>
      </c>
      <c r="WV94" s="39">
        <v>0</v>
      </c>
      <c r="WW94" s="39">
        <v>0</v>
      </c>
      <c r="WX94" s="39">
        <v>0</v>
      </c>
      <c r="WY94" s="39">
        <v>0</v>
      </c>
      <c r="WZ94" s="39">
        <v>0</v>
      </c>
      <c r="XA94" s="39">
        <v>0</v>
      </c>
      <c r="XB94" s="39">
        <v>1</v>
      </c>
      <c r="XC94" s="39">
        <v>0</v>
      </c>
      <c r="XD94" s="39"/>
      <c r="XE94" s="39"/>
      <c r="XF94" s="39">
        <f t="shared" si="10"/>
        <v>0</v>
      </c>
      <c r="XG94" s="39" t="s">
        <v>2447</v>
      </c>
      <c r="XH94" s="39">
        <v>1</v>
      </c>
      <c r="XI94" s="39">
        <v>0</v>
      </c>
      <c r="XJ94" s="39">
        <v>0</v>
      </c>
      <c r="XK94" s="39">
        <v>0</v>
      </c>
      <c r="XL94" s="39">
        <v>0</v>
      </c>
      <c r="XM94" s="39"/>
      <c r="XN94" s="39"/>
      <c r="XO94" s="57" t="e">
        <f>SUM(XF94+WO94+VA94+UD94+TR94+TD94+#REF!)</f>
        <v>#REF!</v>
      </c>
      <c r="XP94" s="57">
        <v>2</v>
      </c>
      <c r="XQ94" s="56">
        <v>0</v>
      </c>
    </row>
    <row r="95" spans="1:641" ht="15" customHeight="1" x14ac:dyDescent="0.2">
      <c r="A95" s="39" t="s">
        <v>383</v>
      </c>
      <c r="B95" s="39" t="s">
        <v>1469</v>
      </c>
      <c r="C95" s="52" t="s">
        <v>1543</v>
      </c>
      <c r="D95" s="39" t="s">
        <v>4508</v>
      </c>
      <c r="E95" s="52" t="s">
        <v>4328</v>
      </c>
      <c r="F95" s="52" t="s">
        <v>4573</v>
      </c>
      <c r="G95" s="79">
        <v>9.1641759999999994</v>
      </c>
      <c r="H95" s="79">
        <v>-79.147694000000001</v>
      </c>
      <c r="I95" s="52">
        <v>9.1644579999999998</v>
      </c>
      <c r="J95" s="52">
        <v>-79.147664000000006</v>
      </c>
      <c r="K95" s="79">
        <v>-79.147694000000001</v>
      </c>
      <c r="L95" s="80">
        <v>6.9000000953700003</v>
      </c>
      <c r="M95" s="40">
        <v>23</v>
      </c>
      <c r="N95" s="39"/>
      <c r="O95" s="41">
        <v>5</v>
      </c>
      <c r="P95" s="39" t="s">
        <v>4574</v>
      </c>
      <c r="Q95" s="39">
        <v>1</v>
      </c>
      <c r="R95" s="41">
        <v>42</v>
      </c>
      <c r="S95" s="39">
        <v>4</v>
      </c>
      <c r="T95" s="39">
        <v>2</v>
      </c>
      <c r="U95" s="39" t="s">
        <v>4428</v>
      </c>
      <c r="V95" s="39" t="s">
        <v>4575</v>
      </c>
      <c r="W95" s="39" t="s">
        <v>2598</v>
      </c>
      <c r="X95" s="39" t="s">
        <v>383</v>
      </c>
      <c r="Y95" s="39" t="s">
        <v>4576</v>
      </c>
      <c r="Z95" s="39">
        <v>1</v>
      </c>
      <c r="AA95" s="39">
        <v>0</v>
      </c>
      <c r="AB95" s="39">
        <v>0</v>
      </c>
      <c r="AC95" s="39">
        <v>0</v>
      </c>
      <c r="AD95" s="39">
        <v>0</v>
      </c>
      <c r="AE95" s="39">
        <v>0</v>
      </c>
      <c r="AF95" s="39">
        <v>0</v>
      </c>
      <c r="AG95" s="39" t="s">
        <v>2598</v>
      </c>
      <c r="AH95" s="39" t="s">
        <v>383</v>
      </c>
      <c r="AI95" s="39">
        <v>1</v>
      </c>
      <c r="AJ95" s="39">
        <v>0</v>
      </c>
      <c r="AK95" s="39">
        <v>0</v>
      </c>
      <c r="AL95" s="39">
        <v>0</v>
      </c>
      <c r="AM95" s="39">
        <v>0</v>
      </c>
      <c r="AN95" s="39">
        <v>0</v>
      </c>
      <c r="AO95" s="39">
        <v>0</v>
      </c>
      <c r="AP95" s="39" t="s">
        <v>4577</v>
      </c>
      <c r="AQ95" s="39">
        <v>1</v>
      </c>
      <c r="AR95" s="39" t="s">
        <v>4578</v>
      </c>
      <c r="AS95" s="39">
        <v>23</v>
      </c>
      <c r="AT95" s="39">
        <v>42</v>
      </c>
      <c r="AU95" s="39">
        <v>3</v>
      </c>
      <c r="AV95" s="39"/>
      <c r="AW95" s="39">
        <v>1</v>
      </c>
      <c r="AX95" s="39">
        <v>2</v>
      </c>
      <c r="AY95" s="39">
        <v>1</v>
      </c>
      <c r="AZ95" s="39">
        <v>1</v>
      </c>
      <c r="BA95" s="39">
        <v>0</v>
      </c>
      <c r="BB95" s="39">
        <v>0</v>
      </c>
      <c r="BC95" s="39"/>
      <c r="BD95" s="39">
        <v>2</v>
      </c>
      <c r="BE95" s="39" t="s">
        <v>383</v>
      </c>
      <c r="BF95" s="39">
        <v>0</v>
      </c>
      <c r="BG95" s="39">
        <v>1</v>
      </c>
      <c r="BH95" s="39">
        <v>0</v>
      </c>
      <c r="BI95" s="39">
        <v>0</v>
      </c>
      <c r="BJ95" s="39"/>
      <c r="BK95" s="39">
        <v>4</v>
      </c>
      <c r="BL95" s="39">
        <v>1</v>
      </c>
      <c r="BM95" s="64" t="s">
        <v>383</v>
      </c>
      <c r="BN95" s="39">
        <v>1</v>
      </c>
      <c r="BO95" s="39">
        <v>0</v>
      </c>
      <c r="BP95" s="39">
        <v>0</v>
      </c>
      <c r="BQ95" s="39">
        <v>0</v>
      </c>
      <c r="BR95" s="39">
        <v>0</v>
      </c>
      <c r="BS95" s="39">
        <v>0</v>
      </c>
      <c r="BT95" s="39">
        <v>0</v>
      </c>
      <c r="BU95" s="39"/>
      <c r="BV95" s="39">
        <v>4</v>
      </c>
      <c r="BW95" s="39">
        <v>3</v>
      </c>
      <c r="BX95" s="39"/>
      <c r="BY95" s="39">
        <v>0</v>
      </c>
      <c r="BZ95" s="39">
        <v>0</v>
      </c>
      <c r="CA95" s="39">
        <v>1</v>
      </c>
      <c r="CB95" s="39">
        <v>0</v>
      </c>
      <c r="CC95" s="39"/>
      <c r="CD95" s="39">
        <v>4</v>
      </c>
      <c r="CE95" s="39">
        <v>0</v>
      </c>
      <c r="CF95" s="39"/>
      <c r="CG95" s="39">
        <v>2</v>
      </c>
      <c r="CH95" s="39"/>
      <c r="CI95" s="39">
        <v>3</v>
      </c>
      <c r="CJ95" s="39">
        <v>3</v>
      </c>
      <c r="CK95" s="39"/>
      <c r="CL95" s="39" t="s">
        <v>2404</v>
      </c>
      <c r="CM95" s="39"/>
      <c r="CN95" s="39">
        <v>1</v>
      </c>
      <c r="CO95" s="39">
        <v>1</v>
      </c>
      <c r="CP95" s="39">
        <v>2</v>
      </c>
      <c r="CQ95" s="39"/>
      <c r="CR95" s="39">
        <v>0</v>
      </c>
      <c r="CS95" s="39"/>
      <c r="CT95" s="39">
        <v>1</v>
      </c>
      <c r="CU95" s="39">
        <v>1</v>
      </c>
      <c r="CV95" s="39">
        <v>0</v>
      </c>
      <c r="CW95" s="39"/>
      <c r="CX95" s="39">
        <v>0</v>
      </c>
      <c r="CY95" s="39">
        <v>1</v>
      </c>
      <c r="CZ95" s="39">
        <v>1</v>
      </c>
      <c r="DA95" s="39">
        <v>0</v>
      </c>
      <c r="DB95" s="39"/>
      <c r="DC95" s="39">
        <v>1</v>
      </c>
      <c r="DD95" s="39">
        <v>1</v>
      </c>
      <c r="DE95" s="39">
        <v>1</v>
      </c>
      <c r="DF95" s="39">
        <v>1</v>
      </c>
      <c r="DG95" s="39">
        <v>1</v>
      </c>
      <c r="DH95" s="39">
        <v>1</v>
      </c>
      <c r="DI95" s="39">
        <v>0</v>
      </c>
      <c r="DJ95" s="39"/>
      <c r="DK95" s="39"/>
      <c r="DL95" s="39">
        <v>0</v>
      </c>
      <c r="DM95" s="39"/>
      <c r="DN95" s="39">
        <v>0</v>
      </c>
      <c r="DO95" s="39"/>
      <c r="DP95" s="39">
        <v>1</v>
      </c>
      <c r="DQ95" s="39">
        <v>5</v>
      </c>
      <c r="DR95" s="39">
        <v>1</v>
      </c>
      <c r="DS95" s="39">
        <v>1</v>
      </c>
      <c r="DT95" s="39">
        <v>1</v>
      </c>
      <c r="DU95" s="39">
        <v>1</v>
      </c>
      <c r="DV95" s="39">
        <v>1</v>
      </c>
      <c r="DW95" s="39">
        <v>1</v>
      </c>
      <c r="DX95" s="39">
        <v>1</v>
      </c>
      <c r="DY95" s="39">
        <v>1</v>
      </c>
      <c r="DZ95" s="39">
        <v>1</v>
      </c>
      <c r="EA95" s="39" t="s">
        <v>4579</v>
      </c>
      <c r="EB95" s="39">
        <v>1</v>
      </c>
      <c r="EC95" s="39">
        <v>1</v>
      </c>
      <c r="ED95" s="39" t="s">
        <v>4580</v>
      </c>
      <c r="EE95" s="39" t="s">
        <v>4581</v>
      </c>
      <c r="EF95" s="39">
        <v>1</v>
      </c>
      <c r="EG95" s="39" t="s">
        <v>4582</v>
      </c>
      <c r="EH95" s="39">
        <v>0</v>
      </c>
      <c r="EI95" s="39" t="s">
        <v>383</v>
      </c>
      <c r="EJ95" s="39" t="s">
        <v>383</v>
      </c>
      <c r="EK95" s="39" t="s">
        <v>383</v>
      </c>
      <c r="EL95" s="39" t="s">
        <v>383</v>
      </c>
      <c r="EM95" s="39" t="s">
        <v>383</v>
      </c>
      <c r="EN95" s="39" t="s">
        <v>383</v>
      </c>
      <c r="EO95" s="39">
        <v>0</v>
      </c>
      <c r="EP95" s="39" t="s">
        <v>383</v>
      </c>
      <c r="EQ95" s="39" t="s">
        <v>383</v>
      </c>
      <c r="ER95" s="39" t="s">
        <v>383</v>
      </c>
      <c r="ES95" s="39" t="s">
        <v>383</v>
      </c>
      <c r="ET95" s="39" t="s">
        <v>383</v>
      </c>
      <c r="EU95" s="39" t="s">
        <v>383</v>
      </c>
      <c r="EV95" s="39">
        <v>1</v>
      </c>
      <c r="EW95" s="39" t="s">
        <v>2412</v>
      </c>
      <c r="EX95" s="39" t="s">
        <v>2413</v>
      </c>
      <c r="EY95" s="39" t="s">
        <v>2466</v>
      </c>
      <c r="EZ95" s="39" t="s">
        <v>4583</v>
      </c>
      <c r="FA95" s="39" t="s">
        <v>2464</v>
      </c>
      <c r="FB95" s="39" t="s">
        <v>383</v>
      </c>
      <c r="FC95" s="39">
        <v>0</v>
      </c>
      <c r="FD95" s="39" t="s">
        <v>383</v>
      </c>
      <c r="FE95" s="39" t="s">
        <v>383</v>
      </c>
      <c r="FF95" s="39" t="s">
        <v>383</v>
      </c>
      <c r="FG95" s="39" t="s">
        <v>383</v>
      </c>
      <c r="FH95" s="39" t="s">
        <v>383</v>
      </c>
      <c r="FI95" s="39" t="s">
        <v>383</v>
      </c>
      <c r="FJ95" s="39">
        <v>1</v>
      </c>
      <c r="FK95" s="39" t="s">
        <v>2498</v>
      </c>
      <c r="FL95" s="39" t="s">
        <v>2498</v>
      </c>
      <c r="FM95" s="39" t="s">
        <v>2466</v>
      </c>
      <c r="FN95" s="39" t="s">
        <v>4584</v>
      </c>
      <c r="FO95" s="39" t="s">
        <v>2415</v>
      </c>
      <c r="FP95" s="39" t="s">
        <v>383</v>
      </c>
      <c r="FQ95" s="39">
        <v>0</v>
      </c>
      <c r="FR95" s="39" t="s">
        <v>383</v>
      </c>
      <c r="FS95" s="39" t="s">
        <v>383</v>
      </c>
      <c r="FT95" s="39" t="s">
        <v>383</v>
      </c>
      <c r="FU95" s="39" t="s">
        <v>383</v>
      </c>
      <c r="FV95" s="39" t="s">
        <v>383</v>
      </c>
      <c r="FW95" s="39" t="s">
        <v>383</v>
      </c>
      <c r="FX95" s="39">
        <v>0</v>
      </c>
      <c r="FY95" s="39" t="s">
        <v>383</v>
      </c>
      <c r="FZ95" s="39" t="s">
        <v>383</v>
      </c>
      <c r="GA95" s="39" t="s">
        <v>383</v>
      </c>
      <c r="GB95" s="39" t="s">
        <v>383</v>
      </c>
      <c r="GC95" s="39" t="s">
        <v>383</v>
      </c>
      <c r="GD95" s="39" t="s">
        <v>383</v>
      </c>
      <c r="GE95" s="39">
        <v>0</v>
      </c>
      <c r="GF95" s="39" t="s">
        <v>383</v>
      </c>
      <c r="GG95" s="39" t="s">
        <v>383</v>
      </c>
      <c r="GH95" s="39" t="s">
        <v>383</v>
      </c>
      <c r="GI95" s="39" t="s">
        <v>383</v>
      </c>
      <c r="GJ95" s="39" t="s">
        <v>383</v>
      </c>
      <c r="GK95" s="39" t="s">
        <v>383</v>
      </c>
      <c r="GL95" s="39" t="s">
        <v>383</v>
      </c>
      <c r="GM95" s="39" t="s">
        <v>383</v>
      </c>
      <c r="GN95" s="39" t="s">
        <v>383</v>
      </c>
      <c r="GO95" s="39" t="s">
        <v>383</v>
      </c>
      <c r="GP95" s="39" t="s">
        <v>383</v>
      </c>
      <c r="GQ95" s="39" t="s">
        <v>383</v>
      </c>
      <c r="GR95" s="39" t="s">
        <v>383</v>
      </c>
      <c r="GS95" s="39" t="s">
        <v>383</v>
      </c>
      <c r="GT95" s="39">
        <v>0</v>
      </c>
      <c r="GU95" s="39" t="s">
        <v>383</v>
      </c>
      <c r="GV95" s="39"/>
      <c r="GW95" s="39">
        <v>1</v>
      </c>
      <c r="GX95" s="39">
        <v>10</v>
      </c>
      <c r="GY95" s="39" t="s">
        <v>4585</v>
      </c>
      <c r="GZ95" s="39">
        <v>0</v>
      </c>
      <c r="HA95" s="39" t="s">
        <v>383</v>
      </c>
      <c r="HB95" s="39"/>
      <c r="HC95" s="39">
        <v>0</v>
      </c>
      <c r="HD95" s="39" t="s">
        <v>383</v>
      </c>
      <c r="HE95" s="39"/>
      <c r="HF95" s="39">
        <v>1</v>
      </c>
      <c r="HG95" s="39">
        <v>10</v>
      </c>
      <c r="HH95" s="39" t="s">
        <v>4586</v>
      </c>
      <c r="HI95" s="39">
        <v>0</v>
      </c>
      <c r="HJ95" s="39" t="s">
        <v>383</v>
      </c>
      <c r="HK95" s="39"/>
      <c r="HL95" s="39">
        <v>0</v>
      </c>
      <c r="HM95" s="39" t="s">
        <v>383</v>
      </c>
      <c r="HN95" s="39"/>
      <c r="HO95" s="39">
        <v>0</v>
      </c>
      <c r="HP95" s="39" t="s">
        <v>383</v>
      </c>
      <c r="HQ95" s="39">
        <v>0</v>
      </c>
      <c r="HR95" s="39" t="s">
        <v>383</v>
      </c>
      <c r="HS95" s="39">
        <v>0</v>
      </c>
      <c r="HT95" s="39"/>
      <c r="HU95" s="39" t="s">
        <v>383</v>
      </c>
      <c r="HV95" s="39" t="s">
        <v>383</v>
      </c>
      <c r="HW95" s="39"/>
      <c r="HX95" s="39" t="s">
        <v>383</v>
      </c>
      <c r="HY95" s="39" t="s">
        <v>2584</v>
      </c>
      <c r="HZ95" s="39"/>
      <c r="IA95" s="39" t="s">
        <v>1743</v>
      </c>
      <c r="IB95" s="39"/>
      <c r="IC95" s="39">
        <v>1</v>
      </c>
      <c r="ID95" s="39">
        <v>1</v>
      </c>
      <c r="IE95" s="39">
        <v>0</v>
      </c>
      <c r="IF95" s="39">
        <v>0</v>
      </c>
      <c r="IG95" s="39">
        <v>1</v>
      </c>
      <c r="IH95" s="39">
        <v>15</v>
      </c>
      <c r="II95" s="39">
        <v>0</v>
      </c>
      <c r="IJ95" s="39">
        <v>1</v>
      </c>
      <c r="IK95" s="39">
        <v>1</v>
      </c>
      <c r="IL95" s="39">
        <v>0</v>
      </c>
      <c r="IM95" s="39">
        <v>0</v>
      </c>
      <c r="IN95" s="39" t="s">
        <v>383</v>
      </c>
      <c r="IO95" s="39" t="s">
        <v>383</v>
      </c>
      <c r="IP95" s="39" t="s">
        <v>383</v>
      </c>
      <c r="IQ95" s="39">
        <v>1</v>
      </c>
      <c r="IR95" s="39">
        <v>6</v>
      </c>
      <c r="IS95" s="39">
        <v>0</v>
      </c>
      <c r="IT95" s="39">
        <v>1</v>
      </c>
      <c r="IU95" s="39">
        <v>1</v>
      </c>
      <c r="IV95" s="39">
        <v>0</v>
      </c>
      <c r="IW95" s="39">
        <v>0</v>
      </c>
      <c r="IX95" s="39" t="s">
        <v>383</v>
      </c>
      <c r="IY95" s="39" t="s">
        <v>383</v>
      </c>
      <c r="IZ95" s="39" t="s">
        <v>383</v>
      </c>
      <c r="JA95" s="39">
        <v>1</v>
      </c>
      <c r="JB95" s="39">
        <v>2</v>
      </c>
      <c r="JC95" s="39">
        <v>1</v>
      </c>
      <c r="JD95" s="39">
        <v>1</v>
      </c>
      <c r="JE95" s="39">
        <v>1</v>
      </c>
      <c r="JF95" s="39">
        <v>0</v>
      </c>
      <c r="JG95" s="39">
        <v>0</v>
      </c>
      <c r="JH95" s="39" t="s">
        <v>383</v>
      </c>
      <c r="JI95" s="39" t="s">
        <v>383</v>
      </c>
      <c r="JJ95" s="39">
        <v>1</v>
      </c>
      <c r="JK95" s="39">
        <v>1</v>
      </c>
      <c r="JL95" s="39">
        <v>1</v>
      </c>
      <c r="JM95" s="39">
        <v>1</v>
      </c>
      <c r="JN95" s="39" t="s">
        <v>2418</v>
      </c>
      <c r="JO95" s="39">
        <v>5</v>
      </c>
      <c r="JP95" s="39">
        <v>0</v>
      </c>
      <c r="JQ95" s="39">
        <v>0</v>
      </c>
      <c r="JR95" s="39">
        <v>1</v>
      </c>
      <c r="JS95" s="39">
        <v>1</v>
      </c>
      <c r="JT95" s="39">
        <v>0</v>
      </c>
      <c r="JU95" s="39">
        <v>0</v>
      </c>
      <c r="JV95" s="39">
        <v>1</v>
      </c>
      <c r="JW95" s="39">
        <v>1</v>
      </c>
      <c r="JX95" s="39">
        <v>0</v>
      </c>
      <c r="JY95" s="39">
        <v>2</v>
      </c>
      <c r="JZ95" s="39">
        <v>2</v>
      </c>
      <c r="KA95" s="39">
        <v>2</v>
      </c>
      <c r="KB95" s="39">
        <v>2</v>
      </c>
      <c r="KC95" s="39">
        <v>0</v>
      </c>
      <c r="KD95" s="39">
        <v>1</v>
      </c>
      <c r="KE95" s="39">
        <v>0</v>
      </c>
      <c r="KF95" s="39"/>
      <c r="KG95" s="39"/>
      <c r="KH95" s="39">
        <v>0.5</v>
      </c>
      <c r="KI95" s="39">
        <v>10</v>
      </c>
      <c r="KJ95" s="39"/>
      <c r="KK95" s="39">
        <v>4</v>
      </c>
      <c r="KL95" s="39"/>
      <c r="KM95" s="39"/>
      <c r="KN95" s="39">
        <v>0</v>
      </c>
      <c r="KO95" s="39"/>
      <c r="KP95" s="39"/>
      <c r="KQ95" s="39">
        <v>1</v>
      </c>
      <c r="KR95" s="39">
        <v>0.5</v>
      </c>
      <c r="KS95" s="39" t="s">
        <v>4587</v>
      </c>
      <c r="KT95" s="39" t="s">
        <v>4357</v>
      </c>
      <c r="KU95" s="39">
        <v>0</v>
      </c>
      <c r="KV95" s="39">
        <v>0</v>
      </c>
      <c r="KW95" s="39">
        <v>0</v>
      </c>
      <c r="KX95" s="39">
        <v>0</v>
      </c>
      <c r="KY95" s="39">
        <v>0</v>
      </c>
      <c r="KZ95" s="39">
        <v>0</v>
      </c>
      <c r="LA95" s="39">
        <v>0</v>
      </c>
      <c r="LB95" s="39">
        <v>1</v>
      </c>
      <c r="LC95" s="39">
        <v>0</v>
      </c>
      <c r="LD95" s="39" t="s">
        <v>4588</v>
      </c>
      <c r="LE95" s="39">
        <v>4</v>
      </c>
      <c r="LF95" s="39">
        <v>1</v>
      </c>
      <c r="LG95" s="39">
        <v>0</v>
      </c>
      <c r="LH95" s="39">
        <v>1</v>
      </c>
      <c r="LI95" s="39">
        <v>0</v>
      </c>
      <c r="LJ95" s="39" t="s">
        <v>3766</v>
      </c>
      <c r="LK95" s="39" t="s">
        <v>1979</v>
      </c>
      <c r="LL95" s="39">
        <v>0</v>
      </c>
      <c r="LM95" s="39">
        <v>0</v>
      </c>
      <c r="LN95" s="39">
        <v>0</v>
      </c>
      <c r="LO95" s="39">
        <v>0</v>
      </c>
      <c r="LP95" s="39">
        <v>1</v>
      </c>
      <c r="LQ95" s="39" t="s">
        <v>4589</v>
      </c>
      <c r="LR95" s="39">
        <v>1</v>
      </c>
      <c r="LS95" s="39"/>
      <c r="LT95" s="39">
        <v>0.25</v>
      </c>
      <c r="LU95" s="39" t="s">
        <v>2671</v>
      </c>
      <c r="LV95" s="39">
        <v>1</v>
      </c>
      <c r="LW95" s="39">
        <v>1</v>
      </c>
      <c r="LX95" s="39">
        <v>0</v>
      </c>
      <c r="LY95" s="39"/>
      <c r="LZ95" s="39">
        <v>1</v>
      </c>
      <c r="MA95" s="39">
        <v>1</v>
      </c>
      <c r="MB95" s="39">
        <v>0</v>
      </c>
      <c r="MC95" s="39">
        <v>1</v>
      </c>
      <c r="MD95" s="39">
        <v>0</v>
      </c>
      <c r="ME95" s="39">
        <v>1</v>
      </c>
      <c r="MF95" s="39" t="s">
        <v>4590</v>
      </c>
      <c r="MG95" s="39">
        <v>0</v>
      </c>
      <c r="MH95" s="39"/>
      <c r="MI95" s="39">
        <v>1</v>
      </c>
      <c r="MJ95" s="39"/>
      <c r="MK95" s="39">
        <v>1</v>
      </c>
      <c r="ML95" s="39">
        <v>1</v>
      </c>
      <c r="MM95" s="39">
        <v>1</v>
      </c>
      <c r="MN95" s="39">
        <v>0</v>
      </c>
      <c r="MO95" s="39"/>
      <c r="MP95" s="39"/>
      <c r="MQ95" s="39">
        <v>0</v>
      </c>
      <c r="MR95" s="39">
        <v>0</v>
      </c>
      <c r="MS95" s="39"/>
      <c r="MT95" s="39"/>
      <c r="MU95" s="39"/>
      <c r="MV95" s="39">
        <v>1</v>
      </c>
      <c r="MW95" s="39" t="s">
        <v>2783</v>
      </c>
      <c r="MX95" s="39">
        <v>1</v>
      </c>
      <c r="MY95" s="39">
        <v>0</v>
      </c>
      <c r="MZ95" s="39">
        <v>1</v>
      </c>
      <c r="NA95" s="39">
        <v>0</v>
      </c>
      <c r="NB95" s="39">
        <v>0</v>
      </c>
      <c r="NC95" s="39">
        <v>0</v>
      </c>
      <c r="ND95" s="39">
        <v>1</v>
      </c>
      <c r="NE95" s="39">
        <v>0</v>
      </c>
      <c r="NF95" s="39">
        <v>0</v>
      </c>
      <c r="NG95" s="39" t="s">
        <v>4591</v>
      </c>
      <c r="NH95" s="39" t="s">
        <v>4592</v>
      </c>
      <c r="NI95" s="39"/>
      <c r="NJ95" s="39"/>
      <c r="NK95" s="39" t="s">
        <v>3767</v>
      </c>
      <c r="NL95" s="39" t="s">
        <v>4548</v>
      </c>
      <c r="NM95" s="39">
        <v>0</v>
      </c>
      <c r="NN95" s="39"/>
      <c r="NO95" s="39"/>
      <c r="NP95" s="39"/>
      <c r="NQ95" s="39"/>
      <c r="NR95" s="39"/>
      <c r="NS95" s="39"/>
      <c r="NT95" s="39"/>
      <c r="NU95" s="39"/>
      <c r="NV95" s="39"/>
      <c r="NW95" s="39">
        <v>1</v>
      </c>
      <c r="NX95" s="39"/>
      <c r="NY95" s="39">
        <v>1</v>
      </c>
      <c r="NZ95" s="39">
        <v>1</v>
      </c>
      <c r="OA95" s="39" t="s">
        <v>2760</v>
      </c>
      <c r="OB95" s="39">
        <v>0</v>
      </c>
      <c r="OC95" s="39">
        <v>0</v>
      </c>
      <c r="OD95" s="39">
        <v>0</v>
      </c>
      <c r="OE95" s="39">
        <v>0</v>
      </c>
      <c r="OF95" s="39">
        <v>0</v>
      </c>
      <c r="OG95" s="39">
        <v>0</v>
      </c>
      <c r="OH95" s="39">
        <v>1</v>
      </c>
      <c r="OI95" s="39">
        <v>0</v>
      </c>
      <c r="OJ95" s="39"/>
      <c r="OK95" s="39">
        <v>1</v>
      </c>
      <c r="OL95" s="39"/>
      <c r="OM95" s="39" t="s">
        <v>2435</v>
      </c>
      <c r="ON95" s="39">
        <v>0</v>
      </c>
      <c r="OO95" s="39">
        <v>0</v>
      </c>
      <c r="OP95" s="39">
        <v>0</v>
      </c>
      <c r="OQ95" s="39">
        <v>0</v>
      </c>
      <c r="OR95" s="39">
        <v>0</v>
      </c>
      <c r="OS95" s="39">
        <v>0</v>
      </c>
      <c r="OT95" s="39">
        <v>0</v>
      </c>
      <c r="OU95" s="39">
        <v>0</v>
      </c>
      <c r="OV95" s="39">
        <v>1</v>
      </c>
      <c r="OW95" s="39">
        <v>0</v>
      </c>
      <c r="OX95" s="39"/>
      <c r="OY95" s="39"/>
      <c r="OZ95" s="39" t="s">
        <v>1241</v>
      </c>
      <c r="PA95" s="39">
        <v>0</v>
      </c>
      <c r="PB95" s="39">
        <v>0</v>
      </c>
      <c r="PC95" s="39">
        <v>0</v>
      </c>
      <c r="PD95" s="39">
        <v>0</v>
      </c>
      <c r="PE95" s="39">
        <v>1</v>
      </c>
      <c r="PF95" s="39">
        <v>0</v>
      </c>
      <c r="PG95" s="39">
        <v>0</v>
      </c>
      <c r="PH95" s="39"/>
      <c r="PI95" s="39">
        <v>9</v>
      </c>
      <c r="PJ95" s="39" t="s">
        <v>2435</v>
      </c>
      <c r="PK95" s="39">
        <v>0</v>
      </c>
      <c r="PL95" s="39">
        <v>0</v>
      </c>
      <c r="PM95" s="39">
        <v>0</v>
      </c>
      <c r="PN95" s="39">
        <v>0</v>
      </c>
      <c r="PO95" s="39">
        <v>0</v>
      </c>
      <c r="PP95" s="39">
        <v>0</v>
      </c>
      <c r="PQ95" s="39">
        <v>0</v>
      </c>
      <c r="PR95" s="39">
        <v>0</v>
      </c>
      <c r="PS95" s="39">
        <v>1</v>
      </c>
      <c r="PT95" s="39"/>
      <c r="PU95" s="39"/>
      <c r="PV95" s="39"/>
      <c r="PW95" s="39">
        <v>0</v>
      </c>
      <c r="PX95" s="39"/>
      <c r="PY95" s="39"/>
      <c r="PZ95" s="39" t="s">
        <v>383</v>
      </c>
      <c r="QA95" s="39"/>
      <c r="QB95" s="39"/>
      <c r="QC95" s="39"/>
      <c r="QD95" s="39">
        <v>1</v>
      </c>
      <c r="QE95" s="39">
        <v>1</v>
      </c>
      <c r="QF95" s="39">
        <v>0</v>
      </c>
      <c r="QG95" s="39">
        <v>0</v>
      </c>
      <c r="QH95" s="39">
        <v>0</v>
      </c>
      <c r="QI95" s="39">
        <v>0</v>
      </c>
      <c r="QJ95" s="39">
        <v>0</v>
      </c>
      <c r="QK95" s="39">
        <v>0</v>
      </c>
      <c r="QL95" s="39"/>
      <c r="QM95" s="39" t="s">
        <v>2435</v>
      </c>
      <c r="QN95" s="39">
        <v>0</v>
      </c>
      <c r="QO95" s="39">
        <v>0</v>
      </c>
      <c r="QP95" s="39">
        <v>0</v>
      </c>
      <c r="QQ95" s="39">
        <v>1</v>
      </c>
      <c r="QR95" s="39">
        <v>0</v>
      </c>
      <c r="QS95" s="39"/>
      <c r="QT95" s="39" t="s">
        <v>2433</v>
      </c>
      <c r="QU95" s="39">
        <v>1</v>
      </c>
      <c r="QV95" s="39">
        <v>0</v>
      </c>
      <c r="QW95" s="39">
        <v>0</v>
      </c>
      <c r="QX95" s="39">
        <v>0</v>
      </c>
      <c r="QY95" s="39">
        <v>0</v>
      </c>
      <c r="QZ95" s="39">
        <v>0</v>
      </c>
      <c r="RA95" s="39">
        <v>0</v>
      </c>
      <c r="RB95" s="39"/>
      <c r="RC95" s="39">
        <v>0</v>
      </c>
      <c r="RD95" s="39">
        <v>0</v>
      </c>
      <c r="RE95" s="39">
        <v>0</v>
      </c>
      <c r="RF95" s="39"/>
      <c r="RG95" s="39">
        <v>0</v>
      </c>
      <c r="RH95" s="39">
        <v>0</v>
      </c>
      <c r="RI95" s="39"/>
      <c r="RJ95" s="39">
        <v>0</v>
      </c>
      <c r="RK95" s="39">
        <v>0</v>
      </c>
      <c r="RL95" s="39"/>
      <c r="RM95" s="39">
        <v>0</v>
      </c>
      <c r="RN95" s="39">
        <v>0</v>
      </c>
      <c r="RO95" s="39"/>
      <c r="RP95" s="39">
        <v>0</v>
      </c>
      <c r="RQ95" s="39"/>
      <c r="RR95" s="39" t="s">
        <v>4481</v>
      </c>
      <c r="RS95" s="39">
        <v>0</v>
      </c>
      <c r="RT95" s="39">
        <v>0</v>
      </c>
      <c r="RU95" s="39">
        <v>1</v>
      </c>
      <c r="RV95" s="39">
        <v>1</v>
      </c>
      <c r="RW95" s="39">
        <v>0</v>
      </c>
      <c r="RX95" s="39">
        <v>0</v>
      </c>
      <c r="RY95" s="39">
        <v>0</v>
      </c>
      <c r="RZ95" s="39">
        <v>0</v>
      </c>
      <c r="SA95" s="39">
        <v>0</v>
      </c>
      <c r="SB95" s="39">
        <v>0</v>
      </c>
      <c r="SC95" s="39">
        <v>0</v>
      </c>
      <c r="SD95" s="39">
        <v>0</v>
      </c>
      <c r="SE95" s="39">
        <v>0</v>
      </c>
      <c r="SF95" s="39">
        <v>0</v>
      </c>
      <c r="SG95" s="39"/>
      <c r="SH95" s="39"/>
      <c r="SI95" s="39" t="s">
        <v>2435</v>
      </c>
      <c r="SJ95" s="39">
        <v>0</v>
      </c>
      <c r="SK95" s="39">
        <v>0</v>
      </c>
      <c r="SL95" s="39">
        <v>0</v>
      </c>
      <c r="SM95" s="39">
        <v>0</v>
      </c>
      <c r="SN95" s="39">
        <v>0</v>
      </c>
      <c r="SO95" s="39">
        <v>0</v>
      </c>
      <c r="SP95" s="39">
        <v>0</v>
      </c>
      <c r="SQ95" s="39">
        <v>0</v>
      </c>
      <c r="SR95" s="39">
        <v>0</v>
      </c>
      <c r="SS95" s="39">
        <v>1</v>
      </c>
      <c r="ST95" s="39"/>
      <c r="SU95" s="39" t="s">
        <v>2946</v>
      </c>
      <c r="SV95" s="39">
        <v>0</v>
      </c>
      <c r="SW95" s="39">
        <v>0</v>
      </c>
      <c r="SX95" s="39">
        <v>1</v>
      </c>
      <c r="SY95" s="39">
        <v>0</v>
      </c>
      <c r="SZ95" s="39">
        <v>0</v>
      </c>
      <c r="TA95" s="39" t="s">
        <v>4010</v>
      </c>
      <c r="TB95" s="39"/>
      <c r="TC95" s="39"/>
      <c r="TD95" s="39">
        <v>1</v>
      </c>
      <c r="TE95" s="39" t="s">
        <v>2452</v>
      </c>
      <c r="TF95" s="39">
        <v>0</v>
      </c>
      <c r="TG95" s="39"/>
      <c r="TH95" s="39" t="s">
        <v>2435</v>
      </c>
      <c r="TI95" s="39">
        <v>0</v>
      </c>
      <c r="TJ95" s="39">
        <v>0</v>
      </c>
      <c r="TK95" s="39">
        <v>0</v>
      </c>
      <c r="TL95" s="39">
        <v>0</v>
      </c>
      <c r="TM95" s="39">
        <v>0</v>
      </c>
      <c r="TN95" s="39">
        <v>0</v>
      </c>
      <c r="TO95" s="39">
        <v>0</v>
      </c>
      <c r="TP95" s="39">
        <v>1</v>
      </c>
      <c r="TQ95" s="39"/>
      <c r="TR95" s="39">
        <v>0</v>
      </c>
      <c r="TS95" s="39" t="s">
        <v>2435</v>
      </c>
      <c r="TT95" s="39">
        <v>0</v>
      </c>
      <c r="TU95" s="39">
        <v>0</v>
      </c>
      <c r="TV95" s="39">
        <v>0</v>
      </c>
      <c r="TW95" s="39">
        <v>0</v>
      </c>
      <c r="TX95" s="39">
        <v>0</v>
      </c>
      <c r="TY95" s="39">
        <v>0</v>
      </c>
      <c r="TZ95" s="39">
        <v>0</v>
      </c>
      <c r="UA95" s="39">
        <v>0</v>
      </c>
      <c r="UB95" s="39">
        <v>1</v>
      </c>
      <c r="UC95" s="39"/>
      <c r="UD95" s="39">
        <f>SUM(TT95+TV95+TW95+TX95)</f>
        <v>0</v>
      </c>
      <c r="UE95" s="39" t="s">
        <v>2435</v>
      </c>
      <c r="UF95" s="39">
        <v>0</v>
      </c>
      <c r="UG95" s="39">
        <v>0</v>
      </c>
      <c r="UH95" s="39">
        <v>0</v>
      </c>
      <c r="UI95" s="39">
        <v>0</v>
      </c>
      <c r="UJ95" s="39">
        <v>0</v>
      </c>
      <c r="UK95" s="39">
        <v>1</v>
      </c>
      <c r="UL95" s="39">
        <v>1</v>
      </c>
      <c r="UM95" s="39" t="s">
        <v>4593</v>
      </c>
      <c r="UN95" s="39">
        <v>0</v>
      </c>
      <c r="UO95" s="39" t="s">
        <v>383</v>
      </c>
      <c r="UP95" s="39" t="s">
        <v>383</v>
      </c>
      <c r="UQ95" s="39" t="s">
        <v>383</v>
      </c>
      <c r="UR95" s="39" t="s">
        <v>383</v>
      </c>
      <c r="US95" s="39" t="s">
        <v>383</v>
      </c>
      <c r="UT95" s="39" t="s">
        <v>383</v>
      </c>
      <c r="UU95" s="39" t="s">
        <v>383</v>
      </c>
      <c r="UV95" s="39">
        <v>0</v>
      </c>
      <c r="UW95" s="39" t="s">
        <v>383</v>
      </c>
      <c r="UX95" s="39" t="s">
        <v>4594</v>
      </c>
      <c r="UY95" s="39" t="s">
        <v>1979</v>
      </c>
      <c r="UZ95" s="39">
        <v>0</v>
      </c>
      <c r="VA95" s="39">
        <v>0</v>
      </c>
      <c r="VB95" s="39">
        <v>0</v>
      </c>
      <c r="VC95" s="39">
        <v>0</v>
      </c>
      <c r="VD95" s="39">
        <v>0</v>
      </c>
      <c r="VE95" s="39">
        <v>0</v>
      </c>
      <c r="VF95" s="39">
        <v>0</v>
      </c>
      <c r="VG95" s="39">
        <v>1</v>
      </c>
      <c r="VH95" s="39" t="s">
        <v>4595</v>
      </c>
      <c r="VI95" s="39">
        <v>0</v>
      </c>
      <c r="VJ95" s="39" t="s">
        <v>383</v>
      </c>
      <c r="VK95" s="39" t="s">
        <v>383</v>
      </c>
      <c r="VL95" s="39" t="s">
        <v>383</v>
      </c>
      <c r="VM95" s="39" t="s">
        <v>383</v>
      </c>
      <c r="VN95" s="39" t="s">
        <v>383</v>
      </c>
      <c r="VO95" s="39" t="s">
        <v>383</v>
      </c>
      <c r="VP95" s="39" t="s">
        <v>383</v>
      </c>
      <c r="VQ95" s="39" t="s">
        <v>383</v>
      </c>
      <c r="VR95" s="39" t="s">
        <v>383</v>
      </c>
      <c r="VS95" s="39" t="s">
        <v>383</v>
      </c>
      <c r="VT95" s="39" t="s">
        <v>383</v>
      </c>
      <c r="VU95" s="39" t="s">
        <v>383</v>
      </c>
      <c r="VV95" s="39"/>
      <c r="VW95" s="39" t="s">
        <v>2720</v>
      </c>
      <c r="VX95" s="39">
        <v>0</v>
      </c>
      <c r="VY95" s="39">
        <v>1</v>
      </c>
      <c r="VZ95" s="39">
        <v>0</v>
      </c>
      <c r="WA95" s="39">
        <v>0</v>
      </c>
      <c r="WB95" s="39">
        <v>0</v>
      </c>
      <c r="WC95" s="39">
        <v>0</v>
      </c>
      <c r="WD95" s="39">
        <v>0</v>
      </c>
      <c r="WE95" s="39">
        <v>0</v>
      </c>
      <c r="WF95" s="39">
        <v>0</v>
      </c>
      <c r="WG95" s="39">
        <v>0</v>
      </c>
      <c r="WH95" s="39">
        <v>0</v>
      </c>
      <c r="WI95" s="39">
        <v>0</v>
      </c>
      <c r="WJ95" s="39">
        <v>0</v>
      </c>
      <c r="WK95" s="39">
        <v>0</v>
      </c>
      <c r="WL95" s="39"/>
      <c r="WM95" s="39"/>
      <c r="WN95" s="39"/>
      <c r="WO95" s="39">
        <f t="shared" si="9"/>
        <v>1</v>
      </c>
      <c r="WP95" s="39" t="s">
        <v>2681</v>
      </c>
      <c r="WQ95" s="39"/>
      <c r="WR95" s="39" t="s">
        <v>2435</v>
      </c>
      <c r="WS95" s="39">
        <v>0</v>
      </c>
      <c r="WT95" s="39">
        <v>0</v>
      </c>
      <c r="WU95" s="39">
        <v>0</v>
      </c>
      <c r="WV95" s="39">
        <v>0</v>
      </c>
      <c r="WW95" s="39">
        <v>0</v>
      </c>
      <c r="WX95" s="39">
        <v>0</v>
      </c>
      <c r="WY95" s="39">
        <v>0</v>
      </c>
      <c r="WZ95" s="39">
        <v>0</v>
      </c>
      <c r="XA95" s="39">
        <v>0</v>
      </c>
      <c r="XB95" s="39">
        <v>1</v>
      </c>
      <c r="XC95" s="39">
        <v>0</v>
      </c>
      <c r="XD95" s="39"/>
      <c r="XE95" s="39"/>
      <c r="XF95" s="39">
        <f t="shared" si="10"/>
        <v>0</v>
      </c>
      <c r="XG95" s="39" t="s">
        <v>2946</v>
      </c>
      <c r="XH95" s="39">
        <v>0</v>
      </c>
      <c r="XI95" s="39">
        <v>0</v>
      </c>
      <c r="XJ95" s="39">
        <v>1</v>
      </c>
      <c r="XK95" s="39">
        <v>0</v>
      </c>
      <c r="XL95" s="39">
        <v>0</v>
      </c>
      <c r="XM95" s="39" t="s">
        <v>4596</v>
      </c>
      <c r="XN95" s="39"/>
      <c r="XO95" s="57" t="e">
        <f>SUM(XF95+WO95+VA95+UD95+TR95+TD95+#REF!)</f>
        <v>#REF!</v>
      </c>
      <c r="XP95" s="57">
        <v>2</v>
      </c>
      <c r="XQ95" s="56">
        <v>0</v>
      </c>
    </row>
    <row r="96" spans="1:641" ht="15" customHeight="1" x14ac:dyDescent="0.2">
      <c r="A96" s="39" t="s">
        <v>4483</v>
      </c>
      <c r="B96" s="39" t="s">
        <v>1469</v>
      </c>
      <c r="C96" s="52" t="s">
        <v>1564</v>
      </c>
      <c r="D96" s="39" t="s">
        <v>2948</v>
      </c>
      <c r="E96" s="52" t="s">
        <v>4328</v>
      </c>
      <c r="F96" s="52"/>
      <c r="G96" s="79">
        <v>9.1644666666666694</v>
      </c>
      <c r="H96" s="79">
        <v>-79.147549999999995</v>
      </c>
      <c r="I96" s="52">
        <v>9.1644640000000006</v>
      </c>
      <c r="J96" s="52">
        <v>-79.147554999999997</v>
      </c>
      <c r="K96" s="79">
        <v>-79.147549999999995</v>
      </c>
      <c r="L96" s="80"/>
      <c r="M96" s="40"/>
      <c r="N96" s="39"/>
      <c r="O96" s="41">
        <v>2</v>
      </c>
      <c r="P96" s="39" t="s">
        <v>4597</v>
      </c>
      <c r="Q96" s="39">
        <v>1</v>
      </c>
      <c r="R96" s="41">
        <v>24</v>
      </c>
      <c r="S96" s="39">
        <v>5</v>
      </c>
      <c r="T96" s="39">
        <v>2</v>
      </c>
      <c r="U96" s="39" t="s">
        <v>2746</v>
      </c>
      <c r="V96" s="39" t="s">
        <v>4598</v>
      </c>
      <c r="W96" s="39" t="s">
        <v>2598</v>
      </c>
      <c r="X96" s="39" t="s">
        <v>383</v>
      </c>
      <c r="Y96" s="39" t="s">
        <v>4599</v>
      </c>
      <c r="Z96" s="39">
        <v>1</v>
      </c>
      <c r="AA96" s="39">
        <v>0</v>
      </c>
      <c r="AB96" s="39">
        <v>0</v>
      </c>
      <c r="AC96" s="39">
        <v>0</v>
      </c>
      <c r="AD96" s="39">
        <v>0</v>
      </c>
      <c r="AE96" s="39">
        <v>0</v>
      </c>
      <c r="AF96" s="39">
        <v>0</v>
      </c>
      <c r="AG96" s="39" t="s">
        <v>4600</v>
      </c>
      <c r="AH96" s="39" t="s">
        <v>383</v>
      </c>
      <c r="AI96" s="39">
        <v>0</v>
      </c>
      <c r="AJ96" s="39">
        <v>0</v>
      </c>
      <c r="AK96" s="39">
        <v>0</v>
      </c>
      <c r="AL96" s="39">
        <v>0</v>
      </c>
      <c r="AM96" s="39">
        <v>1</v>
      </c>
      <c r="AN96" s="39">
        <v>0</v>
      </c>
      <c r="AO96" s="39">
        <v>0</v>
      </c>
      <c r="AP96" s="39" t="s">
        <v>4601</v>
      </c>
      <c r="AQ96" s="39">
        <v>0</v>
      </c>
      <c r="AR96" s="39"/>
      <c r="AS96" s="39">
        <v>5</v>
      </c>
      <c r="AT96" s="39">
        <v>24</v>
      </c>
      <c r="AU96" s="39">
        <v>3</v>
      </c>
      <c r="AV96" s="39"/>
      <c r="AW96" s="39">
        <v>2</v>
      </c>
      <c r="AX96" s="39" t="s">
        <v>383</v>
      </c>
      <c r="AY96" s="39">
        <v>0</v>
      </c>
      <c r="AZ96" s="39">
        <v>1</v>
      </c>
      <c r="BA96" s="39">
        <v>0</v>
      </c>
      <c r="BB96" s="39">
        <v>0</v>
      </c>
      <c r="BC96" s="39"/>
      <c r="BD96" s="39">
        <v>2</v>
      </c>
      <c r="BE96" s="39" t="s">
        <v>383</v>
      </c>
      <c r="BF96" s="39">
        <v>0</v>
      </c>
      <c r="BG96" s="39">
        <v>1</v>
      </c>
      <c r="BH96" s="39">
        <v>0</v>
      </c>
      <c r="BI96" s="39">
        <v>0</v>
      </c>
      <c r="BJ96" s="39"/>
      <c r="BK96" s="39">
        <v>5</v>
      </c>
      <c r="BL96" s="39">
        <v>1</v>
      </c>
      <c r="BM96" s="64" t="s">
        <v>383</v>
      </c>
      <c r="BN96" s="39">
        <v>1</v>
      </c>
      <c r="BO96" s="39">
        <v>0</v>
      </c>
      <c r="BP96" s="39">
        <v>0</v>
      </c>
      <c r="BQ96" s="39">
        <v>0</v>
      </c>
      <c r="BR96" s="39">
        <v>0</v>
      </c>
      <c r="BS96" s="39">
        <v>0</v>
      </c>
      <c r="BT96" s="39">
        <v>0</v>
      </c>
      <c r="BU96" s="39"/>
      <c r="BV96" s="39">
        <v>5</v>
      </c>
      <c r="BW96" s="39">
        <v>3</v>
      </c>
      <c r="BX96" s="39"/>
      <c r="BY96" s="39">
        <v>0</v>
      </c>
      <c r="BZ96" s="39">
        <v>0</v>
      </c>
      <c r="CA96" s="39">
        <v>1</v>
      </c>
      <c r="CB96" s="39">
        <v>0</v>
      </c>
      <c r="CC96" s="39"/>
      <c r="CD96" s="39">
        <v>5</v>
      </c>
      <c r="CE96" s="39">
        <v>0</v>
      </c>
      <c r="CF96" s="39"/>
      <c r="CG96" s="39">
        <v>2</v>
      </c>
      <c r="CH96" s="39"/>
      <c r="CI96" s="39">
        <v>3</v>
      </c>
      <c r="CJ96" s="39" t="s">
        <v>383</v>
      </c>
      <c r="CK96" s="39"/>
      <c r="CL96" s="39" t="s">
        <v>2404</v>
      </c>
      <c r="CM96" s="39"/>
      <c r="CN96" s="39">
        <v>1</v>
      </c>
      <c r="CO96" s="39">
        <v>1</v>
      </c>
      <c r="CP96" s="39">
        <v>1</v>
      </c>
      <c r="CQ96" s="39"/>
      <c r="CR96" s="39">
        <v>0</v>
      </c>
      <c r="CS96" s="39"/>
      <c r="CT96" s="39">
        <v>0</v>
      </c>
      <c r="CU96" s="39">
        <v>0</v>
      </c>
      <c r="CV96" s="39">
        <v>1</v>
      </c>
      <c r="CW96" s="39"/>
      <c r="CX96" s="39">
        <v>0</v>
      </c>
      <c r="CY96" s="39">
        <v>1</v>
      </c>
      <c r="CZ96" s="39">
        <v>1</v>
      </c>
      <c r="DA96" s="39">
        <v>0</v>
      </c>
      <c r="DB96" s="39"/>
      <c r="DC96" s="39">
        <v>1</v>
      </c>
      <c r="DD96" s="39">
        <v>1</v>
      </c>
      <c r="DE96" s="39">
        <v>0</v>
      </c>
      <c r="DF96" s="39"/>
      <c r="DG96" s="39">
        <v>1</v>
      </c>
      <c r="DH96" s="39">
        <v>1</v>
      </c>
      <c r="DI96" s="39">
        <v>1</v>
      </c>
      <c r="DJ96" s="39">
        <v>1</v>
      </c>
      <c r="DK96" s="39"/>
      <c r="DL96" s="39">
        <v>1</v>
      </c>
      <c r="DM96" s="39">
        <v>1</v>
      </c>
      <c r="DN96" s="39">
        <v>0</v>
      </c>
      <c r="DO96" s="39"/>
      <c r="DP96" s="39">
        <v>1</v>
      </c>
      <c r="DQ96" s="39">
        <v>2</v>
      </c>
      <c r="DR96" s="39">
        <v>1</v>
      </c>
      <c r="DS96" s="39">
        <v>1</v>
      </c>
      <c r="DT96" s="39">
        <v>1</v>
      </c>
      <c r="DU96" s="39">
        <v>1</v>
      </c>
      <c r="DV96" s="39">
        <v>0</v>
      </c>
      <c r="DW96" s="39"/>
      <c r="DX96" s="39">
        <v>0</v>
      </c>
      <c r="DY96" s="39"/>
      <c r="DZ96" s="39">
        <v>1</v>
      </c>
      <c r="EA96" s="39" t="s">
        <v>3155</v>
      </c>
      <c r="EB96" s="39">
        <v>1</v>
      </c>
      <c r="EC96" s="39">
        <v>1</v>
      </c>
      <c r="ED96" s="39" t="s">
        <v>2442</v>
      </c>
      <c r="EE96" s="39" t="s">
        <v>4602</v>
      </c>
      <c r="EF96" s="39">
        <v>0</v>
      </c>
      <c r="EG96" s="39"/>
      <c r="EH96" s="39">
        <v>0</v>
      </c>
      <c r="EI96" s="39" t="s">
        <v>383</v>
      </c>
      <c r="EJ96" s="39" t="s">
        <v>383</v>
      </c>
      <c r="EK96" s="39" t="s">
        <v>383</v>
      </c>
      <c r="EL96" s="39" t="s">
        <v>383</v>
      </c>
      <c r="EM96" s="39" t="s">
        <v>383</v>
      </c>
      <c r="EN96" s="39" t="s">
        <v>383</v>
      </c>
      <c r="EO96" s="39">
        <v>0</v>
      </c>
      <c r="EP96" s="39" t="s">
        <v>383</v>
      </c>
      <c r="EQ96" s="39" t="s">
        <v>383</v>
      </c>
      <c r="ER96" s="39" t="s">
        <v>383</v>
      </c>
      <c r="ES96" s="39" t="s">
        <v>383</v>
      </c>
      <c r="ET96" s="39" t="s">
        <v>383</v>
      </c>
      <c r="EU96" s="39" t="s">
        <v>383</v>
      </c>
      <c r="EV96" s="39">
        <v>1</v>
      </c>
      <c r="EW96" s="39" t="s">
        <v>2409</v>
      </c>
      <c r="EX96" s="39" t="s">
        <v>2409</v>
      </c>
      <c r="EY96" s="39" t="s">
        <v>2410</v>
      </c>
      <c r="EZ96" s="39" t="s">
        <v>2665</v>
      </c>
      <c r="FA96" s="39" t="s">
        <v>2464</v>
      </c>
      <c r="FB96" s="39">
        <v>0</v>
      </c>
      <c r="FC96" s="39">
        <v>0</v>
      </c>
      <c r="FD96" s="39" t="s">
        <v>383</v>
      </c>
      <c r="FE96" s="39" t="s">
        <v>383</v>
      </c>
      <c r="FF96" s="39" t="s">
        <v>383</v>
      </c>
      <c r="FG96" s="39" t="s">
        <v>383</v>
      </c>
      <c r="FH96" s="39" t="s">
        <v>383</v>
      </c>
      <c r="FI96" s="39" t="s">
        <v>383</v>
      </c>
      <c r="FJ96" s="39">
        <v>1</v>
      </c>
      <c r="FK96" s="39" t="s">
        <v>2498</v>
      </c>
      <c r="FL96" s="39" t="s">
        <v>2498</v>
      </c>
      <c r="FM96" s="39" t="s">
        <v>2466</v>
      </c>
      <c r="FN96" s="39" t="s">
        <v>2665</v>
      </c>
      <c r="FO96" s="39" t="s">
        <v>2464</v>
      </c>
      <c r="FP96" s="39">
        <v>0</v>
      </c>
      <c r="FQ96" s="39">
        <v>0</v>
      </c>
      <c r="FR96" s="39" t="s">
        <v>383</v>
      </c>
      <c r="FS96" s="39" t="s">
        <v>383</v>
      </c>
      <c r="FT96" s="39" t="s">
        <v>383</v>
      </c>
      <c r="FU96" s="39" t="s">
        <v>383</v>
      </c>
      <c r="FV96" s="39" t="s">
        <v>383</v>
      </c>
      <c r="FW96" s="39" t="s">
        <v>383</v>
      </c>
      <c r="FX96" s="39">
        <v>0</v>
      </c>
      <c r="FY96" s="39" t="s">
        <v>383</v>
      </c>
      <c r="FZ96" s="39" t="s">
        <v>383</v>
      </c>
      <c r="GA96" s="39" t="s">
        <v>383</v>
      </c>
      <c r="GB96" s="39" t="s">
        <v>383</v>
      </c>
      <c r="GC96" s="39" t="s">
        <v>383</v>
      </c>
      <c r="GD96" s="39" t="s">
        <v>383</v>
      </c>
      <c r="GE96" s="39">
        <v>1</v>
      </c>
      <c r="GF96" s="39" t="s">
        <v>2412</v>
      </c>
      <c r="GG96" s="39" t="s">
        <v>2413</v>
      </c>
      <c r="GH96" s="39" t="s">
        <v>2410</v>
      </c>
      <c r="GI96" s="39" t="s">
        <v>2665</v>
      </c>
      <c r="GJ96" s="39" t="s">
        <v>2464</v>
      </c>
      <c r="GK96" s="39">
        <v>0</v>
      </c>
      <c r="GL96" s="39">
        <v>1</v>
      </c>
      <c r="GM96" s="39" t="s">
        <v>4603</v>
      </c>
      <c r="GN96" s="39" t="s">
        <v>2412</v>
      </c>
      <c r="GO96" s="39" t="s">
        <v>2413</v>
      </c>
      <c r="GP96" s="39" t="s">
        <v>2462</v>
      </c>
      <c r="GQ96" s="39" t="s">
        <v>2665</v>
      </c>
      <c r="GR96" s="39" t="s">
        <v>2464</v>
      </c>
      <c r="GS96" s="39">
        <v>0</v>
      </c>
      <c r="GT96" s="39">
        <v>0</v>
      </c>
      <c r="GU96" s="39" t="s">
        <v>383</v>
      </c>
      <c r="GV96" s="39"/>
      <c r="GW96" s="39">
        <v>1</v>
      </c>
      <c r="GX96" s="39">
        <v>5</v>
      </c>
      <c r="GY96" s="39" t="s">
        <v>383</v>
      </c>
      <c r="GZ96" s="39">
        <v>1</v>
      </c>
      <c r="HA96" s="39">
        <v>5</v>
      </c>
      <c r="HB96" s="39"/>
      <c r="HC96" s="39">
        <v>0</v>
      </c>
      <c r="HD96" s="39" t="s">
        <v>383</v>
      </c>
      <c r="HE96" s="39"/>
      <c r="HF96" s="39">
        <v>0</v>
      </c>
      <c r="HG96" s="39" t="s">
        <v>383</v>
      </c>
      <c r="HH96" s="39"/>
      <c r="HI96" s="39">
        <v>1</v>
      </c>
      <c r="HJ96" s="39">
        <v>10</v>
      </c>
      <c r="HK96" s="39"/>
      <c r="HL96" s="39">
        <v>0</v>
      </c>
      <c r="HM96" s="39" t="s">
        <v>383</v>
      </c>
      <c r="HN96" s="39"/>
      <c r="HO96" s="39">
        <v>0</v>
      </c>
      <c r="HP96" s="39" t="s">
        <v>383</v>
      </c>
      <c r="HQ96" s="39">
        <v>0</v>
      </c>
      <c r="HR96" s="39" t="s">
        <v>383</v>
      </c>
      <c r="HS96" s="39">
        <v>1</v>
      </c>
      <c r="HT96" s="39" t="s">
        <v>4604</v>
      </c>
      <c r="HU96" s="39">
        <v>15</v>
      </c>
      <c r="HV96" s="39" t="s">
        <v>383</v>
      </c>
      <c r="HW96" s="39"/>
      <c r="HX96" s="39" t="s">
        <v>383</v>
      </c>
      <c r="HY96" s="39" t="s">
        <v>2472</v>
      </c>
      <c r="HZ96" s="39"/>
      <c r="IA96" s="39" t="s">
        <v>1743</v>
      </c>
      <c r="IB96" s="39"/>
      <c r="IC96" s="39">
        <v>0</v>
      </c>
      <c r="ID96" s="39">
        <v>0</v>
      </c>
      <c r="IE96" s="39" t="s">
        <v>383</v>
      </c>
      <c r="IF96" s="39" t="s">
        <v>383</v>
      </c>
      <c r="IG96" s="39">
        <v>0</v>
      </c>
      <c r="IH96" s="39">
        <v>0</v>
      </c>
      <c r="II96" s="39" t="s">
        <v>383</v>
      </c>
      <c r="IJ96" s="39" t="s">
        <v>383</v>
      </c>
      <c r="IK96" s="39" t="s">
        <v>383</v>
      </c>
      <c r="IL96" s="39">
        <v>0</v>
      </c>
      <c r="IM96" s="39">
        <v>0</v>
      </c>
      <c r="IN96" s="39" t="s">
        <v>383</v>
      </c>
      <c r="IO96" s="39" t="s">
        <v>383</v>
      </c>
      <c r="IP96" s="39" t="s">
        <v>383</v>
      </c>
      <c r="IQ96" s="39">
        <v>0</v>
      </c>
      <c r="IR96" s="39">
        <v>0</v>
      </c>
      <c r="IS96" s="39" t="s">
        <v>383</v>
      </c>
      <c r="IT96" s="39" t="s">
        <v>383</v>
      </c>
      <c r="IU96" s="39" t="s">
        <v>383</v>
      </c>
      <c r="IV96" s="39">
        <v>0</v>
      </c>
      <c r="IW96" s="39">
        <v>0</v>
      </c>
      <c r="IX96" s="39" t="s">
        <v>383</v>
      </c>
      <c r="IY96" s="39" t="s">
        <v>383</v>
      </c>
      <c r="IZ96" s="39" t="s">
        <v>383</v>
      </c>
      <c r="JA96" s="39">
        <v>1</v>
      </c>
      <c r="JB96" s="39">
        <v>1</v>
      </c>
      <c r="JC96" s="39">
        <v>0</v>
      </c>
      <c r="JD96" s="39">
        <v>1</v>
      </c>
      <c r="JE96" s="39">
        <v>0</v>
      </c>
      <c r="JF96" s="39">
        <v>0</v>
      </c>
      <c r="JG96" s="39">
        <v>0</v>
      </c>
      <c r="JH96" s="39" t="s">
        <v>383</v>
      </c>
      <c r="JI96" s="39" t="s">
        <v>383</v>
      </c>
      <c r="JJ96" s="39">
        <v>0</v>
      </c>
      <c r="JK96" s="39">
        <v>0</v>
      </c>
      <c r="JL96" s="39" t="s">
        <v>383</v>
      </c>
      <c r="JM96" s="39" t="s">
        <v>383</v>
      </c>
      <c r="JN96" s="39" t="s">
        <v>2418</v>
      </c>
      <c r="JO96" s="39">
        <v>2</v>
      </c>
      <c r="JP96" s="39">
        <v>2</v>
      </c>
      <c r="JQ96" s="39">
        <v>2</v>
      </c>
      <c r="JR96" s="39">
        <v>0</v>
      </c>
      <c r="JS96" s="39">
        <v>0</v>
      </c>
      <c r="JT96" s="39">
        <v>0</v>
      </c>
      <c r="JU96" s="39">
        <v>0</v>
      </c>
      <c r="JV96" s="39">
        <v>1</v>
      </c>
      <c r="JW96" s="39">
        <v>1</v>
      </c>
      <c r="JX96" s="39">
        <v>1</v>
      </c>
      <c r="JY96" s="39">
        <v>0</v>
      </c>
      <c r="JZ96" s="39">
        <v>2</v>
      </c>
      <c r="KA96" s="39">
        <v>2</v>
      </c>
      <c r="KB96" s="39">
        <v>2</v>
      </c>
      <c r="KC96" s="39">
        <v>2</v>
      </c>
      <c r="KD96" s="39">
        <v>1</v>
      </c>
      <c r="KE96" s="39">
        <v>0</v>
      </c>
      <c r="KF96" s="39"/>
      <c r="KG96" s="39"/>
      <c r="KH96" s="39">
        <v>0</v>
      </c>
      <c r="KI96" s="39"/>
      <c r="KJ96" s="39"/>
      <c r="KK96" s="39">
        <v>0</v>
      </c>
      <c r="KL96" s="39"/>
      <c r="KM96" s="39"/>
      <c r="KN96" s="39">
        <v>0</v>
      </c>
      <c r="KO96" s="39"/>
      <c r="KP96" s="39"/>
      <c r="KQ96" s="39">
        <v>1</v>
      </c>
      <c r="KR96" s="39">
        <v>300</v>
      </c>
      <c r="KS96" s="39" t="s">
        <v>4605</v>
      </c>
      <c r="KT96" s="39" t="s">
        <v>2068</v>
      </c>
      <c r="KU96" s="39">
        <v>0</v>
      </c>
      <c r="KV96" s="39">
        <v>0</v>
      </c>
      <c r="KW96" s="39">
        <v>0</v>
      </c>
      <c r="KX96" s="39">
        <v>0</v>
      </c>
      <c r="KY96" s="39">
        <v>0</v>
      </c>
      <c r="KZ96" s="39">
        <v>0</v>
      </c>
      <c r="LA96" s="39">
        <v>0</v>
      </c>
      <c r="LB96" s="39">
        <v>0</v>
      </c>
      <c r="LC96" s="39">
        <v>1</v>
      </c>
      <c r="LD96" s="39" t="s">
        <v>4606</v>
      </c>
      <c r="LE96" s="39">
        <v>2</v>
      </c>
      <c r="LF96" s="39">
        <v>0</v>
      </c>
      <c r="LG96" s="39">
        <v>1</v>
      </c>
      <c r="LH96" s="39">
        <v>0</v>
      </c>
      <c r="LI96" s="39">
        <v>0</v>
      </c>
      <c r="LJ96" s="39"/>
      <c r="LK96" s="39" t="s">
        <v>2421</v>
      </c>
      <c r="LL96" s="39">
        <v>1</v>
      </c>
      <c r="LM96" s="39">
        <v>0</v>
      </c>
      <c r="LN96" s="39">
        <v>0</v>
      </c>
      <c r="LO96" s="39">
        <v>0</v>
      </c>
      <c r="LP96" s="39">
        <v>0</v>
      </c>
      <c r="LQ96" s="39"/>
      <c r="LR96" s="39">
        <v>3</v>
      </c>
      <c r="LS96" s="39"/>
      <c r="LT96" s="39">
        <v>0.15</v>
      </c>
      <c r="LU96" s="39" t="s">
        <v>4375</v>
      </c>
      <c r="LV96" s="39">
        <v>1</v>
      </c>
      <c r="LW96" s="39">
        <v>1</v>
      </c>
      <c r="LX96" s="39">
        <v>0</v>
      </c>
      <c r="LY96" s="39"/>
      <c r="LZ96" s="39">
        <v>1</v>
      </c>
      <c r="MA96" s="39">
        <v>1</v>
      </c>
      <c r="MB96" s="39">
        <v>0</v>
      </c>
      <c r="MC96" s="39"/>
      <c r="MD96" s="39">
        <v>1</v>
      </c>
      <c r="ME96" s="39">
        <v>0</v>
      </c>
      <c r="MF96" s="39"/>
      <c r="MG96" s="39">
        <v>0</v>
      </c>
      <c r="MH96" s="39"/>
      <c r="MI96" s="39">
        <v>1</v>
      </c>
      <c r="MJ96" s="39"/>
      <c r="MK96" s="39">
        <v>0</v>
      </c>
      <c r="ML96" s="39">
        <v>1</v>
      </c>
      <c r="MM96" s="39">
        <v>1</v>
      </c>
      <c r="MN96" s="39">
        <v>0</v>
      </c>
      <c r="MO96" s="39"/>
      <c r="MP96" s="39"/>
      <c r="MQ96" s="39">
        <v>0</v>
      </c>
      <c r="MR96" s="39">
        <v>0</v>
      </c>
      <c r="MS96" s="39"/>
      <c r="MT96" s="39"/>
      <c r="MU96" s="39"/>
      <c r="MV96" s="39">
        <v>1</v>
      </c>
      <c r="MW96" s="39" t="s">
        <v>3169</v>
      </c>
      <c r="MX96" s="39">
        <v>1</v>
      </c>
      <c r="MY96" s="39">
        <v>0</v>
      </c>
      <c r="MZ96" s="39">
        <v>0</v>
      </c>
      <c r="NA96" s="39">
        <v>0</v>
      </c>
      <c r="NB96" s="39">
        <v>0</v>
      </c>
      <c r="NC96" s="39">
        <v>0</v>
      </c>
      <c r="ND96" s="39">
        <v>0</v>
      </c>
      <c r="NE96" s="39">
        <v>0</v>
      </c>
      <c r="NF96" s="39">
        <v>0</v>
      </c>
      <c r="NG96" s="39"/>
      <c r="NH96" s="39" t="s">
        <v>3593</v>
      </c>
      <c r="NI96" s="39"/>
      <c r="NJ96" s="39" t="s">
        <v>4607</v>
      </c>
      <c r="NK96" s="39"/>
      <c r="NL96" s="39" t="s">
        <v>4608</v>
      </c>
      <c r="NM96" s="39">
        <v>0</v>
      </c>
      <c r="NN96" s="39"/>
      <c r="NO96" s="39"/>
      <c r="NP96" s="39"/>
      <c r="NQ96" s="39"/>
      <c r="NR96" s="39"/>
      <c r="NS96" s="39"/>
      <c r="NT96" s="39"/>
      <c r="NU96" s="39"/>
      <c r="NV96" s="39"/>
      <c r="NW96" s="39">
        <v>0</v>
      </c>
      <c r="NX96" s="39"/>
      <c r="NY96" s="39">
        <v>1</v>
      </c>
      <c r="NZ96" s="39">
        <v>0</v>
      </c>
      <c r="OA96" s="39" t="s">
        <v>2433</v>
      </c>
      <c r="OB96" s="39">
        <v>0</v>
      </c>
      <c r="OC96" s="39">
        <v>0</v>
      </c>
      <c r="OD96" s="39">
        <v>0</v>
      </c>
      <c r="OE96" s="39">
        <v>1</v>
      </c>
      <c r="OF96" s="39">
        <v>0</v>
      </c>
      <c r="OG96" s="39">
        <v>0</v>
      </c>
      <c r="OH96" s="39">
        <v>0</v>
      </c>
      <c r="OI96" s="39">
        <v>0</v>
      </c>
      <c r="OJ96" s="39"/>
      <c r="OK96" s="39">
        <v>1</v>
      </c>
      <c r="OL96" s="39"/>
      <c r="OM96" s="39" t="s">
        <v>2648</v>
      </c>
      <c r="ON96" s="39">
        <v>0</v>
      </c>
      <c r="OO96" s="39">
        <v>0</v>
      </c>
      <c r="OP96" s="39">
        <v>1</v>
      </c>
      <c r="OQ96" s="39">
        <v>0</v>
      </c>
      <c r="OR96" s="39">
        <v>0</v>
      </c>
      <c r="OS96" s="39">
        <v>0</v>
      </c>
      <c r="OT96" s="39">
        <v>0</v>
      </c>
      <c r="OU96" s="39">
        <v>0</v>
      </c>
      <c r="OV96" s="39">
        <v>0</v>
      </c>
      <c r="OW96" s="39">
        <v>0</v>
      </c>
      <c r="OX96" s="39"/>
      <c r="OY96" s="39"/>
      <c r="OZ96" s="39" t="s">
        <v>4609</v>
      </c>
      <c r="PA96" s="39">
        <v>1</v>
      </c>
      <c r="PB96" s="39">
        <v>0</v>
      </c>
      <c r="PC96" s="39">
        <v>1</v>
      </c>
      <c r="PD96" s="39">
        <v>0</v>
      </c>
      <c r="PE96" s="39">
        <v>0</v>
      </c>
      <c r="PF96" s="39">
        <v>0</v>
      </c>
      <c r="PG96" s="39">
        <v>0</v>
      </c>
      <c r="PH96" s="39"/>
      <c r="PI96" s="39">
        <v>1</v>
      </c>
      <c r="PJ96" s="39" t="s">
        <v>1979</v>
      </c>
      <c r="PK96" s="39">
        <v>0</v>
      </c>
      <c r="PL96" s="39">
        <v>0</v>
      </c>
      <c r="PM96" s="39">
        <v>0</v>
      </c>
      <c r="PN96" s="39">
        <v>0</v>
      </c>
      <c r="PO96" s="39">
        <v>0</v>
      </c>
      <c r="PP96" s="39">
        <v>0</v>
      </c>
      <c r="PQ96" s="39">
        <v>0</v>
      </c>
      <c r="PR96" s="39">
        <v>1</v>
      </c>
      <c r="PS96" s="39">
        <v>0</v>
      </c>
      <c r="PT96" s="39"/>
      <c r="PU96" s="39" t="s">
        <v>2436</v>
      </c>
      <c r="PV96" s="39" t="s">
        <v>2437</v>
      </c>
      <c r="PW96" s="39">
        <v>0</v>
      </c>
      <c r="PX96" s="39"/>
      <c r="PY96" s="39"/>
      <c r="PZ96" s="39" t="s">
        <v>383</v>
      </c>
      <c r="QA96" s="39" t="s">
        <v>4610</v>
      </c>
      <c r="QB96" s="39" t="s">
        <v>2439</v>
      </c>
      <c r="QC96" s="39" t="s">
        <v>2440</v>
      </c>
      <c r="QD96" s="39">
        <v>1</v>
      </c>
      <c r="QE96" s="39">
        <v>1</v>
      </c>
      <c r="QF96" s="39">
        <v>0</v>
      </c>
      <c r="QG96" s="39">
        <v>0</v>
      </c>
      <c r="QH96" s="39">
        <v>0</v>
      </c>
      <c r="QI96" s="39">
        <v>0</v>
      </c>
      <c r="QJ96" s="39">
        <v>0</v>
      </c>
      <c r="QK96" s="39">
        <v>0</v>
      </c>
      <c r="QL96" s="39"/>
      <c r="QM96" s="39" t="s">
        <v>2442</v>
      </c>
      <c r="QN96" s="39">
        <v>1</v>
      </c>
      <c r="QO96" s="39">
        <v>0</v>
      </c>
      <c r="QP96" s="39">
        <v>0</v>
      </c>
      <c r="QQ96" s="39">
        <v>0</v>
      </c>
      <c r="QR96" s="39">
        <v>0</v>
      </c>
      <c r="QS96" s="39"/>
      <c r="QT96" s="39" t="s">
        <v>2435</v>
      </c>
      <c r="QU96" s="39">
        <v>0</v>
      </c>
      <c r="QV96" s="39">
        <v>0</v>
      </c>
      <c r="QW96" s="39">
        <v>0</v>
      </c>
      <c r="QX96" s="39">
        <v>0</v>
      </c>
      <c r="QY96" s="39">
        <v>0</v>
      </c>
      <c r="QZ96" s="39">
        <v>1</v>
      </c>
      <c r="RA96" s="39">
        <v>0</v>
      </c>
      <c r="RB96" s="39"/>
      <c r="RC96" s="39">
        <v>1</v>
      </c>
      <c r="RD96" s="39">
        <v>0</v>
      </c>
      <c r="RE96" s="39">
        <v>0</v>
      </c>
      <c r="RF96" s="39"/>
      <c r="RG96" s="39">
        <v>1</v>
      </c>
      <c r="RH96" s="39">
        <v>3</v>
      </c>
      <c r="RI96" s="39"/>
      <c r="RJ96" s="39">
        <v>0</v>
      </c>
      <c r="RK96" s="39">
        <v>0</v>
      </c>
      <c r="RL96" s="39"/>
      <c r="RM96" s="39">
        <v>0</v>
      </c>
      <c r="RN96" s="39">
        <v>0</v>
      </c>
      <c r="RO96" s="39"/>
      <c r="RP96" s="39">
        <v>0</v>
      </c>
      <c r="RQ96" s="39"/>
      <c r="RR96" s="39" t="s">
        <v>2720</v>
      </c>
      <c r="RS96" s="39">
        <v>0</v>
      </c>
      <c r="RT96" s="39">
        <v>1</v>
      </c>
      <c r="RU96" s="39">
        <v>0</v>
      </c>
      <c r="RV96" s="39">
        <v>0</v>
      </c>
      <c r="RW96" s="39">
        <v>0</v>
      </c>
      <c r="RX96" s="39">
        <v>0</v>
      </c>
      <c r="RY96" s="39">
        <v>0</v>
      </c>
      <c r="RZ96" s="39">
        <v>0</v>
      </c>
      <c r="SA96" s="39">
        <v>0</v>
      </c>
      <c r="SB96" s="39">
        <v>0</v>
      </c>
      <c r="SC96" s="39">
        <v>0</v>
      </c>
      <c r="SD96" s="39">
        <v>0</v>
      </c>
      <c r="SE96" s="39">
        <v>0</v>
      </c>
      <c r="SF96" s="39">
        <v>0</v>
      </c>
      <c r="SG96" s="39"/>
      <c r="SH96" s="39"/>
      <c r="SI96" s="39" t="s">
        <v>2435</v>
      </c>
      <c r="SJ96" s="39">
        <v>0</v>
      </c>
      <c r="SK96" s="39">
        <v>0</v>
      </c>
      <c r="SL96" s="39">
        <v>0</v>
      </c>
      <c r="SM96" s="39">
        <v>0</v>
      </c>
      <c r="SN96" s="39">
        <v>0</v>
      </c>
      <c r="SO96" s="39">
        <v>0</v>
      </c>
      <c r="SP96" s="39">
        <v>0</v>
      </c>
      <c r="SQ96" s="39">
        <v>0</v>
      </c>
      <c r="SR96" s="39">
        <v>0</v>
      </c>
      <c r="SS96" s="39">
        <v>1</v>
      </c>
      <c r="ST96" s="39"/>
      <c r="SU96" s="39" t="s">
        <v>2447</v>
      </c>
      <c r="SV96" s="39">
        <v>1</v>
      </c>
      <c r="SW96" s="39">
        <v>0</v>
      </c>
      <c r="SX96" s="39">
        <v>0</v>
      </c>
      <c r="SY96" s="39">
        <v>0</v>
      </c>
      <c r="SZ96" s="39">
        <v>0</v>
      </c>
      <c r="TA96" s="39"/>
      <c r="TB96" s="39"/>
      <c r="TC96" s="39"/>
      <c r="TD96" s="39">
        <v>0</v>
      </c>
      <c r="TE96" s="39"/>
      <c r="TF96" s="39">
        <v>0</v>
      </c>
      <c r="TG96" s="39"/>
      <c r="TH96" s="39" t="s">
        <v>2435</v>
      </c>
      <c r="TI96" s="39">
        <v>0</v>
      </c>
      <c r="TJ96" s="39">
        <v>0</v>
      </c>
      <c r="TK96" s="39">
        <v>0</v>
      </c>
      <c r="TL96" s="39">
        <v>0</v>
      </c>
      <c r="TM96" s="39">
        <v>0</v>
      </c>
      <c r="TN96" s="39">
        <v>0</v>
      </c>
      <c r="TO96" s="39">
        <v>0</v>
      </c>
      <c r="TP96" s="39">
        <v>1</v>
      </c>
      <c r="TQ96" s="39"/>
      <c r="TR96" s="39">
        <v>0</v>
      </c>
      <c r="TS96" s="39" t="s">
        <v>383</v>
      </c>
      <c r="TT96" s="39" t="s">
        <v>383</v>
      </c>
      <c r="TU96" s="39" t="s">
        <v>383</v>
      </c>
      <c r="TV96" s="39" t="s">
        <v>383</v>
      </c>
      <c r="TW96" s="39" t="s">
        <v>383</v>
      </c>
      <c r="TX96" s="39" t="s">
        <v>383</v>
      </c>
      <c r="TY96" s="39" t="s">
        <v>383</v>
      </c>
      <c r="TZ96" s="39" t="s">
        <v>383</v>
      </c>
      <c r="UA96" s="39" t="s">
        <v>383</v>
      </c>
      <c r="UB96" s="39" t="s">
        <v>383</v>
      </c>
      <c r="UC96" s="39"/>
      <c r="UD96" s="39">
        <v>0</v>
      </c>
      <c r="UE96" s="39" t="s">
        <v>383</v>
      </c>
      <c r="UF96" s="39" t="s">
        <v>383</v>
      </c>
      <c r="UG96" s="39" t="s">
        <v>383</v>
      </c>
      <c r="UH96" s="39" t="s">
        <v>383</v>
      </c>
      <c r="UI96" s="39" t="s">
        <v>383</v>
      </c>
      <c r="UJ96" s="39" t="s">
        <v>383</v>
      </c>
      <c r="UK96" s="39" t="s">
        <v>383</v>
      </c>
      <c r="UL96" s="39" t="s">
        <v>383</v>
      </c>
      <c r="UM96" s="39" t="s">
        <v>383</v>
      </c>
      <c r="UN96" s="39" t="s">
        <v>383</v>
      </c>
      <c r="UO96" s="39" t="s">
        <v>383</v>
      </c>
      <c r="UP96" s="39" t="s">
        <v>383</v>
      </c>
      <c r="UQ96" s="39" t="s">
        <v>383</v>
      </c>
      <c r="UR96" s="39" t="s">
        <v>383</v>
      </c>
      <c r="US96" s="39" t="s">
        <v>383</v>
      </c>
      <c r="UT96" s="39" t="s">
        <v>383</v>
      </c>
      <c r="UU96" s="39" t="s">
        <v>383</v>
      </c>
      <c r="UV96" s="39" t="s">
        <v>383</v>
      </c>
      <c r="UW96" s="39" t="s">
        <v>383</v>
      </c>
      <c r="UX96" s="39" t="s">
        <v>383</v>
      </c>
      <c r="UY96" s="39" t="s">
        <v>383</v>
      </c>
      <c r="UZ96" s="39" t="s">
        <v>383</v>
      </c>
      <c r="VA96" s="39">
        <v>0</v>
      </c>
      <c r="VB96" s="39" t="s">
        <v>383</v>
      </c>
      <c r="VC96" s="39" t="s">
        <v>383</v>
      </c>
      <c r="VD96" s="39" t="s">
        <v>383</v>
      </c>
      <c r="VE96" s="39" t="s">
        <v>383</v>
      </c>
      <c r="VF96" s="39" t="s">
        <v>383</v>
      </c>
      <c r="VG96" s="39" t="s">
        <v>383</v>
      </c>
      <c r="VH96" s="39"/>
      <c r="VI96" s="39">
        <v>0</v>
      </c>
      <c r="VJ96" s="39" t="s">
        <v>383</v>
      </c>
      <c r="VK96" s="39" t="s">
        <v>383</v>
      </c>
      <c r="VL96" s="39" t="s">
        <v>383</v>
      </c>
      <c r="VM96" s="39" t="s">
        <v>383</v>
      </c>
      <c r="VN96" s="39" t="s">
        <v>383</v>
      </c>
      <c r="VO96" s="39" t="s">
        <v>383</v>
      </c>
      <c r="VP96" s="39" t="s">
        <v>383</v>
      </c>
      <c r="VQ96" s="39" t="s">
        <v>383</v>
      </c>
      <c r="VR96" s="39" t="s">
        <v>383</v>
      </c>
      <c r="VS96" s="39" t="s">
        <v>383</v>
      </c>
      <c r="VT96" s="39" t="s">
        <v>383</v>
      </c>
      <c r="VU96" s="39" t="s">
        <v>383</v>
      </c>
      <c r="VV96" s="39"/>
      <c r="VW96" s="39" t="s">
        <v>2720</v>
      </c>
      <c r="VX96" s="39">
        <v>0</v>
      </c>
      <c r="VY96" s="39">
        <v>1</v>
      </c>
      <c r="VZ96" s="39">
        <v>0</v>
      </c>
      <c r="WA96" s="39">
        <v>0</v>
      </c>
      <c r="WB96" s="39">
        <v>0</v>
      </c>
      <c r="WC96" s="39">
        <v>0</v>
      </c>
      <c r="WD96" s="39">
        <v>0</v>
      </c>
      <c r="WE96" s="39">
        <v>0</v>
      </c>
      <c r="WF96" s="39">
        <v>0</v>
      </c>
      <c r="WG96" s="39">
        <v>0</v>
      </c>
      <c r="WH96" s="39">
        <v>0</v>
      </c>
      <c r="WI96" s="39">
        <v>0</v>
      </c>
      <c r="WJ96" s="39">
        <v>0</v>
      </c>
      <c r="WK96" s="39">
        <v>0</v>
      </c>
      <c r="WL96" s="39"/>
      <c r="WM96" s="39"/>
      <c r="WN96" s="39"/>
      <c r="WO96" s="39">
        <f t="shared" si="9"/>
        <v>1</v>
      </c>
      <c r="WP96" s="39" t="s">
        <v>2681</v>
      </c>
      <c r="WQ96" s="39"/>
      <c r="WR96" s="39" t="s">
        <v>2435</v>
      </c>
      <c r="WS96" s="39">
        <v>0</v>
      </c>
      <c r="WT96" s="39">
        <v>0</v>
      </c>
      <c r="WU96" s="39">
        <v>0</v>
      </c>
      <c r="WV96" s="39">
        <v>0</v>
      </c>
      <c r="WW96" s="39">
        <v>0</v>
      </c>
      <c r="WX96" s="39">
        <v>0</v>
      </c>
      <c r="WY96" s="39">
        <v>0</v>
      </c>
      <c r="WZ96" s="39">
        <v>0</v>
      </c>
      <c r="XA96" s="39">
        <v>0</v>
      </c>
      <c r="XB96" s="39">
        <v>1</v>
      </c>
      <c r="XC96" s="39">
        <v>0</v>
      </c>
      <c r="XD96" s="39"/>
      <c r="XE96" s="39"/>
      <c r="XF96" s="39">
        <f t="shared" si="10"/>
        <v>0</v>
      </c>
      <c r="XG96" s="39" t="s">
        <v>2447</v>
      </c>
      <c r="XH96" s="39">
        <v>1</v>
      </c>
      <c r="XI96" s="39">
        <v>0</v>
      </c>
      <c r="XJ96" s="39">
        <v>0</v>
      </c>
      <c r="XK96" s="39">
        <v>0</v>
      </c>
      <c r="XL96" s="39">
        <v>0</v>
      </c>
      <c r="XM96" s="39"/>
      <c r="XN96" s="39"/>
      <c r="XO96" s="57" t="e">
        <f>SUM(XF96+WO96+VA96+UD96+TR96+TD96+#REF!)</f>
        <v>#REF!</v>
      </c>
      <c r="XP96" s="57">
        <v>1</v>
      </c>
      <c r="XQ96" s="56">
        <v>0</v>
      </c>
    </row>
    <row r="97" spans="1:641" ht="15" customHeight="1" x14ac:dyDescent="0.2">
      <c r="A97" s="39" t="s">
        <v>383</v>
      </c>
      <c r="B97" s="39" t="s">
        <v>1469</v>
      </c>
      <c r="C97" s="52" t="s">
        <v>1573</v>
      </c>
      <c r="D97" s="39" t="s">
        <v>4508</v>
      </c>
      <c r="E97" s="52" t="s">
        <v>4328</v>
      </c>
      <c r="F97" s="52" t="s">
        <v>4611</v>
      </c>
      <c r="G97" s="79">
        <v>9.1635100000000005</v>
      </c>
      <c r="H97" s="79">
        <v>-79.148683000000005</v>
      </c>
      <c r="I97" s="52">
        <v>9.1631800000000005</v>
      </c>
      <c r="J97" s="52">
        <v>-79.148787999999996</v>
      </c>
      <c r="K97" s="79">
        <v>-79.148683000000005</v>
      </c>
      <c r="L97" s="80">
        <v>-50</v>
      </c>
      <c r="M97" s="40">
        <v>22</v>
      </c>
      <c r="N97" s="39"/>
      <c r="O97" s="41">
        <v>7</v>
      </c>
      <c r="P97" s="39" t="s">
        <v>4612</v>
      </c>
      <c r="Q97" s="39">
        <v>0</v>
      </c>
      <c r="R97" s="41">
        <v>57</v>
      </c>
      <c r="S97" s="39">
        <v>2</v>
      </c>
      <c r="T97" s="39">
        <v>2</v>
      </c>
      <c r="U97" s="39" t="s">
        <v>2454</v>
      </c>
      <c r="V97" s="39" t="s">
        <v>2455</v>
      </c>
      <c r="W97" s="39" t="s">
        <v>2598</v>
      </c>
      <c r="X97" s="39" t="s">
        <v>383</v>
      </c>
      <c r="Y97" s="39" t="s">
        <v>4613</v>
      </c>
      <c r="Z97" s="39">
        <v>1</v>
      </c>
      <c r="AA97" s="39">
        <v>0</v>
      </c>
      <c r="AB97" s="39">
        <v>0</v>
      </c>
      <c r="AC97" s="39">
        <v>0</v>
      </c>
      <c r="AD97" s="39">
        <v>0</v>
      </c>
      <c r="AE97" s="39">
        <v>0</v>
      </c>
      <c r="AF97" s="39">
        <v>0</v>
      </c>
      <c r="AG97" s="39" t="s">
        <v>1979</v>
      </c>
      <c r="AH97" s="39" t="s">
        <v>383</v>
      </c>
      <c r="AI97" s="39">
        <v>0</v>
      </c>
      <c r="AJ97" s="39">
        <v>0</v>
      </c>
      <c r="AK97" s="39">
        <v>0</v>
      </c>
      <c r="AL97" s="39">
        <v>0</v>
      </c>
      <c r="AM97" s="39">
        <v>0</v>
      </c>
      <c r="AN97" s="39">
        <v>0</v>
      </c>
      <c r="AO97" s="39">
        <v>1</v>
      </c>
      <c r="AP97" s="39" t="s">
        <v>2600</v>
      </c>
      <c r="AQ97" s="39">
        <v>1</v>
      </c>
      <c r="AR97" s="39" t="s">
        <v>1795</v>
      </c>
      <c r="AS97" s="39">
        <v>20</v>
      </c>
      <c r="AT97" s="39">
        <v>40</v>
      </c>
      <c r="AU97" s="39">
        <v>3</v>
      </c>
      <c r="AV97" s="39"/>
      <c r="AW97" s="39">
        <v>1</v>
      </c>
      <c r="AX97" s="39" t="s">
        <v>383</v>
      </c>
      <c r="AY97" s="39">
        <v>1</v>
      </c>
      <c r="AZ97" s="39">
        <v>0</v>
      </c>
      <c r="BA97" s="39">
        <v>0</v>
      </c>
      <c r="BB97" s="39">
        <v>0</v>
      </c>
      <c r="BC97" s="39"/>
      <c r="BD97" s="39">
        <v>2</v>
      </c>
      <c r="BE97" s="39" t="s">
        <v>383</v>
      </c>
      <c r="BF97" s="39">
        <v>0</v>
      </c>
      <c r="BG97" s="39">
        <v>1</v>
      </c>
      <c r="BH97" s="39">
        <v>0</v>
      </c>
      <c r="BI97" s="39">
        <v>0</v>
      </c>
      <c r="BJ97" s="39"/>
      <c r="BK97" s="39">
        <v>4</v>
      </c>
      <c r="BL97" s="39">
        <v>1</v>
      </c>
      <c r="BM97" s="64" t="s">
        <v>383</v>
      </c>
      <c r="BN97" s="39">
        <v>1</v>
      </c>
      <c r="BO97" s="39">
        <v>0</v>
      </c>
      <c r="BP97" s="39">
        <v>0</v>
      </c>
      <c r="BQ97" s="39">
        <v>0</v>
      </c>
      <c r="BR97" s="39">
        <v>0</v>
      </c>
      <c r="BS97" s="39">
        <v>0</v>
      </c>
      <c r="BT97" s="39">
        <v>0</v>
      </c>
      <c r="BU97" s="39"/>
      <c r="BV97" s="39">
        <v>4</v>
      </c>
      <c r="BW97" s="39">
        <v>3</v>
      </c>
      <c r="BX97" s="39"/>
      <c r="BY97" s="39">
        <v>0</v>
      </c>
      <c r="BZ97" s="39">
        <v>0</v>
      </c>
      <c r="CA97" s="39">
        <v>1</v>
      </c>
      <c r="CB97" s="39">
        <v>0</v>
      </c>
      <c r="CC97" s="39"/>
      <c r="CD97" s="39">
        <v>3</v>
      </c>
      <c r="CE97" s="39">
        <v>0</v>
      </c>
      <c r="CF97" s="39"/>
      <c r="CG97" s="39">
        <v>2</v>
      </c>
      <c r="CH97" s="39"/>
      <c r="CI97" s="39">
        <v>3</v>
      </c>
      <c r="CJ97" s="39">
        <v>3</v>
      </c>
      <c r="CK97" s="39"/>
      <c r="CL97" s="39" t="s">
        <v>2404</v>
      </c>
      <c r="CM97" s="39"/>
      <c r="CN97" s="39">
        <v>1</v>
      </c>
      <c r="CO97" s="39">
        <v>1</v>
      </c>
      <c r="CP97" s="39">
        <v>2</v>
      </c>
      <c r="CQ97" s="39"/>
      <c r="CR97" s="39">
        <v>0</v>
      </c>
      <c r="CS97" s="39"/>
      <c r="CT97" s="39">
        <v>1</v>
      </c>
      <c r="CU97" s="39">
        <v>1</v>
      </c>
      <c r="CV97" s="39">
        <v>0</v>
      </c>
      <c r="CW97" s="39"/>
      <c r="CX97" s="39">
        <v>0</v>
      </c>
      <c r="CY97" s="39">
        <v>1</v>
      </c>
      <c r="CZ97" s="39">
        <v>4</v>
      </c>
      <c r="DA97" s="39">
        <v>0</v>
      </c>
      <c r="DB97" s="39"/>
      <c r="DC97" s="39">
        <v>1</v>
      </c>
      <c r="DD97" s="39">
        <v>1</v>
      </c>
      <c r="DE97" s="39">
        <v>1</v>
      </c>
      <c r="DF97" s="39">
        <v>1</v>
      </c>
      <c r="DG97" s="39">
        <v>1</v>
      </c>
      <c r="DH97" s="39">
        <v>1</v>
      </c>
      <c r="DI97" s="39">
        <v>1</v>
      </c>
      <c r="DJ97" s="39">
        <v>1</v>
      </c>
      <c r="DK97" s="39" t="s">
        <v>2492</v>
      </c>
      <c r="DL97" s="39">
        <v>0</v>
      </c>
      <c r="DM97" s="39"/>
      <c r="DN97" s="39">
        <v>0</v>
      </c>
      <c r="DO97" s="39"/>
      <c r="DP97" s="39">
        <v>1</v>
      </c>
      <c r="DQ97" s="39">
        <v>4</v>
      </c>
      <c r="DR97" s="39">
        <v>1</v>
      </c>
      <c r="DS97" s="39">
        <v>1</v>
      </c>
      <c r="DT97" s="39">
        <v>1</v>
      </c>
      <c r="DU97" s="39">
        <v>1</v>
      </c>
      <c r="DV97" s="39">
        <v>0</v>
      </c>
      <c r="DW97" s="39"/>
      <c r="DX97" s="39">
        <v>0</v>
      </c>
      <c r="DY97" s="39"/>
      <c r="DZ97" s="39">
        <v>0</v>
      </c>
      <c r="EA97" s="39"/>
      <c r="EB97" s="39">
        <v>1</v>
      </c>
      <c r="EC97" s="39">
        <v>1</v>
      </c>
      <c r="ED97" s="39" t="s">
        <v>2442</v>
      </c>
      <c r="EE97" s="39" t="s">
        <v>4614</v>
      </c>
      <c r="EF97" s="39">
        <v>0</v>
      </c>
      <c r="EG97" s="39"/>
      <c r="EH97" s="39">
        <v>1</v>
      </c>
      <c r="EI97" s="39" t="s">
        <v>2413</v>
      </c>
      <c r="EJ97" s="39" t="s">
        <v>2413</v>
      </c>
      <c r="EK97" s="39" t="s">
        <v>2466</v>
      </c>
      <c r="EL97" s="39" t="s">
        <v>4615</v>
      </c>
      <c r="EM97" s="39" t="s">
        <v>2464</v>
      </c>
      <c r="EN97" s="39" t="s">
        <v>383</v>
      </c>
      <c r="EO97" s="39">
        <v>1</v>
      </c>
      <c r="EP97" s="39" t="s">
        <v>2413</v>
      </c>
      <c r="EQ97" s="39" t="s">
        <v>2413</v>
      </c>
      <c r="ER97" s="39" t="s">
        <v>2410</v>
      </c>
      <c r="ES97" s="39" t="s">
        <v>4615</v>
      </c>
      <c r="ET97" s="39" t="s">
        <v>2464</v>
      </c>
      <c r="EU97" s="39" t="s">
        <v>383</v>
      </c>
      <c r="EV97" s="39">
        <v>1</v>
      </c>
      <c r="EW97" s="39" t="s">
        <v>2412</v>
      </c>
      <c r="EX97" s="39" t="s">
        <v>2413</v>
      </c>
      <c r="EY97" s="39" t="s">
        <v>2462</v>
      </c>
      <c r="EZ97" s="39" t="s">
        <v>2824</v>
      </c>
      <c r="FA97" s="39" t="s">
        <v>2415</v>
      </c>
      <c r="FB97" s="39" t="s">
        <v>383</v>
      </c>
      <c r="FC97" s="39">
        <v>0</v>
      </c>
      <c r="FD97" s="39" t="s">
        <v>383</v>
      </c>
      <c r="FE97" s="39" t="s">
        <v>383</v>
      </c>
      <c r="FF97" s="39" t="s">
        <v>383</v>
      </c>
      <c r="FG97" s="39" t="s">
        <v>383</v>
      </c>
      <c r="FH97" s="39" t="s">
        <v>383</v>
      </c>
      <c r="FI97" s="39" t="s">
        <v>383</v>
      </c>
      <c r="FJ97" s="39">
        <v>1</v>
      </c>
      <c r="FK97" s="39" t="s">
        <v>2498</v>
      </c>
      <c r="FL97" s="39" t="s">
        <v>2498</v>
      </c>
      <c r="FM97" s="39" t="s">
        <v>2466</v>
      </c>
      <c r="FN97" s="39" t="s">
        <v>4616</v>
      </c>
      <c r="FO97" s="39" t="s">
        <v>2464</v>
      </c>
      <c r="FP97" s="39" t="s">
        <v>383</v>
      </c>
      <c r="FQ97" s="39">
        <v>1</v>
      </c>
      <c r="FR97" s="39" t="s">
        <v>2412</v>
      </c>
      <c r="FS97" s="39" t="s">
        <v>2413</v>
      </c>
      <c r="FT97" s="39" t="s">
        <v>2462</v>
      </c>
      <c r="FU97" s="39" t="s">
        <v>2500</v>
      </c>
      <c r="FV97" s="39" t="s">
        <v>2469</v>
      </c>
      <c r="FW97" s="39" t="s">
        <v>383</v>
      </c>
      <c r="FX97" s="39">
        <v>0</v>
      </c>
      <c r="FY97" s="39" t="s">
        <v>383</v>
      </c>
      <c r="FZ97" s="39" t="s">
        <v>383</v>
      </c>
      <c r="GA97" s="39" t="s">
        <v>383</v>
      </c>
      <c r="GB97" s="39" t="s">
        <v>383</v>
      </c>
      <c r="GC97" s="39" t="s">
        <v>383</v>
      </c>
      <c r="GD97" s="39" t="s">
        <v>383</v>
      </c>
      <c r="GE97" s="39">
        <v>1</v>
      </c>
      <c r="GF97" s="39" t="s">
        <v>2412</v>
      </c>
      <c r="GG97" s="39" t="s">
        <v>2413</v>
      </c>
      <c r="GH97" s="39" t="s">
        <v>2410</v>
      </c>
      <c r="GI97" s="39" t="s">
        <v>2500</v>
      </c>
      <c r="GJ97" s="39" t="s">
        <v>2469</v>
      </c>
      <c r="GK97" s="39" t="s">
        <v>383</v>
      </c>
      <c r="GL97" s="39" t="s">
        <v>383</v>
      </c>
      <c r="GM97" s="39" t="s">
        <v>383</v>
      </c>
      <c r="GN97" s="39" t="s">
        <v>383</v>
      </c>
      <c r="GO97" s="39" t="s">
        <v>383</v>
      </c>
      <c r="GP97" s="39" t="s">
        <v>383</v>
      </c>
      <c r="GQ97" s="39" t="s">
        <v>383</v>
      </c>
      <c r="GR97" s="39" t="s">
        <v>383</v>
      </c>
      <c r="GS97" s="39" t="s">
        <v>383</v>
      </c>
      <c r="GT97" s="39">
        <v>0</v>
      </c>
      <c r="GU97" s="39" t="s">
        <v>383</v>
      </c>
      <c r="GV97" s="39"/>
      <c r="GW97" s="39">
        <v>1</v>
      </c>
      <c r="GX97" s="39">
        <v>10</v>
      </c>
      <c r="GY97" s="39" t="s">
        <v>4617</v>
      </c>
      <c r="GZ97" s="39">
        <v>1</v>
      </c>
      <c r="HA97" s="39">
        <v>10</v>
      </c>
      <c r="HB97" s="39"/>
      <c r="HC97" s="39">
        <v>0</v>
      </c>
      <c r="HD97" s="39" t="s">
        <v>383</v>
      </c>
      <c r="HE97" s="39"/>
      <c r="HF97" s="39">
        <v>1</v>
      </c>
      <c r="HG97" s="39">
        <v>10</v>
      </c>
      <c r="HH97" s="39"/>
      <c r="HI97" s="39">
        <v>1</v>
      </c>
      <c r="HJ97" s="39">
        <v>10</v>
      </c>
      <c r="HK97" s="39"/>
      <c r="HL97" s="39">
        <v>0</v>
      </c>
      <c r="HM97" s="39" t="s">
        <v>383</v>
      </c>
      <c r="HN97" s="39"/>
      <c r="HO97" s="39">
        <v>0</v>
      </c>
      <c r="HP97" s="39" t="s">
        <v>383</v>
      </c>
      <c r="HQ97" s="39">
        <v>0</v>
      </c>
      <c r="HR97" s="39" t="s">
        <v>383</v>
      </c>
      <c r="HS97" s="39">
        <v>0</v>
      </c>
      <c r="HT97" s="39"/>
      <c r="HU97" s="39" t="s">
        <v>383</v>
      </c>
      <c r="HV97" s="39" t="s">
        <v>383</v>
      </c>
      <c r="HW97" s="39"/>
      <c r="HX97" s="39" t="s">
        <v>383</v>
      </c>
      <c r="HY97" s="39" t="s">
        <v>2472</v>
      </c>
      <c r="HZ97" s="39"/>
      <c r="IA97" s="39" t="s">
        <v>1738</v>
      </c>
      <c r="IB97" s="39"/>
      <c r="IC97" s="39">
        <v>0</v>
      </c>
      <c r="ID97" s="39">
        <v>0</v>
      </c>
      <c r="IE97" s="39" t="s">
        <v>383</v>
      </c>
      <c r="IF97" s="39" t="s">
        <v>383</v>
      </c>
      <c r="IG97" s="39">
        <v>1</v>
      </c>
      <c r="IH97" s="39">
        <v>5</v>
      </c>
      <c r="II97" s="39">
        <v>0</v>
      </c>
      <c r="IJ97" s="39">
        <v>1</v>
      </c>
      <c r="IK97" s="39">
        <v>1</v>
      </c>
      <c r="IL97" s="39">
        <v>0</v>
      </c>
      <c r="IM97" s="39">
        <v>0</v>
      </c>
      <c r="IN97" s="39" t="s">
        <v>383</v>
      </c>
      <c r="IO97" s="39" t="s">
        <v>383</v>
      </c>
      <c r="IP97" s="39" t="s">
        <v>383</v>
      </c>
      <c r="IQ97" s="39">
        <v>1</v>
      </c>
      <c r="IR97" s="39">
        <v>4</v>
      </c>
      <c r="IS97" s="39">
        <v>0</v>
      </c>
      <c r="IT97" s="39">
        <v>1</v>
      </c>
      <c r="IU97" s="39">
        <v>1</v>
      </c>
      <c r="IV97" s="39">
        <v>0</v>
      </c>
      <c r="IW97" s="39">
        <v>0</v>
      </c>
      <c r="IX97" s="39" t="s">
        <v>383</v>
      </c>
      <c r="IY97" s="39" t="s">
        <v>383</v>
      </c>
      <c r="IZ97" s="39" t="s">
        <v>383</v>
      </c>
      <c r="JA97" s="39">
        <v>1</v>
      </c>
      <c r="JB97" s="39">
        <v>2</v>
      </c>
      <c r="JC97" s="39">
        <v>1</v>
      </c>
      <c r="JD97" s="39">
        <v>0</v>
      </c>
      <c r="JE97" s="39" t="s">
        <v>383</v>
      </c>
      <c r="JF97" s="39">
        <v>0</v>
      </c>
      <c r="JG97" s="39">
        <v>0</v>
      </c>
      <c r="JH97" s="39" t="s">
        <v>383</v>
      </c>
      <c r="JI97" s="39" t="s">
        <v>383</v>
      </c>
      <c r="JJ97" s="39">
        <v>0</v>
      </c>
      <c r="JK97" s="39">
        <v>0</v>
      </c>
      <c r="JL97" s="39" t="s">
        <v>383</v>
      </c>
      <c r="JM97" s="39" t="s">
        <v>383</v>
      </c>
      <c r="JN97" s="39" t="s">
        <v>2418</v>
      </c>
      <c r="JO97" s="39">
        <v>1</v>
      </c>
      <c r="JP97" s="39">
        <v>2</v>
      </c>
      <c r="JQ97" s="39">
        <v>2</v>
      </c>
      <c r="JR97" s="39">
        <v>1</v>
      </c>
      <c r="JS97" s="39">
        <v>1</v>
      </c>
      <c r="JT97" s="39">
        <v>0</v>
      </c>
      <c r="JU97" s="39">
        <v>0</v>
      </c>
      <c r="JV97" s="39">
        <v>1</v>
      </c>
      <c r="JW97" s="39">
        <v>1</v>
      </c>
      <c r="JX97" s="39">
        <v>2</v>
      </c>
      <c r="JY97" s="39">
        <v>0</v>
      </c>
      <c r="JZ97" s="39">
        <v>0</v>
      </c>
      <c r="KA97" s="39">
        <v>0</v>
      </c>
      <c r="KB97" s="39">
        <v>1</v>
      </c>
      <c r="KC97" s="39">
        <v>1</v>
      </c>
      <c r="KD97" s="39">
        <v>1</v>
      </c>
      <c r="KE97" s="39" t="s">
        <v>383</v>
      </c>
      <c r="KF97" s="39"/>
      <c r="KG97" s="39" t="s">
        <v>4618</v>
      </c>
      <c r="KH97" s="39">
        <v>3.5</v>
      </c>
      <c r="KI97" s="39"/>
      <c r="KJ97" s="39"/>
      <c r="KK97" s="39">
        <v>0</v>
      </c>
      <c r="KL97" s="39"/>
      <c r="KM97" s="39"/>
      <c r="KN97" s="39">
        <v>0</v>
      </c>
      <c r="KO97" s="39"/>
      <c r="KP97" s="39"/>
      <c r="KQ97" s="39">
        <v>1</v>
      </c>
      <c r="KR97" s="39">
        <v>30</v>
      </c>
      <c r="KS97" s="39" t="s">
        <v>2751</v>
      </c>
      <c r="KT97" s="39" t="s">
        <v>2474</v>
      </c>
      <c r="KU97" s="39">
        <v>0</v>
      </c>
      <c r="KV97" s="39">
        <v>0</v>
      </c>
      <c r="KW97" s="39">
        <v>0</v>
      </c>
      <c r="KX97" s="39">
        <v>1</v>
      </c>
      <c r="KY97" s="39">
        <v>0</v>
      </c>
      <c r="KZ97" s="39">
        <v>0</v>
      </c>
      <c r="LA97" s="39">
        <v>0</v>
      </c>
      <c r="LB97" s="39">
        <v>0</v>
      </c>
      <c r="LC97" s="39">
        <v>0</v>
      </c>
      <c r="LD97" s="39"/>
      <c r="LE97" s="39">
        <v>2</v>
      </c>
      <c r="LF97" s="39">
        <v>0</v>
      </c>
      <c r="LG97" s="39">
        <v>1</v>
      </c>
      <c r="LH97" s="39">
        <v>0</v>
      </c>
      <c r="LI97" s="39">
        <v>0</v>
      </c>
      <c r="LJ97" s="39"/>
      <c r="LK97" s="39" t="s">
        <v>2421</v>
      </c>
      <c r="LL97" s="39">
        <v>1</v>
      </c>
      <c r="LM97" s="39">
        <v>0</v>
      </c>
      <c r="LN97" s="39">
        <v>0</v>
      </c>
      <c r="LO97" s="39">
        <v>0</v>
      </c>
      <c r="LP97" s="39">
        <v>0</v>
      </c>
      <c r="LQ97" s="39"/>
      <c r="LR97" s="39">
        <v>1</v>
      </c>
      <c r="LS97" s="39"/>
      <c r="LT97" s="39">
        <v>1</v>
      </c>
      <c r="LU97" s="39" t="s">
        <v>2671</v>
      </c>
      <c r="LV97" s="39">
        <v>1</v>
      </c>
      <c r="LW97" s="39">
        <v>0</v>
      </c>
      <c r="LX97" s="39">
        <v>0</v>
      </c>
      <c r="LY97" s="39"/>
      <c r="LZ97" s="39">
        <v>1</v>
      </c>
      <c r="MA97" s="39">
        <v>1</v>
      </c>
      <c r="MB97" s="39">
        <v>0</v>
      </c>
      <c r="MC97" s="39">
        <v>1</v>
      </c>
      <c r="MD97" s="39">
        <v>0</v>
      </c>
      <c r="ME97" s="39">
        <v>0</v>
      </c>
      <c r="MF97" s="39"/>
      <c r="MG97" s="39">
        <v>0</v>
      </c>
      <c r="MH97" s="39"/>
      <c r="MI97" s="39">
        <v>1</v>
      </c>
      <c r="MJ97" s="39"/>
      <c r="MK97" s="39">
        <v>0</v>
      </c>
      <c r="ML97" s="39">
        <v>1</v>
      </c>
      <c r="MM97" s="39">
        <v>1</v>
      </c>
      <c r="MN97" s="39">
        <v>0</v>
      </c>
      <c r="MO97" s="39"/>
      <c r="MP97" s="39"/>
      <c r="MQ97" s="39">
        <v>0</v>
      </c>
      <c r="MR97" s="39">
        <v>0</v>
      </c>
      <c r="MS97" s="39"/>
      <c r="MT97" s="39"/>
      <c r="MU97" s="39"/>
      <c r="MV97" s="39">
        <v>1</v>
      </c>
      <c r="MW97" s="39" t="s">
        <v>3169</v>
      </c>
      <c r="MX97" s="39">
        <v>1</v>
      </c>
      <c r="MY97" s="39">
        <v>0</v>
      </c>
      <c r="MZ97" s="39">
        <v>0</v>
      </c>
      <c r="NA97" s="39">
        <v>0</v>
      </c>
      <c r="NB97" s="39">
        <v>0</v>
      </c>
      <c r="NC97" s="39">
        <v>0</v>
      </c>
      <c r="ND97" s="39">
        <v>0</v>
      </c>
      <c r="NE97" s="39">
        <v>0</v>
      </c>
      <c r="NF97" s="39">
        <v>0</v>
      </c>
      <c r="NG97" s="39"/>
      <c r="NH97" s="39" t="s">
        <v>4619</v>
      </c>
      <c r="NI97" s="39"/>
      <c r="NJ97" s="39" t="s">
        <v>2428</v>
      </c>
      <c r="NK97" s="39" t="s">
        <v>2428</v>
      </c>
      <c r="NL97" s="39" t="s">
        <v>4620</v>
      </c>
      <c r="NM97" s="39">
        <v>1</v>
      </c>
      <c r="NN97" s="39" t="s">
        <v>2428</v>
      </c>
      <c r="NO97" s="39" t="s">
        <v>2707</v>
      </c>
      <c r="NP97" s="39"/>
      <c r="NQ97" s="39"/>
      <c r="NR97" s="39"/>
      <c r="NS97" s="39"/>
      <c r="NT97" s="39"/>
      <c r="NU97" s="39"/>
      <c r="NV97" s="39"/>
      <c r="NW97" s="39">
        <v>0</v>
      </c>
      <c r="NX97" s="39"/>
      <c r="NY97" s="39">
        <v>1</v>
      </c>
      <c r="NZ97" s="39">
        <v>0</v>
      </c>
      <c r="OA97" s="39" t="s">
        <v>2433</v>
      </c>
      <c r="OB97" s="39">
        <v>0</v>
      </c>
      <c r="OC97" s="39">
        <v>0</v>
      </c>
      <c r="OD97" s="39">
        <v>0</v>
      </c>
      <c r="OE97" s="39">
        <v>1</v>
      </c>
      <c r="OF97" s="39">
        <v>0</v>
      </c>
      <c r="OG97" s="39">
        <v>0</v>
      </c>
      <c r="OH97" s="39">
        <v>0</v>
      </c>
      <c r="OI97" s="39">
        <v>0</v>
      </c>
      <c r="OJ97" s="39"/>
      <c r="OK97" s="39">
        <v>1</v>
      </c>
      <c r="OL97" s="39"/>
      <c r="OM97" s="39" t="s">
        <v>2648</v>
      </c>
      <c r="ON97" s="39">
        <v>0</v>
      </c>
      <c r="OO97" s="39">
        <v>0</v>
      </c>
      <c r="OP97" s="39">
        <v>1</v>
      </c>
      <c r="OQ97" s="39">
        <v>0</v>
      </c>
      <c r="OR97" s="39">
        <v>0</v>
      </c>
      <c r="OS97" s="39">
        <v>0</v>
      </c>
      <c r="OT97" s="39">
        <v>0</v>
      </c>
      <c r="OU97" s="39">
        <v>0</v>
      </c>
      <c r="OV97" s="39">
        <v>0</v>
      </c>
      <c r="OW97" s="39">
        <v>0</v>
      </c>
      <c r="OX97" s="39"/>
      <c r="OY97" s="39"/>
      <c r="OZ97" s="39" t="s">
        <v>2435</v>
      </c>
      <c r="PA97" s="39">
        <v>0</v>
      </c>
      <c r="PB97" s="39">
        <v>0</v>
      </c>
      <c r="PC97" s="39">
        <v>0</v>
      </c>
      <c r="PD97" s="39">
        <v>0</v>
      </c>
      <c r="PE97" s="39">
        <v>0</v>
      </c>
      <c r="PF97" s="39">
        <v>1</v>
      </c>
      <c r="PG97" s="39">
        <v>0</v>
      </c>
      <c r="PH97" s="39"/>
      <c r="PI97" s="39">
        <v>1</v>
      </c>
      <c r="PJ97" s="39" t="s">
        <v>2435</v>
      </c>
      <c r="PK97" s="39">
        <v>0</v>
      </c>
      <c r="PL97" s="39">
        <v>0</v>
      </c>
      <c r="PM97" s="39">
        <v>0</v>
      </c>
      <c r="PN97" s="39">
        <v>0</v>
      </c>
      <c r="PO97" s="39">
        <v>0</v>
      </c>
      <c r="PP97" s="39">
        <v>0</v>
      </c>
      <c r="PQ97" s="39">
        <v>0</v>
      </c>
      <c r="PR97" s="39">
        <v>0</v>
      </c>
      <c r="PS97" s="39">
        <v>1</v>
      </c>
      <c r="PT97" s="39"/>
      <c r="PU97" s="39"/>
      <c r="PV97" s="39"/>
      <c r="PW97" s="39">
        <v>0</v>
      </c>
      <c r="PX97" s="39"/>
      <c r="PY97" s="39"/>
      <c r="PZ97" s="39">
        <v>0</v>
      </c>
      <c r="QA97" s="39" t="s">
        <v>4621</v>
      </c>
      <c r="QB97" s="39" t="s">
        <v>3632</v>
      </c>
      <c r="QC97" s="39" t="s">
        <v>3633</v>
      </c>
      <c r="QD97" s="39">
        <v>1</v>
      </c>
      <c r="QE97" s="39">
        <v>1</v>
      </c>
      <c r="QF97" s="39">
        <v>0</v>
      </c>
      <c r="QG97" s="39">
        <v>0</v>
      </c>
      <c r="QH97" s="39">
        <v>0</v>
      </c>
      <c r="QI97" s="39">
        <v>0</v>
      </c>
      <c r="QJ97" s="39">
        <v>0</v>
      </c>
      <c r="QK97" s="39">
        <v>0</v>
      </c>
      <c r="QL97" s="39" t="s">
        <v>4622</v>
      </c>
      <c r="QM97" s="39" t="s">
        <v>2435</v>
      </c>
      <c r="QN97" s="39">
        <v>0</v>
      </c>
      <c r="QO97" s="39">
        <v>0</v>
      </c>
      <c r="QP97" s="39">
        <v>0</v>
      </c>
      <c r="QQ97" s="39">
        <v>1</v>
      </c>
      <c r="QR97" s="39">
        <v>0</v>
      </c>
      <c r="QS97" s="39"/>
      <c r="QT97" s="39" t="s">
        <v>2435</v>
      </c>
      <c r="QU97" s="39">
        <v>0</v>
      </c>
      <c r="QV97" s="39">
        <v>0</v>
      </c>
      <c r="QW97" s="39">
        <v>0</v>
      </c>
      <c r="QX97" s="39">
        <v>0</v>
      </c>
      <c r="QY97" s="39">
        <v>0</v>
      </c>
      <c r="QZ97" s="39">
        <v>1</v>
      </c>
      <c r="RA97" s="39">
        <v>0</v>
      </c>
      <c r="RB97" s="39"/>
      <c r="RC97" s="39">
        <v>0</v>
      </c>
      <c r="RD97" s="39">
        <v>0</v>
      </c>
      <c r="RE97" s="39">
        <v>0</v>
      </c>
      <c r="RF97" s="39"/>
      <c r="RG97" s="39">
        <v>0</v>
      </c>
      <c r="RH97" s="39">
        <v>0</v>
      </c>
      <c r="RI97" s="39"/>
      <c r="RJ97" s="39">
        <v>0</v>
      </c>
      <c r="RK97" s="39">
        <v>0</v>
      </c>
      <c r="RL97" s="39"/>
      <c r="RM97" s="39">
        <v>0</v>
      </c>
      <c r="RN97" s="39">
        <v>0</v>
      </c>
      <c r="RO97" s="39"/>
      <c r="RP97" s="39">
        <v>0</v>
      </c>
      <c r="RQ97" s="39"/>
      <c r="RR97" s="39" t="s">
        <v>2435</v>
      </c>
      <c r="RS97" s="39">
        <v>0</v>
      </c>
      <c r="RT97" s="39">
        <v>0</v>
      </c>
      <c r="RU97" s="39">
        <v>0</v>
      </c>
      <c r="RV97" s="39">
        <v>0</v>
      </c>
      <c r="RW97" s="39">
        <v>0</v>
      </c>
      <c r="RX97" s="39">
        <v>0</v>
      </c>
      <c r="RY97" s="39">
        <v>0</v>
      </c>
      <c r="RZ97" s="39">
        <v>0</v>
      </c>
      <c r="SA97" s="39">
        <v>0</v>
      </c>
      <c r="SB97" s="39">
        <v>0</v>
      </c>
      <c r="SC97" s="39">
        <v>0</v>
      </c>
      <c r="SD97" s="39">
        <v>0</v>
      </c>
      <c r="SE97" s="39">
        <v>1</v>
      </c>
      <c r="SF97" s="39">
        <v>0</v>
      </c>
      <c r="SG97" s="39"/>
      <c r="SH97" s="39"/>
      <c r="SI97" s="39" t="s">
        <v>2435</v>
      </c>
      <c r="SJ97" s="39">
        <v>0</v>
      </c>
      <c r="SK97" s="39">
        <v>0</v>
      </c>
      <c r="SL97" s="39">
        <v>0</v>
      </c>
      <c r="SM97" s="39">
        <v>0</v>
      </c>
      <c r="SN97" s="39">
        <v>0</v>
      </c>
      <c r="SO97" s="39">
        <v>0</v>
      </c>
      <c r="SP97" s="39">
        <v>0</v>
      </c>
      <c r="SQ97" s="39">
        <v>0</v>
      </c>
      <c r="SR97" s="39">
        <v>0</v>
      </c>
      <c r="SS97" s="39">
        <v>1</v>
      </c>
      <c r="ST97" s="39"/>
      <c r="SU97" s="39" t="s">
        <v>2447</v>
      </c>
      <c r="SV97" s="39">
        <v>1</v>
      </c>
      <c r="SW97" s="39">
        <v>0</v>
      </c>
      <c r="SX97" s="39">
        <v>0</v>
      </c>
      <c r="SY97" s="39">
        <v>0</v>
      </c>
      <c r="SZ97" s="39">
        <v>0</v>
      </c>
      <c r="TA97" s="39" t="s">
        <v>4010</v>
      </c>
      <c r="TB97" s="39"/>
      <c r="TC97" s="39"/>
      <c r="TD97" s="39">
        <v>0</v>
      </c>
      <c r="TE97" s="39" t="s">
        <v>3091</v>
      </c>
      <c r="TF97" s="39">
        <v>1</v>
      </c>
      <c r="TG97" s="39"/>
      <c r="TH97" s="39" t="s">
        <v>2573</v>
      </c>
      <c r="TI97" s="39">
        <v>1</v>
      </c>
      <c r="TJ97" s="39">
        <v>0</v>
      </c>
      <c r="TK97" s="39">
        <v>0</v>
      </c>
      <c r="TL97" s="39">
        <v>0</v>
      </c>
      <c r="TM97" s="39">
        <v>0</v>
      </c>
      <c r="TN97" s="39">
        <v>0</v>
      </c>
      <c r="TO97" s="39">
        <v>0</v>
      </c>
      <c r="TP97" s="39">
        <v>0</v>
      </c>
      <c r="TQ97" s="39"/>
      <c r="TR97" s="39">
        <v>1</v>
      </c>
      <c r="TS97" s="39" t="s">
        <v>4623</v>
      </c>
      <c r="TT97" s="39">
        <v>0</v>
      </c>
      <c r="TU97" s="39">
        <v>0</v>
      </c>
      <c r="TV97" s="39">
        <v>1</v>
      </c>
      <c r="TW97" s="39">
        <v>0</v>
      </c>
      <c r="TX97" s="39">
        <v>0</v>
      </c>
      <c r="TY97" s="39">
        <v>0</v>
      </c>
      <c r="TZ97" s="39">
        <v>0</v>
      </c>
      <c r="UA97" s="39">
        <v>0</v>
      </c>
      <c r="UB97" s="39">
        <v>1</v>
      </c>
      <c r="UC97" s="39"/>
      <c r="UD97" s="39">
        <f>SUM(TT97+TV97+TW97+TX97)</f>
        <v>1</v>
      </c>
      <c r="UE97" s="39" t="s">
        <v>1241</v>
      </c>
      <c r="UF97" s="39">
        <v>0</v>
      </c>
      <c r="UG97" s="39">
        <v>0</v>
      </c>
      <c r="UH97" s="39">
        <v>0</v>
      </c>
      <c r="UI97" s="39">
        <v>0</v>
      </c>
      <c r="UJ97" s="39">
        <v>1</v>
      </c>
      <c r="UK97" s="39">
        <v>0</v>
      </c>
      <c r="UL97" s="39">
        <v>1</v>
      </c>
      <c r="UM97" s="39" t="s">
        <v>4624</v>
      </c>
      <c r="UN97" s="39">
        <v>0</v>
      </c>
      <c r="UO97" s="39" t="s">
        <v>383</v>
      </c>
      <c r="UP97" s="39" t="s">
        <v>383</v>
      </c>
      <c r="UQ97" s="39" t="s">
        <v>383</v>
      </c>
      <c r="UR97" s="39" t="s">
        <v>383</v>
      </c>
      <c r="US97" s="39" t="s">
        <v>383</v>
      </c>
      <c r="UT97" s="39" t="s">
        <v>383</v>
      </c>
      <c r="UU97" s="39" t="s">
        <v>383</v>
      </c>
      <c r="UV97" s="39">
        <v>0</v>
      </c>
      <c r="UW97" s="39" t="s">
        <v>383</v>
      </c>
      <c r="UX97" s="39" t="s">
        <v>4625</v>
      </c>
      <c r="UY97" s="39" t="s">
        <v>2846</v>
      </c>
      <c r="UZ97" s="39">
        <v>1</v>
      </c>
      <c r="VA97" s="39">
        <v>0</v>
      </c>
      <c r="VB97" s="39">
        <v>0</v>
      </c>
      <c r="VC97" s="39">
        <v>0</v>
      </c>
      <c r="VD97" s="39">
        <v>0</v>
      </c>
      <c r="VE97" s="39">
        <v>0</v>
      </c>
      <c r="VF97" s="39">
        <v>0</v>
      </c>
      <c r="VG97" s="39">
        <v>0</v>
      </c>
      <c r="VH97" s="39"/>
      <c r="VI97" s="39">
        <v>1</v>
      </c>
      <c r="VJ97" s="39">
        <v>0</v>
      </c>
      <c r="VK97" s="39">
        <v>0</v>
      </c>
      <c r="VL97" s="39"/>
      <c r="VM97" s="39">
        <v>0</v>
      </c>
      <c r="VN97" s="39">
        <v>0</v>
      </c>
      <c r="VO97" s="39"/>
      <c r="VP97" s="39">
        <v>0</v>
      </c>
      <c r="VQ97" s="39">
        <v>0</v>
      </c>
      <c r="VR97" s="39">
        <v>0</v>
      </c>
      <c r="VS97" s="39">
        <v>0</v>
      </c>
      <c r="VT97" s="39"/>
      <c r="VU97" s="39">
        <v>0</v>
      </c>
      <c r="VV97" s="39"/>
      <c r="VW97" s="39" t="s">
        <v>2720</v>
      </c>
      <c r="VX97" s="39">
        <v>0</v>
      </c>
      <c r="VY97" s="39">
        <v>1</v>
      </c>
      <c r="VZ97" s="39">
        <v>0</v>
      </c>
      <c r="WA97" s="39">
        <v>0</v>
      </c>
      <c r="WB97" s="39">
        <v>0</v>
      </c>
      <c r="WC97" s="39">
        <v>0</v>
      </c>
      <c r="WD97" s="39">
        <v>0</v>
      </c>
      <c r="WE97" s="39">
        <v>0</v>
      </c>
      <c r="WF97" s="39">
        <v>0</v>
      </c>
      <c r="WG97" s="39">
        <v>0</v>
      </c>
      <c r="WH97" s="39">
        <v>0</v>
      </c>
      <c r="WI97" s="39">
        <v>0</v>
      </c>
      <c r="WJ97" s="39">
        <v>0</v>
      </c>
      <c r="WK97" s="39">
        <v>0</v>
      </c>
      <c r="WL97" s="39"/>
      <c r="WM97" s="39"/>
      <c r="WN97" s="39"/>
      <c r="WO97" s="39">
        <f t="shared" si="9"/>
        <v>1</v>
      </c>
      <c r="WP97" s="39" t="s">
        <v>2681</v>
      </c>
      <c r="WQ97" s="39"/>
      <c r="WR97" s="39" t="s">
        <v>1979</v>
      </c>
      <c r="WS97" s="39">
        <v>0</v>
      </c>
      <c r="WT97" s="39">
        <v>0</v>
      </c>
      <c r="WU97" s="39">
        <v>0</v>
      </c>
      <c r="WV97" s="39">
        <v>0</v>
      </c>
      <c r="WW97" s="39">
        <v>0</v>
      </c>
      <c r="WX97" s="39">
        <v>0</v>
      </c>
      <c r="WY97" s="39">
        <v>0</v>
      </c>
      <c r="WZ97" s="39">
        <v>1</v>
      </c>
      <c r="XA97" s="39">
        <v>0</v>
      </c>
      <c r="XB97" s="39">
        <v>0</v>
      </c>
      <c r="XC97" s="39">
        <v>0</v>
      </c>
      <c r="XD97" s="39" t="s">
        <v>1147</v>
      </c>
      <c r="XE97" s="39"/>
      <c r="XF97" s="39">
        <f t="shared" si="10"/>
        <v>0</v>
      </c>
      <c r="XG97" s="39" t="s">
        <v>1979</v>
      </c>
      <c r="XH97" s="39">
        <v>0</v>
      </c>
      <c r="XI97" s="39">
        <v>0</v>
      </c>
      <c r="XJ97" s="39">
        <v>0</v>
      </c>
      <c r="XK97" s="39">
        <v>0</v>
      </c>
      <c r="XL97" s="39">
        <v>1</v>
      </c>
      <c r="XM97" s="39" t="s">
        <v>4526</v>
      </c>
      <c r="XN97" s="39"/>
      <c r="XO97" s="57" t="e">
        <f>SUM(XF97+WO97+VA97+UD97+TR97+TD97+#REF!)</f>
        <v>#REF!</v>
      </c>
      <c r="XP97" s="57">
        <v>4</v>
      </c>
      <c r="XQ97" s="56">
        <v>0</v>
      </c>
    </row>
    <row r="98" spans="1:641" ht="15" customHeight="1" x14ac:dyDescent="0.2">
      <c r="A98" s="39" t="s">
        <v>4626</v>
      </c>
      <c r="B98" s="39" t="s">
        <v>1576</v>
      </c>
      <c r="C98" s="52" t="s">
        <v>1577</v>
      </c>
      <c r="D98" s="39" t="s">
        <v>2578</v>
      </c>
      <c r="E98" s="52" t="s">
        <v>4627</v>
      </c>
      <c r="F98" s="52" t="s">
        <v>4628</v>
      </c>
      <c r="G98" s="79">
        <v>9.154261</v>
      </c>
      <c r="H98" s="79">
        <v>-79.208866</v>
      </c>
      <c r="I98" s="52">
        <v>9.1540440000000007</v>
      </c>
      <c r="J98" s="52">
        <v>-79.209591000000003</v>
      </c>
      <c r="K98" s="79">
        <v>-79.208866</v>
      </c>
      <c r="L98" s="80">
        <v>-78.099998474100005</v>
      </c>
      <c r="M98" s="40">
        <v>22.5</v>
      </c>
      <c r="N98" s="39"/>
      <c r="O98" s="41">
        <v>5</v>
      </c>
      <c r="P98" s="39" t="s">
        <v>4629</v>
      </c>
      <c r="Q98" s="39">
        <v>1</v>
      </c>
      <c r="R98" s="41">
        <v>61</v>
      </c>
      <c r="S98" s="39">
        <v>1</v>
      </c>
      <c r="T98" s="39">
        <v>2</v>
      </c>
      <c r="U98" s="39" t="s">
        <v>2746</v>
      </c>
      <c r="V98" s="39" t="s">
        <v>4630</v>
      </c>
      <c r="W98" s="39" t="s">
        <v>2456</v>
      </c>
      <c r="X98" s="39" t="s">
        <v>383</v>
      </c>
      <c r="Y98" s="39" t="s">
        <v>4631</v>
      </c>
      <c r="Z98" s="39">
        <v>0</v>
      </c>
      <c r="AA98" s="39">
        <v>1</v>
      </c>
      <c r="AB98" s="39">
        <v>0</v>
      </c>
      <c r="AC98" s="39">
        <v>0</v>
      </c>
      <c r="AD98" s="39">
        <v>0</v>
      </c>
      <c r="AE98" s="39">
        <v>0</v>
      </c>
      <c r="AF98" s="39">
        <v>0</v>
      </c>
      <c r="AG98" s="39" t="s">
        <v>2401</v>
      </c>
      <c r="AH98" s="39" t="s">
        <v>383</v>
      </c>
      <c r="AI98" s="39">
        <v>0</v>
      </c>
      <c r="AJ98" s="39">
        <v>0</v>
      </c>
      <c r="AK98" s="39">
        <v>0</v>
      </c>
      <c r="AL98" s="39">
        <v>1</v>
      </c>
      <c r="AM98" s="39">
        <v>0</v>
      </c>
      <c r="AN98" s="39">
        <v>0</v>
      </c>
      <c r="AO98" s="39">
        <v>0</v>
      </c>
      <c r="AP98" s="39" t="s">
        <v>2600</v>
      </c>
      <c r="AQ98" s="39">
        <v>0</v>
      </c>
      <c r="AR98" s="39"/>
      <c r="AS98" s="39">
        <v>23</v>
      </c>
      <c r="AT98" s="39">
        <v>23</v>
      </c>
      <c r="AU98" s="39">
        <v>1</v>
      </c>
      <c r="AV98" s="39"/>
      <c r="AW98" s="39">
        <v>1</v>
      </c>
      <c r="AX98" s="39" t="s">
        <v>383</v>
      </c>
      <c r="AY98" s="39">
        <v>1</v>
      </c>
      <c r="AZ98" s="39">
        <v>0</v>
      </c>
      <c r="BA98" s="39">
        <v>0</v>
      </c>
      <c r="BB98" s="39">
        <v>0</v>
      </c>
      <c r="BC98" s="39"/>
      <c r="BD98" s="39">
        <v>2</v>
      </c>
      <c r="BE98" s="39" t="s">
        <v>383</v>
      </c>
      <c r="BF98" s="39">
        <v>0</v>
      </c>
      <c r="BG98" s="39">
        <v>1</v>
      </c>
      <c r="BH98" s="39">
        <v>0</v>
      </c>
      <c r="BI98" s="39">
        <v>0</v>
      </c>
      <c r="BJ98" s="39"/>
      <c r="BK98" s="39">
        <v>3</v>
      </c>
      <c r="BL98" s="39">
        <v>1</v>
      </c>
      <c r="BM98" s="39">
        <v>7</v>
      </c>
      <c r="BN98" s="39">
        <v>1</v>
      </c>
      <c r="BO98" s="39">
        <v>0</v>
      </c>
      <c r="BP98" s="39">
        <v>0</v>
      </c>
      <c r="BQ98" s="39">
        <v>0</v>
      </c>
      <c r="BR98" s="39">
        <v>0</v>
      </c>
      <c r="BS98" s="39">
        <v>0</v>
      </c>
      <c r="BT98" s="39">
        <v>1</v>
      </c>
      <c r="BU98" s="39" t="s">
        <v>2625</v>
      </c>
      <c r="BV98" s="39">
        <v>3</v>
      </c>
      <c r="BW98" s="39">
        <v>3</v>
      </c>
      <c r="BX98" s="39"/>
      <c r="BY98" s="39">
        <v>0</v>
      </c>
      <c r="BZ98" s="39">
        <v>0</v>
      </c>
      <c r="CA98" s="39">
        <v>1</v>
      </c>
      <c r="CB98" s="39">
        <v>0</v>
      </c>
      <c r="CC98" s="39"/>
      <c r="CD98" s="39">
        <v>4</v>
      </c>
      <c r="CE98" s="39">
        <v>1</v>
      </c>
      <c r="CF98" s="39"/>
      <c r="CG98" s="39">
        <v>2</v>
      </c>
      <c r="CH98" s="39"/>
      <c r="CI98" s="39">
        <v>3</v>
      </c>
      <c r="CJ98" s="39">
        <v>3</v>
      </c>
      <c r="CK98" s="39"/>
      <c r="CL98" s="39" t="s">
        <v>2404</v>
      </c>
      <c r="CM98" s="39"/>
      <c r="CN98" s="39">
        <v>1</v>
      </c>
      <c r="CO98" s="39">
        <v>0</v>
      </c>
      <c r="CP98" s="39">
        <v>0</v>
      </c>
      <c r="CQ98" s="39"/>
      <c r="CR98" s="39">
        <v>0</v>
      </c>
      <c r="CS98" s="39"/>
      <c r="CT98" s="39">
        <v>0</v>
      </c>
      <c r="CU98" s="39">
        <v>0</v>
      </c>
      <c r="CV98" s="39">
        <v>1</v>
      </c>
      <c r="CW98" s="39"/>
      <c r="CX98" s="39">
        <v>0</v>
      </c>
      <c r="CY98" s="39">
        <v>1</v>
      </c>
      <c r="CZ98" s="39">
        <v>2</v>
      </c>
      <c r="DA98" s="39">
        <v>0</v>
      </c>
      <c r="DB98" s="39"/>
      <c r="DC98" s="39">
        <v>0</v>
      </c>
      <c r="DD98" s="39"/>
      <c r="DE98" s="39">
        <v>1</v>
      </c>
      <c r="DF98" s="39">
        <v>1</v>
      </c>
      <c r="DG98" s="39">
        <v>1</v>
      </c>
      <c r="DH98" s="39">
        <v>2</v>
      </c>
      <c r="DI98" s="39">
        <v>0</v>
      </c>
      <c r="DJ98" s="39"/>
      <c r="DK98" s="39"/>
      <c r="DL98" s="39">
        <v>0</v>
      </c>
      <c r="DM98" s="39"/>
      <c r="DN98" s="39">
        <v>0</v>
      </c>
      <c r="DO98" s="39"/>
      <c r="DP98" s="39">
        <v>1</v>
      </c>
      <c r="DQ98" s="39">
        <v>2</v>
      </c>
      <c r="DR98" s="39">
        <v>1</v>
      </c>
      <c r="DS98" s="39">
        <v>2</v>
      </c>
      <c r="DT98" s="39">
        <v>1</v>
      </c>
      <c r="DU98" s="39">
        <v>1</v>
      </c>
      <c r="DV98" s="39">
        <v>0</v>
      </c>
      <c r="DW98" s="39"/>
      <c r="DX98" s="39">
        <v>0</v>
      </c>
      <c r="DY98" s="39"/>
      <c r="DZ98" s="39">
        <v>0</v>
      </c>
      <c r="EA98" s="39"/>
      <c r="EB98" s="39">
        <v>0</v>
      </c>
      <c r="EC98" s="39">
        <v>1</v>
      </c>
      <c r="ED98" s="39" t="s">
        <v>2442</v>
      </c>
      <c r="EE98" s="39" t="s">
        <v>4632</v>
      </c>
      <c r="EF98" s="39">
        <v>0</v>
      </c>
      <c r="EG98" s="39" t="s">
        <v>4633</v>
      </c>
      <c r="EH98" s="39">
        <v>1</v>
      </c>
      <c r="EI98" s="39" t="s">
        <v>2498</v>
      </c>
      <c r="EJ98" s="39" t="s">
        <v>2498</v>
      </c>
      <c r="EK98" s="39" t="s">
        <v>2466</v>
      </c>
      <c r="EL98" s="39" t="s">
        <v>2607</v>
      </c>
      <c r="EM98" s="39" t="s">
        <v>2464</v>
      </c>
      <c r="EN98" s="39">
        <v>1</v>
      </c>
      <c r="EO98" s="39">
        <v>1</v>
      </c>
      <c r="EP98" s="39" t="s">
        <v>2498</v>
      </c>
      <c r="EQ98" s="39" t="s">
        <v>2498</v>
      </c>
      <c r="ER98" s="39" t="s">
        <v>2466</v>
      </c>
      <c r="ES98" s="39" t="s">
        <v>2411</v>
      </c>
      <c r="ET98" s="39" t="s">
        <v>2415</v>
      </c>
      <c r="EU98" s="39" t="s">
        <v>383</v>
      </c>
      <c r="EV98" s="39">
        <v>0</v>
      </c>
      <c r="EW98" s="39" t="s">
        <v>383</v>
      </c>
      <c r="EX98" s="39" t="s">
        <v>383</v>
      </c>
      <c r="EY98" s="39" t="s">
        <v>383</v>
      </c>
      <c r="EZ98" s="39" t="s">
        <v>383</v>
      </c>
      <c r="FA98" s="39" t="s">
        <v>383</v>
      </c>
      <c r="FB98" s="39" t="s">
        <v>383</v>
      </c>
      <c r="FC98" s="39">
        <v>0</v>
      </c>
      <c r="FD98" s="39" t="s">
        <v>383</v>
      </c>
      <c r="FE98" s="39" t="s">
        <v>383</v>
      </c>
      <c r="FF98" s="39" t="s">
        <v>383</v>
      </c>
      <c r="FG98" s="39" t="s">
        <v>383</v>
      </c>
      <c r="FH98" s="39" t="s">
        <v>383</v>
      </c>
      <c r="FI98" s="39" t="s">
        <v>383</v>
      </c>
      <c r="FJ98" s="39">
        <v>1</v>
      </c>
      <c r="FK98" s="39" t="s">
        <v>2498</v>
      </c>
      <c r="FL98" s="39" t="s">
        <v>2498</v>
      </c>
      <c r="FM98" s="39" t="s">
        <v>2466</v>
      </c>
      <c r="FN98" s="39" t="s">
        <v>4634</v>
      </c>
      <c r="FO98" s="39" t="s">
        <v>2415</v>
      </c>
      <c r="FP98" s="39" t="s">
        <v>383</v>
      </c>
      <c r="FQ98" s="39">
        <v>1</v>
      </c>
      <c r="FR98" s="39" t="s">
        <v>2409</v>
      </c>
      <c r="FS98" s="39" t="s">
        <v>2409</v>
      </c>
      <c r="FT98" s="39" t="s">
        <v>2462</v>
      </c>
      <c r="FU98" s="39" t="s">
        <v>2411</v>
      </c>
      <c r="FV98" s="39" t="s">
        <v>2415</v>
      </c>
      <c r="FW98" s="39" t="s">
        <v>383</v>
      </c>
      <c r="FX98" s="39">
        <v>0</v>
      </c>
      <c r="FY98" s="39" t="s">
        <v>383</v>
      </c>
      <c r="FZ98" s="39" t="s">
        <v>383</v>
      </c>
      <c r="GA98" s="39" t="s">
        <v>383</v>
      </c>
      <c r="GB98" s="39" t="s">
        <v>383</v>
      </c>
      <c r="GC98" s="39" t="s">
        <v>383</v>
      </c>
      <c r="GD98" s="39" t="s">
        <v>383</v>
      </c>
      <c r="GE98" s="39">
        <v>1</v>
      </c>
      <c r="GF98" s="39" t="s">
        <v>2498</v>
      </c>
      <c r="GG98" s="39" t="s">
        <v>2498</v>
      </c>
      <c r="GH98" s="39" t="s">
        <v>2466</v>
      </c>
      <c r="GI98" s="39" t="s">
        <v>2607</v>
      </c>
      <c r="GJ98" s="39" t="s">
        <v>2464</v>
      </c>
      <c r="GK98" s="39">
        <v>1</v>
      </c>
      <c r="GL98" s="39" t="s">
        <v>383</v>
      </c>
      <c r="GM98" s="39" t="s">
        <v>383</v>
      </c>
      <c r="GN98" s="39" t="s">
        <v>383</v>
      </c>
      <c r="GO98" s="39" t="s">
        <v>383</v>
      </c>
      <c r="GP98" s="39" t="s">
        <v>383</v>
      </c>
      <c r="GQ98" s="39" t="s">
        <v>383</v>
      </c>
      <c r="GR98" s="39" t="s">
        <v>383</v>
      </c>
      <c r="GS98" s="39" t="s">
        <v>383</v>
      </c>
      <c r="GT98" s="39">
        <v>1</v>
      </c>
      <c r="GU98" s="39">
        <v>15</v>
      </c>
      <c r="GV98" s="39"/>
      <c r="GW98" s="39">
        <v>1</v>
      </c>
      <c r="GX98" s="39">
        <v>5</v>
      </c>
      <c r="GY98" s="39"/>
      <c r="GZ98" s="39">
        <v>1</v>
      </c>
      <c r="HA98" s="39">
        <v>5</v>
      </c>
      <c r="HB98" s="39"/>
      <c r="HC98" s="39">
        <v>0</v>
      </c>
      <c r="HD98" s="39" t="s">
        <v>383</v>
      </c>
      <c r="HE98" s="39"/>
      <c r="HF98" s="39">
        <v>0</v>
      </c>
      <c r="HG98" s="39" t="s">
        <v>383</v>
      </c>
      <c r="HH98" s="39"/>
      <c r="HI98" s="39">
        <v>1</v>
      </c>
      <c r="HJ98" s="39">
        <v>5</v>
      </c>
      <c r="HK98" s="39"/>
      <c r="HL98" s="39">
        <v>0</v>
      </c>
      <c r="HM98" s="39" t="s">
        <v>383</v>
      </c>
      <c r="HN98" s="39"/>
      <c r="HO98" s="39">
        <v>0</v>
      </c>
      <c r="HP98" s="39" t="s">
        <v>383</v>
      </c>
      <c r="HQ98" s="39">
        <v>0</v>
      </c>
      <c r="HR98" s="39" t="s">
        <v>383</v>
      </c>
      <c r="HS98" s="39">
        <v>0</v>
      </c>
      <c r="HT98" s="39"/>
      <c r="HU98" s="39" t="s">
        <v>383</v>
      </c>
      <c r="HV98" s="39" t="s">
        <v>383</v>
      </c>
      <c r="HW98" s="39"/>
      <c r="HX98" s="39" t="s">
        <v>383</v>
      </c>
      <c r="HY98" s="39" t="s">
        <v>2417</v>
      </c>
      <c r="HZ98" s="39"/>
      <c r="IA98" s="39" t="s">
        <v>1743</v>
      </c>
      <c r="IB98" s="39"/>
      <c r="IC98" s="39">
        <v>1</v>
      </c>
      <c r="ID98" s="39">
        <v>1</v>
      </c>
      <c r="IE98" s="39">
        <v>0</v>
      </c>
      <c r="IF98" s="39">
        <v>0</v>
      </c>
      <c r="IG98" s="39">
        <v>0</v>
      </c>
      <c r="IH98" s="39">
        <v>0</v>
      </c>
      <c r="II98" s="39" t="s">
        <v>383</v>
      </c>
      <c r="IJ98" s="39" t="s">
        <v>383</v>
      </c>
      <c r="IK98" s="39" t="s">
        <v>383</v>
      </c>
      <c r="IL98" s="39">
        <v>0</v>
      </c>
      <c r="IM98" s="39">
        <v>0</v>
      </c>
      <c r="IN98" s="39" t="s">
        <v>383</v>
      </c>
      <c r="IO98" s="39" t="s">
        <v>383</v>
      </c>
      <c r="IP98" s="39" t="s">
        <v>383</v>
      </c>
      <c r="IQ98" s="39">
        <v>0</v>
      </c>
      <c r="IR98" s="39">
        <v>0</v>
      </c>
      <c r="IS98" s="39" t="s">
        <v>383</v>
      </c>
      <c r="IT98" s="39" t="s">
        <v>383</v>
      </c>
      <c r="IU98" s="39" t="s">
        <v>383</v>
      </c>
      <c r="IV98" s="39">
        <v>0</v>
      </c>
      <c r="IW98" s="39">
        <v>0</v>
      </c>
      <c r="IX98" s="39" t="s">
        <v>383</v>
      </c>
      <c r="IY98" s="39" t="s">
        <v>383</v>
      </c>
      <c r="IZ98" s="39" t="s">
        <v>383</v>
      </c>
      <c r="JA98" s="39">
        <v>0</v>
      </c>
      <c r="JB98" s="39">
        <v>0</v>
      </c>
      <c r="JC98" s="39" t="s">
        <v>383</v>
      </c>
      <c r="JD98" s="39" t="s">
        <v>383</v>
      </c>
      <c r="JE98" s="39" t="s">
        <v>383</v>
      </c>
      <c r="JF98" s="39">
        <v>0</v>
      </c>
      <c r="JG98" s="39">
        <v>0</v>
      </c>
      <c r="JH98" s="39" t="s">
        <v>383</v>
      </c>
      <c r="JI98" s="39" t="s">
        <v>383</v>
      </c>
      <c r="JJ98" s="39">
        <v>0</v>
      </c>
      <c r="JK98" s="39">
        <v>0</v>
      </c>
      <c r="JL98" s="39" t="s">
        <v>383</v>
      </c>
      <c r="JM98" s="39" t="s">
        <v>383</v>
      </c>
      <c r="JN98" s="39" t="s">
        <v>2418</v>
      </c>
      <c r="JO98" s="39">
        <v>4</v>
      </c>
      <c r="JP98" s="39">
        <v>2</v>
      </c>
      <c r="JQ98" s="39">
        <v>1</v>
      </c>
      <c r="JR98" s="39">
        <v>2</v>
      </c>
      <c r="JS98" s="39">
        <v>1</v>
      </c>
      <c r="JT98" s="39">
        <v>0</v>
      </c>
      <c r="JU98" s="39">
        <v>0</v>
      </c>
      <c r="JV98" s="39">
        <v>0</v>
      </c>
      <c r="JW98" s="39">
        <v>0</v>
      </c>
      <c r="JX98" s="39">
        <v>0</v>
      </c>
      <c r="JY98" s="39">
        <v>0</v>
      </c>
      <c r="JZ98" s="39">
        <v>2</v>
      </c>
      <c r="KA98" s="39">
        <v>2</v>
      </c>
      <c r="KB98" s="39">
        <v>2</v>
      </c>
      <c r="KC98" s="39">
        <v>2</v>
      </c>
      <c r="KD98" s="39">
        <v>2</v>
      </c>
      <c r="KE98" s="39">
        <v>0</v>
      </c>
      <c r="KF98" s="39"/>
      <c r="KG98" s="39" t="s">
        <v>4635</v>
      </c>
      <c r="KH98" s="39"/>
      <c r="KI98" s="39"/>
      <c r="KJ98" s="39" t="s">
        <v>4635</v>
      </c>
      <c r="KK98" s="39">
        <v>24</v>
      </c>
      <c r="KL98" s="39"/>
      <c r="KM98" s="39" t="s">
        <v>4636</v>
      </c>
      <c r="KN98" s="39">
        <v>0.5</v>
      </c>
      <c r="KO98" s="39"/>
      <c r="KP98" s="39" t="s">
        <v>4637</v>
      </c>
      <c r="KQ98" s="39">
        <v>1</v>
      </c>
      <c r="KR98" s="39">
        <v>180</v>
      </c>
      <c r="KS98" s="39" t="s">
        <v>2473</v>
      </c>
      <c r="KT98" s="39" t="s">
        <v>2068</v>
      </c>
      <c r="KU98" s="39">
        <v>0</v>
      </c>
      <c r="KV98" s="39">
        <v>0</v>
      </c>
      <c r="KW98" s="39">
        <v>0</v>
      </c>
      <c r="KX98" s="39">
        <v>0</v>
      </c>
      <c r="KY98" s="39">
        <v>0</v>
      </c>
      <c r="KZ98" s="39">
        <v>0</v>
      </c>
      <c r="LA98" s="39">
        <v>0</v>
      </c>
      <c r="LB98" s="39">
        <v>0</v>
      </c>
      <c r="LC98" s="39">
        <v>1</v>
      </c>
      <c r="LD98" s="39" t="s">
        <v>4638</v>
      </c>
      <c r="LE98" s="39">
        <v>4</v>
      </c>
      <c r="LF98" s="39">
        <v>0</v>
      </c>
      <c r="LG98" s="39">
        <v>1</v>
      </c>
      <c r="LH98" s="39">
        <v>1</v>
      </c>
      <c r="LI98" s="39">
        <v>0</v>
      </c>
      <c r="LJ98" s="39" t="s">
        <v>3612</v>
      </c>
      <c r="LK98" s="39" t="s">
        <v>3927</v>
      </c>
      <c r="LL98" s="39">
        <v>0</v>
      </c>
      <c r="LM98" s="39">
        <v>0</v>
      </c>
      <c r="LN98" s="39">
        <v>1</v>
      </c>
      <c r="LO98" s="39">
        <v>1</v>
      </c>
      <c r="LP98" s="39">
        <v>0</v>
      </c>
      <c r="LQ98" s="39"/>
      <c r="LR98" s="39">
        <v>1</v>
      </c>
      <c r="LS98" s="39"/>
      <c r="LT98" s="39">
        <v>18</v>
      </c>
      <c r="LU98" s="39" t="s">
        <v>4639</v>
      </c>
      <c r="LV98" s="39">
        <v>1</v>
      </c>
      <c r="LW98" s="39">
        <v>0</v>
      </c>
      <c r="LX98" s="39">
        <v>0</v>
      </c>
      <c r="LY98" s="39"/>
      <c r="LZ98" s="39">
        <v>1</v>
      </c>
      <c r="MA98" s="39">
        <v>1</v>
      </c>
      <c r="MB98" s="39">
        <v>1</v>
      </c>
      <c r="MC98" s="39">
        <v>0</v>
      </c>
      <c r="MD98" s="39">
        <v>0</v>
      </c>
      <c r="ME98" s="39">
        <v>0</v>
      </c>
      <c r="MF98" s="39"/>
      <c r="MG98" s="39">
        <v>0</v>
      </c>
      <c r="MH98" s="39"/>
      <c r="MI98" s="39">
        <v>0</v>
      </c>
      <c r="MJ98" s="39"/>
      <c r="MK98" s="39">
        <v>1</v>
      </c>
      <c r="ML98" s="39">
        <v>1</v>
      </c>
      <c r="MM98" s="39">
        <v>1</v>
      </c>
      <c r="MN98" s="39">
        <v>0</v>
      </c>
      <c r="MO98" s="39"/>
      <c r="MP98" s="39"/>
      <c r="MQ98" s="39">
        <v>1</v>
      </c>
      <c r="MR98" s="39">
        <v>0</v>
      </c>
      <c r="MS98" s="39"/>
      <c r="MT98" s="39"/>
      <c r="MU98" s="39"/>
      <c r="MV98" s="39">
        <v>1</v>
      </c>
      <c r="MW98" s="39" t="s">
        <v>2586</v>
      </c>
      <c r="MX98" s="39">
        <v>0</v>
      </c>
      <c r="MY98" s="39">
        <v>0</v>
      </c>
      <c r="MZ98" s="39">
        <v>1</v>
      </c>
      <c r="NA98" s="39">
        <v>0</v>
      </c>
      <c r="NB98" s="39">
        <v>0</v>
      </c>
      <c r="NC98" s="39">
        <v>0</v>
      </c>
      <c r="ND98" s="39">
        <v>0</v>
      </c>
      <c r="NE98" s="39">
        <v>0</v>
      </c>
      <c r="NF98" s="39">
        <v>0</v>
      </c>
      <c r="NG98" s="39" t="s">
        <v>4640</v>
      </c>
      <c r="NH98" s="39" t="s">
        <v>4641</v>
      </c>
      <c r="NI98" s="39"/>
      <c r="NJ98" s="39" t="s">
        <v>4642</v>
      </c>
      <c r="NK98" s="39" t="s">
        <v>4643</v>
      </c>
      <c r="NL98" s="39" t="s">
        <v>4565</v>
      </c>
      <c r="NM98" s="39">
        <v>0</v>
      </c>
      <c r="NN98" s="39"/>
      <c r="NO98" s="39"/>
      <c r="NP98" s="39"/>
      <c r="NQ98" s="39"/>
      <c r="NR98" s="39"/>
      <c r="NS98" s="39"/>
      <c r="NT98" s="39"/>
      <c r="NU98" s="39"/>
      <c r="NV98" s="39"/>
      <c r="NW98" s="39">
        <v>0</v>
      </c>
      <c r="NX98" s="39"/>
      <c r="NY98" s="39">
        <v>1</v>
      </c>
      <c r="NZ98" s="39">
        <v>0</v>
      </c>
      <c r="OA98" s="39" t="s">
        <v>2433</v>
      </c>
      <c r="OB98" s="39">
        <v>0</v>
      </c>
      <c r="OC98" s="39">
        <v>0</v>
      </c>
      <c r="OD98" s="39">
        <v>0</v>
      </c>
      <c r="OE98" s="39">
        <v>1</v>
      </c>
      <c r="OF98" s="39">
        <v>0</v>
      </c>
      <c r="OG98" s="39">
        <v>0</v>
      </c>
      <c r="OH98" s="39">
        <v>0</v>
      </c>
      <c r="OI98" s="39">
        <v>0</v>
      </c>
      <c r="OJ98" s="39"/>
      <c r="OK98" s="39">
        <v>1</v>
      </c>
      <c r="OL98" s="39"/>
      <c r="OM98" s="39" t="s">
        <v>2648</v>
      </c>
      <c r="ON98" s="39">
        <v>0</v>
      </c>
      <c r="OO98" s="39">
        <v>0</v>
      </c>
      <c r="OP98" s="39">
        <v>1</v>
      </c>
      <c r="OQ98" s="39">
        <v>0</v>
      </c>
      <c r="OR98" s="39">
        <v>0</v>
      </c>
      <c r="OS98" s="39">
        <v>0</v>
      </c>
      <c r="OT98" s="39">
        <v>0</v>
      </c>
      <c r="OU98" s="39">
        <v>0</v>
      </c>
      <c r="OV98" s="39">
        <v>0</v>
      </c>
      <c r="OW98" s="39">
        <v>0</v>
      </c>
      <c r="OX98" s="39"/>
      <c r="OY98" s="39"/>
      <c r="OZ98" s="39" t="s">
        <v>1241</v>
      </c>
      <c r="PA98" s="39">
        <v>0</v>
      </c>
      <c r="PB98" s="39">
        <v>0</v>
      </c>
      <c r="PC98" s="39">
        <v>0</v>
      </c>
      <c r="PD98" s="39">
        <v>0</v>
      </c>
      <c r="PE98" s="39">
        <v>1</v>
      </c>
      <c r="PF98" s="39">
        <v>0</v>
      </c>
      <c r="PG98" s="39">
        <v>0</v>
      </c>
      <c r="PH98" s="39"/>
      <c r="PI98" s="39">
        <v>1</v>
      </c>
      <c r="PJ98" s="39" t="s">
        <v>1979</v>
      </c>
      <c r="PK98" s="39">
        <v>0</v>
      </c>
      <c r="PL98" s="39">
        <v>0</v>
      </c>
      <c r="PM98" s="39">
        <v>0</v>
      </c>
      <c r="PN98" s="39">
        <v>0</v>
      </c>
      <c r="PO98" s="39">
        <v>0</v>
      </c>
      <c r="PP98" s="39">
        <v>0</v>
      </c>
      <c r="PQ98" s="39">
        <v>0</v>
      </c>
      <c r="PR98" s="39">
        <v>1</v>
      </c>
      <c r="PS98" s="39">
        <v>0</v>
      </c>
      <c r="PT98" s="39" t="s">
        <v>2436</v>
      </c>
      <c r="PU98" s="39"/>
      <c r="PV98" s="39"/>
      <c r="PW98" s="39">
        <v>0</v>
      </c>
      <c r="PX98" s="39"/>
      <c r="PY98" s="39"/>
      <c r="PZ98" s="39">
        <v>0</v>
      </c>
      <c r="QA98" s="39" t="s">
        <v>4644</v>
      </c>
      <c r="QB98" s="39" t="s">
        <v>4180</v>
      </c>
      <c r="QC98" s="39" t="s">
        <v>3515</v>
      </c>
      <c r="QD98" s="39">
        <v>1</v>
      </c>
      <c r="QE98" s="39">
        <v>1</v>
      </c>
      <c r="QF98" s="39">
        <v>0</v>
      </c>
      <c r="QG98" s="39">
        <v>0</v>
      </c>
      <c r="QH98" s="39">
        <v>0</v>
      </c>
      <c r="QI98" s="39">
        <v>0</v>
      </c>
      <c r="QJ98" s="39">
        <v>0</v>
      </c>
      <c r="QK98" s="39">
        <v>0</v>
      </c>
      <c r="QL98" s="39"/>
      <c r="QM98" s="39" t="s">
        <v>2442</v>
      </c>
      <c r="QN98" s="39">
        <v>1</v>
      </c>
      <c r="QO98" s="39">
        <v>0</v>
      </c>
      <c r="QP98" s="39">
        <v>0</v>
      </c>
      <c r="QQ98" s="39">
        <v>0</v>
      </c>
      <c r="QR98" s="39">
        <v>0</v>
      </c>
      <c r="QS98" s="39"/>
      <c r="QT98" s="39" t="s">
        <v>2442</v>
      </c>
      <c r="QU98" s="39">
        <v>0</v>
      </c>
      <c r="QV98" s="39">
        <v>1</v>
      </c>
      <c r="QW98" s="39">
        <v>0</v>
      </c>
      <c r="QX98" s="39">
        <v>0</v>
      </c>
      <c r="QY98" s="39">
        <v>0</v>
      </c>
      <c r="QZ98" s="39">
        <v>0</v>
      </c>
      <c r="RA98" s="39">
        <v>0</v>
      </c>
      <c r="RB98" s="39"/>
      <c r="RC98" s="39">
        <v>0</v>
      </c>
      <c r="RD98" s="39">
        <v>0</v>
      </c>
      <c r="RE98" s="39">
        <v>0</v>
      </c>
      <c r="RF98" s="39"/>
      <c r="RG98" s="39">
        <v>0</v>
      </c>
      <c r="RH98" s="39">
        <v>0</v>
      </c>
      <c r="RI98" s="39"/>
      <c r="RJ98" s="39">
        <v>0</v>
      </c>
      <c r="RK98" s="39">
        <v>0</v>
      </c>
      <c r="RL98" s="39"/>
      <c r="RM98" s="39">
        <v>0</v>
      </c>
      <c r="RN98" s="39">
        <v>0</v>
      </c>
      <c r="RO98" s="39"/>
      <c r="RP98" s="39">
        <v>0</v>
      </c>
      <c r="RQ98" s="39"/>
      <c r="RR98" s="39" t="s">
        <v>2720</v>
      </c>
      <c r="RS98" s="39">
        <v>0</v>
      </c>
      <c r="RT98" s="39">
        <v>1</v>
      </c>
      <c r="RU98" s="39">
        <v>0</v>
      </c>
      <c r="RV98" s="39">
        <v>0</v>
      </c>
      <c r="RW98" s="39">
        <v>0</v>
      </c>
      <c r="RX98" s="39">
        <v>0</v>
      </c>
      <c r="RY98" s="39">
        <v>0</v>
      </c>
      <c r="RZ98" s="39">
        <v>0</v>
      </c>
      <c r="SA98" s="39">
        <v>0</v>
      </c>
      <c r="SB98" s="39">
        <v>0</v>
      </c>
      <c r="SC98" s="39">
        <v>0</v>
      </c>
      <c r="SD98" s="39">
        <v>0</v>
      </c>
      <c r="SE98" s="39">
        <v>0</v>
      </c>
      <c r="SF98" s="39">
        <v>0</v>
      </c>
      <c r="SG98" s="39"/>
      <c r="SH98" s="39"/>
      <c r="SI98" s="39" t="s">
        <v>2435</v>
      </c>
      <c r="SJ98" s="39">
        <v>0</v>
      </c>
      <c r="SK98" s="39">
        <v>0</v>
      </c>
      <c r="SL98" s="39">
        <v>0</v>
      </c>
      <c r="SM98" s="39">
        <v>0</v>
      </c>
      <c r="SN98" s="39">
        <v>0</v>
      </c>
      <c r="SO98" s="39">
        <v>0</v>
      </c>
      <c r="SP98" s="39">
        <v>0</v>
      </c>
      <c r="SQ98" s="39">
        <v>0</v>
      </c>
      <c r="SR98" s="39">
        <v>0</v>
      </c>
      <c r="SS98" s="39">
        <v>1</v>
      </c>
      <c r="ST98" s="39"/>
      <c r="SU98" s="39" t="s">
        <v>2447</v>
      </c>
      <c r="SV98" s="39">
        <v>1</v>
      </c>
      <c r="SW98" s="39">
        <v>0</v>
      </c>
      <c r="SX98" s="39">
        <v>0</v>
      </c>
      <c r="SY98" s="39">
        <v>0</v>
      </c>
      <c r="SZ98" s="39">
        <v>0</v>
      </c>
      <c r="TA98" s="39"/>
      <c r="TB98" s="39"/>
      <c r="TC98" s="39"/>
      <c r="TD98" s="39">
        <v>0</v>
      </c>
      <c r="TE98" s="39"/>
      <c r="TF98" s="39">
        <v>1</v>
      </c>
      <c r="TG98" s="39"/>
      <c r="TH98" s="39" t="s">
        <v>1979</v>
      </c>
      <c r="TI98" s="39">
        <v>0</v>
      </c>
      <c r="TJ98" s="39">
        <v>0</v>
      </c>
      <c r="TK98" s="39">
        <v>0</v>
      </c>
      <c r="TL98" s="39">
        <v>0</v>
      </c>
      <c r="TM98" s="39">
        <v>0</v>
      </c>
      <c r="TN98" s="39">
        <v>0</v>
      </c>
      <c r="TO98" s="39">
        <v>1</v>
      </c>
      <c r="TP98" s="39">
        <v>0</v>
      </c>
      <c r="TQ98" s="74" t="s">
        <v>4645</v>
      </c>
      <c r="TR98" s="39">
        <v>0</v>
      </c>
      <c r="TS98" s="39" t="s">
        <v>383</v>
      </c>
      <c r="TT98" s="39" t="s">
        <v>383</v>
      </c>
      <c r="TU98" s="39" t="s">
        <v>383</v>
      </c>
      <c r="TV98" s="39" t="s">
        <v>383</v>
      </c>
      <c r="TW98" s="39" t="s">
        <v>383</v>
      </c>
      <c r="TX98" s="39" t="s">
        <v>383</v>
      </c>
      <c r="TY98" s="39" t="s">
        <v>383</v>
      </c>
      <c r="TZ98" s="39" t="s">
        <v>383</v>
      </c>
      <c r="UA98" s="39" t="s">
        <v>383</v>
      </c>
      <c r="UB98" s="39" t="s">
        <v>383</v>
      </c>
      <c r="UC98" s="39"/>
      <c r="UD98" s="39">
        <v>0</v>
      </c>
      <c r="UE98" s="39" t="s">
        <v>383</v>
      </c>
      <c r="UF98" s="39" t="s">
        <v>383</v>
      </c>
      <c r="UG98" s="39" t="s">
        <v>383</v>
      </c>
      <c r="UH98" s="39" t="s">
        <v>383</v>
      </c>
      <c r="UI98" s="39" t="s">
        <v>383</v>
      </c>
      <c r="UJ98" s="39" t="s">
        <v>383</v>
      </c>
      <c r="UK98" s="39" t="s">
        <v>383</v>
      </c>
      <c r="UL98" s="39" t="s">
        <v>383</v>
      </c>
      <c r="UM98" s="39" t="s">
        <v>383</v>
      </c>
      <c r="UN98" s="39" t="s">
        <v>383</v>
      </c>
      <c r="UO98" s="39" t="s">
        <v>383</v>
      </c>
      <c r="UP98" s="39" t="s">
        <v>383</v>
      </c>
      <c r="UQ98" s="39" t="s">
        <v>383</v>
      </c>
      <c r="UR98" s="39" t="s">
        <v>383</v>
      </c>
      <c r="US98" s="39" t="s">
        <v>383</v>
      </c>
      <c r="UT98" s="39" t="s">
        <v>383</v>
      </c>
      <c r="UU98" s="39" t="s">
        <v>383</v>
      </c>
      <c r="UV98" s="39" t="s">
        <v>383</v>
      </c>
      <c r="UW98" s="39" t="s">
        <v>383</v>
      </c>
      <c r="UX98" s="39" t="s">
        <v>383</v>
      </c>
      <c r="UY98" s="39" t="s">
        <v>383</v>
      </c>
      <c r="UZ98" s="39" t="s">
        <v>383</v>
      </c>
      <c r="VA98" s="39">
        <v>0</v>
      </c>
      <c r="VB98" s="39" t="s">
        <v>383</v>
      </c>
      <c r="VC98" s="39" t="s">
        <v>383</v>
      </c>
      <c r="VD98" s="39" t="s">
        <v>383</v>
      </c>
      <c r="VE98" s="39" t="s">
        <v>383</v>
      </c>
      <c r="VF98" s="39" t="s">
        <v>383</v>
      </c>
      <c r="VG98" s="39" t="s">
        <v>383</v>
      </c>
      <c r="VH98" s="39"/>
      <c r="VI98" s="39">
        <v>1</v>
      </c>
      <c r="VJ98" s="39">
        <v>0</v>
      </c>
      <c r="VK98" s="39">
        <v>0</v>
      </c>
      <c r="VL98" s="39"/>
      <c r="VM98" s="39">
        <v>0</v>
      </c>
      <c r="VN98" s="39">
        <v>0</v>
      </c>
      <c r="VO98" s="39"/>
      <c r="VP98" s="39">
        <v>0</v>
      </c>
      <c r="VQ98" s="39">
        <v>0</v>
      </c>
      <c r="VR98" s="39">
        <v>0</v>
      </c>
      <c r="VS98" s="39">
        <v>0</v>
      </c>
      <c r="VT98" s="39"/>
      <c r="VU98" s="39">
        <v>1</v>
      </c>
      <c r="VV98" s="39" t="s">
        <v>4646</v>
      </c>
      <c r="VW98" s="39" t="s">
        <v>2720</v>
      </c>
      <c r="VX98" s="39">
        <v>0</v>
      </c>
      <c r="VY98" s="39">
        <v>1</v>
      </c>
      <c r="VZ98" s="39">
        <v>0</v>
      </c>
      <c r="WA98" s="39">
        <v>0</v>
      </c>
      <c r="WB98" s="39">
        <v>0</v>
      </c>
      <c r="WC98" s="39">
        <v>0</v>
      </c>
      <c r="WD98" s="39">
        <v>0</v>
      </c>
      <c r="WE98" s="39">
        <v>0</v>
      </c>
      <c r="WF98" s="39">
        <v>0</v>
      </c>
      <c r="WG98" s="39">
        <v>0</v>
      </c>
      <c r="WH98" s="39">
        <v>0</v>
      </c>
      <c r="WI98" s="39">
        <v>0</v>
      </c>
      <c r="WJ98" s="39">
        <v>0</v>
      </c>
      <c r="WK98" s="39">
        <v>0</v>
      </c>
      <c r="WL98" s="39"/>
      <c r="WM98" s="39"/>
      <c r="WN98" s="39" t="s">
        <v>4647</v>
      </c>
      <c r="WO98" s="39">
        <f t="shared" si="9"/>
        <v>1</v>
      </c>
      <c r="WP98" s="39" t="s">
        <v>2577</v>
      </c>
      <c r="WQ98" s="39"/>
      <c r="WR98" s="39" t="s">
        <v>2435</v>
      </c>
      <c r="WS98" s="39">
        <v>0</v>
      </c>
      <c r="WT98" s="39">
        <v>0</v>
      </c>
      <c r="WU98" s="39">
        <v>0</v>
      </c>
      <c r="WV98" s="39">
        <v>0</v>
      </c>
      <c r="WW98" s="39">
        <v>0</v>
      </c>
      <c r="WX98" s="39">
        <v>0</v>
      </c>
      <c r="WY98" s="39">
        <v>0</v>
      </c>
      <c r="WZ98" s="39">
        <v>0</v>
      </c>
      <c r="XA98" s="39">
        <v>0</v>
      </c>
      <c r="XB98" s="39">
        <v>1</v>
      </c>
      <c r="XC98" s="39">
        <v>0</v>
      </c>
      <c r="XD98" s="39"/>
      <c r="XE98" s="39"/>
      <c r="XF98" s="39">
        <f t="shared" si="10"/>
        <v>0</v>
      </c>
      <c r="XG98" s="39" t="s">
        <v>2447</v>
      </c>
      <c r="XH98" s="39">
        <v>1</v>
      </c>
      <c r="XI98" s="39">
        <v>0</v>
      </c>
      <c r="XJ98" s="39">
        <v>0</v>
      </c>
      <c r="XK98" s="39">
        <v>0</v>
      </c>
      <c r="XL98" s="39">
        <v>0</v>
      </c>
      <c r="XM98" s="39"/>
      <c r="XN98" s="39"/>
      <c r="XO98" s="57" t="e">
        <f>SUM(XF98+WO98+VA98+UD98+TR98+TD98+#REF!)</f>
        <v>#REF!</v>
      </c>
      <c r="XP98" s="57">
        <v>2</v>
      </c>
      <c r="XQ98" s="56">
        <v>0</v>
      </c>
    </row>
    <row r="99" spans="1:641" ht="15" customHeight="1" x14ac:dyDescent="0.2">
      <c r="A99" s="39" t="s">
        <v>383</v>
      </c>
      <c r="B99" s="39" t="s">
        <v>1576</v>
      </c>
      <c r="C99" s="52" t="s">
        <v>1595</v>
      </c>
      <c r="D99" s="39" t="s">
        <v>2722</v>
      </c>
      <c r="E99" s="52" t="s">
        <v>4627</v>
      </c>
      <c r="F99" s="52" t="s">
        <v>4648</v>
      </c>
      <c r="G99" s="79">
        <v>9.1531420000000008</v>
      </c>
      <c r="H99" s="79">
        <v>-79.210943</v>
      </c>
      <c r="I99" s="52">
        <v>9.1531780000000005</v>
      </c>
      <c r="J99" s="52">
        <v>-79.210882999999995</v>
      </c>
      <c r="K99" s="79">
        <v>-79.210943</v>
      </c>
      <c r="L99" s="80">
        <v>62</v>
      </c>
      <c r="M99" s="40">
        <v>15.5</v>
      </c>
      <c r="N99" s="39"/>
      <c r="O99" s="41">
        <v>5</v>
      </c>
      <c r="P99" s="39" t="s">
        <v>4649</v>
      </c>
      <c r="Q99" s="39">
        <v>1</v>
      </c>
      <c r="R99" s="41">
        <v>57</v>
      </c>
      <c r="S99" s="39">
        <v>1</v>
      </c>
      <c r="T99" s="39">
        <v>2</v>
      </c>
      <c r="U99" s="39" t="s">
        <v>2746</v>
      </c>
      <c r="V99" s="39" t="s">
        <v>4650</v>
      </c>
      <c r="W99" s="39" t="s">
        <v>1979</v>
      </c>
      <c r="X99" s="39" t="s">
        <v>383</v>
      </c>
      <c r="Y99" s="39" t="s">
        <v>4651</v>
      </c>
      <c r="Z99" s="39">
        <v>0</v>
      </c>
      <c r="AA99" s="39">
        <v>0</v>
      </c>
      <c r="AB99" s="39">
        <v>0</v>
      </c>
      <c r="AC99" s="39">
        <v>0</v>
      </c>
      <c r="AD99" s="39">
        <v>0</v>
      </c>
      <c r="AE99" s="39">
        <v>0</v>
      </c>
      <c r="AF99" s="39">
        <v>1</v>
      </c>
      <c r="AG99" s="39" t="s">
        <v>1979</v>
      </c>
      <c r="AH99" s="39" t="s">
        <v>383</v>
      </c>
      <c r="AI99" s="39">
        <v>0</v>
      </c>
      <c r="AJ99" s="39">
        <v>0</v>
      </c>
      <c r="AK99" s="39">
        <v>0</v>
      </c>
      <c r="AL99" s="39">
        <v>0</v>
      </c>
      <c r="AM99" s="39">
        <v>0</v>
      </c>
      <c r="AN99" s="39">
        <v>0</v>
      </c>
      <c r="AO99" s="39">
        <v>1</v>
      </c>
      <c r="AP99" s="39" t="s">
        <v>2600</v>
      </c>
      <c r="AQ99" s="39">
        <v>0</v>
      </c>
      <c r="AR99" s="39"/>
      <c r="AS99" s="39">
        <v>23</v>
      </c>
      <c r="AT99" s="39">
        <v>23</v>
      </c>
      <c r="AU99" s="39">
        <v>1</v>
      </c>
      <c r="AV99" s="39"/>
      <c r="AW99" s="39">
        <v>2</v>
      </c>
      <c r="AX99" s="39" t="s">
        <v>383</v>
      </c>
      <c r="AY99" s="39">
        <v>0</v>
      </c>
      <c r="AZ99" s="39">
        <v>1</v>
      </c>
      <c r="BA99" s="39">
        <v>0</v>
      </c>
      <c r="BB99" s="39">
        <v>0</v>
      </c>
      <c r="BC99" s="39"/>
      <c r="BD99" s="39">
        <v>2</v>
      </c>
      <c r="BE99" s="39" t="s">
        <v>383</v>
      </c>
      <c r="BF99" s="39">
        <v>0</v>
      </c>
      <c r="BG99" s="39">
        <v>1</v>
      </c>
      <c r="BH99" s="39">
        <v>0</v>
      </c>
      <c r="BI99" s="39">
        <v>0</v>
      </c>
      <c r="BJ99" s="39"/>
      <c r="BK99" s="39">
        <v>3</v>
      </c>
      <c r="BL99" s="39">
        <v>1</v>
      </c>
      <c r="BM99" s="64" t="s">
        <v>383</v>
      </c>
      <c r="BN99" s="39">
        <v>1</v>
      </c>
      <c r="BO99" s="39">
        <v>0</v>
      </c>
      <c r="BP99" s="39">
        <v>0</v>
      </c>
      <c r="BQ99" s="39">
        <v>0</v>
      </c>
      <c r="BR99" s="39">
        <v>0</v>
      </c>
      <c r="BS99" s="39">
        <v>0</v>
      </c>
      <c r="BT99" s="39">
        <v>0</v>
      </c>
      <c r="BU99" s="39"/>
      <c r="BV99" s="39">
        <v>3</v>
      </c>
      <c r="BW99" s="39">
        <v>3</v>
      </c>
      <c r="BX99" s="39"/>
      <c r="BY99" s="39">
        <v>0</v>
      </c>
      <c r="BZ99" s="39">
        <v>0</v>
      </c>
      <c r="CA99" s="39">
        <v>1</v>
      </c>
      <c r="CB99" s="39">
        <v>0</v>
      </c>
      <c r="CC99" s="39"/>
      <c r="CD99" s="39">
        <v>2</v>
      </c>
      <c r="CE99" s="39">
        <v>1</v>
      </c>
      <c r="CF99" s="39"/>
      <c r="CG99" s="39">
        <v>2</v>
      </c>
      <c r="CH99" s="39"/>
      <c r="CI99" s="39">
        <v>3</v>
      </c>
      <c r="CJ99" s="39">
        <v>3</v>
      </c>
      <c r="CK99" s="39"/>
      <c r="CL99" s="39" t="s">
        <v>2404</v>
      </c>
      <c r="CM99" s="39"/>
      <c r="CN99" s="39">
        <v>1</v>
      </c>
      <c r="CO99" s="39">
        <v>1</v>
      </c>
      <c r="CP99" s="39">
        <v>0</v>
      </c>
      <c r="CQ99" s="39"/>
      <c r="CR99" s="39">
        <v>0</v>
      </c>
      <c r="CS99" s="39"/>
      <c r="CT99" s="39">
        <v>1</v>
      </c>
      <c r="CU99" s="39">
        <v>1</v>
      </c>
      <c r="CV99" s="39">
        <v>0</v>
      </c>
      <c r="CW99" s="39"/>
      <c r="CX99" s="39">
        <v>0</v>
      </c>
      <c r="CY99" s="39">
        <v>0</v>
      </c>
      <c r="CZ99" s="39"/>
      <c r="DA99" s="39">
        <v>0</v>
      </c>
      <c r="DB99" s="39"/>
      <c r="DC99" s="39">
        <v>0</v>
      </c>
      <c r="DD99" s="39"/>
      <c r="DE99" s="39">
        <v>1</v>
      </c>
      <c r="DF99" s="39">
        <v>1</v>
      </c>
      <c r="DG99" s="39">
        <v>1</v>
      </c>
      <c r="DH99" s="39">
        <v>1</v>
      </c>
      <c r="DI99" s="39">
        <v>0</v>
      </c>
      <c r="DJ99" s="39"/>
      <c r="DK99" s="39"/>
      <c r="DL99" s="39">
        <v>0</v>
      </c>
      <c r="DM99" s="39"/>
      <c r="DN99" s="39">
        <v>0</v>
      </c>
      <c r="DO99" s="39"/>
      <c r="DP99" s="39">
        <v>1</v>
      </c>
      <c r="DQ99" s="39">
        <v>3</v>
      </c>
      <c r="DR99" s="39">
        <v>1</v>
      </c>
      <c r="DS99" s="39">
        <v>1</v>
      </c>
      <c r="DT99" s="39">
        <v>1</v>
      </c>
      <c r="DU99" s="39">
        <v>1</v>
      </c>
      <c r="DV99" s="39">
        <v>0</v>
      </c>
      <c r="DW99" s="39"/>
      <c r="DX99" s="39">
        <v>0</v>
      </c>
      <c r="DY99" s="39"/>
      <c r="DZ99" s="39">
        <v>1</v>
      </c>
      <c r="EA99" s="39" t="s">
        <v>4652</v>
      </c>
      <c r="EB99" s="39">
        <v>2</v>
      </c>
      <c r="EC99" s="39">
        <v>1</v>
      </c>
      <c r="ED99" s="39" t="s">
        <v>2442</v>
      </c>
      <c r="EE99" s="39" t="s">
        <v>4653</v>
      </c>
      <c r="EF99" s="39">
        <v>1</v>
      </c>
      <c r="EG99" s="39" t="s">
        <v>4654</v>
      </c>
      <c r="EH99" s="39">
        <v>1</v>
      </c>
      <c r="EI99" s="39" t="s">
        <v>2413</v>
      </c>
      <c r="EJ99" s="39" t="s">
        <v>2413</v>
      </c>
      <c r="EK99" s="39" t="s">
        <v>2410</v>
      </c>
      <c r="EL99" s="39" t="s">
        <v>2496</v>
      </c>
      <c r="EM99" s="39" t="s">
        <v>2415</v>
      </c>
      <c r="EN99" s="39">
        <v>0</v>
      </c>
      <c r="EO99" s="39">
        <v>1</v>
      </c>
      <c r="EP99" s="39" t="s">
        <v>2498</v>
      </c>
      <c r="EQ99" s="39" t="s">
        <v>2498</v>
      </c>
      <c r="ER99" s="39" t="s">
        <v>2466</v>
      </c>
      <c r="ES99" s="39" t="s">
        <v>2500</v>
      </c>
      <c r="ET99" s="39" t="s">
        <v>2469</v>
      </c>
      <c r="EU99" s="39">
        <v>0</v>
      </c>
      <c r="EV99" s="39">
        <v>0</v>
      </c>
      <c r="EW99" s="39" t="s">
        <v>383</v>
      </c>
      <c r="EX99" s="39" t="s">
        <v>383</v>
      </c>
      <c r="EY99" s="39" t="s">
        <v>383</v>
      </c>
      <c r="EZ99" s="39" t="s">
        <v>383</v>
      </c>
      <c r="FA99" s="39" t="s">
        <v>383</v>
      </c>
      <c r="FB99" s="39" t="s">
        <v>383</v>
      </c>
      <c r="FC99" s="39">
        <v>0</v>
      </c>
      <c r="FD99" s="39" t="s">
        <v>383</v>
      </c>
      <c r="FE99" s="39" t="s">
        <v>383</v>
      </c>
      <c r="FF99" s="39" t="s">
        <v>383</v>
      </c>
      <c r="FG99" s="39" t="s">
        <v>383</v>
      </c>
      <c r="FH99" s="39" t="s">
        <v>383</v>
      </c>
      <c r="FI99" s="39" t="s">
        <v>383</v>
      </c>
      <c r="FJ99" s="39">
        <v>1</v>
      </c>
      <c r="FK99" s="39" t="s">
        <v>2498</v>
      </c>
      <c r="FL99" s="39" t="s">
        <v>2498</v>
      </c>
      <c r="FM99" s="39" t="s">
        <v>2466</v>
      </c>
      <c r="FN99" s="39" t="s">
        <v>4655</v>
      </c>
      <c r="FO99" s="39" t="s">
        <v>2469</v>
      </c>
      <c r="FP99" s="39">
        <v>0</v>
      </c>
      <c r="FQ99" s="39">
        <v>1</v>
      </c>
      <c r="FR99" s="39" t="s">
        <v>2409</v>
      </c>
      <c r="FS99" s="39" t="s">
        <v>2409</v>
      </c>
      <c r="FT99" s="39" t="s">
        <v>2462</v>
      </c>
      <c r="FU99" s="39" t="s">
        <v>2500</v>
      </c>
      <c r="FV99" s="39" t="s">
        <v>2469</v>
      </c>
      <c r="FW99" s="39">
        <v>0</v>
      </c>
      <c r="FX99" s="39">
        <v>0</v>
      </c>
      <c r="FY99" s="39" t="s">
        <v>383</v>
      </c>
      <c r="FZ99" s="39" t="s">
        <v>383</v>
      </c>
      <c r="GA99" s="39" t="s">
        <v>383</v>
      </c>
      <c r="GB99" s="39" t="s">
        <v>383</v>
      </c>
      <c r="GC99" s="39" t="s">
        <v>383</v>
      </c>
      <c r="GD99" s="39" t="s">
        <v>383</v>
      </c>
      <c r="GE99" s="39">
        <v>1</v>
      </c>
      <c r="GF99" s="39" t="s">
        <v>2498</v>
      </c>
      <c r="GG99" s="39" t="s">
        <v>2498</v>
      </c>
      <c r="GH99" s="39" t="s">
        <v>2466</v>
      </c>
      <c r="GI99" s="39" t="s">
        <v>2500</v>
      </c>
      <c r="GJ99" s="39" t="s">
        <v>2469</v>
      </c>
      <c r="GK99" s="39">
        <v>0</v>
      </c>
      <c r="GL99" s="39" t="s">
        <v>383</v>
      </c>
      <c r="GM99" s="39" t="s">
        <v>383</v>
      </c>
      <c r="GN99" s="39" t="s">
        <v>383</v>
      </c>
      <c r="GO99" s="39" t="s">
        <v>383</v>
      </c>
      <c r="GP99" s="39" t="s">
        <v>383</v>
      </c>
      <c r="GQ99" s="39" t="s">
        <v>383</v>
      </c>
      <c r="GR99" s="39" t="s">
        <v>383</v>
      </c>
      <c r="GS99" s="39" t="s">
        <v>383</v>
      </c>
      <c r="GT99" s="39">
        <v>0</v>
      </c>
      <c r="GU99" s="39" t="s">
        <v>383</v>
      </c>
      <c r="GV99" s="39"/>
      <c r="GW99" s="39">
        <v>1</v>
      </c>
      <c r="GX99" s="39">
        <v>10</v>
      </c>
      <c r="GY99" s="39" t="s">
        <v>4656</v>
      </c>
      <c r="GZ99" s="39">
        <v>0</v>
      </c>
      <c r="HA99" s="39" t="s">
        <v>383</v>
      </c>
      <c r="HB99" s="39"/>
      <c r="HC99" s="39">
        <v>0</v>
      </c>
      <c r="HD99" s="39" t="s">
        <v>383</v>
      </c>
      <c r="HE99" s="39"/>
      <c r="HF99" s="39">
        <v>0</v>
      </c>
      <c r="HG99" s="39" t="s">
        <v>383</v>
      </c>
      <c r="HH99" s="39"/>
      <c r="HI99" s="39">
        <v>1</v>
      </c>
      <c r="HJ99" s="39">
        <v>10</v>
      </c>
      <c r="HK99" s="39"/>
      <c r="HL99" s="39">
        <v>0</v>
      </c>
      <c r="HM99" s="39" t="s">
        <v>383</v>
      </c>
      <c r="HN99" s="39"/>
      <c r="HO99" s="39">
        <v>0</v>
      </c>
      <c r="HP99" s="39" t="s">
        <v>383</v>
      </c>
      <c r="HQ99" s="39">
        <v>0</v>
      </c>
      <c r="HR99" s="39" t="s">
        <v>383</v>
      </c>
      <c r="HS99" s="39">
        <v>0</v>
      </c>
      <c r="HT99" s="39"/>
      <c r="HU99" s="39" t="s">
        <v>383</v>
      </c>
      <c r="HV99" s="39" t="s">
        <v>383</v>
      </c>
      <c r="HW99" s="39"/>
      <c r="HX99" s="39" t="s">
        <v>383</v>
      </c>
      <c r="HY99" s="39" t="s">
        <v>2584</v>
      </c>
      <c r="HZ99" s="39"/>
      <c r="IA99" s="39" t="s">
        <v>1738</v>
      </c>
      <c r="IB99" s="39"/>
      <c r="IC99" s="39">
        <v>1</v>
      </c>
      <c r="ID99" s="39">
        <v>2</v>
      </c>
      <c r="IE99" s="39">
        <v>0</v>
      </c>
      <c r="IF99" s="39">
        <v>0</v>
      </c>
      <c r="IG99" s="39">
        <v>1</v>
      </c>
      <c r="IH99" s="39">
        <v>30</v>
      </c>
      <c r="II99" s="39">
        <v>0</v>
      </c>
      <c r="IJ99" s="39">
        <v>0</v>
      </c>
      <c r="IK99" s="39" t="s">
        <v>383</v>
      </c>
      <c r="IL99" s="39">
        <v>0</v>
      </c>
      <c r="IM99" s="39">
        <v>0</v>
      </c>
      <c r="IN99" s="39" t="s">
        <v>383</v>
      </c>
      <c r="IO99" s="39" t="s">
        <v>383</v>
      </c>
      <c r="IP99" s="39" t="s">
        <v>383</v>
      </c>
      <c r="IQ99" s="39">
        <v>1</v>
      </c>
      <c r="IR99" s="39">
        <v>5</v>
      </c>
      <c r="IS99" s="39">
        <v>0</v>
      </c>
      <c r="IT99" s="39">
        <v>0</v>
      </c>
      <c r="IU99" s="39">
        <v>1</v>
      </c>
      <c r="IV99" s="39">
        <v>0</v>
      </c>
      <c r="IW99" s="39">
        <v>0</v>
      </c>
      <c r="IX99" s="39" t="s">
        <v>383</v>
      </c>
      <c r="IY99" s="39" t="s">
        <v>383</v>
      </c>
      <c r="IZ99" s="39" t="s">
        <v>383</v>
      </c>
      <c r="JA99" s="39">
        <v>1</v>
      </c>
      <c r="JB99" s="39">
        <v>1</v>
      </c>
      <c r="JC99" s="39">
        <v>1</v>
      </c>
      <c r="JD99" s="39">
        <v>1</v>
      </c>
      <c r="JE99" s="39">
        <v>1</v>
      </c>
      <c r="JF99" s="39">
        <v>1</v>
      </c>
      <c r="JG99" s="39">
        <v>1</v>
      </c>
      <c r="JH99" s="39">
        <v>1</v>
      </c>
      <c r="JI99" s="39">
        <v>1</v>
      </c>
      <c r="JJ99" s="39">
        <v>1</v>
      </c>
      <c r="JK99" s="39">
        <v>1</v>
      </c>
      <c r="JL99" s="39">
        <v>1</v>
      </c>
      <c r="JM99" s="39">
        <v>1</v>
      </c>
      <c r="JN99" s="39" t="s">
        <v>2418</v>
      </c>
      <c r="JO99" s="39">
        <v>1</v>
      </c>
      <c r="JP99" s="39">
        <v>1</v>
      </c>
      <c r="JQ99" s="39">
        <v>1</v>
      </c>
      <c r="JR99" s="39">
        <v>0</v>
      </c>
      <c r="JS99" s="39">
        <v>0</v>
      </c>
      <c r="JT99" s="39">
        <v>0</v>
      </c>
      <c r="JU99" s="39">
        <v>0</v>
      </c>
      <c r="JV99" s="39">
        <v>1</v>
      </c>
      <c r="JW99" s="39">
        <v>1</v>
      </c>
      <c r="JX99" s="39">
        <v>2</v>
      </c>
      <c r="JY99" s="39">
        <v>0</v>
      </c>
      <c r="JZ99" s="39">
        <v>2</v>
      </c>
      <c r="KA99" s="39">
        <v>2</v>
      </c>
      <c r="KB99" s="39">
        <v>1</v>
      </c>
      <c r="KC99" s="39">
        <v>1</v>
      </c>
      <c r="KD99" s="39">
        <v>0</v>
      </c>
      <c r="KE99" s="39">
        <v>5</v>
      </c>
      <c r="KF99" s="39"/>
      <c r="KG99" s="39"/>
      <c r="KH99" s="39">
        <v>1</v>
      </c>
      <c r="KI99" s="39"/>
      <c r="KJ99" s="39"/>
      <c r="KK99" s="39">
        <v>0</v>
      </c>
      <c r="KL99" s="39"/>
      <c r="KM99" s="39"/>
      <c r="KN99" s="39">
        <v>0</v>
      </c>
      <c r="KO99" s="39"/>
      <c r="KP99" s="39"/>
      <c r="KQ99" s="39">
        <v>1</v>
      </c>
      <c r="KR99" s="39">
        <v>30</v>
      </c>
      <c r="KS99" s="39" t="s">
        <v>2473</v>
      </c>
      <c r="KT99" s="39" t="s">
        <v>4657</v>
      </c>
      <c r="KU99" s="39">
        <v>0</v>
      </c>
      <c r="KV99" s="39">
        <v>0</v>
      </c>
      <c r="KW99" s="39">
        <v>0</v>
      </c>
      <c r="KX99" s="39">
        <v>0</v>
      </c>
      <c r="KY99" s="39">
        <v>0</v>
      </c>
      <c r="KZ99" s="39">
        <v>1</v>
      </c>
      <c r="LA99" s="39">
        <v>0</v>
      </c>
      <c r="LB99" s="39">
        <v>0</v>
      </c>
      <c r="LC99" s="39">
        <v>0</v>
      </c>
      <c r="LD99" s="39" t="s">
        <v>4658</v>
      </c>
      <c r="LE99" s="39">
        <v>2</v>
      </c>
      <c r="LF99" s="39">
        <v>0</v>
      </c>
      <c r="LG99" s="39">
        <v>1</v>
      </c>
      <c r="LH99" s="39">
        <v>0</v>
      </c>
      <c r="LI99" s="39">
        <v>0</v>
      </c>
      <c r="LJ99" s="39"/>
      <c r="LK99" s="39" t="s">
        <v>2421</v>
      </c>
      <c r="LL99" s="39">
        <v>1</v>
      </c>
      <c r="LM99" s="39">
        <v>0</v>
      </c>
      <c r="LN99" s="39">
        <v>0</v>
      </c>
      <c r="LO99" s="39">
        <v>0</v>
      </c>
      <c r="LP99" s="39">
        <v>0</v>
      </c>
      <c r="LQ99" s="39"/>
      <c r="LR99" s="39">
        <v>1</v>
      </c>
      <c r="LS99" s="39"/>
      <c r="LT99" s="39">
        <v>0.15</v>
      </c>
      <c r="LU99" s="39" t="s">
        <v>4659</v>
      </c>
      <c r="LV99" s="39">
        <v>1</v>
      </c>
      <c r="LW99" s="39">
        <v>1</v>
      </c>
      <c r="LX99" s="39">
        <v>0</v>
      </c>
      <c r="LY99" s="39"/>
      <c r="LZ99" s="39">
        <v>1</v>
      </c>
      <c r="MA99" s="39">
        <v>1</v>
      </c>
      <c r="MB99" s="39">
        <v>0</v>
      </c>
      <c r="MC99" s="39">
        <v>1</v>
      </c>
      <c r="MD99" s="39">
        <v>1</v>
      </c>
      <c r="ME99" s="39">
        <v>1</v>
      </c>
      <c r="MF99" s="39" t="s">
        <v>4660</v>
      </c>
      <c r="MG99" s="39">
        <v>1</v>
      </c>
      <c r="MH99" s="39"/>
      <c r="MI99" s="39">
        <v>0</v>
      </c>
      <c r="MJ99" s="39"/>
      <c r="MK99" s="39">
        <v>0</v>
      </c>
      <c r="ML99" s="39">
        <v>1</v>
      </c>
      <c r="MM99" s="39">
        <v>1</v>
      </c>
      <c r="MN99" s="39">
        <v>0</v>
      </c>
      <c r="MO99" s="39"/>
      <c r="MP99" s="39"/>
      <c r="MQ99" s="39">
        <v>0</v>
      </c>
      <c r="MR99" s="39">
        <v>0</v>
      </c>
      <c r="MS99" s="39"/>
      <c r="MT99" s="39"/>
      <c r="MU99" s="39"/>
      <c r="MV99" s="39">
        <v>1</v>
      </c>
      <c r="MW99" s="39" t="s">
        <v>3565</v>
      </c>
      <c r="MX99" s="39">
        <v>0</v>
      </c>
      <c r="MY99" s="39">
        <v>1</v>
      </c>
      <c r="MZ99" s="39">
        <v>0</v>
      </c>
      <c r="NA99" s="39">
        <v>0</v>
      </c>
      <c r="NB99" s="39">
        <v>0</v>
      </c>
      <c r="NC99" s="39">
        <v>0</v>
      </c>
      <c r="ND99" s="39">
        <v>0</v>
      </c>
      <c r="NE99" s="39">
        <v>0</v>
      </c>
      <c r="NF99" s="39">
        <v>0</v>
      </c>
      <c r="NG99" s="39"/>
      <c r="NH99" s="39" t="s">
        <v>2860</v>
      </c>
      <c r="NI99" s="39"/>
      <c r="NJ99" s="39" t="s">
        <v>2428</v>
      </c>
      <c r="NK99" s="39" t="s">
        <v>2428</v>
      </c>
      <c r="NL99" s="39" t="s">
        <v>4390</v>
      </c>
      <c r="NM99" s="39">
        <v>0</v>
      </c>
      <c r="NN99" s="39"/>
      <c r="NO99" s="39"/>
      <c r="NP99" s="39"/>
      <c r="NQ99" s="39"/>
      <c r="NR99" s="39"/>
      <c r="NS99" s="39"/>
      <c r="NT99" s="39"/>
      <c r="NU99" s="39"/>
      <c r="NV99" s="39"/>
      <c r="NW99" s="39">
        <v>0</v>
      </c>
      <c r="NX99" s="39"/>
      <c r="NY99" s="39">
        <v>0</v>
      </c>
      <c r="NZ99" s="39">
        <v>0</v>
      </c>
      <c r="OA99" s="39" t="s">
        <v>2760</v>
      </c>
      <c r="OB99" s="39">
        <v>0</v>
      </c>
      <c r="OC99" s="39">
        <v>0</v>
      </c>
      <c r="OD99" s="39">
        <v>0</v>
      </c>
      <c r="OE99" s="39">
        <v>0</v>
      </c>
      <c r="OF99" s="39">
        <v>0</v>
      </c>
      <c r="OG99" s="39">
        <v>0</v>
      </c>
      <c r="OH99" s="39">
        <v>1</v>
      </c>
      <c r="OI99" s="39">
        <v>0</v>
      </c>
      <c r="OJ99" s="39"/>
      <c r="OK99" s="39" t="s">
        <v>383</v>
      </c>
      <c r="OL99" s="39"/>
      <c r="OM99" s="39" t="s">
        <v>383</v>
      </c>
      <c r="ON99" s="39" t="s">
        <v>383</v>
      </c>
      <c r="OO99" s="39" t="s">
        <v>383</v>
      </c>
      <c r="OP99" s="39" t="s">
        <v>383</v>
      </c>
      <c r="OQ99" s="39" t="s">
        <v>383</v>
      </c>
      <c r="OR99" s="39" t="s">
        <v>383</v>
      </c>
      <c r="OS99" s="39" t="s">
        <v>383</v>
      </c>
      <c r="OT99" s="39" t="s">
        <v>383</v>
      </c>
      <c r="OU99" s="39" t="s">
        <v>383</v>
      </c>
      <c r="OV99" s="39" t="s">
        <v>383</v>
      </c>
      <c r="OW99" s="39" t="s">
        <v>383</v>
      </c>
      <c r="OX99" s="39"/>
      <c r="OY99" s="39"/>
      <c r="OZ99" s="39" t="s">
        <v>383</v>
      </c>
      <c r="PA99" s="39" t="s">
        <v>383</v>
      </c>
      <c r="PB99" s="39" t="s">
        <v>383</v>
      </c>
      <c r="PC99" s="39" t="s">
        <v>383</v>
      </c>
      <c r="PD99" s="39" t="s">
        <v>383</v>
      </c>
      <c r="PE99" s="39" t="s">
        <v>383</v>
      </c>
      <c r="PF99" s="39" t="s">
        <v>383</v>
      </c>
      <c r="PG99" s="39" t="s">
        <v>383</v>
      </c>
      <c r="PH99" s="39"/>
      <c r="PI99" s="39" t="s">
        <v>383</v>
      </c>
      <c r="PJ99" s="39" t="s">
        <v>383</v>
      </c>
      <c r="PK99" s="39" t="s">
        <v>383</v>
      </c>
      <c r="PL99" s="39" t="s">
        <v>383</v>
      </c>
      <c r="PM99" s="39" t="s">
        <v>383</v>
      </c>
      <c r="PN99" s="39" t="s">
        <v>383</v>
      </c>
      <c r="PO99" s="39" t="s">
        <v>383</v>
      </c>
      <c r="PP99" s="39" t="s">
        <v>383</v>
      </c>
      <c r="PQ99" s="39" t="s">
        <v>383</v>
      </c>
      <c r="PR99" s="39" t="s">
        <v>383</v>
      </c>
      <c r="PS99" s="39" t="s">
        <v>383</v>
      </c>
      <c r="PT99" s="39"/>
      <c r="PU99" s="39"/>
      <c r="PV99" s="39"/>
      <c r="PW99" s="39" t="s">
        <v>383</v>
      </c>
      <c r="PX99" s="39"/>
      <c r="PY99" s="39" t="s">
        <v>383</v>
      </c>
      <c r="PZ99" s="39" t="s">
        <v>383</v>
      </c>
      <c r="QA99" s="39" t="s">
        <v>383</v>
      </c>
      <c r="QB99" s="39"/>
      <c r="QC99" s="39"/>
      <c r="QD99" s="39" t="s">
        <v>383</v>
      </c>
      <c r="QE99" s="39" t="s">
        <v>383</v>
      </c>
      <c r="QF99" s="39" t="s">
        <v>383</v>
      </c>
      <c r="QG99" s="39" t="s">
        <v>383</v>
      </c>
      <c r="QH99" s="39" t="s">
        <v>383</v>
      </c>
      <c r="QI99" s="39" t="s">
        <v>383</v>
      </c>
      <c r="QJ99" s="39" t="s">
        <v>383</v>
      </c>
      <c r="QK99" s="39" t="s">
        <v>383</v>
      </c>
      <c r="QL99" s="39"/>
      <c r="QM99" s="39" t="s">
        <v>383</v>
      </c>
      <c r="QN99" s="39" t="s">
        <v>383</v>
      </c>
      <c r="QO99" s="39" t="s">
        <v>383</v>
      </c>
      <c r="QP99" s="39" t="s">
        <v>383</v>
      </c>
      <c r="QQ99" s="39" t="s">
        <v>383</v>
      </c>
      <c r="QR99" s="39" t="s">
        <v>383</v>
      </c>
      <c r="QS99" s="39"/>
      <c r="QT99" s="39" t="s">
        <v>383</v>
      </c>
      <c r="QU99" s="39" t="s">
        <v>383</v>
      </c>
      <c r="QV99" s="39" t="s">
        <v>383</v>
      </c>
      <c r="QW99" s="39" t="s">
        <v>383</v>
      </c>
      <c r="QX99" s="39" t="s">
        <v>383</v>
      </c>
      <c r="QY99" s="39" t="s">
        <v>383</v>
      </c>
      <c r="QZ99" s="39" t="s">
        <v>383</v>
      </c>
      <c r="RA99" s="39" t="s">
        <v>383</v>
      </c>
      <c r="RB99" s="39"/>
      <c r="RC99" s="39" t="s">
        <v>383</v>
      </c>
      <c r="RD99" s="39" t="s">
        <v>383</v>
      </c>
      <c r="RE99" s="39" t="s">
        <v>383</v>
      </c>
      <c r="RF99" s="39"/>
      <c r="RG99" s="39" t="s">
        <v>383</v>
      </c>
      <c r="RH99" s="39" t="s">
        <v>383</v>
      </c>
      <c r="RI99" s="39"/>
      <c r="RJ99" s="39" t="s">
        <v>383</v>
      </c>
      <c r="RK99" s="39" t="s">
        <v>383</v>
      </c>
      <c r="RL99" s="39"/>
      <c r="RM99" s="39" t="s">
        <v>383</v>
      </c>
      <c r="RN99" s="39" t="s">
        <v>383</v>
      </c>
      <c r="RO99" s="39"/>
      <c r="RP99" s="39" t="s">
        <v>383</v>
      </c>
      <c r="RQ99" s="39"/>
      <c r="RR99" s="39" t="s">
        <v>383</v>
      </c>
      <c r="RS99" s="39" t="s">
        <v>383</v>
      </c>
      <c r="RT99" s="39" t="s">
        <v>383</v>
      </c>
      <c r="RU99" s="39" t="s">
        <v>383</v>
      </c>
      <c r="RV99" s="39" t="s">
        <v>383</v>
      </c>
      <c r="RW99" s="39" t="s">
        <v>383</v>
      </c>
      <c r="RX99" s="39" t="s">
        <v>383</v>
      </c>
      <c r="RY99" s="39" t="s">
        <v>383</v>
      </c>
      <c r="RZ99" s="39" t="s">
        <v>383</v>
      </c>
      <c r="SA99" s="39" t="s">
        <v>383</v>
      </c>
      <c r="SB99" s="39" t="s">
        <v>383</v>
      </c>
      <c r="SC99" s="39" t="s">
        <v>383</v>
      </c>
      <c r="SD99" s="39" t="s">
        <v>383</v>
      </c>
      <c r="SE99" s="39" t="s">
        <v>383</v>
      </c>
      <c r="SF99" s="39" t="s">
        <v>383</v>
      </c>
      <c r="SG99" s="39"/>
      <c r="SH99" s="39"/>
      <c r="SI99" s="39" t="s">
        <v>383</v>
      </c>
      <c r="SJ99" s="39" t="s">
        <v>383</v>
      </c>
      <c r="SK99" s="39" t="s">
        <v>383</v>
      </c>
      <c r="SL99" s="39" t="s">
        <v>383</v>
      </c>
      <c r="SM99" s="39" t="s">
        <v>383</v>
      </c>
      <c r="SN99" s="39" t="s">
        <v>383</v>
      </c>
      <c r="SO99" s="39" t="s">
        <v>383</v>
      </c>
      <c r="SP99" s="39" t="s">
        <v>383</v>
      </c>
      <c r="SQ99" s="39" t="s">
        <v>383</v>
      </c>
      <c r="SR99" s="39" t="s">
        <v>383</v>
      </c>
      <c r="SS99" s="39" t="s">
        <v>383</v>
      </c>
      <c r="ST99" s="39"/>
      <c r="SU99" s="39" t="s">
        <v>383</v>
      </c>
      <c r="SV99" s="39" t="s">
        <v>383</v>
      </c>
      <c r="SW99" s="39" t="s">
        <v>383</v>
      </c>
      <c r="SX99" s="39" t="s">
        <v>383</v>
      </c>
      <c r="SY99" s="39" t="s">
        <v>383</v>
      </c>
      <c r="SZ99" s="39" t="s">
        <v>383</v>
      </c>
      <c r="TA99" s="39"/>
      <c r="TB99" s="39"/>
      <c r="TC99" s="39"/>
      <c r="TD99" s="39">
        <v>1</v>
      </c>
      <c r="TE99" s="39"/>
      <c r="TF99" s="39">
        <v>1</v>
      </c>
      <c r="TG99" s="39"/>
      <c r="TH99" s="39" t="s">
        <v>2619</v>
      </c>
      <c r="TI99" s="39">
        <v>0</v>
      </c>
      <c r="TJ99" s="39">
        <v>0</v>
      </c>
      <c r="TK99" s="39">
        <v>1</v>
      </c>
      <c r="TL99" s="39">
        <v>0</v>
      </c>
      <c r="TM99" s="39">
        <v>0</v>
      </c>
      <c r="TN99" s="39">
        <v>0</v>
      </c>
      <c r="TO99" s="39">
        <v>0</v>
      </c>
      <c r="TP99" s="39">
        <v>0</v>
      </c>
      <c r="TQ99" s="39"/>
      <c r="TR99" s="39">
        <v>0</v>
      </c>
      <c r="TS99" s="39" t="s">
        <v>383</v>
      </c>
      <c r="TT99" s="39" t="s">
        <v>383</v>
      </c>
      <c r="TU99" s="39" t="s">
        <v>383</v>
      </c>
      <c r="TV99" s="39" t="s">
        <v>383</v>
      </c>
      <c r="TW99" s="39" t="s">
        <v>383</v>
      </c>
      <c r="TX99" s="39" t="s">
        <v>383</v>
      </c>
      <c r="TY99" s="39" t="s">
        <v>383</v>
      </c>
      <c r="TZ99" s="39" t="s">
        <v>383</v>
      </c>
      <c r="UA99" s="39" t="s">
        <v>383</v>
      </c>
      <c r="UB99" s="39" t="s">
        <v>383</v>
      </c>
      <c r="UC99" s="39"/>
      <c r="UD99" s="39">
        <v>0</v>
      </c>
      <c r="UE99" s="39" t="s">
        <v>383</v>
      </c>
      <c r="UF99" s="39" t="s">
        <v>383</v>
      </c>
      <c r="UG99" s="39" t="s">
        <v>383</v>
      </c>
      <c r="UH99" s="39" t="s">
        <v>383</v>
      </c>
      <c r="UI99" s="39" t="s">
        <v>383</v>
      </c>
      <c r="UJ99" s="39" t="s">
        <v>383</v>
      </c>
      <c r="UK99" s="39" t="s">
        <v>383</v>
      </c>
      <c r="UL99" s="39" t="s">
        <v>383</v>
      </c>
      <c r="UM99" s="39" t="s">
        <v>383</v>
      </c>
      <c r="UN99" s="39" t="s">
        <v>383</v>
      </c>
      <c r="UO99" s="39" t="s">
        <v>383</v>
      </c>
      <c r="UP99" s="39" t="s">
        <v>383</v>
      </c>
      <c r="UQ99" s="39" t="s">
        <v>383</v>
      </c>
      <c r="UR99" s="39" t="s">
        <v>383</v>
      </c>
      <c r="US99" s="39" t="s">
        <v>383</v>
      </c>
      <c r="UT99" s="39" t="s">
        <v>383</v>
      </c>
      <c r="UU99" s="39" t="s">
        <v>383</v>
      </c>
      <c r="UV99" s="39" t="s">
        <v>383</v>
      </c>
      <c r="UW99" s="39" t="s">
        <v>383</v>
      </c>
      <c r="UX99" s="39" t="s">
        <v>383</v>
      </c>
      <c r="UY99" s="39" t="s">
        <v>383</v>
      </c>
      <c r="UZ99" s="39" t="s">
        <v>383</v>
      </c>
      <c r="VA99" s="39">
        <v>0</v>
      </c>
      <c r="VB99" s="39" t="s">
        <v>383</v>
      </c>
      <c r="VC99" s="39" t="s">
        <v>383</v>
      </c>
      <c r="VD99" s="39" t="s">
        <v>383</v>
      </c>
      <c r="VE99" s="39" t="s">
        <v>383</v>
      </c>
      <c r="VF99" s="39" t="s">
        <v>383</v>
      </c>
      <c r="VG99" s="39" t="s">
        <v>383</v>
      </c>
      <c r="VH99" s="39"/>
      <c r="VI99" s="39">
        <v>1</v>
      </c>
      <c r="VJ99" s="39">
        <v>0</v>
      </c>
      <c r="VK99" s="39">
        <v>0</v>
      </c>
      <c r="VL99" s="39"/>
      <c r="VM99" s="39">
        <v>0</v>
      </c>
      <c r="VN99" s="39">
        <v>0</v>
      </c>
      <c r="VO99" s="39"/>
      <c r="VP99" s="39">
        <v>0</v>
      </c>
      <c r="VQ99" s="39">
        <v>0</v>
      </c>
      <c r="VR99" s="39">
        <v>1</v>
      </c>
      <c r="VS99" s="39">
        <v>1</v>
      </c>
      <c r="VT99" s="39">
        <v>2</v>
      </c>
      <c r="VU99" s="39">
        <v>0</v>
      </c>
      <c r="VV99" s="39"/>
      <c r="VW99" s="39" t="s">
        <v>1979</v>
      </c>
      <c r="VX99" s="39">
        <v>0</v>
      </c>
      <c r="VY99" s="39">
        <v>0</v>
      </c>
      <c r="VZ99" s="39">
        <v>0</v>
      </c>
      <c r="WA99" s="39">
        <v>0</v>
      </c>
      <c r="WB99" s="39">
        <v>0</v>
      </c>
      <c r="WC99" s="39">
        <v>0</v>
      </c>
      <c r="WD99" s="39">
        <v>0</v>
      </c>
      <c r="WE99" s="39">
        <v>0</v>
      </c>
      <c r="WF99" s="39">
        <v>0</v>
      </c>
      <c r="WG99" s="39">
        <v>0</v>
      </c>
      <c r="WH99" s="39">
        <v>0</v>
      </c>
      <c r="WI99" s="39">
        <v>0</v>
      </c>
      <c r="WJ99" s="39">
        <v>0</v>
      </c>
      <c r="WK99" s="39">
        <v>1</v>
      </c>
      <c r="WL99" s="39"/>
      <c r="WM99" s="39"/>
      <c r="WN99" s="39"/>
      <c r="WO99" s="39">
        <f t="shared" si="9"/>
        <v>0</v>
      </c>
      <c r="WP99" s="39" t="s">
        <v>383</v>
      </c>
      <c r="WQ99" s="39" t="s">
        <v>383</v>
      </c>
      <c r="WR99" s="39" t="s">
        <v>383</v>
      </c>
      <c r="WS99" s="39" t="s">
        <v>383</v>
      </c>
      <c r="WT99" s="39" t="s">
        <v>383</v>
      </c>
      <c r="WU99" s="39" t="s">
        <v>383</v>
      </c>
      <c r="WV99" s="39" t="s">
        <v>383</v>
      </c>
      <c r="WW99" s="39" t="s">
        <v>383</v>
      </c>
      <c r="WX99" s="39" t="s">
        <v>383</v>
      </c>
      <c r="WY99" s="39" t="s">
        <v>383</v>
      </c>
      <c r="WZ99" s="39" t="s">
        <v>383</v>
      </c>
      <c r="XA99" s="39" t="s">
        <v>383</v>
      </c>
      <c r="XB99" s="39" t="s">
        <v>383</v>
      </c>
      <c r="XC99" s="39" t="s">
        <v>383</v>
      </c>
      <c r="XD99" s="39"/>
      <c r="XE99" s="39"/>
      <c r="XF99" s="39">
        <v>0</v>
      </c>
      <c r="XG99" s="39" t="s">
        <v>383</v>
      </c>
      <c r="XH99" s="39" t="s">
        <v>383</v>
      </c>
      <c r="XI99" s="39" t="s">
        <v>383</v>
      </c>
      <c r="XJ99" s="39" t="s">
        <v>383</v>
      </c>
      <c r="XK99" s="39" t="s">
        <v>383</v>
      </c>
      <c r="XL99" s="39" t="s">
        <v>383</v>
      </c>
      <c r="XM99" s="39"/>
      <c r="XN99" s="39"/>
      <c r="XO99" s="57" t="e">
        <f>SUM(XF99+WO99+VA99+UD99+TR99+TD99+#REF!)</f>
        <v>#REF!</v>
      </c>
      <c r="XP99" s="57">
        <v>2</v>
      </c>
      <c r="XQ99" s="56">
        <v>0</v>
      </c>
    </row>
    <row r="100" spans="1:641" ht="15" customHeight="1" x14ac:dyDescent="0.2">
      <c r="A100" s="39" t="s">
        <v>4626</v>
      </c>
      <c r="B100" s="39" t="s">
        <v>1576</v>
      </c>
      <c r="C100" s="52" t="s">
        <v>1600</v>
      </c>
      <c r="D100" s="39" t="s">
        <v>4661</v>
      </c>
      <c r="E100" s="52" t="s">
        <v>4627</v>
      </c>
      <c r="F100" s="52" t="s">
        <v>4662</v>
      </c>
      <c r="G100" s="79">
        <v>9.1640440000000005</v>
      </c>
      <c r="H100" s="79">
        <v>-79.208151000000001</v>
      </c>
      <c r="I100" s="52">
        <v>9.1642890000000001</v>
      </c>
      <c r="J100" s="52">
        <v>-79.208247999999998</v>
      </c>
      <c r="K100" s="79">
        <v>-79.208151000000001</v>
      </c>
      <c r="L100" s="80">
        <v>-23.7000007629</v>
      </c>
      <c r="M100" s="40">
        <v>15</v>
      </c>
      <c r="N100" s="39"/>
      <c r="O100" s="41">
        <v>3</v>
      </c>
      <c r="P100" s="39" t="s">
        <v>4663</v>
      </c>
      <c r="Q100" s="39">
        <v>1</v>
      </c>
      <c r="R100" s="41">
        <v>42</v>
      </c>
      <c r="S100" s="39">
        <v>3</v>
      </c>
      <c r="T100" s="39">
        <v>2</v>
      </c>
      <c r="U100" s="39" t="s">
        <v>2454</v>
      </c>
      <c r="V100" s="39" t="s">
        <v>2398</v>
      </c>
      <c r="W100" s="39" t="s">
        <v>2456</v>
      </c>
      <c r="X100" s="39" t="s">
        <v>383</v>
      </c>
      <c r="Y100" s="39" t="s">
        <v>4664</v>
      </c>
      <c r="Z100" s="39">
        <v>0</v>
      </c>
      <c r="AA100" s="39">
        <v>1</v>
      </c>
      <c r="AB100" s="39">
        <v>0</v>
      </c>
      <c r="AC100" s="39">
        <v>0</v>
      </c>
      <c r="AD100" s="39">
        <v>0</v>
      </c>
      <c r="AE100" s="39">
        <v>0</v>
      </c>
      <c r="AF100" s="39">
        <v>0</v>
      </c>
      <c r="AG100" s="39" t="s">
        <v>2401</v>
      </c>
      <c r="AH100" s="39" t="s">
        <v>383</v>
      </c>
      <c r="AI100" s="39">
        <v>0</v>
      </c>
      <c r="AJ100" s="39">
        <v>0</v>
      </c>
      <c r="AK100" s="39">
        <v>0</v>
      </c>
      <c r="AL100" s="39">
        <v>1</v>
      </c>
      <c r="AM100" s="39">
        <v>0</v>
      </c>
      <c r="AN100" s="39">
        <v>0</v>
      </c>
      <c r="AO100" s="39">
        <v>0</v>
      </c>
      <c r="AP100" s="39" t="s">
        <v>2600</v>
      </c>
      <c r="AQ100" s="39">
        <v>0</v>
      </c>
      <c r="AR100" s="39"/>
      <c r="AS100" s="39">
        <v>2</v>
      </c>
      <c r="AT100" s="39">
        <v>2</v>
      </c>
      <c r="AU100" s="39">
        <v>1</v>
      </c>
      <c r="AV100" s="39"/>
      <c r="AW100" s="39">
        <v>1</v>
      </c>
      <c r="AX100" s="39" t="s">
        <v>383</v>
      </c>
      <c r="AY100" s="39">
        <v>1</v>
      </c>
      <c r="AZ100" s="39">
        <v>0</v>
      </c>
      <c r="BA100" s="39">
        <v>0</v>
      </c>
      <c r="BB100" s="39">
        <v>0</v>
      </c>
      <c r="BC100" s="39"/>
      <c r="BD100" s="39">
        <v>2</v>
      </c>
      <c r="BE100" s="39" t="s">
        <v>383</v>
      </c>
      <c r="BF100" s="39">
        <v>0</v>
      </c>
      <c r="BG100" s="39">
        <v>1</v>
      </c>
      <c r="BH100" s="39">
        <v>0</v>
      </c>
      <c r="BI100" s="39">
        <v>0</v>
      </c>
      <c r="BJ100" s="39"/>
      <c r="BK100" s="39">
        <v>3</v>
      </c>
      <c r="BL100" s="39">
        <v>2</v>
      </c>
      <c r="BM100" s="64" t="s">
        <v>383</v>
      </c>
      <c r="BN100" s="39">
        <v>0</v>
      </c>
      <c r="BO100" s="39">
        <v>1</v>
      </c>
      <c r="BP100" s="39">
        <v>0</v>
      </c>
      <c r="BQ100" s="39">
        <v>0</v>
      </c>
      <c r="BR100" s="39">
        <v>0</v>
      </c>
      <c r="BS100" s="39">
        <v>0</v>
      </c>
      <c r="BT100" s="39">
        <v>0</v>
      </c>
      <c r="BU100" s="39"/>
      <c r="BV100" s="39">
        <v>3</v>
      </c>
      <c r="BW100" s="39">
        <v>1</v>
      </c>
      <c r="BX100" s="39"/>
      <c r="BY100" s="39">
        <v>1</v>
      </c>
      <c r="BZ100" s="39">
        <v>0</v>
      </c>
      <c r="CA100" s="39">
        <v>0</v>
      </c>
      <c r="CB100" s="39">
        <v>0</v>
      </c>
      <c r="CC100" s="39"/>
      <c r="CD100" s="39">
        <v>3</v>
      </c>
      <c r="CE100" s="39">
        <v>1</v>
      </c>
      <c r="CF100" s="39"/>
      <c r="CG100" s="39">
        <v>2</v>
      </c>
      <c r="CH100" s="39"/>
      <c r="CI100" s="39">
        <v>3</v>
      </c>
      <c r="CJ100" s="39">
        <v>3</v>
      </c>
      <c r="CK100" s="39"/>
      <c r="CL100" s="39" t="s">
        <v>2404</v>
      </c>
      <c r="CM100" s="39"/>
      <c r="CN100" s="39">
        <v>1</v>
      </c>
      <c r="CO100" s="39">
        <v>1</v>
      </c>
      <c r="CP100" s="39">
        <v>0</v>
      </c>
      <c r="CQ100" s="39"/>
      <c r="CR100" s="39">
        <v>0</v>
      </c>
      <c r="CS100" s="39"/>
      <c r="CT100" s="39">
        <v>0</v>
      </c>
      <c r="CU100" s="39">
        <v>1</v>
      </c>
      <c r="CV100" s="39">
        <v>1</v>
      </c>
      <c r="CW100" s="39"/>
      <c r="CX100" s="39">
        <v>0</v>
      </c>
      <c r="CY100" s="39">
        <v>0</v>
      </c>
      <c r="CZ100" s="39"/>
      <c r="DA100" s="39">
        <v>0</v>
      </c>
      <c r="DB100" s="39"/>
      <c r="DC100" s="39">
        <v>0</v>
      </c>
      <c r="DD100" s="39"/>
      <c r="DE100" s="39">
        <v>0</v>
      </c>
      <c r="DF100" s="39"/>
      <c r="DG100" s="39">
        <v>1</v>
      </c>
      <c r="DH100" s="39">
        <v>1</v>
      </c>
      <c r="DI100" s="39">
        <v>0</v>
      </c>
      <c r="DJ100" s="39"/>
      <c r="DK100" s="39"/>
      <c r="DL100" s="39">
        <v>0</v>
      </c>
      <c r="DM100" s="39"/>
      <c r="DN100" s="39">
        <v>0</v>
      </c>
      <c r="DO100" s="39"/>
      <c r="DP100" s="39">
        <v>1</v>
      </c>
      <c r="DQ100" s="39">
        <v>1</v>
      </c>
      <c r="DR100" s="39">
        <v>0</v>
      </c>
      <c r="DS100" s="39"/>
      <c r="DT100" s="39">
        <v>1</v>
      </c>
      <c r="DU100" s="39">
        <v>1</v>
      </c>
      <c r="DV100" s="39">
        <v>0</v>
      </c>
      <c r="DW100" s="39"/>
      <c r="DX100" s="39">
        <v>0</v>
      </c>
      <c r="DY100" s="39"/>
      <c r="DZ100" s="39">
        <v>1</v>
      </c>
      <c r="EA100" s="39" t="s">
        <v>2406</v>
      </c>
      <c r="EB100" s="39">
        <v>0</v>
      </c>
      <c r="EC100" s="39">
        <v>1</v>
      </c>
      <c r="ED100" s="39" t="s">
        <v>4665</v>
      </c>
      <c r="EE100" s="39" t="s">
        <v>4666</v>
      </c>
      <c r="EF100" s="39">
        <v>0</v>
      </c>
      <c r="EG100" s="39"/>
      <c r="EH100" s="39">
        <v>1</v>
      </c>
      <c r="EI100" s="39" t="s">
        <v>2413</v>
      </c>
      <c r="EJ100" s="39" t="s">
        <v>2413</v>
      </c>
      <c r="EK100" s="39" t="s">
        <v>2410</v>
      </c>
      <c r="EL100" s="39" t="s">
        <v>2607</v>
      </c>
      <c r="EM100" s="39" t="s">
        <v>2464</v>
      </c>
      <c r="EN100" s="39">
        <v>0</v>
      </c>
      <c r="EO100" s="39">
        <v>1</v>
      </c>
      <c r="EP100" s="39" t="s">
        <v>2498</v>
      </c>
      <c r="EQ100" s="39" t="s">
        <v>2498</v>
      </c>
      <c r="ER100" s="39" t="s">
        <v>2466</v>
      </c>
      <c r="ES100" s="39" t="s">
        <v>2411</v>
      </c>
      <c r="ET100" s="39" t="s">
        <v>2415</v>
      </c>
      <c r="EU100" s="39">
        <v>0</v>
      </c>
      <c r="EV100" s="39">
        <v>0</v>
      </c>
      <c r="EW100" s="39" t="s">
        <v>383</v>
      </c>
      <c r="EX100" s="39" t="s">
        <v>383</v>
      </c>
      <c r="EY100" s="39" t="s">
        <v>383</v>
      </c>
      <c r="EZ100" s="39" t="s">
        <v>383</v>
      </c>
      <c r="FA100" s="39" t="s">
        <v>383</v>
      </c>
      <c r="FB100" s="39" t="s">
        <v>383</v>
      </c>
      <c r="FC100" s="39">
        <v>0</v>
      </c>
      <c r="FD100" s="39" t="s">
        <v>383</v>
      </c>
      <c r="FE100" s="39" t="s">
        <v>383</v>
      </c>
      <c r="FF100" s="39" t="s">
        <v>383</v>
      </c>
      <c r="FG100" s="39" t="s">
        <v>383</v>
      </c>
      <c r="FH100" s="39" t="s">
        <v>383</v>
      </c>
      <c r="FI100" s="39" t="s">
        <v>383</v>
      </c>
      <c r="FJ100" s="39">
        <v>1</v>
      </c>
      <c r="FK100" s="39" t="s">
        <v>2498</v>
      </c>
      <c r="FL100" s="39" t="s">
        <v>2498</v>
      </c>
      <c r="FM100" s="39" t="s">
        <v>2466</v>
      </c>
      <c r="FN100" s="39" t="s">
        <v>2411</v>
      </c>
      <c r="FO100" s="39" t="s">
        <v>2415</v>
      </c>
      <c r="FP100" s="39" t="s">
        <v>383</v>
      </c>
      <c r="FQ100" s="39">
        <v>1</v>
      </c>
      <c r="FR100" s="39" t="s">
        <v>2412</v>
      </c>
      <c r="FS100" s="39" t="s">
        <v>2413</v>
      </c>
      <c r="FT100" s="39" t="s">
        <v>2410</v>
      </c>
      <c r="FU100" s="39" t="s">
        <v>2411</v>
      </c>
      <c r="FV100" s="39" t="s">
        <v>2415</v>
      </c>
      <c r="FW100" s="39" t="s">
        <v>383</v>
      </c>
      <c r="FX100" s="39">
        <v>0</v>
      </c>
      <c r="FY100" s="39" t="s">
        <v>383</v>
      </c>
      <c r="FZ100" s="39" t="s">
        <v>383</v>
      </c>
      <c r="GA100" s="39" t="s">
        <v>383</v>
      </c>
      <c r="GB100" s="39" t="s">
        <v>383</v>
      </c>
      <c r="GC100" s="39" t="s">
        <v>383</v>
      </c>
      <c r="GD100" s="39" t="s">
        <v>383</v>
      </c>
      <c r="GE100" s="39">
        <v>1</v>
      </c>
      <c r="GF100" s="39" t="s">
        <v>2412</v>
      </c>
      <c r="GG100" s="39" t="s">
        <v>2413</v>
      </c>
      <c r="GH100" s="39" t="s">
        <v>2466</v>
      </c>
      <c r="GI100" s="39" t="s">
        <v>2607</v>
      </c>
      <c r="GJ100" s="39" t="s">
        <v>2464</v>
      </c>
      <c r="GK100" s="39" t="s">
        <v>383</v>
      </c>
      <c r="GL100" s="39" t="s">
        <v>383</v>
      </c>
      <c r="GM100" s="39" t="s">
        <v>383</v>
      </c>
      <c r="GN100" s="39" t="s">
        <v>383</v>
      </c>
      <c r="GO100" s="39" t="s">
        <v>383</v>
      </c>
      <c r="GP100" s="39" t="s">
        <v>383</v>
      </c>
      <c r="GQ100" s="39" t="s">
        <v>383</v>
      </c>
      <c r="GR100" s="39" t="s">
        <v>383</v>
      </c>
      <c r="GS100" s="39" t="s">
        <v>383</v>
      </c>
      <c r="GT100" s="39">
        <v>0</v>
      </c>
      <c r="GU100" s="39" t="s">
        <v>383</v>
      </c>
      <c r="GV100" s="39"/>
      <c r="GW100" s="39">
        <v>1</v>
      </c>
      <c r="GX100" s="39">
        <v>5</v>
      </c>
      <c r="GY100" s="39" t="s">
        <v>4201</v>
      </c>
      <c r="GZ100" s="39">
        <v>1</v>
      </c>
      <c r="HA100" s="39">
        <v>5</v>
      </c>
      <c r="HB100" s="39"/>
      <c r="HC100" s="39">
        <v>0</v>
      </c>
      <c r="HD100" s="39" t="s">
        <v>383</v>
      </c>
      <c r="HE100" s="39"/>
      <c r="HF100" s="39">
        <v>0</v>
      </c>
      <c r="HG100" s="39" t="s">
        <v>383</v>
      </c>
      <c r="HH100" s="39"/>
      <c r="HI100" s="39">
        <v>1</v>
      </c>
      <c r="HJ100" s="39">
        <v>5</v>
      </c>
      <c r="HK100" s="39"/>
      <c r="HL100" s="39">
        <v>0</v>
      </c>
      <c r="HM100" s="39" t="s">
        <v>383</v>
      </c>
      <c r="HN100" s="39"/>
      <c r="HO100" s="39">
        <v>0</v>
      </c>
      <c r="HP100" s="39" t="s">
        <v>383</v>
      </c>
      <c r="HQ100" s="39">
        <v>0</v>
      </c>
      <c r="HR100" s="39" t="s">
        <v>383</v>
      </c>
      <c r="HS100" s="39">
        <v>0</v>
      </c>
      <c r="HT100" s="39"/>
      <c r="HU100" s="39" t="s">
        <v>383</v>
      </c>
      <c r="HV100" s="39" t="s">
        <v>383</v>
      </c>
      <c r="HW100" s="39"/>
      <c r="HX100" s="39" t="s">
        <v>383</v>
      </c>
      <c r="HY100" s="39" t="s">
        <v>2417</v>
      </c>
      <c r="HZ100" s="39"/>
      <c r="IA100" s="39" t="s">
        <v>1743</v>
      </c>
      <c r="IB100" s="39"/>
      <c r="IC100" s="39">
        <v>1</v>
      </c>
      <c r="ID100" s="39">
        <v>1</v>
      </c>
      <c r="IE100" s="39">
        <v>0</v>
      </c>
      <c r="IF100" s="39">
        <v>0</v>
      </c>
      <c r="IG100" s="39">
        <v>1</v>
      </c>
      <c r="IH100" s="39">
        <v>40</v>
      </c>
      <c r="II100" s="39">
        <v>0</v>
      </c>
      <c r="IJ100" s="39">
        <v>1</v>
      </c>
      <c r="IK100" s="39">
        <v>0</v>
      </c>
      <c r="IL100" s="39">
        <v>0</v>
      </c>
      <c r="IM100" s="39">
        <v>0</v>
      </c>
      <c r="IN100" s="39" t="s">
        <v>383</v>
      </c>
      <c r="IO100" s="39" t="s">
        <v>383</v>
      </c>
      <c r="IP100" s="39" t="s">
        <v>383</v>
      </c>
      <c r="IQ100" s="39">
        <v>0</v>
      </c>
      <c r="IR100" s="39">
        <v>0</v>
      </c>
      <c r="IS100" s="39" t="s">
        <v>383</v>
      </c>
      <c r="IT100" s="39" t="s">
        <v>383</v>
      </c>
      <c r="IU100" s="39" t="s">
        <v>383</v>
      </c>
      <c r="IV100" s="39">
        <v>0</v>
      </c>
      <c r="IW100" s="39">
        <v>0</v>
      </c>
      <c r="IX100" s="39" t="s">
        <v>383</v>
      </c>
      <c r="IY100" s="39" t="s">
        <v>383</v>
      </c>
      <c r="IZ100" s="39" t="s">
        <v>383</v>
      </c>
      <c r="JA100" s="39">
        <v>0</v>
      </c>
      <c r="JB100" s="39">
        <v>0</v>
      </c>
      <c r="JC100" s="39" t="s">
        <v>383</v>
      </c>
      <c r="JD100" s="39" t="s">
        <v>383</v>
      </c>
      <c r="JE100" s="39" t="s">
        <v>383</v>
      </c>
      <c r="JF100" s="39">
        <v>0</v>
      </c>
      <c r="JG100" s="39">
        <v>0</v>
      </c>
      <c r="JH100" s="39" t="s">
        <v>383</v>
      </c>
      <c r="JI100" s="39" t="s">
        <v>383</v>
      </c>
      <c r="JJ100" s="39">
        <v>0</v>
      </c>
      <c r="JK100" s="39">
        <v>0</v>
      </c>
      <c r="JL100" s="39" t="s">
        <v>383</v>
      </c>
      <c r="JM100" s="39" t="s">
        <v>383</v>
      </c>
      <c r="JN100" s="39" t="s">
        <v>2418</v>
      </c>
      <c r="JO100" s="39">
        <v>3</v>
      </c>
      <c r="JP100" s="39">
        <v>2</v>
      </c>
      <c r="JQ100" s="39">
        <v>2</v>
      </c>
      <c r="JR100" s="39">
        <v>0</v>
      </c>
      <c r="JS100" s="39">
        <v>0</v>
      </c>
      <c r="JT100" s="39">
        <v>0</v>
      </c>
      <c r="JU100" s="39">
        <v>0</v>
      </c>
      <c r="JV100" s="39">
        <v>1</v>
      </c>
      <c r="JW100" s="39">
        <v>1</v>
      </c>
      <c r="JX100" s="39">
        <v>2</v>
      </c>
      <c r="JY100" s="39">
        <v>0</v>
      </c>
      <c r="JZ100" s="39">
        <v>2</v>
      </c>
      <c r="KA100" s="39">
        <v>2</v>
      </c>
      <c r="KB100" s="39">
        <v>1</v>
      </c>
      <c r="KC100" s="39">
        <v>1</v>
      </c>
      <c r="KD100" s="39">
        <v>1</v>
      </c>
      <c r="KE100" s="39">
        <v>0</v>
      </c>
      <c r="KF100" s="39"/>
      <c r="KG100" s="39" t="s">
        <v>1686</v>
      </c>
      <c r="KH100" s="39">
        <v>2</v>
      </c>
      <c r="KI100" s="39"/>
      <c r="KJ100" s="39"/>
      <c r="KK100" s="39">
        <v>0</v>
      </c>
      <c r="KL100" s="39"/>
      <c r="KM100" s="39"/>
      <c r="KN100" s="39">
        <v>0</v>
      </c>
      <c r="KO100" s="39"/>
      <c r="KP100" s="39"/>
      <c r="KQ100" s="39">
        <v>1</v>
      </c>
      <c r="KR100" s="39">
        <v>15</v>
      </c>
      <c r="KS100" s="39" t="s">
        <v>2473</v>
      </c>
      <c r="KT100" s="39" t="s">
        <v>2068</v>
      </c>
      <c r="KU100" s="39">
        <v>0</v>
      </c>
      <c r="KV100" s="39">
        <v>0</v>
      </c>
      <c r="KW100" s="39">
        <v>0</v>
      </c>
      <c r="KX100" s="39">
        <v>0</v>
      </c>
      <c r="KY100" s="39">
        <v>0</v>
      </c>
      <c r="KZ100" s="39">
        <v>0</v>
      </c>
      <c r="LA100" s="39">
        <v>0</v>
      </c>
      <c r="LB100" s="39">
        <v>0</v>
      </c>
      <c r="LC100" s="39">
        <v>1</v>
      </c>
      <c r="LD100" s="39" t="s">
        <v>4667</v>
      </c>
      <c r="LE100" s="39">
        <v>2</v>
      </c>
      <c r="LF100" s="39">
        <v>0</v>
      </c>
      <c r="LG100" s="39">
        <v>1</v>
      </c>
      <c r="LH100" s="39">
        <v>0</v>
      </c>
      <c r="LI100" s="39">
        <v>0</v>
      </c>
      <c r="LJ100" s="39"/>
      <c r="LK100" s="39" t="s">
        <v>2702</v>
      </c>
      <c r="LL100" s="39">
        <v>1</v>
      </c>
      <c r="LM100" s="39">
        <v>0</v>
      </c>
      <c r="LN100" s="39">
        <v>1</v>
      </c>
      <c r="LO100" s="39">
        <v>0</v>
      </c>
      <c r="LP100" s="39">
        <v>0</v>
      </c>
      <c r="LQ100" s="39"/>
      <c r="LR100" s="39">
        <v>1</v>
      </c>
      <c r="LS100" s="39"/>
      <c r="LT100" s="39">
        <v>18</v>
      </c>
      <c r="LU100" s="39" t="s">
        <v>4668</v>
      </c>
      <c r="LV100" s="39">
        <v>1</v>
      </c>
      <c r="LW100" s="39">
        <v>1</v>
      </c>
      <c r="LX100" s="39">
        <v>0</v>
      </c>
      <c r="LY100" s="39"/>
      <c r="LZ100" s="39">
        <v>1</v>
      </c>
      <c r="MA100" s="39">
        <v>1</v>
      </c>
      <c r="MB100" s="39">
        <v>1</v>
      </c>
      <c r="MC100" s="39" t="s">
        <v>383</v>
      </c>
      <c r="MD100" s="39">
        <v>1</v>
      </c>
      <c r="ME100" s="39">
        <v>0</v>
      </c>
      <c r="MF100" s="39"/>
      <c r="MG100" s="39">
        <v>0</v>
      </c>
      <c r="MH100" s="39"/>
      <c r="MI100" s="39">
        <v>1</v>
      </c>
      <c r="MJ100" s="39"/>
      <c r="MK100" s="39">
        <v>1</v>
      </c>
      <c r="ML100" s="39">
        <v>1</v>
      </c>
      <c r="MM100" s="39">
        <v>1</v>
      </c>
      <c r="MN100" s="39">
        <v>0</v>
      </c>
      <c r="MO100" s="39"/>
      <c r="MP100" s="39"/>
      <c r="MQ100" s="39">
        <v>0</v>
      </c>
      <c r="MR100" s="39">
        <v>0</v>
      </c>
      <c r="MS100" s="39"/>
      <c r="MT100" s="39"/>
      <c r="MU100" s="39"/>
      <c r="MV100" s="39">
        <v>1</v>
      </c>
      <c r="MW100" s="39" t="s">
        <v>3169</v>
      </c>
      <c r="MX100" s="39">
        <v>1</v>
      </c>
      <c r="MY100" s="39">
        <v>0</v>
      </c>
      <c r="MZ100" s="39">
        <v>0</v>
      </c>
      <c r="NA100" s="39">
        <v>0</v>
      </c>
      <c r="NB100" s="39">
        <v>0</v>
      </c>
      <c r="NC100" s="39">
        <v>0</v>
      </c>
      <c r="ND100" s="39">
        <v>0</v>
      </c>
      <c r="NE100" s="39">
        <v>0</v>
      </c>
      <c r="NF100" s="39">
        <v>0</v>
      </c>
      <c r="NG100" s="39"/>
      <c r="NH100" s="39" t="s">
        <v>4669</v>
      </c>
      <c r="NI100" s="39"/>
      <c r="NJ100" s="39" t="s">
        <v>2428</v>
      </c>
      <c r="NK100" s="39"/>
      <c r="NL100" s="39" t="s">
        <v>4670</v>
      </c>
      <c r="NM100" s="39">
        <v>0</v>
      </c>
      <c r="NN100" s="39"/>
      <c r="NO100" s="39"/>
      <c r="NP100" s="39"/>
      <c r="NQ100" s="39"/>
      <c r="NR100" s="39"/>
      <c r="NS100" s="39"/>
      <c r="NT100" s="39"/>
      <c r="NU100" s="39"/>
      <c r="NV100" s="39"/>
      <c r="NW100" s="39">
        <v>0</v>
      </c>
      <c r="NX100" s="39"/>
      <c r="NY100" s="39">
        <v>1</v>
      </c>
      <c r="NZ100" s="39">
        <v>0</v>
      </c>
      <c r="OA100" s="39" t="s">
        <v>2433</v>
      </c>
      <c r="OB100" s="39">
        <v>0</v>
      </c>
      <c r="OC100" s="39">
        <v>0</v>
      </c>
      <c r="OD100" s="39">
        <v>0</v>
      </c>
      <c r="OE100" s="39">
        <v>1</v>
      </c>
      <c r="OF100" s="39">
        <v>0</v>
      </c>
      <c r="OG100" s="39">
        <v>0</v>
      </c>
      <c r="OH100" s="39">
        <v>0</v>
      </c>
      <c r="OI100" s="39">
        <v>0</v>
      </c>
      <c r="OJ100" s="39"/>
      <c r="OK100" s="39">
        <v>1</v>
      </c>
      <c r="OL100" s="39"/>
      <c r="OM100" s="39" t="s">
        <v>2648</v>
      </c>
      <c r="ON100" s="39">
        <v>0</v>
      </c>
      <c r="OO100" s="39">
        <v>0</v>
      </c>
      <c r="OP100" s="39">
        <v>1</v>
      </c>
      <c r="OQ100" s="39">
        <v>0</v>
      </c>
      <c r="OR100" s="39">
        <v>0</v>
      </c>
      <c r="OS100" s="39">
        <v>0</v>
      </c>
      <c r="OT100" s="39">
        <v>0</v>
      </c>
      <c r="OU100" s="39">
        <v>0</v>
      </c>
      <c r="OV100" s="39">
        <v>0</v>
      </c>
      <c r="OW100" s="39">
        <v>0</v>
      </c>
      <c r="OX100" s="39"/>
      <c r="OY100" s="39"/>
      <c r="OZ100" s="39" t="s">
        <v>2435</v>
      </c>
      <c r="PA100" s="39">
        <v>0</v>
      </c>
      <c r="PB100" s="39">
        <v>0</v>
      </c>
      <c r="PC100" s="39">
        <v>0</v>
      </c>
      <c r="PD100" s="39">
        <v>0</v>
      </c>
      <c r="PE100" s="39">
        <v>0</v>
      </c>
      <c r="PF100" s="39">
        <v>1</v>
      </c>
      <c r="PG100" s="39">
        <v>0</v>
      </c>
      <c r="PH100" s="39"/>
      <c r="PI100" s="39">
        <v>1</v>
      </c>
      <c r="PJ100" s="39" t="s">
        <v>1979</v>
      </c>
      <c r="PK100" s="39">
        <v>0</v>
      </c>
      <c r="PL100" s="39">
        <v>0</v>
      </c>
      <c r="PM100" s="39">
        <v>0</v>
      </c>
      <c r="PN100" s="39">
        <v>0</v>
      </c>
      <c r="PO100" s="39">
        <v>0</v>
      </c>
      <c r="PP100" s="39">
        <v>0</v>
      </c>
      <c r="PQ100" s="39">
        <v>0</v>
      </c>
      <c r="PR100" s="39">
        <v>1</v>
      </c>
      <c r="PS100" s="39">
        <v>0</v>
      </c>
      <c r="PT100" s="39"/>
      <c r="PU100" s="39" t="s">
        <v>2436</v>
      </c>
      <c r="PV100" s="39" t="s">
        <v>2437</v>
      </c>
      <c r="PW100" s="39">
        <v>0</v>
      </c>
      <c r="PX100" s="39"/>
      <c r="PY100" s="39"/>
      <c r="PZ100" s="39">
        <v>0</v>
      </c>
      <c r="QA100" s="39" t="s">
        <v>4671</v>
      </c>
      <c r="QB100" s="39"/>
      <c r="QC100" s="39"/>
      <c r="QD100" s="39">
        <v>6</v>
      </c>
      <c r="QE100" s="39">
        <v>0</v>
      </c>
      <c r="QF100" s="39">
        <v>0</v>
      </c>
      <c r="QG100" s="39">
        <v>0</v>
      </c>
      <c r="QH100" s="39">
        <v>0</v>
      </c>
      <c r="QI100" s="39">
        <v>0</v>
      </c>
      <c r="QJ100" s="39">
        <v>1</v>
      </c>
      <c r="QK100" s="39">
        <v>0</v>
      </c>
      <c r="QL100" s="39"/>
      <c r="QM100" s="39" t="s">
        <v>2435</v>
      </c>
      <c r="QN100" s="39">
        <v>0</v>
      </c>
      <c r="QO100" s="39">
        <v>0</v>
      </c>
      <c r="QP100" s="39">
        <v>0</v>
      </c>
      <c r="QQ100" s="39">
        <v>1</v>
      </c>
      <c r="QR100" s="39">
        <v>0</v>
      </c>
      <c r="QS100" s="39"/>
      <c r="QT100" s="39" t="s">
        <v>2435</v>
      </c>
      <c r="QU100" s="39">
        <v>0</v>
      </c>
      <c r="QV100" s="39">
        <v>0</v>
      </c>
      <c r="QW100" s="39">
        <v>0</v>
      </c>
      <c r="QX100" s="39">
        <v>0</v>
      </c>
      <c r="QY100" s="39">
        <v>0</v>
      </c>
      <c r="QZ100" s="39">
        <v>1</v>
      </c>
      <c r="RA100" s="39">
        <v>0</v>
      </c>
      <c r="RB100" s="39"/>
      <c r="RC100" s="39">
        <v>1</v>
      </c>
      <c r="RD100" s="39">
        <v>0</v>
      </c>
      <c r="RE100" s="39">
        <v>0</v>
      </c>
      <c r="RF100" s="39"/>
      <c r="RG100" s="39">
        <v>1</v>
      </c>
      <c r="RH100" s="39">
        <v>3</v>
      </c>
      <c r="RI100" s="39"/>
      <c r="RJ100" s="39">
        <v>0</v>
      </c>
      <c r="RK100" s="39">
        <v>0</v>
      </c>
      <c r="RL100" s="39"/>
      <c r="RM100" s="39">
        <v>0</v>
      </c>
      <c r="RN100" s="39">
        <v>0</v>
      </c>
      <c r="RO100" s="39"/>
      <c r="RP100" s="39">
        <v>0</v>
      </c>
      <c r="RQ100" s="39"/>
      <c r="RR100" s="39" t="s">
        <v>1979</v>
      </c>
      <c r="RS100" s="39">
        <v>0</v>
      </c>
      <c r="RT100" s="39">
        <v>0</v>
      </c>
      <c r="RU100" s="39">
        <v>0</v>
      </c>
      <c r="RV100" s="39">
        <v>0</v>
      </c>
      <c r="RW100" s="39">
        <v>0</v>
      </c>
      <c r="RX100" s="39">
        <v>0</v>
      </c>
      <c r="RY100" s="39">
        <v>0</v>
      </c>
      <c r="RZ100" s="39">
        <v>0</v>
      </c>
      <c r="SA100" s="39">
        <v>0</v>
      </c>
      <c r="SB100" s="39">
        <v>0</v>
      </c>
      <c r="SC100" s="39">
        <v>0</v>
      </c>
      <c r="SD100" s="39">
        <v>0</v>
      </c>
      <c r="SE100" s="39">
        <v>0</v>
      </c>
      <c r="SF100" s="39">
        <v>1</v>
      </c>
      <c r="SG100" s="39" t="s">
        <v>2444</v>
      </c>
      <c r="SH100" s="39" t="s">
        <v>2445</v>
      </c>
      <c r="SI100" s="39" t="s">
        <v>2435</v>
      </c>
      <c r="SJ100" s="39">
        <v>0</v>
      </c>
      <c r="SK100" s="39">
        <v>0</v>
      </c>
      <c r="SL100" s="39">
        <v>0</v>
      </c>
      <c r="SM100" s="39">
        <v>0</v>
      </c>
      <c r="SN100" s="39">
        <v>0</v>
      </c>
      <c r="SO100" s="39">
        <v>0</v>
      </c>
      <c r="SP100" s="39">
        <v>0</v>
      </c>
      <c r="SQ100" s="39">
        <v>0</v>
      </c>
      <c r="SR100" s="39">
        <v>0</v>
      </c>
      <c r="SS100" s="39">
        <v>1</v>
      </c>
      <c r="ST100" s="39"/>
      <c r="SU100" s="39" t="s">
        <v>2447</v>
      </c>
      <c r="SV100" s="39">
        <v>1</v>
      </c>
      <c r="SW100" s="39">
        <v>0</v>
      </c>
      <c r="SX100" s="39">
        <v>0</v>
      </c>
      <c r="SY100" s="39">
        <v>0</v>
      </c>
      <c r="SZ100" s="39">
        <v>0</v>
      </c>
      <c r="TA100" s="39"/>
      <c r="TB100" s="39"/>
      <c r="TC100" s="39"/>
      <c r="TD100" s="39">
        <v>0</v>
      </c>
      <c r="TE100" s="39"/>
      <c r="TF100" s="39">
        <v>1</v>
      </c>
      <c r="TG100" s="39"/>
      <c r="TH100" s="39" t="s">
        <v>1979</v>
      </c>
      <c r="TI100" s="39">
        <v>0</v>
      </c>
      <c r="TJ100" s="39">
        <v>0</v>
      </c>
      <c r="TK100" s="39">
        <v>0</v>
      </c>
      <c r="TL100" s="39">
        <v>0</v>
      </c>
      <c r="TM100" s="39">
        <v>0</v>
      </c>
      <c r="TN100" s="39">
        <v>0</v>
      </c>
      <c r="TO100" s="39">
        <v>1</v>
      </c>
      <c r="TP100" s="39">
        <v>0</v>
      </c>
      <c r="TQ100" s="39" t="s">
        <v>2538</v>
      </c>
      <c r="TR100" s="39">
        <v>0</v>
      </c>
      <c r="TS100" s="39" t="s">
        <v>383</v>
      </c>
      <c r="TT100" s="39" t="s">
        <v>383</v>
      </c>
      <c r="TU100" s="39" t="s">
        <v>383</v>
      </c>
      <c r="TV100" s="39" t="s">
        <v>383</v>
      </c>
      <c r="TW100" s="39" t="s">
        <v>383</v>
      </c>
      <c r="TX100" s="39" t="s">
        <v>383</v>
      </c>
      <c r="TY100" s="39" t="s">
        <v>383</v>
      </c>
      <c r="TZ100" s="39" t="s">
        <v>383</v>
      </c>
      <c r="UA100" s="39" t="s">
        <v>383</v>
      </c>
      <c r="UB100" s="39" t="s">
        <v>383</v>
      </c>
      <c r="UC100" s="39"/>
      <c r="UD100" s="39">
        <v>0</v>
      </c>
      <c r="UE100" s="39" t="s">
        <v>383</v>
      </c>
      <c r="UF100" s="39" t="s">
        <v>383</v>
      </c>
      <c r="UG100" s="39" t="s">
        <v>383</v>
      </c>
      <c r="UH100" s="39" t="s">
        <v>383</v>
      </c>
      <c r="UI100" s="39" t="s">
        <v>383</v>
      </c>
      <c r="UJ100" s="39" t="s">
        <v>383</v>
      </c>
      <c r="UK100" s="39" t="s">
        <v>383</v>
      </c>
      <c r="UL100" s="39" t="s">
        <v>383</v>
      </c>
      <c r="UM100" s="39" t="s">
        <v>383</v>
      </c>
      <c r="UN100" s="39" t="s">
        <v>383</v>
      </c>
      <c r="UO100" s="39" t="s">
        <v>383</v>
      </c>
      <c r="UP100" s="39" t="s">
        <v>383</v>
      </c>
      <c r="UQ100" s="39" t="s">
        <v>383</v>
      </c>
      <c r="UR100" s="39" t="s">
        <v>383</v>
      </c>
      <c r="US100" s="39" t="s">
        <v>383</v>
      </c>
      <c r="UT100" s="39" t="s">
        <v>383</v>
      </c>
      <c r="UU100" s="39" t="s">
        <v>383</v>
      </c>
      <c r="UV100" s="39" t="s">
        <v>383</v>
      </c>
      <c r="UW100" s="39" t="s">
        <v>383</v>
      </c>
      <c r="UX100" s="39" t="s">
        <v>383</v>
      </c>
      <c r="UY100" s="39" t="s">
        <v>383</v>
      </c>
      <c r="UZ100" s="39" t="s">
        <v>383</v>
      </c>
      <c r="VA100" s="39">
        <v>0</v>
      </c>
      <c r="VB100" s="39" t="s">
        <v>383</v>
      </c>
      <c r="VC100" s="39" t="s">
        <v>383</v>
      </c>
      <c r="VD100" s="39" t="s">
        <v>383</v>
      </c>
      <c r="VE100" s="39" t="s">
        <v>383</v>
      </c>
      <c r="VF100" s="39" t="s">
        <v>383</v>
      </c>
      <c r="VG100" s="39" t="s">
        <v>383</v>
      </c>
      <c r="VH100" s="39"/>
      <c r="VI100" s="39">
        <v>1</v>
      </c>
      <c r="VJ100" s="39">
        <v>0</v>
      </c>
      <c r="VK100" s="39">
        <v>0</v>
      </c>
      <c r="VL100" s="39"/>
      <c r="VM100" s="39">
        <v>1</v>
      </c>
      <c r="VN100" s="39">
        <v>5</v>
      </c>
      <c r="VO100" s="39"/>
      <c r="VP100" s="39">
        <v>0</v>
      </c>
      <c r="VQ100" s="39">
        <v>0</v>
      </c>
      <c r="VR100" s="39">
        <v>0</v>
      </c>
      <c r="VS100" s="39">
        <v>0</v>
      </c>
      <c r="VT100" s="39"/>
      <c r="VU100" s="39">
        <v>0</v>
      </c>
      <c r="VV100" s="39"/>
      <c r="VW100" s="39" t="s">
        <v>1979</v>
      </c>
      <c r="VX100" s="39">
        <v>0</v>
      </c>
      <c r="VY100" s="39">
        <v>0</v>
      </c>
      <c r="VZ100" s="39">
        <v>0</v>
      </c>
      <c r="WA100" s="39">
        <v>0</v>
      </c>
      <c r="WB100" s="39">
        <v>0</v>
      </c>
      <c r="WC100" s="39">
        <v>0</v>
      </c>
      <c r="WD100" s="39">
        <v>0</v>
      </c>
      <c r="WE100" s="39">
        <v>0</v>
      </c>
      <c r="WF100" s="39">
        <v>0</v>
      </c>
      <c r="WG100" s="39">
        <v>0</v>
      </c>
      <c r="WH100" s="39">
        <v>0</v>
      </c>
      <c r="WI100" s="39">
        <v>0</v>
      </c>
      <c r="WJ100" s="39">
        <v>0</v>
      </c>
      <c r="WK100" s="39">
        <v>1</v>
      </c>
      <c r="WL100" s="39" t="s">
        <v>2540</v>
      </c>
      <c r="WM100" s="39" t="s">
        <v>2541</v>
      </c>
      <c r="WN100" s="39"/>
      <c r="WO100" s="39">
        <f t="shared" si="9"/>
        <v>0</v>
      </c>
      <c r="WP100" s="39" t="s">
        <v>2593</v>
      </c>
      <c r="WQ100" s="39" t="s">
        <v>4672</v>
      </c>
      <c r="WR100" s="39" t="s">
        <v>2435</v>
      </c>
      <c r="WS100" s="39">
        <v>0</v>
      </c>
      <c r="WT100" s="39">
        <v>0</v>
      </c>
      <c r="WU100" s="39">
        <v>0</v>
      </c>
      <c r="WV100" s="39">
        <v>0</v>
      </c>
      <c r="WW100" s="39">
        <v>0</v>
      </c>
      <c r="WX100" s="39">
        <v>0</v>
      </c>
      <c r="WY100" s="39">
        <v>0</v>
      </c>
      <c r="WZ100" s="39">
        <v>0</v>
      </c>
      <c r="XA100" s="39">
        <v>0</v>
      </c>
      <c r="XB100" s="39">
        <v>1</v>
      </c>
      <c r="XC100" s="39">
        <v>0</v>
      </c>
      <c r="XD100" s="39"/>
      <c r="XE100" s="39"/>
      <c r="XF100" s="39">
        <f t="shared" ref="XF100:XF113" si="11">SUM(WS100+WT100)</f>
        <v>0</v>
      </c>
      <c r="XG100" s="39" t="s">
        <v>2447</v>
      </c>
      <c r="XH100" s="39">
        <v>1</v>
      </c>
      <c r="XI100" s="39">
        <v>0</v>
      </c>
      <c r="XJ100" s="39">
        <v>0</v>
      </c>
      <c r="XK100" s="39">
        <v>0</v>
      </c>
      <c r="XL100" s="39">
        <v>0</v>
      </c>
      <c r="XM100" s="39" t="s">
        <v>4010</v>
      </c>
      <c r="XN100" s="39"/>
      <c r="XO100" s="57" t="e">
        <f>SUM(XF100+WO100+VA100+UD100+TR100+TD100+#REF!)</f>
        <v>#REF!</v>
      </c>
      <c r="XP100" s="57">
        <v>1</v>
      </c>
      <c r="XQ100" s="56">
        <v>0</v>
      </c>
    </row>
    <row r="101" spans="1:641" ht="15" customHeight="1" x14ac:dyDescent="0.2">
      <c r="A101" s="39" t="s">
        <v>383</v>
      </c>
      <c r="B101" s="39" t="s">
        <v>1576</v>
      </c>
      <c r="C101" s="52" t="s">
        <v>1620</v>
      </c>
      <c r="D101" s="39" t="s">
        <v>2722</v>
      </c>
      <c r="E101" s="52" t="s">
        <v>4627</v>
      </c>
      <c r="F101" s="52" t="s">
        <v>4673</v>
      </c>
      <c r="G101" s="79">
        <v>9.1663680000000003</v>
      </c>
      <c r="H101" s="79">
        <v>-79.207459999999998</v>
      </c>
      <c r="I101" s="52">
        <v>9.1663549999999994</v>
      </c>
      <c r="J101" s="52">
        <v>-79.207554000000002</v>
      </c>
      <c r="K101" s="79">
        <v>-79.207459999999998</v>
      </c>
      <c r="L101" s="80">
        <v>119.5</v>
      </c>
      <c r="M101" s="40">
        <v>12.5</v>
      </c>
      <c r="N101" s="39"/>
      <c r="O101" s="41">
        <v>7</v>
      </c>
      <c r="P101" s="39" t="s">
        <v>4674</v>
      </c>
      <c r="Q101" s="39">
        <v>1</v>
      </c>
      <c r="R101" s="41">
        <v>47</v>
      </c>
      <c r="S101" s="39">
        <v>0</v>
      </c>
      <c r="T101" s="39">
        <v>0</v>
      </c>
      <c r="U101" s="39" t="s">
        <v>2865</v>
      </c>
      <c r="V101" s="39" t="s">
        <v>4675</v>
      </c>
      <c r="W101" s="39" t="s">
        <v>2456</v>
      </c>
      <c r="X101" s="39" t="s">
        <v>383</v>
      </c>
      <c r="Y101" s="39" t="s">
        <v>2581</v>
      </c>
      <c r="Z101" s="39">
        <v>0</v>
      </c>
      <c r="AA101" s="39">
        <v>1</v>
      </c>
      <c r="AB101" s="39">
        <v>0</v>
      </c>
      <c r="AC101" s="39">
        <v>0</v>
      </c>
      <c r="AD101" s="39">
        <v>0</v>
      </c>
      <c r="AE101" s="39">
        <v>0</v>
      </c>
      <c r="AF101" s="39">
        <v>0</v>
      </c>
      <c r="AG101" s="39" t="s">
        <v>1979</v>
      </c>
      <c r="AH101" s="39" t="s">
        <v>383</v>
      </c>
      <c r="AI101" s="39">
        <v>0</v>
      </c>
      <c r="AJ101" s="39">
        <v>0</v>
      </c>
      <c r="AK101" s="39">
        <v>0</v>
      </c>
      <c r="AL101" s="39">
        <v>0</v>
      </c>
      <c r="AM101" s="39">
        <v>0</v>
      </c>
      <c r="AN101" s="39">
        <v>0</v>
      </c>
      <c r="AO101" s="39">
        <v>1</v>
      </c>
      <c r="AP101" s="39" t="s">
        <v>2600</v>
      </c>
      <c r="AQ101" s="39">
        <v>0</v>
      </c>
      <c r="AR101" s="39"/>
      <c r="AS101" s="39">
        <v>8</v>
      </c>
      <c r="AT101" s="39">
        <v>8</v>
      </c>
      <c r="AU101" s="39">
        <v>1</v>
      </c>
      <c r="AV101" s="39"/>
      <c r="AW101" s="39">
        <v>1</v>
      </c>
      <c r="AX101" s="39" t="s">
        <v>383</v>
      </c>
      <c r="AY101" s="39">
        <v>1</v>
      </c>
      <c r="AZ101" s="39">
        <v>0</v>
      </c>
      <c r="BA101" s="39">
        <v>0</v>
      </c>
      <c r="BB101" s="39">
        <v>0</v>
      </c>
      <c r="BC101" s="39"/>
      <c r="BD101" s="39">
        <v>2</v>
      </c>
      <c r="BE101" s="39" t="s">
        <v>383</v>
      </c>
      <c r="BF101" s="39">
        <v>0</v>
      </c>
      <c r="BG101" s="39">
        <v>1</v>
      </c>
      <c r="BH101" s="39">
        <v>0</v>
      </c>
      <c r="BI101" s="39">
        <v>0</v>
      </c>
      <c r="BJ101" s="39"/>
      <c r="BK101" s="39">
        <v>3</v>
      </c>
      <c r="BL101" s="39">
        <v>1</v>
      </c>
      <c r="BM101" s="64" t="s">
        <v>383</v>
      </c>
      <c r="BN101" s="39">
        <v>1</v>
      </c>
      <c r="BO101" s="39">
        <v>0</v>
      </c>
      <c r="BP101" s="39">
        <v>0</v>
      </c>
      <c r="BQ101" s="39">
        <v>0</v>
      </c>
      <c r="BR101" s="39">
        <v>0</v>
      </c>
      <c r="BS101" s="39">
        <v>0</v>
      </c>
      <c r="BT101" s="39">
        <v>0</v>
      </c>
      <c r="BU101" s="39"/>
      <c r="BV101" s="39">
        <v>3</v>
      </c>
      <c r="BW101" s="39">
        <v>1</v>
      </c>
      <c r="BX101" s="39"/>
      <c r="BY101" s="39">
        <v>1</v>
      </c>
      <c r="BZ101" s="39">
        <v>0</v>
      </c>
      <c r="CA101" s="39">
        <v>0</v>
      </c>
      <c r="CB101" s="39">
        <v>0</v>
      </c>
      <c r="CC101" s="39"/>
      <c r="CD101" s="39">
        <v>2</v>
      </c>
      <c r="CE101" s="39">
        <v>1</v>
      </c>
      <c r="CF101" s="39"/>
      <c r="CG101" s="39">
        <v>2</v>
      </c>
      <c r="CH101" s="39"/>
      <c r="CI101" s="39">
        <v>1</v>
      </c>
      <c r="CJ101" s="39">
        <v>1</v>
      </c>
      <c r="CK101" s="39"/>
      <c r="CL101" s="39" t="s">
        <v>2404</v>
      </c>
      <c r="CM101" s="39"/>
      <c r="CN101" s="39">
        <v>1</v>
      </c>
      <c r="CO101" s="39">
        <v>1</v>
      </c>
      <c r="CP101" s="39">
        <v>0</v>
      </c>
      <c r="CQ101" s="39"/>
      <c r="CR101" s="39">
        <v>0</v>
      </c>
      <c r="CS101" s="39"/>
      <c r="CT101" s="39">
        <v>1</v>
      </c>
      <c r="CU101" s="39">
        <v>1</v>
      </c>
      <c r="CV101" s="39">
        <v>1</v>
      </c>
      <c r="CW101" s="39"/>
      <c r="CX101" s="39">
        <v>0</v>
      </c>
      <c r="CY101" s="39">
        <v>1</v>
      </c>
      <c r="CZ101" s="39">
        <v>1</v>
      </c>
      <c r="DA101" s="39">
        <v>0</v>
      </c>
      <c r="DB101" s="39"/>
      <c r="DC101" s="39">
        <v>0</v>
      </c>
      <c r="DD101" s="39"/>
      <c r="DE101" s="39">
        <v>0</v>
      </c>
      <c r="DF101" s="39"/>
      <c r="DG101" s="39">
        <v>1</v>
      </c>
      <c r="DH101" s="39">
        <v>1</v>
      </c>
      <c r="DI101" s="39">
        <v>0</v>
      </c>
      <c r="DJ101" s="39"/>
      <c r="DK101" s="39"/>
      <c r="DL101" s="39">
        <v>0</v>
      </c>
      <c r="DM101" s="39"/>
      <c r="DN101" s="39">
        <v>0</v>
      </c>
      <c r="DO101" s="39"/>
      <c r="DP101" s="39">
        <v>1</v>
      </c>
      <c r="DQ101" s="39">
        <v>2</v>
      </c>
      <c r="DR101" s="39">
        <v>1</v>
      </c>
      <c r="DS101" s="39">
        <v>1</v>
      </c>
      <c r="DT101" s="39">
        <v>1</v>
      </c>
      <c r="DU101" s="39">
        <v>1</v>
      </c>
      <c r="DV101" s="39">
        <v>0</v>
      </c>
      <c r="DW101" s="39"/>
      <c r="DX101" s="39">
        <v>0</v>
      </c>
      <c r="DY101" s="39"/>
      <c r="DZ101" s="39">
        <v>0</v>
      </c>
      <c r="EA101" s="39"/>
      <c r="EB101" s="39">
        <v>1</v>
      </c>
      <c r="EC101" s="39">
        <v>1</v>
      </c>
      <c r="ED101" s="39" t="s">
        <v>2442</v>
      </c>
      <c r="EE101" s="39" t="s">
        <v>4676</v>
      </c>
      <c r="EF101" s="39">
        <v>0</v>
      </c>
      <c r="EG101" s="39"/>
      <c r="EH101" s="39">
        <v>0</v>
      </c>
      <c r="EI101" s="39" t="s">
        <v>383</v>
      </c>
      <c r="EJ101" s="39" t="s">
        <v>383</v>
      </c>
      <c r="EK101" s="39" t="s">
        <v>383</v>
      </c>
      <c r="EL101" s="39" t="s">
        <v>383</v>
      </c>
      <c r="EM101" s="39" t="s">
        <v>383</v>
      </c>
      <c r="EN101" s="39" t="s">
        <v>383</v>
      </c>
      <c r="EO101" s="39">
        <v>1</v>
      </c>
      <c r="EP101" s="39" t="s">
        <v>2413</v>
      </c>
      <c r="EQ101" s="39" t="s">
        <v>2413</v>
      </c>
      <c r="ER101" s="39" t="s">
        <v>2410</v>
      </c>
      <c r="ES101" s="39" t="s">
        <v>2500</v>
      </c>
      <c r="ET101" s="39" t="s">
        <v>2469</v>
      </c>
      <c r="EU101" s="39">
        <v>0</v>
      </c>
      <c r="EV101" s="39">
        <v>1</v>
      </c>
      <c r="EW101" s="39" t="s">
        <v>2498</v>
      </c>
      <c r="EX101" s="39" t="s">
        <v>2498</v>
      </c>
      <c r="EY101" s="39" t="s">
        <v>2410</v>
      </c>
      <c r="EZ101" s="39" t="s">
        <v>3353</v>
      </c>
      <c r="FA101" s="39" t="s">
        <v>2464</v>
      </c>
      <c r="FB101" s="39">
        <v>0</v>
      </c>
      <c r="FC101" s="39">
        <v>1</v>
      </c>
      <c r="FD101" s="39" t="s">
        <v>2413</v>
      </c>
      <c r="FE101" s="39" t="s">
        <v>2413</v>
      </c>
      <c r="FF101" s="39" t="s">
        <v>2462</v>
      </c>
      <c r="FG101" s="39" t="s">
        <v>2500</v>
      </c>
      <c r="FH101" s="39" t="s">
        <v>2469</v>
      </c>
      <c r="FI101" s="39">
        <v>0</v>
      </c>
      <c r="FJ101" s="39">
        <v>1</v>
      </c>
      <c r="FK101" s="39" t="s">
        <v>2498</v>
      </c>
      <c r="FL101" s="39" t="s">
        <v>2498</v>
      </c>
      <c r="FM101" s="39" t="s">
        <v>2466</v>
      </c>
      <c r="FN101" s="39" t="s">
        <v>2554</v>
      </c>
      <c r="FO101" s="39" t="s">
        <v>2415</v>
      </c>
      <c r="FP101" s="39">
        <v>0</v>
      </c>
      <c r="FQ101" s="39">
        <v>1</v>
      </c>
      <c r="FR101" s="39" t="s">
        <v>2412</v>
      </c>
      <c r="FS101" s="39" t="s">
        <v>2413</v>
      </c>
      <c r="FT101" s="39" t="s">
        <v>2462</v>
      </c>
      <c r="FU101" s="39" t="s">
        <v>2554</v>
      </c>
      <c r="FV101" s="39" t="s">
        <v>2415</v>
      </c>
      <c r="FW101" s="39">
        <v>0</v>
      </c>
      <c r="FX101" s="39">
        <v>0</v>
      </c>
      <c r="FY101" s="39" t="s">
        <v>383</v>
      </c>
      <c r="FZ101" s="39" t="s">
        <v>383</v>
      </c>
      <c r="GA101" s="39" t="s">
        <v>383</v>
      </c>
      <c r="GB101" s="39" t="s">
        <v>383</v>
      </c>
      <c r="GC101" s="39" t="s">
        <v>383</v>
      </c>
      <c r="GD101" s="39" t="s">
        <v>383</v>
      </c>
      <c r="GE101" s="39">
        <v>1</v>
      </c>
      <c r="GF101" s="39" t="s">
        <v>2412</v>
      </c>
      <c r="GG101" s="39" t="s">
        <v>2413</v>
      </c>
      <c r="GH101" s="39" t="s">
        <v>2410</v>
      </c>
      <c r="GI101" s="39" t="s">
        <v>2500</v>
      </c>
      <c r="GJ101" s="39" t="s">
        <v>2469</v>
      </c>
      <c r="GK101" s="39">
        <v>0</v>
      </c>
      <c r="GL101" s="39" t="s">
        <v>383</v>
      </c>
      <c r="GM101" s="39" t="s">
        <v>383</v>
      </c>
      <c r="GN101" s="39" t="s">
        <v>383</v>
      </c>
      <c r="GO101" s="39" t="s">
        <v>383</v>
      </c>
      <c r="GP101" s="39" t="s">
        <v>383</v>
      </c>
      <c r="GQ101" s="39" t="s">
        <v>383</v>
      </c>
      <c r="GR101" s="39" t="s">
        <v>383</v>
      </c>
      <c r="GS101" s="39" t="s">
        <v>383</v>
      </c>
      <c r="GT101" s="39">
        <v>0</v>
      </c>
      <c r="GU101" s="39" t="s">
        <v>383</v>
      </c>
      <c r="GV101" s="39"/>
      <c r="GW101" s="39">
        <v>1</v>
      </c>
      <c r="GX101" s="39">
        <v>10</v>
      </c>
      <c r="GY101" s="39" t="s">
        <v>4677</v>
      </c>
      <c r="GZ101" s="39">
        <v>0</v>
      </c>
      <c r="HA101" s="39" t="s">
        <v>383</v>
      </c>
      <c r="HB101" s="39"/>
      <c r="HC101" s="39">
        <v>1</v>
      </c>
      <c r="HD101" s="39">
        <v>10</v>
      </c>
      <c r="HE101" s="39"/>
      <c r="HF101" s="39">
        <v>0</v>
      </c>
      <c r="HG101" s="39" t="s">
        <v>383</v>
      </c>
      <c r="HH101" s="39"/>
      <c r="HI101" s="39">
        <v>1</v>
      </c>
      <c r="HJ101" s="39">
        <v>10</v>
      </c>
      <c r="HK101" s="39"/>
      <c r="HL101" s="39">
        <v>1</v>
      </c>
      <c r="HM101" s="39">
        <v>10</v>
      </c>
      <c r="HN101" s="39" t="s">
        <v>4678</v>
      </c>
      <c r="HO101" s="39">
        <v>0</v>
      </c>
      <c r="HP101" s="39" t="s">
        <v>383</v>
      </c>
      <c r="HQ101" s="39">
        <v>0</v>
      </c>
      <c r="HR101" s="39" t="s">
        <v>383</v>
      </c>
      <c r="HS101" s="39">
        <v>1</v>
      </c>
      <c r="HT101" s="39" t="s">
        <v>4679</v>
      </c>
      <c r="HU101" s="39" t="s">
        <v>383</v>
      </c>
      <c r="HV101" s="39" t="s">
        <v>383</v>
      </c>
      <c r="HW101" s="39"/>
      <c r="HX101" s="39" t="s">
        <v>383</v>
      </c>
      <c r="HY101" s="39" t="s">
        <v>2584</v>
      </c>
      <c r="HZ101" s="39"/>
      <c r="IA101" s="39" t="s">
        <v>1738</v>
      </c>
      <c r="IB101" s="39"/>
      <c r="IC101" s="39">
        <v>1</v>
      </c>
      <c r="ID101" s="39">
        <v>4</v>
      </c>
      <c r="IE101" s="39">
        <v>1</v>
      </c>
      <c r="IF101" s="39">
        <v>0</v>
      </c>
      <c r="IG101" s="39">
        <v>1</v>
      </c>
      <c r="IH101" s="39">
        <v>20</v>
      </c>
      <c r="II101" s="39">
        <v>0</v>
      </c>
      <c r="IJ101" s="39">
        <v>0</v>
      </c>
      <c r="IK101" s="39" t="s">
        <v>383</v>
      </c>
      <c r="IL101" s="39">
        <v>1</v>
      </c>
      <c r="IM101" s="39">
        <v>5</v>
      </c>
      <c r="IN101" s="39">
        <v>0</v>
      </c>
      <c r="IO101" s="39">
        <v>1</v>
      </c>
      <c r="IP101" s="39">
        <v>1</v>
      </c>
      <c r="IQ101" s="39">
        <v>0</v>
      </c>
      <c r="IR101" s="39">
        <v>0</v>
      </c>
      <c r="IS101" s="39" t="s">
        <v>383</v>
      </c>
      <c r="IT101" s="39" t="s">
        <v>383</v>
      </c>
      <c r="IU101" s="39" t="s">
        <v>383</v>
      </c>
      <c r="IV101" s="39">
        <v>0</v>
      </c>
      <c r="IW101" s="39">
        <v>0</v>
      </c>
      <c r="IX101" s="39" t="s">
        <v>383</v>
      </c>
      <c r="IY101" s="39" t="s">
        <v>383</v>
      </c>
      <c r="IZ101" s="39" t="s">
        <v>383</v>
      </c>
      <c r="JA101" s="39">
        <v>1</v>
      </c>
      <c r="JB101" s="39">
        <v>1</v>
      </c>
      <c r="JC101" s="39">
        <v>1</v>
      </c>
      <c r="JD101" s="39">
        <v>1</v>
      </c>
      <c r="JE101" s="39">
        <v>1</v>
      </c>
      <c r="JF101" s="39">
        <v>0</v>
      </c>
      <c r="JG101" s="39">
        <v>0</v>
      </c>
      <c r="JH101" s="39" t="s">
        <v>383</v>
      </c>
      <c r="JI101" s="39" t="s">
        <v>383</v>
      </c>
      <c r="JJ101" s="39">
        <v>0</v>
      </c>
      <c r="JK101" s="39">
        <v>0</v>
      </c>
      <c r="JL101" s="39" t="s">
        <v>383</v>
      </c>
      <c r="JM101" s="39" t="s">
        <v>383</v>
      </c>
      <c r="JN101" s="39" t="s">
        <v>2418</v>
      </c>
      <c r="JO101" s="39">
        <v>1</v>
      </c>
      <c r="JP101" s="39">
        <v>1</v>
      </c>
      <c r="JQ101" s="39">
        <v>1</v>
      </c>
      <c r="JR101" s="39">
        <v>1</v>
      </c>
      <c r="JS101" s="39">
        <v>2</v>
      </c>
      <c r="JT101" s="39">
        <v>0</v>
      </c>
      <c r="JU101" s="39">
        <v>0</v>
      </c>
      <c r="JV101" s="39">
        <v>0</v>
      </c>
      <c r="JW101" s="39">
        <v>0</v>
      </c>
      <c r="JX101" s="39">
        <v>0</v>
      </c>
      <c r="JY101" s="39">
        <v>2</v>
      </c>
      <c r="JZ101" s="39">
        <v>2</v>
      </c>
      <c r="KA101" s="39">
        <v>2</v>
      </c>
      <c r="KB101" s="39">
        <v>1</v>
      </c>
      <c r="KC101" s="39">
        <v>1</v>
      </c>
      <c r="KD101" s="39">
        <v>1</v>
      </c>
      <c r="KE101" s="39">
        <v>24</v>
      </c>
      <c r="KF101" s="39"/>
      <c r="KG101" s="39" t="s">
        <v>4680</v>
      </c>
      <c r="KH101" s="39">
        <v>0.5</v>
      </c>
      <c r="KI101" s="39"/>
      <c r="KJ101" s="39" t="s">
        <v>4681</v>
      </c>
      <c r="KK101" s="39">
        <v>0</v>
      </c>
      <c r="KL101" s="39"/>
      <c r="KM101" s="39"/>
      <c r="KN101" s="39">
        <v>0</v>
      </c>
      <c r="KO101" s="39"/>
      <c r="KP101" s="39"/>
      <c r="KQ101" s="39">
        <v>1</v>
      </c>
      <c r="KR101" s="39">
        <v>30</v>
      </c>
      <c r="KS101" s="39" t="s">
        <v>2751</v>
      </c>
      <c r="KT101" s="39" t="s">
        <v>2898</v>
      </c>
      <c r="KU101" s="39">
        <v>0</v>
      </c>
      <c r="KV101" s="39">
        <v>0</v>
      </c>
      <c r="KW101" s="39">
        <v>0</v>
      </c>
      <c r="KX101" s="39">
        <v>1</v>
      </c>
      <c r="KY101" s="39">
        <v>0</v>
      </c>
      <c r="KZ101" s="39">
        <v>0</v>
      </c>
      <c r="LA101" s="39">
        <v>1</v>
      </c>
      <c r="LB101" s="39">
        <v>0</v>
      </c>
      <c r="LC101" s="39">
        <v>0</v>
      </c>
      <c r="LD101" s="39" t="s">
        <v>4682</v>
      </c>
      <c r="LE101" s="39">
        <v>5</v>
      </c>
      <c r="LF101" s="39">
        <v>1</v>
      </c>
      <c r="LG101" s="39">
        <v>1</v>
      </c>
      <c r="LH101" s="39">
        <v>1</v>
      </c>
      <c r="LI101" s="39">
        <v>0</v>
      </c>
      <c r="LJ101" s="39"/>
      <c r="LK101" s="39" t="s">
        <v>2778</v>
      </c>
      <c r="LL101" s="39">
        <v>0</v>
      </c>
      <c r="LM101" s="39">
        <v>0</v>
      </c>
      <c r="LN101" s="39">
        <v>1</v>
      </c>
      <c r="LO101" s="39">
        <v>0</v>
      </c>
      <c r="LP101" s="39">
        <v>0</v>
      </c>
      <c r="LQ101" s="39"/>
      <c r="LR101" s="39">
        <v>1</v>
      </c>
      <c r="LS101" s="39"/>
      <c r="LT101" s="39">
        <v>1</v>
      </c>
      <c r="LU101" s="39" t="s">
        <v>4683</v>
      </c>
      <c r="LV101" s="39"/>
      <c r="LW101" s="39"/>
      <c r="LX101" s="39">
        <v>0</v>
      </c>
      <c r="LY101" s="39"/>
      <c r="LZ101" s="39">
        <v>1</v>
      </c>
      <c r="MA101" s="39">
        <v>1</v>
      </c>
      <c r="MB101" s="39">
        <v>1</v>
      </c>
      <c r="MC101" s="39">
        <v>1</v>
      </c>
      <c r="MD101" s="39">
        <v>1</v>
      </c>
      <c r="ME101" s="39">
        <v>1</v>
      </c>
      <c r="MF101" s="39" t="s">
        <v>4684</v>
      </c>
      <c r="MG101" s="39">
        <v>1</v>
      </c>
      <c r="MH101" s="39"/>
      <c r="MI101" s="39">
        <v>1</v>
      </c>
      <c r="MJ101" s="39"/>
      <c r="MK101" s="39">
        <v>0</v>
      </c>
      <c r="ML101" s="39">
        <v>1</v>
      </c>
      <c r="MM101" s="39">
        <v>1</v>
      </c>
      <c r="MN101" s="39">
        <v>1</v>
      </c>
      <c r="MO101" s="39" t="s">
        <v>4685</v>
      </c>
      <c r="MP101" s="39"/>
      <c r="MQ101" s="39">
        <v>0</v>
      </c>
      <c r="MR101" s="39">
        <v>0</v>
      </c>
      <c r="MS101" s="39"/>
      <c r="MT101" s="39"/>
      <c r="MU101" s="39"/>
      <c r="MV101" s="39">
        <v>1</v>
      </c>
      <c r="MW101" s="39" t="s">
        <v>4686</v>
      </c>
      <c r="MX101" s="39">
        <v>0</v>
      </c>
      <c r="MY101" s="39">
        <v>1</v>
      </c>
      <c r="MZ101" s="39">
        <v>1</v>
      </c>
      <c r="NA101" s="39">
        <v>0</v>
      </c>
      <c r="NB101" s="39">
        <v>0</v>
      </c>
      <c r="NC101" s="39">
        <v>0</v>
      </c>
      <c r="ND101" s="39">
        <v>0</v>
      </c>
      <c r="NE101" s="39">
        <v>1</v>
      </c>
      <c r="NF101" s="39">
        <v>0</v>
      </c>
      <c r="NG101" s="39"/>
      <c r="NH101" s="39" t="s">
        <v>4687</v>
      </c>
      <c r="NI101" s="39"/>
      <c r="NJ101" s="39"/>
      <c r="NK101" s="39"/>
      <c r="NL101" s="39" t="s">
        <v>4390</v>
      </c>
      <c r="NM101" s="39">
        <v>0</v>
      </c>
      <c r="NN101" s="39"/>
      <c r="NO101" s="39"/>
      <c r="NP101" s="39"/>
      <c r="NQ101" s="39"/>
      <c r="NR101" s="39"/>
      <c r="NS101" s="39"/>
      <c r="NT101" s="39"/>
      <c r="NU101" s="39"/>
      <c r="NV101" s="39"/>
      <c r="NW101" s="39">
        <v>0</v>
      </c>
      <c r="NX101" s="39"/>
      <c r="NY101" s="39">
        <v>1</v>
      </c>
      <c r="NZ101" s="39">
        <v>0</v>
      </c>
      <c r="OA101" s="39" t="s">
        <v>2433</v>
      </c>
      <c r="OB101" s="39">
        <v>0</v>
      </c>
      <c r="OC101" s="39">
        <v>0</v>
      </c>
      <c r="OD101" s="39">
        <v>0</v>
      </c>
      <c r="OE101" s="39">
        <v>1</v>
      </c>
      <c r="OF101" s="39">
        <v>0</v>
      </c>
      <c r="OG101" s="39">
        <v>0</v>
      </c>
      <c r="OH101" s="39">
        <v>0</v>
      </c>
      <c r="OI101" s="39">
        <v>0</v>
      </c>
      <c r="OJ101" s="39"/>
      <c r="OK101" s="39">
        <v>1</v>
      </c>
      <c r="OL101" s="39"/>
      <c r="OM101" s="39" t="s">
        <v>3247</v>
      </c>
      <c r="ON101" s="39">
        <v>0</v>
      </c>
      <c r="OO101" s="39">
        <v>1</v>
      </c>
      <c r="OP101" s="39">
        <v>0</v>
      </c>
      <c r="OQ101" s="39">
        <v>0</v>
      </c>
      <c r="OR101" s="39">
        <v>0</v>
      </c>
      <c r="OS101" s="39">
        <v>0</v>
      </c>
      <c r="OT101" s="39">
        <v>0</v>
      </c>
      <c r="OU101" s="39">
        <v>0</v>
      </c>
      <c r="OV101" s="39">
        <v>0</v>
      </c>
      <c r="OW101" s="39">
        <v>0</v>
      </c>
      <c r="OX101" s="39"/>
      <c r="OY101" s="39"/>
      <c r="OZ101" s="39" t="s">
        <v>1241</v>
      </c>
      <c r="PA101" s="39">
        <v>0</v>
      </c>
      <c r="PB101" s="39">
        <v>0</v>
      </c>
      <c r="PC101" s="39">
        <v>0</v>
      </c>
      <c r="PD101" s="39">
        <v>0</v>
      </c>
      <c r="PE101" s="39">
        <v>1</v>
      </c>
      <c r="PF101" s="39">
        <v>0</v>
      </c>
      <c r="PG101" s="39">
        <v>0</v>
      </c>
      <c r="PH101" s="39"/>
      <c r="PI101" s="39">
        <v>1</v>
      </c>
      <c r="PJ101" s="39" t="s">
        <v>4688</v>
      </c>
      <c r="PK101" s="39">
        <v>0</v>
      </c>
      <c r="PL101" s="39">
        <v>1</v>
      </c>
      <c r="PM101" s="39">
        <v>0</v>
      </c>
      <c r="PN101" s="39">
        <v>0</v>
      </c>
      <c r="PO101" s="39">
        <v>0</v>
      </c>
      <c r="PP101" s="39">
        <v>0</v>
      </c>
      <c r="PQ101" s="39">
        <v>0</v>
      </c>
      <c r="PR101" s="39">
        <v>0</v>
      </c>
      <c r="PS101" s="39">
        <v>0</v>
      </c>
      <c r="PT101" s="39" t="s">
        <v>4689</v>
      </c>
      <c r="PU101" s="39"/>
      <c r="PV101" s="39"/>
      <c r="PW101" s="39">
        <v>1</v>
      </c>
      <c r="PX101" s="39">
        <v>7</v>
      </c>
      <c r="PY101" s="39"/>
      <c r="PZ101" s="39">
        <v>1</v>
      </c>
      <c r="QA101" s="39" t="s">
        <v>4690</v>
      </c>
      <c r="QB101" s="39" t="s">
        <v>4180</v>
      </c>
      <c r="QC101" s="39" t="s">
        <v>3515</v>
      </c>
      <c r="QD101" s="39">
        <v>1</v>
      </c>
      <c r="QE101" s="39">
        <v>1</v>
      </c>
      <c r="QF101" s="39">
        <v>0</v>
      </c>
      <c r="QG101" s="39">
        <v>0</v>
      </c>
      <c r="QH101" s="39">
        <v>0</v>
      </c>
      <c r="QI101" s="39">
        <v>0</v>
      </c>
      <c r="QJ101" s="39">
        <v>0</v>
      </c>
      <c r="QK101" s="39">
        <v>0</v>
      </c>
      <c r="QL101" s="39"/>
      <c r="QM101" s="39" t="s">
        <v>2442</v>
      </c>
      <c r="QN101" s="39">
        <v>1</v>
      </c>
      <c r="QO101" s="39">
        <v>0</v>
      </c>
      <c r="QP101" s="39">
        <v>0</v>
      </c>
      <c r="QQ101" s="39">
        <v>0</v>
      </c>
      <c r="QR101" s="39">
        <v>0</v>
      </c>
      <c r="QS101" s="39"/>
      <c r="QT101" s="39" t="s">
        <v>2435</v>
      </c>
      <c r="QU101" s="39">
        <v>0</v>
      </c>
      <c r="QV101" s="39">
        <v>0</v>
      </c>
      <c r="QW101" s="39">
        <v>0</v>
      </c>
      <c r="QX101" s="39">
        <v>0</v>
      </c>
      <c r="QY101" s="39">
        <v>0</v>
      </c>
      <c r="QZ101" s="39">
        <v>1</v>
      </c>
      <c r="RA101" s="39">
        <v>0</v>
      </c>
      <c r="RB101" s="39"/>
      <c r="RC101" s="39">
        <v>0</v>
      </c>
      <c r="RD101" s="39">
        <v>0</v>
      </c>
      <c r="RE101" s="39">
        <v>0</v>
      </c>
      <c r="RF101" s="39"/>
      <c r="RG101" s="39">
        <v>0</v>
      </c>
      <c r="RH101" s="39">
        <v>0</v>
      </c>
      <c r="RI101" s="39"/>
      <c r="RJ101" s="39">
        <v>0</v>
      </c>
      <c r="RK101" s="39">
        <v>0</v>
      </c>
      <c r="RL101" s="39"/>
      <c r="RM101" s="39">
        <v>0</v>
      </c>
      <c r="RN101" s="39">
        <v>0</v>
      </c>
      <c r="RO101" s="39"/>
      <c r="RP101" s="39">
        <v>0</v>
      </c>
      <c r="RQ101" s="39"/>
      <c r="RR101" s="39" t="s">
        <v>2484</v>
      </c>
      <c r="RS101" s="39">
        <v>0</v>
      </c>
      <c r="RT101" s="39">
        <v>0</v>
      </c>
      <c r="RU101" s="39">
        <v>1</v>
      </c>
      <c r="RV101" s="39">
        <v>0</v>
      </c>
      <c r="RW101" s="39">
        <v>0</v>
      </c>
      <c r="RX101" s="39">
        <v>0</v>
      </c>
      <c r="RY101" s="39">
        <v>0</v>
      </c>
      <c r="RZ101" s="39">
        <v>0</v>
      </c>
      <c r="SA101" s="39">
        <v>0</v>
      </c>
      <c r="SB101" s="39">
        <v>0</v>
      </c>
      <c r="SC101" s="39">
        <v>0</v>
      </c>
      <c r="SD101" s="39">
        <v>0</v>
      </c>
      <c r="SE101" s="39">
        <v>0</v>
      </c>
      <c r="SF101" s="39">
        <v>0</v>
      </c>
      <c r="SG101" s="39"/>
      <c r="SH101" s="39"/>
      <c r="SI101" s="39" t="s">
        <v>2435</v>
      </c>
      <c r="SJ101" s="39">
        <v>0</v>
      </c>
      <c r="SK101" s="39">
        <v>0</v>
      </c>
      <c r="SL101" s="39">
        <v>0</v>
      </c>
      <c r="SM101" s="39">
        <v>0</v>
      </c>
      <c r="SN101" s="39">
        <v>0</v>
      </c>
      <c r="SO101" s="39">
        <v>0</v>
      </c>
      <c r="SP101" s="39">
        <v>0</v>
      </c>
      <c r="SQ101" s="39">
        <v>0</v>
      </c>
      <c r="SR101" s="39">
        <v>0</v>
      </c>
      <c r="SS101" s="39">
        <v>1</v>
      </c>
      <c r="ST101" s="39"/>
      <c r="SU101" s="39" t="s">
        <v>2447</v>
      </c>
      <c r="SV101" s="39">
        <v>1</v>
      </c>
      <c r="SW101" s="39">
        <v>0</v>
      </c>
      <c r="SX101" s="39">
        <v>0</v>
      </c>
      <c r="SY101" s="39">
        <v>0</v>
      </c>
      <c r="SZ101" s="39">
        <v>0</v>
      </c>
      <c r="TA101" s="39"/>
      <c r="TB101" s="39"/>
      <c r="TC101" s="39"/>
      <c r="TD101" s="39">
        <v>0</v>
      </c>
      <c r="TE101" s="39"/>
      <c r="TF101" s="39">
        <v>1</v>
      </c>
      <c r="TG101" s="39"/>
      <c r="TH101" s="39" t="s">
        <v>1979</v>
      </c>
      <c r="TI101" s="39">
        <v>0</v>
      </c>
      <c r="TJ101" s="39">
        <v>0</v>
      </c>
      <c r="TK101" s="39">
        <v>0</v>
      </c>
      <c r="TL101" s="39">
        <v>0</v>
      </c>
      <c r="TM101" s="39">
        <v>0</v>
      </c>
      <c r="TN101" s="39">
        <v>0</v>
      </c>
      <c r="TO101" s="39">
        <v>1</v>
      </c>
      <c r="TP101" s="39">
        <v>0</v>
      </c>
      <c r="TQ101" s="39" t="s">
        <v>2538</v>
      </c>
      <c r="TR101" s="39">
        <v>0</v>
      </c>
      <c r="TS101" s="39" t="s">
        <v>383</v>
      </c>
      <c r="TT101" s="39" t="s">
        <v>383</v>
      </c>
      <c r="TU101" s="39" t="s">
        <v>383</v>
      </c>
      <c r="TV101" s="39" t="s">
        <v>383</v>
      </c>
      <c r="TW101" s="39" t="s">
        <v>383</v>
      </c>
      <c r="TX101" s="39" t="s">
        <v>383</v>
      </c>
      <c r="TY101" s="39" t="s">
        <v>383</v>
      </c>
      <c r="TZ101" s="39" t="s">
        <v>383</v>
      </c>
      <c r="UA101" s="39" t="s">
        <v>383</v>
      </c>
      <c r="UB101" s="39" t="s">
        <v>383</v>
      </c>
      <c r="UC101" s="39"/>
      <c r="UD101" s="39">
        <v>0</v>
      </c>
      <c r="UE101" s="39" t="s">
        <v>383</v>
      </c>
      <c r="UF101" s="39" t="s">
        <v>383</v>
      </c>
      <c r="UG101" s="39" t="s">
        <v>383</v>
      </c>
      <c r="UH101" s="39" t="s">
        <v>383</v>
      </c>
      <c r="UI101" s="39" t="s">
        <v>383</v>
      </c>
      <c r="UJ101" s="39" t="s">
        <v>383</v>
      </c>
      <c r="UK101" s="39" t="s">
        <v>383</v>
      </c>
      <c r="UL101" s="39" t="s">
        <v>383</v>
      </c>
      <c r="UM101" s="39" t="s">
        <v>383</v>
      </c>
      <c r="UN101" s="39" t="s">
        <v>383</v>
      </c>
      <c r="UO101" s="39" t="s">
        <v>383</v>
      </c>
      <c r="UP101" s="39" t="s">
        <v>383</v>
      </c>
      <c r="UQ101" s="39" t="s">
        <v>383</v>
      </c>
      <c r="UR101" s="39" t="s">
        <v>383</v>
      </c>
      <c r="US101" s="39" t="s">
        <v>383</v>
      </c>
      <c r="UT101" s="39" t="s">
        <v>383</v>
      </c>
      <c r="UU101" s="39" t="s">
        <v>383</v>
      </c>
      <c r="UV101" s="39" t="s">
        <v>383</v>
      </c>
      <c r="UW101" s="39" t="s">
        <v>383</v>
      </c>
      <c r="UX101" s="39" t="s">
        <v>4691</v>
      </c>
      <c r="UY101" s="39" t="s">
        <v>2435</v>
      </c>
      <c r="UZ101" s="39">
        <v>0</v>
      </c>
      <c r="VA101" s="39">
        <v>0</v>
      </c>
      <c r="VB101" s="39">
        <v>0</v>
      </c>
      <c r="VC101" s="39">
        <v>0</v>
      </c>
      <c r="VD101" s="39">
        <v>0</v>
      </c>
      <c r="VE101" s="39">
        <v>0</v>
      </c>
      <c r="VF101" s="39">
        <v>1</v>
      </c>
      <c r="VG101" s="39">
        <v>0</v>
      </c>
      <c r="VH101" s="39"/>
      <c r="VI101" s="39"/>
      <c r="VJ101" s="39">
        <v>0</v>
      </c>
      <c r="VK101" s="39">
        <v>0</v>
      </c>
      <c r="VL101" s="39"/>
      <c r="VM101" s="39">
        <v>0</v>
      </c>
      <c r="VN101" s="39">
        <v>0</v>
      </c>
      <c r="VO101" s="39"/>
      <c r="VP101" s="39">
        <v>0</v>
      </c>
      <c r="VQ101" s="39">
        <v>0</v>
      </c>
      <c r="VR101" s="39">
        <v>1</v>
      </c>
      <c r="VS101" s="39">
        <v>1</v>
      </c>
      <c r="VT101" s="39">
        <v>2</v>
      </c>
      <c r="VU101" s="39">
        <v>0</v>
      </c>
      <c r="VV101" s="39"/>
      <c r="VW101" s="39" t="s">
        <v>4692</v>
      </c>
      <c r="VX101" s="39">
        <v>0</v>
      </c>
      <c r="VY101" s="39">
        <v>1</v>
      </c>
      <c r="VZ101" s="39">
        <v>0</v>
      </c>
      <c r="WA101" s="39">
        <v>0</v>
      </c>
      <c r="WB101" s="39">
        <v>0</v>
      </c>
      <c r="WC101" s="39">
        <v>0</v>
      </c>
      <c r="WD101" s="39">
        <v>0</v>
      </c>
      <c r="WE101" s="39">
        <v>0</v>
      </c>
      <c r="WF101" s="39">
        <v>0</v>
      </c>
      <c r="WG101" s="39">
        <v>0</v>
      </c>
      <c r="WH101" s="39">
        <v>0</v>
      </c>
      <c r="WI101" s="39">
        <v>0</v>
      </c>
      <c r="WJ101" s="39">
        <v>0</v>
      </c>
      <c r="WK101" s="39">
        <v>1</v>
      </c>
      <c r="WL101" s="39" t="s">
        <v>2540</v>
      </c>
      <c r="WM101" s="39" t="s">
        <v>2541</v>
      </c>
      <c r="WN101" s="39"/>
      <c r="WO101" s="39">
        <f t="shared" si="9"/>
        <v>1</v>
      </c>
      <c r="WP101" s="39" t="s">
        <v>2577</v>
      </c>
      <c r="WQ101" s="39"/>
      <c r="WR101" s="39" t="s">
        <v>2435</v>
      </c>
      <c r="WS101" s="39">
        <v>0</v>
      </c>
      <c r="WT101" s="39">
        <v>0</v>
      </c>
      <c r="WU101" s="39">
        <v>0</v>
      </c>
      <c r="WV101" s="39">
        <v>0</v>
      </c>
      <c r="WW101" s="39">
        <v>0</v>
      </c>
      <c r="WX101" s="39">
        <v>0</v>
      </c>
      <c r="WY101" s="39">
        <v>0</v>
      </c>
      <c r="WZ101" s="39">
        <v>0</v>
      </c>
      <c r="XA101" s="39">
        <v>0</v>
      </c>
      <c r="XB101" s="39">
        <v>1</v>
      </c>
      <c r="XC101" s="39">
        <v>0</v>
      </c>
      <c r="XD101" s="39"/>
      <c r="XE101" s="39"/>
      <c r="XF101" s="39">
        <f t="shared" si="11"/>
        <v>0</v>
      </c>
      <c r="XG101" s="39" t="s">
        <v>2447</v>
      </c>
      <c r="XH101" s="39">
        <v>1</v>
      </c>
      <c r="XI101" s="39">
        <v>0</v>
      </c>
      <c r="XJ101" s="39">
        <v>0</v>
      </c>
      <c r="XK101" s="39">
        <v>0</v>
      </c>
      <c r="XL101" s="39">
        <v>0</v>
      </c>
      <c r="XM101" s="39"/>
      <c r="XN101" s="39"/>
      <c r="XO101" s="57" t="e">
        <f>SUM(XF101+WO101+VA101+UD101+TR101+TD101+#REF!)</f>
        <v>#REF!</v>
      </c>
      <c r="XP101" s="57">
        <v>2</v>
      </c>
      <c r="XQ101" s="56">
        <v>0</v>
      </c>
    </row>
    <row r="102" spans="1:641" ht="15" customHeight="1" x14ac:dyDescent="0.2">
      <c r="A102" s="39" t="s">
        <v>4626</v>
      </c>
      <c r="B102" s="39" t="s">
        <v>1576</v>
      </c>
      <c r="C102" s="52" t="s">
        <v>1628</v>
      </c>
      <c r="D102" s="39" t="s">
        <v>2394</v>
      </c>
      <c r="E102" s="52" t="s">
        <v>4627</v>
      </c>
      <c r="F102" s="52" t="s">
        <v>4693</v>
      </c>
      <c r="G102" s="79">
        <v>9.1629109999999994</v>
      </c>
      <c r="H102" s="79">
        <v>-79.209963999999999</v>
      </c>
      <c r="I102" s="52">
        <v>9.1632659489999995</v>
      </c>
      <c r="J102" s="52">
        <v>-79.210227829999994</v>
      </c>
      <c r="K102" s="79">
        <v>-79.209963999999999</v>
      </c>
      <c r="L102" s="80">
        <v>110.69999694800001</v>
      </c>
      <c r="M102" s="40">
        <v>19</v>
      </c>
      <c r="N102" s="39" t="s">
        <v>4694</v>
      </c>
      <c r="O102" s="41">
        <v>4</v>
      </c>
      <c r="P102" s="39" t="s">
        <v>4695</v>
      </c>
      <c r="Q102" s="39">
        <v>0</v>
      </c>
      <c r="R102" s="41">
        <v>74</v>
      </c>
      <c r="S102" s="39">
        <v>4</v>
      </c>
      <c r="T102" s="39">
        <v>2</v>
      </c>
      <c r="U102" s="39" t="s">
        <v>4696</v>
      </c>
      <c r="V102" s="39" t="s">
        <v>4697</v>
      </c>
      <c r="W102" s="39" t="s">
        <v>2456</v>
      </c>
      <c r="X102" s="39" t="s">
        <v>383</v>
      </c>
      <c r="Y102" s="39" t="s">
        <v>4698</v>
      </c>
      <c r="Z102" s="39">
        <v>0</v>
      </c>
      <c r="AA102" s="39">
        <v>1</v>
      </c>
      <c r="AB102" s="39">
        <v>0</v>
      </c>
      <c r="AC102" s="39">
        <v>0</v>
      </c>
      <c r="AD102" s="39">
        <v>0</v>
      </c>
      <c r="AE102" s="39">
        <v>0</v>
      </c>
      <c r="AF102" s="39">
        <v>0</v>
      </c>
      <c r="AG102" s="39" t="s">
        <v>2401</v>
      </c>
      <c r="AH102" s="39" t="s">
        <v>383</v>
      </c>
      <c r="AI102" s="39">
        <v>0</v>
      </c>
      <c r="AJ102" s="39">
        <v>0</v>
      </c>
      <c r="AK102" s="39">
        <v>0</v>
      </c>
      <c r="AL102" s="39">
        <v>1</v>
      </c>
      <c r="AM102" s="39">
        <v>0</v>
      </c>
      <c r="AN102" s="39">
        <v>0</v>
      </c>
      <c r="AO102" s="39">
        <v>0</v>
      </c>
      <c r="AP102" s="39" t="s">
        <v>2600</v>
      </c>
      <c r="AQ102" s="39">
        <v>1</v>
      </c>
      <c r="AR102" s="39" t="s">
        <v>383</v>
      </c>
      <c r="AS102" s="39">
        <v>22</v>
      </c>
      <c r="AT102" s="39">
        <v>22</v>
      </c>
      <c r="AU102" s="39">
        <v>2</v>
      </c>
      <c r="AV102" s="39" t="s">
        <v>4699</v>
      </c>
      <c r="AW102" s="39">
        <v>2</v>
      </c>
      <c r="AX102" s="39" t="s">
        <v>383</v>
      </c>
      <c r="AY102" s="39">
        <v>0</v>
      </c>
      <c r="AZ102" s="39">
        <v>1</v>
      </c>
      <c r="BA102" s="39">
        <v>0</v>
      </c>
      <c r="BB102" s="39">
        <v>0</v>
      </c>
      <c r="BC102" s="39"/>
      <c r="BD102" s="39">
        <v>2</v>
      </c>
      <c r="BE102" s="39" t="s">
        <v>383</v>
      </c>
      <c r="BF102" s="39">
        <v>0</v>
      </c>
      <c r="BG102" s="39">
        <v>1</v>
      </c>
      <c r="BH102" s="39">
        <v>0</v>
      </c>
      <c r="BI102" s="39">
        <v>0</v>
      </c>
      <c r="BJ102" s="39"/>
      <c r="BK102" s="39">
        <v>5</v>
      </c>
      <c r="BL102" s="39">
        <v>1</v>
      </c>
      <c r="BM102" s="64" t="s">
        <v>383</v>
      </c>
      <c r="BN102" s="39">
        <v>1</v>
      </c>
      <c r="BO102" s="39">
        <v>0</v>
      </c>
      <c r="BP102" s="39">
        <v>0</v>
      </c>
      <c r="BQ102" s="39">
        <v>0</v>
      </c>
      <c r="BR102" s="39">
        <v>0</v>
      </c>
      <c r="BS102" s="39">
        <v>0</v>
      </c>
      <c r="BT102" s="39">
        <v>0</v>
      </c>
      <c r="BU102" s="39"/>
      <c r="BV102" s="39">
        <v>5</v>
      </c>
      <c r="BW102" s="39">
        <v>3</v>
      </c>
      <c r="BX102" s="39"/>
      <c r="BY102" s="39">
        <v>0</v>
      </c>
      <c r="BZ102" s="39">
        <v>0</v>
      </c>
      <c r="CA102" s="39">
        <v>1</v>
      </c>
      <c r="CB102" s="39">
        <v>0</v>
      </c>
      <c r="CC102" s="39"/>
      <c r="CD102" s="39">
        <v>5</v>
      </c>
      <c r="CE102" s="39">
        <v>0</v>
      </c>
      <c r="CF102" s="39"/>
      <c r="CG102" s="39">
        <v>1</v>
      </c>
      <c r="CH102" s="39"/>
      <c r="CI102" s="39">
        <v>3</v>
      </c>
      <c r="CJ102" s="39">
        <v>3</v>
      </c>
      <c r="CK102" s="39"/>
      <c r="CL102" s="39" t="s">
        <v>2404</v>
      </c>
      <c r="CM102" s="39"/>
      <c r="CN102" s="39">
        <v>1</v>
      </c>
      <c r="CO102" s="39">
        <v>1</v>
      </c>
      <c r="CP102" s="39">
        <v>1</v>
      </c>
      <c r="CQ102" s="39"/>
      <c r="CR102" s="39">
        <v>0</v>
      </c>
      <c r="CS102" s="39"/>
      <c r="CT102" s="39">
        <v>0</v>
      </c>
      <c r="CU102" s="39">
        <v>0</v>
      </c>
      <c r="CV102" s="39">
        <v>1</v>
      </c>
      <c r="CW102" s="39"/>
      <c r="CX102" s="39">
        <v>1</v>
      </c>
      <c r="CY102" s="39">
        <v>1</v>
      </c>
      <c r="CZ102" s="39">
        <v>1</v>
      </c>
      <c r="DA102" s="39">
        <v>1</v>
      </c>
      <c r="DB102" s="39">
        <v>1</v>
      </c>
      <c r="DC102" s="39">
        <v>1</v>
      </c>
      <c r="DD102" s="39">
        <v>1</v>
      </c>
      <c r="DE102" s="39">
        <v>1</v>
      </c>
      <c r="DF102" s="39">
        <v>2</v>
      </c>
      <c r="DG102" s="39">
        <v>1</v>
      </c>
      <c r="DH102" s="39">
        <v>2</v>
      </c>
      <c r="DI102" s="39">
        <v>1</v>
      </c>
      <c r="DJ102" s="39">
        <v>1</v>
      </c>
      <c r="DK102" s="39"/>
      <c r="DL102" s="39">
        <v>1</v>
      </c>
      <c r="DM102" s="39">
        <v>1</v>
      </c>
      <c r="DN102" s="39">
        <v>0</v>
      </c>
      <c r="DO102" s="39"/>
      <c r="DP102" s="39">
        <v>1</v>
      </c>
      <c r="DQ102" s="39">
        <v>1</v>
      </c>
      <c r="DR102" s="39">
        <v>1</v>
      </c>
      <c r="DS102" s="39">
        <v>1</v>
      </c>
      <c r="DT102" s="39">
        <v>1</v>
      </c>
      <c r="DU102" s="39">
        <v>1</v>
      </c>
      <c r="DV102" s="39">
        <v>0</v>
      </c>
      <c r="DW102" s="39"/>
      <c r="DX102" s="39">
        <v>0</v>
      </c>
      <c r="DY102" s="39"/>
      <c r="DZ102" s="39">
        <v>1</v>
      </c>
      <c r="EA102" s="39" t="s">
        <v>2925</v>
      </c>
      <c r="EB102" s="39">
        <v>2</v>
      </c>
      <c r="EC102" s="39">
        <v>0</v>
      </c>
      <c r="ED102" s="39" t="s">
        <v>383</v>
      </c>
      <c r="EE102" s="39" t="s">
        <v>383</v>
      </c>
      <c r="EF102" s="39" t="s">
        <v>383</v>
      </c>
      <c r="EG102" s="39"/>
      <c r="EH102" s="39">
        <v>1</v>
      </c>
      <c r="EI102" s="39" t="s">
        <v>2409</v>
      </c>
      <c r="EJ102" s="39" t="s">
        <v>2409</v>
      </c>
      <c r="EK102" s="39" t="s">
        <v>2462</v>
      </c>
      <c r="EL102" s="39" t="s">
        <v>2607</v>
      </c>
      <c r="EM102" s="39" t="s">
        <v>2464</v>
      </c>
      <c r="EN102" s="39" t="s">
        <v>383</v>
      </c>
      <c r="EO102" s="39">
        <v>1</v>
      </c>
      <c r="EP102" s="39" t="s">
        <v>2498</v>
      </c>
      <c r="EQ102" s="39" t="s">
        <v>2498</v>
      </c>
      <c r="ER102" s="39" t="s">
        <v>2466</v>
      </c>
      <c r="ES102" s="39" t="s">
        <v>2664</v>
      </c>
      <c r="ET102" s="39" t="s">
        <v>2415</v>
      </c>
      <c r="EU102" s="39" t="s">
        <v>383</v>
      </c>
      <c r="EV102" s="39">
        <v>0</v>
      </c>
      <c r="EW102" s="39" t="s">
        <v>383</v>
      </c>
      <c r="EX102" s="39" t="s">
        <v>383</v>
      </c>
      <c r="EY102" s="39" t="s">
        <v>383</v>
      </c>
      <c r="EZ102" s="39" t="s">
        <v>383</v>
      </c>
      <c r="FA102" s="39" t="s">
        <v>383</v>
      </c>
      <c r="FB102" s="39" t="s">
        <v>383</v>
      </c>
      <c r="FC102" s="39">
        <v>1</v>
      </c>
      <c r="FD102" s="39" t="s">
        <v>2498</v>
      </c>
      <c r="FE102" s="39" t="s">
        <v>2498</v>
      </c>
      <c r="FF102" s="39" t="s">
        <v>2466</v>
      </c>
      <c r="FG102" s="39" t="s">
        <v>4700</v>
      </c>
      <c r="FH102" s="39" t="s">
        <v>2415</v>
      </c>
      <c r="FI102" s="39" t="s">
        <v>383</v>
      </c>
      <c r="FJ102" s="39">
        <v>1</v>
      </c>
      <c r="FK102" s="39" t="s">
        <v>2498</v>
      </c>
      <c r="FL102" s="39" t="s">
        <v>2498</v>
      </c>
      <c r="FM102" s="39" t="s">
        <v>2466</v>
      </c>
      <c r="FN102" s="39" t="s">
        <v>2411</v>
      </c>
      <c r="FO102" s="39" t="s">
        <v>2415</v>
      </c>
      <c r="FP102" s="39" t="s">
        <v>383</v>
      </c>
      <c r="FQ102" s="39">
        <v>1</v>
      </c>
      <c r="FR102" s="39" t="s">
        <v>2412</v>
      </c>
      <c r="FS102" s="39" t="s">
        <v>2413</v>
      </c>
      <c r="FT102" s="39" t="s">
        <v>2462</v>
      </c>
      <c r="FU102" s="39" t="s">
        <v>2728</v>
      </c>
      <c r="FV102" s="39" t="s">
        <v>2415</v>
      </c>
      <c r="FW102" s="39" t="s">
        <v>383</v>
      </c>
      <c r="FX102" s="39">
        <v>0</v>
      </c>
      <c r="FY102" s="39" t="s">
        <v>383</v>
      </c>
      <c r="FZ102" s="39" t="s">
        <v>383</v>
      </c>
      <c r="GA102" s="39" t="s">
        <v>383</v>
      </c>
      <c r="GB102" s="39" t="s">
        <v>383</v>
      </c>
      <c r="GC102" s="39" t="s">
        <v>383</v>
      </c>
      <c r="GD102" s="39" t="s">
        <v>383</v>
      </c>
      <c r="GE102" s="39">
        <v>1</v>
      </c>
      <c r="GF102" s="39" t="s">
        <v>2498</v>
      </c>
      <c r="GG102" s="39" t="s">
        <v>2498</v>
      </c>
      <c r="GH102" s="39" t="s">
        <v>2466</v>
      </c>
      <c r="GI102" s="39" t="s">
        <v>4701</v>
      </c>
      <c r="GJ102" s="39" t="s">
        <v>2464</v>
      </c>
      <c r="GK102" s="39" t="s">
        <v>383</v>
      </c>
      <c r="GL102" s="39" t="s">
        <v>383</v>
      </c>
      <c r="GM102" s="39" t="s">
        <v>383</v>
      </c>
      <c r="GN102" s="39" t="s">
        <v>383</v>
      </c>
      <c r="GO102" s="39" t="s">
        <v>383</v>
      </c>
      <c r="GP102" s="39" t="s">
        <v>383</v>
      </c>
      <c r="GQ102" s="39" t="s">
        <v>383</v>
      </c>
      <c r="GR102" s="39" t="s">
        <v>383</v>
      </c>
      <c r="GS102" s="39" t="s">
        <v>383</v>
      </c>
      <c r="GT102" s="39">
        <v>1</v>
      </c>
      <c r="GU102" s="39">
        <v>100</v>
      </c>
      <c r="GV102" s="39" t="s">
        <v>4702</v>
      </c>
      <c r="GW102" s="39">
        <v>1</v>
      </c>
      <c r="GX102" s="39">
        <v>5</v>
      </c>
      <c r="GY102" s="39"/>
      <c r="GZ102" s="39">
        <v>1</v>
      </c>
      <c r="HA102" s="39">
        <v>5</v>
      </c>
      <c r="HB102" s="39"/>
      <c r="HC102" s="39">
        <v>0</v>
      </c>
      <c r="HD102" s="39" t="s">
        <v>383</v>
      </c>
      <c r="HE102" s="39"/>
      <c r="HF102" s="39">
        <v>0</v>
      </c>
      <c r="HG102" s="39" t="s">
        <v>383</v>
      </c>
      <c r="HH102" s="39"/>
      <c r="HI102" s="39">
        <v>1</v>
      </c>
      <c r="HJ102" s="39">
        <v>10</v>
      </c>
      <c r="HK102" s="39"/>
      <c r="HL102" s="39">
        <v>0</v>
      </c>
      <c r="HM102" s="39" t="s">
        <v>383</v>
      </c>
      <c r="HN102" s="39"/>
      <c r="HO102" s="39">
        <v>0</v>
      </c>
      <c r="HP102" s="39" t="s">
        <v>383</v>
      </c>
      <c r="HQ102" s="39">
        <v>0</v>
      </c>
      <c r="HR102" s="39" t="s">
        <v>383</v>
      </c>
      <c r="HS102" s="39">
        <v>0</v>
      </c>
      <c r="HT102" s="39"/>
      <c r="HU102" s="39" t="s">
        <v>383</v>
      </c>
      <c r="HV102" s="39" t="s">
        <v>383</v>
      </c>
      <c r="HW102" s="39"/>
      <c r="HX102" s="39" t="s">
        <v>383</v>
      </c>
      <c r="HY102" s="39" t="s">
        <v>2584</v>
      </c>
      <c r="HZ102" s="39"/>
      <c r="IA102" s="39" t="s">
        <v>1738</v>
      </c>
      <c r="IB102" s="39"/>
      <c r="IC102" s="39">
        <v>1</v>
      </c>
      <c r="ID102" s="39">
        <v>2</v>
      </c>
      <c r="IE102" s="39">
        <v>0</v>
      </c>
      <c r="IF102" s="39">
        <v>0</v>
      </c>
      <c r="IG102" s="39">
        <v>1</v>
      </c>
      <c r="IH102" s="39">
        <v>70</v>
      </c>
      <c r="II102" s="39">
        <v>0</v>
      </c>
      <c r="IJ102" s="39">
        <v>0</v>
      </c>
      <c r="IK102" s="39" t="s">
        <v>383</v>
      </c>
      <c r="IL102" s="39">
        <v>0</v>
      </c>
      <c r="IM102" s="39">
        <v>0</v>
      </c>
      <c r="IN102" s="39" t="s">
        <v>383</v>
      </c>
      <c r="IO102" s="39" t="s">
        <v>383</v>
      </c>
      <c r="IP102" s="39" t="s">
        <v>383</v>
      </c>
      <c r="IQ102" s="39">
        <v>1</v>
      </c>
      <c r="IR102" s="39">
        <v>150</v>
      </c>
      <c r="IS102" s="39">
        <v>0</v>
      </c>
      <c r="IT102" s="39">
        <v>0</v>
      </c>
      <c r="IU102" s="39" t="s">
        <v>383</v>
      </c>
      <c r="IV102" s="39">
        <v>0</v>
      </c>
      <c r="IW102" s="39">
        <v>0</v>
      </c>
      <c r="IX102" s="39" t="s">
        <v>383</v>
      </c>
      <c r="IY102" s="39" t="s">
        <v>383</v>
      </c>
      <c r="IZ102" s="39" t="s">
        <v>383</v>
      </c>
      <c r="JA102" s="39">
        <v>0</v>
      </c>
      <c r="JB102" s="39">
        <v>0</v>
      </c>
      <c r="JC102" s="39" t="s">
        <v>383</v>
      </c>
      <c r="JD102" s="39" t="s">
        <v>383</v>
      </c>
      <c r="JE102" s="39" t="s">
        <v>383</v>
      </c>
      <c r="JF102" s="39">
        <v>1</v>
      </c>
      <c r="JG102" s="39">
        <v>1</v>
      </c>
      <c r="JH102" s="39">
        <v>0</v>
      </c>
      <c r="JI102" s="39" t="s">
        <v>383</v>
      </c>
      <c r="JJ102" s="39">
        <v>0</v>
      </c>
      <c r="JK102" s="39">
        <v>0</v>
      </c>
      <c r="JL102" s="39" t="s">
        <v>383</v>
      </c>
      <c r="JM102" s="39" t="s">
        <v>383</v>
      </c>
      <c r="JN102" s="39" t="s">
        <v>2418</v>
      </c>
      <c r="JO102" s="39">
        <v>3</v>
      </c>
      <c r="JP102" s="39">
        <v>2</v>
      </c>
      <c r="JQ102" s="39">
        <v>2</v>
      </c>
      <c r="JR102" s="39">
        <v>2</v>
      </c>
      <c r="JS102" s="39">
        <v>2</v>
      </c>
      <c r="JT102" s="39">
        <v>0</v>
      </c>
      <c r="JU102" s="39">
        <v>0</v>
      </c>
      <c r="JV102" s="39">
        <v>1</v>
      </c>
      <c r="JW102" s="39">
        <v>1</v>
      </c>
      <c r="JX102" s="39">
        <v>2</v>
      </c>
      <c r="JY102" s="39">
        <v>2</v>
      </c>
      <c r="JZ102" s="39">
        <v>2</v>
      </c>
      <c r="KA102" s="39">
        <v>2</v>
      </c>
      <c r="KB102" s="39">
        <v>2</v>
      </c>
      <c r="KC102" s="39">
        <v>2</v>
      </c>
      <c r="KD102" s="39">
        <v>2</v>
      </c>
      <c r="KE102" s="39">
        <v>0</v>
      </c>
      <c r="KF102" s="39"/>
      <c r="KG102" s="39"/>
      <c r="KH102" s="39">
        <v>0.3</v>
      </c>
      <c r="KI102" s="39"/>
      <c r="KJ102" s="39" t="s">
        <v>4703</v>
      </c>
      <c r="KK102" s="39">
        <v>0</v>
      </c>
      <c r="KL102" s="39"/>
      <c r="KM102" s="39"/>
      <c r="KN102" s="39">
        <v>0</v>
      </c>
      <c r="KO102" s="39"/>
      <c r="KP102" s="39"/>
      <c r="KQ102" s="39">
        <v>3</v>
      </c>
      <c r="KR102" s="39">
        <v>180</v>
      </c>
      <c r="KS102" s="39" t="s">
        <v>2897</v>
      </c>
      <c r="KT102" s="39" t="s">
        <v>2068</v>
      </c>
      <c r="KU102" s="39">
        <v>0</v>
      </c>
      <c r="KV102" s="39">
        <v>0</v>
      </c>
      <c r="KW102" s="39">
        <v>0</v>
      </c>
      <c r="KX102" s="39">
        <v>0</v>
      </c>
      <c r="KY102" s="39">
        <v>0</v>
      </c>
      <c r="KZ102" s="39">
        <v>0</v>
      </c>
      <c r="LA102" s="39">
        <v>0</v>
      </c>
      <c r="LB102" s="39">
        <v>0</v>
      </c>
      <c r="LC102" s="39">
        <v>1</v>
      </c>
      <c r="LD102" s="39" t="s">
        <v>4704</v>
      </c>
      <c r="LE102" s="39">
        <v>4</v>
      </c>
      <c r="LF102" s="39">
        <v>0</v>
      </c>
      <c r="LG102" s="39">
        <v>0</v>
      </c>
      <c r="LH102" s="39">
        <v>0</v>
      </c>
      <c r="LI102" s="39">
        <v>1</v>
      </c>
      <c r="LJ102" s="39" t="s">
        <v>4705</v>
      </c>
      <c r="LK102" s="39" t="s">
        <v>2560</v>
      </c>
      <c r="LL102" s="39">
        <v>1</v>
      </c>
      <c r="LM102" s="39">
        <v>1</v>
      </c>
      <c r="LN102" s="39">
        <v>0</v>
      </c>
      <c r="LO102" s="39">
        <v>0</v>
      </c>
      <c r="LP102" s="39">
        <v>0</v>
      </c>
      <c r="LQ102" s="39"/>
      <c r="LR102" s="39">
        <v>1</v>
      </c>
      <c r="LS102" s="39"/>
      <c r="LT102" s="39">
        <v>18</v>
      </c>
      <c r="LU102" s="39" t="s">
        <v>4375</v>
      </c>
      <c r="LV102" s="39">
        <v>0</v>
      </c>
      <c r="LW102" s="39">
        <v>0</v>
      </c>
      <c r="LX102" s="39">
        <v>0</v>
      </c>
      <c r="LY102" s="39"/>
      <c r="LZ102" s="39">
        <v>1</v>
      </c>
      <c r="MA102" s="39">
        <v>1</v>
      </c>
      <c r="MB102" s="39">
        <v>0</v>
      </c>
      <c r="MC102" s="39">
        <v>1</v>
      </c>
      <c r="MD102" s="39">
        <v>0</v>
      </c>
      <c r="ME102" s="39" t="s">
        <v>383</v>
      </c>
      <c r="MF102" s="39"/>
      <c r="MG102" s="39">
        <v>0</v>
      </c>
      <c r="MH102" s="39"/>
      <c r="MI102" s="39">
        <v>1</v>
      </c>
      <c r="MJ102" s="39"/>
      <c r="MK102" s="39">
        <v>0</v>
      </c>
      <c r="ML102" s="39">
        <v>1</v>
      </c>
      <c r="MM102" s="39">
        <v>1</v>
      </c>
      <c r="MN102" s="39">
        <v>0</v>
      </c>
      <c r="MO102" s="39"/>
      <c r="MP102" s="39" t="s">
        <v>4706</v>
      </c>
      <c r="MQ102" s="39">
        <v>0</v>
      </c>
      <c r="MR102" s="39">
        <v>0</v>
      </c>
      <c r="MS102" s="39"/>
      <c r="MT102" s="39"/>
      <c r="MU102" s="39"/>
      <c r="MV102" s="39">
        <v>0</v>
      </c>
      <c r="MW102" s="39" t="s">
        <v>4707</v>
      </c>
      <c r="MX102" s="39">
        <v>1</v>
      </c>
      <c r="MY102" s="39">
        <v>0</v>
      </c>
      <c r="MZ102" s="39">
        <v>0</v>
      </c>
      <c r="NA102" s="39">
        <v>0</v>
      </c>
      <c r="NB102" s="39">
        <v>0</v>
      </c>
      <c r="NC102" s="39">
        <v>0</v>
      </c>
      <c r="ND102" s="39">
        <v>0</v>
      </c>
      <c r="NE102" s="39">
        <v>0</v>
      </c>
      <c r="NF102" s="39">
        <v>0</v>
      </c>
      <c r="NG102" s="39"/>
      <c r="NH102" s="39" t="s">
        <v>4708</v>
      </c>
      <c r="NI102" s="39"/>
      <c r="NJ102" s="39"/>
      <c r="NK102" s="39"/>
      <c r="NL102" s="39" t="s">
        <v>4709</v>
      </c>
      <c r="NM102" s="39">
        <v>1</v>
      </c>
      <c r="NN102" s="39" t="s">
        <v>2428</v>
      </c>
      <c r="NO102" s="39" t="s">
        <v>2707</v>
      </c>
      <c r="NP102" s="39">
        <v>0</v>
      </c>
      <c r="NQ102" s="39" t="s">
        <v>2481</v>
      </c>
      <c r="NR102" s="39"/>
      <c r="NS102" s="39"/>
      <c r="NT102" s="39"/>
      <c r="NU102" s="39"/>
      <c r="NV102" s="39"/>
      <c r="NW102" s="39">
        <v>0</v>
      </c>
      <c r="NX102" s="39"/>
      <c r="NY102" s="39">
        <v>1</v>
      </c>
      <c r="NZ102" s="39">
        <v>1</v>
      </c>
      <c r="OA102" s="39" t="s">
        <v>4710</v>
      </c>
      <c r="OB102" s="39">
        <v>0</v>
      </c>
      <c r="OC102" s="39">
        <v>0</v>
      </c>
      <c r="OD102" s="39">
        <v>0</v>
      </c>
      <c r="OE102" s="39">
        <v>0</v>
      </c>
      <c r="OF102" s="39">
        <v>1</v>
      </c>
      <c r="OG102" s="39">
        <v>0</v>
      </c>
      <c r="OH102" s="39">
        <v>0</v>
      </c>
      <c r="OI102" s="39">
        <v>0</v>
      </c>
      <c r="OJ102" s="39"/>
      <c r="OK102" s="39">
        <v>1</v>
      </c>
      <c r="OL102" s="39"/>
      <c r="OM102" s="39" t="s">
        <v>3247</v>
      </c>
      <c r="ON102" s="39">
        <v>0</v>
      </c>
      <c r="OO102" s="39">
        <v>1</v>
      </c>
      <c r="OP102" s="39">
        <v>0</v>
      </c>
      <c r="OQ102" s="39">
        <v>0</v>
      </c>
      <c r="OR102" s="39">
        <v>0</v>
      </c>
      <c r="OS102" s="39">
        <v>0</v>
      </c>
      <c r="OT102" s="39">
        <v>0</v>
      </c>
      <c r="OU102" s="39">
        <v>0</v>
      </c>
      <c r="OV102" s="39">
        <v>0</v>
      </c>
      <c r="OW102" s="39">
        <v>0</v>
      </c>
      <c r="OX102" s="39"/>
      <c r="OY102" s="39"/>
      <c r="OZ102" s="39" t="s">
        <v>1241</v>
      </c>
      <c r="PA102" s="39">
        <v>0</v>
      </c>
      <c r="PB102" s="39">
        <v>0</v>
      </c>
      <c r="PC102" s="39">
        <v>0</v>
      </c>
      <c r="PD102" s="39">
        <v>0</v>
      </c>
      <c r="PE102" s="39">
        <v>1</v>
      </c>
      <c r="PF102" s="39">
        <v>0</v>
      </c>
      <c r="PG102" s="39">
        <v>0</v>
      </c>
      <c r="PH102" s="39"/>
      <c r="PI102" s="39">
        <v>9</v>
      </c>
      <c r="PJ102" s="39" t="s">
        <v>2435</v>
      </c>
      <c r="PK102" s="39">
        <v>0</v>
      </c>
      <c r="PL102" s="39">
        <v>0</v>
      </c>
      <c r="PM102" s="39">
        <v>0</v>
      </c>
      <c r="PN102" s="39">
        <v>0</v>
      </c>
      <c r="PO102" s="39">
        <v>0</v>
      </c>
      <c r="PP102" s="39">
        <v>0</v>
      </c>
      <c r="PQ102" s="39">
        <v>0</v>
      </c>
      <c r="PR102" s="39">
        <v>0</v>
      </c>
      <c r="PS102" s="39">
        <v>1</v>
      </c>
      <c r="PT102" s="39"/>
      <c r="PU102" s="39"/>
      <c r="PV102" s="39"/>
      <c r="PW102" s="39">
        <v>0</v>
      </c>
      <c r="PX102" s="39"/>
      <c r="PY102" s="39"/>
      <c r="PZ102" s="39" t="s">
        <v>383</v>
      </c>
      <c r="QA102" s="39" t="s">
        <v>2943</v>
      </c>
      <c r="QB102" s="39"/>
      <c r="QC102" s="39"/>
      <c r="QD102" s="39">
        <v>6</v>
      </c>
      <c r="QE102" s="39">
        <v>0</v>
      </c>
      <c r="QF102" s="39">
        <v>0</v>
      </c>
      <c r="QG102" s="39">
        <v>0</v>
      </c>
      <c r="QH102" s="39">
        <v>0</v>
      </c>
      <c r="QI102" s="39">
        <v>0</v>
      </c>
      <c r="QJ102" s="39">
        <v>1</v>
      </c>
      <c r="QK102" s="39">
        <v>0</v>
      </c>
      <c r="QL102" s="39"/>
      <c r="QM102" s="39" t="s">
        <v>2435</v>
      </c>
      <c r="QN102" s="39">
        <v>0</v>
      </c>
      <c r="QO102" s="39">
        <v>0</v>
      </c>
      <c r="QP102" s="39">
        <v>0</v>
      </c>
      <c r="QQ102" s="39">
        <v>1</v>
      </c>
      <c r="QR102" s="39">
        <v>0</v>
      </c>
      <c r="QS102" s="39"/>
      <c r="QT102" s="39" t="s">
        <v>2435</v>
      </c>
      <c r="QU102" s="39">
        <v>0</v>
      </c>
      <c r="QV102" s="39">
        <v>0</v>
      </c>
      <c r="QW102" s="39">
        <v>0</v>
      </c>
      <c r="QX102" s="39">
        <v>0</v>
      </c>
      <c r="QY102" s="39">
        <v>0</v>
      </c>
      <c r="QZ102" s="39">
        <v>1</v>
      </c>
      <c r="RA102" s="39">
        <v>0</v>
      </c>
      <c r="RB102" s="39"/>
      <c r="RC102" s="39">
        <v>0</v>
      </c>
      <c r="RD102" s="39">
        <v>0</v>
      </c>
      <c r="RE102" s="39">
        <v>0</v>
      </c>
      <c r="RF102" s="39"/>
      <c r="RG102" s="39">
        <v>0</v>
      </c>
      <c r="RH102" s="39">
        <v>0</v>
      </c>
      <c r="RI102" s="39"/>
      <c r="RJ102" s="39">
        <v>0</v>
      </c>
      <c r="RK102" s="39">
        <v>0</v>
      </c>
      <c r="RL102" s="39"/>
      <c r="RM102" s="39">
        <v>0</v>
      </c>
      <c r="RN102" s="39">
        <v>0</v>
      </c>
      <c r="RO102" s="39"/>
      <c r="RP102" s="39">
        <v>0</v>
      </c>
      <c r="RQ102" s="39"/>
      <c r="RR102" s="39" t="s">
        <v>1979</v>
      </c>
      <c r="RS102" s="39">
        <v>0</v>
      </c>
      <c r="RT102" s="39">
        <v>0</v>
      </c>
      <c r="RU102" s="39">
        <v>0</v>
      </c>
      <c r="RV102" s="39">
        <v>0</v>
      </c>
      <c r="RW102" s="39">
        <v>0</v>
      </c>
      <c r="RX102" s="39">
        <v>0</v>
      </c>
      <c r="RY102" s="39">
        <v>0</v>
      </c>
      <c r="RZ102" s="39">
        <v>0</v>
      </c>
      <c r="SA102" s="39">
        <v>0</v>
      </c>
      <c r="SB102" s="39">
        <v>0</v>
      </c>
      <c r="SC102" s="39">
        <v>0</v>
      </c>
      <c r="SD102" s="39">
        <v>0</v>
      </c>
      <c r="SE102" s="39">
        <v>0</v>
      </c>
      <c r="SF102" s="39">
        <v>1</v>
      </c>
      <c r="SG102" s="39" t="s">
        <v>4711</v>
      </c>
      <c r="SH102" s="39" t="s">
        <v>4712</v>
      </c>
      <c r="SI102" s="39" t="s">
        <v>2435</v>
      </c>
      <c r="SJ102" s="39">
        <v>0</v>
      </c>
      <c r="SK102" s="39">
        <v>0</v>
      </c>
      <c r="SL102" s="39">
        <v>0</v>
      </c>
      <c r="SM102" s="39">
        <v>0</v>
      </c>
      <c r="SN102" s="39">
        <v>0</v>
      </c>
      <c r="SO102" s="39">
        <v>0</v>
      </c>
      <c r="SP102" s="39">
        <v>0</v>
      </c>
      <c r="SQ102" s="39">
        <v>0</v>
      </c>
      <c r="SR102" s="39">
        <v>0</v>
      </c>
      <c r="SS102" s="39">
        <v>1</v>
      </c>
      <c r="ST102" s="39"/>
      <c r="SU102" s="39" t="s">
        <v>2447</v>
      </c>
      <c r="SV102" s="39">
        <v>1</v>
      </c>
      <c r="SW102" s="39">
        <v>0</v>
      </c>
      <c r="SX102" s="39">
        <v>0</v>
      </c>
      <c r="SY102" s="39">
        <v>0</v>
      </c>
      <c r="SZ102" s="39">
        <v>0</v>
      </c>
      <c r="TA102" s="39"/>
      <c r="TB102" s="39"/>
      <c r="TC102" s="39"/>
      <c r="TD102" s="39">
        <v>0</v>
      </c>
      <c r="TE102" s="39"/>
      <c r="TF102" s="39">
        <v>0</v>
      </c>
      <c r="TG102" s="39"/>
      <c r="TH102" s="39" t="s">
        <v>2435</v>
      </c>
      <c r="TI102" s="39">
        <v>0</v>
      </c>
      <c r="TJ102" s="39">
        <v>0</v>
      </c>
      <c r="TK102" s="39">
        <v>0</v>
      </c>
      <c r="TL102" s="39">
        <v>0</v>
      </c>
      <c r="TM102" s="39">
        <v>0</v>
      </c>
      <c r="TN102" s="39">
        <v>0</v>
      </c>
      <c r="TO102" s="39">
        <v>0</v>
      </c>
      <c r="TP102" s="39">
        <v>1</v>
      </c>
      <c r="TQ102" s="39"/>
      <c r="TR102" s="39">
        <v>0</v>
      </c>
      <c r="TS102" s="39" t="s">
        <v>383</v>
      </c>
      <c r="TT102" s="39" t="s">
        <v>383</v>
      </c>
      <c r="TU102" s="39" t="s">
        <v>383</v>
      </c>
      <c r="TV102" s="39" t="s">
        <v>383</v>
      </c>
      <c r="TW102" s="39" t="s">
        <v>383</v>
      </c>
      <c r="TX102" s="39" t="s">
        <v>383</v>
      </c>
      <c r="TY102" s="39" t="s">
        <v>383</v>
      </c>
      <c r="TZ102" s="39" t="s">
        <v>383</v>
      </c>
      <c r="UA102" s="39" t="s">
        <v>383</v>
      </c>
      <c r="UB102" s="39" t="s">
        <v>383</v>
      </c>
      <c r="UC102" s="39"/>
      <c r="UD102" s="39">
        <v>0</v>
      </c>
      <c r="UE102" s="39" t="s">
        <v>383</v>
      </c>
      <c r="UF102" s="39" t="s">
        <v>383</v>
      </c>
      <c r="UG102" s="39" t="s">
        <v>383</v>
      </c>
      <c r="UH102" s="39" t="s">
        <v>383</v>
      </c>
      <c r="UI102" s="39" t="s">
        <v>383</v>
      </c>
      <c r="UJ102" s="39" t="s">
        <v>383</v>
      </c>
      <c r="UK102" s="39" t="s">
        <v>383</v>
      </c>
      <c r="UL102" s="39" t="s">
        <v>383</v>
      </c>
      <c r="UM102" s="39" t="s">
        <v>383</v>
      </c>
      <c r="UN102" s="39" t="s">
        <v>383</v>
      </c>
      <c r="UO102" s="39" t="s">
        <v>383</v>
      </c>
      <c r="UP102" s="39" t="s">
        <v>383</v>
      </c>
      <c r="UQ102" s="39" t="s">
        <v>383</v>
      </c>
      <c r="UR102" s="39" t="s">
        <v>383</v>
      </c>
      <c r="US102" s="39" t="s">
        <v>383</v>
      </c>
      <c r="UT102" s="39" t="s">
        <v>383</v>
      </c>
      <c r="UU102" s="39" t="s">
        <v>383</v>
      </c>
      <c r="UV102" s="39" t="s">
        <v>383</v>
      </c>
      <c r="UW102" s="39" t="s">
        <v>383</v>
      </c>
      <c r="UX102" s="39" t="s">
        <v>383</v>
      </c>
      <c r="UY102" s="39" t="s">
        <v>383</v>
      </c>
      <c r="UZ102" s="39" t="s">
        <v>383</v>
      </c>
      <c r="VA102" s="39">
        <v>0</v>
      </c>
      <c r="VB102" s="39" t="s">
        <v>383</v>
      </c>
      <c r="VC102" s="39" t="s">
        <v>383</v>
      </c>
      <c r="VD102" s="39" t="s">
        <v>383</v>
      </c>
      <c r="VE102" s="39" t="s">
        <v>383</v>
      </c>
      <c r="VF102" s="39" t="s">
        <v>383</v>
      </c>
      <c r="VG102" s="39" t="s">
        <v>383</v>
      </c>
      <c r="VH102" s="39"/>
      <c r="VI102" s="39">
        <v>0</v>
      </c>
      <c r="VJ102" s="39" t="s">
        <v>383</v>
      </c>
      <c r="VK102" s="39" t="s">
        <v>383</v>
      </c>
      <c r="VL102" s="39" t="s">
        <v>383</v>
      </c>
      <c r="VM102" s="39" t="s">
        <v>383</v>
      </c>
      <c r="VN102" s="39" t="s">
        <v>383</v>
      </c>
      <c r="VO102" s="39" t="s">
        <v>383</v>
      </c>
      <c r="VP102" s="39" t="s">
        <v>383</v>
      </c>
      <c r="VQ102" s="39" t="s">
        <v>383</v>
      </c>
      <c r="VR102" s="39" t="s">
        <v>383</v>
      </c>
      <c r="VS102" s="39" t="s">
        <v>383</v>
      </c>
      <c r="VT102" s="39" t="s">
        <v>383</v>
      </c>
      <c r="VU102" s="39" t="s">
        <v>383</v>
      </c>
      <c r="VV102" s="39"/>
      <c r="VW102" s="39" t="s">
        <v>2720</v>
      </c>
      <c r="VX102" s="39">
        <v>0</v>
      </c>
      <c r="VY102" s="39">
        <v>1</v>
      </c>
      <c r="VZ102" s="39">
        <v>0</v>
      </c>
      <c r="WA102" s="39">
        <v>0</v>
      </c>
      <c r="WB102" s="39">
        <v>0</v>
      </c>
      <c r="WC102" s="39">
        <v>0</v>
      </c>
      <c r="WD102" s="39">
        <v>0</v>
      </c>
      <c r="WE102" s="39">
        <v>0</v>
      </c>
      <c r="WF102" s="39">
        <v>0</v>
      </c>
      <c r="WG102" s="39">
        <v>0</v>
      </c>
      <c r="WH102" s="39">
        <v>0</v>
      </c>
      <c r="WI102" s="39">
        <v>0</v>
      </c>
      <c r="WJ102" s="39">
        <v>0</v>
      </c>
      <c r="WK102" s="39">
        <v>0</v>
      </c>
      <c r="WL102" s="39"/>
      <c r="WM102" s="39"/>
      <c r="WN102" s="39"/>
      <c r="WO102" s="39">
        <f t="shared" si="9"/>
        <v>1</v>
      </c>
      <c r="WP102" s="39" t="s">
        <v>2681</v>
      </c>
      <c r="WQ102" s="39"/>
      <c r="WR102" s="39" t="s">
        <v>2435</v>
      </c>
      <c r="WS102" s="39">
        <v>0</v>
      </c>
      <c r="WT102" s="39">
        <v>0</v>
      </c>
      <c r="WU102" s="39">
        <v>0</v>
      </c>
      <c r="WV102" s="39">
        <v>0</v>
      </c>
      <c r="WW102" s="39">
        <v>0</v>
      </c>
      <c r="WX102" s="39">
        <v>0</v>
      </c>
      <c r="WY102" s="39">
        <v>0</v>
      </c>
      <c r="WZ102" s="39">
        <v>0</v>
      </c>
      <c r="XA102" s="39">
        <v>0</v>
      </c>
      <c r="XB102" s="39">
        <v>1</v>
      </c>
      <c r="XC102" s="39">
        <v>0</v>
      </c>
      <c r="XD102" s="39"/>
      <c r="XE102" s="39"/>
      <c r="XF102" s="39">
        <f t="shared" si="11"/>
        <v>0</v>
      </c>
      <c r="XG102" s="39" t="s">
        <v>2447</v>
      </c>
      <c r="XH102" s="39">
        <v>1</v>
      </c>
      <c r="XI102" s="39">
        <v>0</v>
      </c>
      <c r="XJ102" s="39">
        <v>0</v>
      </c>
      <c r="XK102" s="39">
        <v>0</v>
      </c>
      <c r="XL102" s="39">
        <v>0</v>
      </c>
      <c r="XM102" s="39"/>
      <c r="XN102" s="39"/>
      <c r="XO102" s="57" t="e">
        <f>SUM(XF102+WO102+VA102+UD102+TR102+TD102+#REF!)</f>
        <v>#REF!</v>
      </c>
      <c r="XP102" s="57">
        <v>1</v>
      </c>
      <c r="XQ102" s="56">
        <v>0</v>
      </c>
    </row>
    <row r="103" spans="1:641" ht="15" customHeight="1" x14ac:dyDescent="0.2">
      <c r="A103" s="39" t="s">
        <v>383</v>
      </c>
      <c r="B103" s="39" t="s">
        <v>1576</v>
      </c>
      <c r="C103" s="52" t="s">
        <v>1638</v>
      </c>
      <c r="D103" s="39" t="s">
        <v>2722</v>
      </c>
      <c r="E103" s="52" t="s">
        <v>4627</v>
      </c>
      <c r="F103" s="52" t="s">
        <v>4713</v>
      </c>
      <c r="G103" s="79">
        <v>9.1646450000000002</v>
      </c>
      <c r="H103" s="79">
        <v>-79.207972999999996</v>
      </c>
      <c r="I103" s="52">
        <v>9.1640149999999991</v>
      </c>
      <c r="J103" s="52">
        <v>-79.207863000000003</v>
      </c>
      <c r="K103" s="79">
        <v>-79.207972999999996</v>
      </c>
      <c r="L103" s="80">
        <v>-92</v>
      </c>
      <c r="M103" s="40">
        <v>21.5</v>
      </c>
      <c r="N103" s="39"/>
      <c r="O103" s="41">
        <v>3</v>
      </c>
      <c r="P103" s="39" t="s">
        <v>4714</v>
      </c>
      <c r="Q103" s="39">
        <v>1</v>
      </c>
      <c r="R103" s="41">
        <v>23</v>
      </c>
      <c r="S103" s="39">
        <v>3</v>
      </c>
      <c r="T103" s="39">
        <v>2</v>
      </c>
      <c r="U103" s="39" t="s">
        <v>2454</v>
      </c>
      <c r="V103" s="39" t="s">
        <v>2455</v>
      </c>
      <c r="W103" s="39" t="s">
        <v>383</v>
      </c>
      <c r="X103" s="39" t="s">
        <v>383</v>
      </c>
      <c r="Y103" s="39" t="s">
        <v>4715</v>
      </c>
      <c r="Z103" s="39">
        <v>0</v>
      </c>
      <c r="AA103" s="39">
        <v>0</v>
      </c>
      <c r="AB103" s="39">
        <v>0</v>
      </c>
      <c r="AC103" s="39">
        <v>0</v>
      </c>
      <c r="AD103" s="39">
        <v>0</v>
      </c>
      <c r="AE103" s="39">
        <v>0</v>
      </c>
      <c r="AF103" s="39">
        <v>1</v>
      </c>
      <c r="AG103" s="39" t="s">
        <v>2401</v>
      </c>
      <c r="AH103" s="39" t="s">
        <v>383</v>
      </c>
      <c r="AI103" s="39">
        <v>0</v>
      </c>
      <c r="AJ103" s="39">
        <v>0</v>
      </c>
      <c r="AK103" s="39">
        <v>0</v>
      </c>
      <c r="AL103" s="39">
        <v>1</v>
      </c>
      <c r="AM103" s="39">
        <v>0</v>
      </c>
      <c r="AN103" s="39">
        <v>0</v>
      </c>
      <c r="AO103" s="39">
        <v>0</v>
      </c>
      <c r="AP103" s="39" t="s">
        <v>2600</v>
      </c>
      <c r="AQ103" s="39">
        <v>0</v>
      </c>
      <c r="AR103" s="39"/>
      <c r="AS103" s="39">
        <v>1</v>
      </c>
      <c r="AT103" s="39">
        <v>18</v>
      </c>
      <c r="AU103" s="39">
        <v>3</v>
      </c>
      <c r="AV103" s="39"/>
      <c r="AW103" s="39">
        <v>4</v>
      </c>
      <c r="AX103" s="39" t="s">
        <v>383</v>
      </c>
      <c r="AY103" s="39">
        <v>0</v>
      </c>
      <c r="AZ103" s="39">
        <v>0</v>
      </c>
      <c r="BA103" s="39">
        <v>0</v>
      </c>
      <c r="BB103" s="39">
        <v>1</v>
      </c>
      <c r="BC103" s="39" t="s">
        <v>2826</v>
      </c>
      <c r="BD103" s="39">
        <v>2</v>
      </c>
      <c r="BE103" s="39" t="s">
        <v>383</v>
      </c>
      <c r="BF103" s="39">
        <v>0</v>
      </c>
      <c r="BG103" s="39">
        <v>1</v>
      </c>
      <c r="BH103" s="39">
        <v>0</v>
      </c>
      <c r="BI103" s="39">
        <v>0</v>
      </c>
      <c r="BJ103" s="39"/>
      <c r="BK103" s="39">
        <v>3</v>
      </c>
      <c r="BL103" s="39">
        <v>1</v>
      </c>
      <c r="BM103" s="64" t="s">
        <v>383</v>
      </c>
      <c r="BN103" s="39">
        <v>1</v>
      </c>
      <c r="BO103" s="39">
        <v>0</v>
      </c>
      <c r="BP103" s="39">
        <v>0</v>
      </c>
      <c r="BQ103" s="39">
        <v>0</v>
      </c>
      <c r="BR103" s="39">
        <v>0</v>
      </c>
      <c r="BS103" s="39">
        <v>0</v>
      </c>
      <c r="BT103" s="39">
        <v>0</v>
      </c>
      <c r="BU103" s="39"/>
      <c r="BV103" s="39">
        <v>3</v>
      </c>
      <c r="BW103" s="39">
        <v>3</v>
      </c>
      <c r="BX103" s="39"/>
      <c r="BY103" s="39">
        <v>0</v>
      </c>
      <c r="BZ103" s="39">
        <v>0</v>
      </c>
      <c r="CA103" s="39">
        <v>1</v>
      </c>
      <c r="CB103" s="39">
        <v>0</v>
      </c>
      <c r="CC103" s="39"/>
      <c r="CD103" s="39">
        <v>3</v>
      </c>
      <c r="CE103" s="39">
        <v>0</v>
      </c>
      <c r="CF103" s="39"/>
      <c r="CG103" s="39">
        <v>2</v>
      </c>
      <c r="CH103" s="39"/>
      <c r="CI103" s="39">
        <v>3</v>
      </c>
      <c r="CJ103" s="39">
        <v>3</v>
      </c>
      <c r="CK103" s="39"/>
      <c r="CL103" s="39" t="s">
        <v>2404</v>
      </c>
      <c r="CM103" s="39"/>
      <c r="CN103" s="39">
        <v>1</v>
      </c>
      <c r="CO103" s="39">
        <v>1</v>
      </c>
      <c r="CP103" s="39">
        <v>1</v>
      </c>
      <c r="CQ103" s="39"/>
      <c r="CR103" s="39">
        <v>0</v>
      </c>
      <c r="CS103" s="39"/>
      <c r="CT103" s="39">
        <v>0</v>
      </c>
      <c r="CU103" s="39">
        <v>0</v>
      </c>
      <c r="CV103" s="39">
        <v>0</v>
      </c>
      <c r="CW103" s="39"/>
      <c r="CX103" s="39">
        <v>0</v>
      </c>
      <c r="CY103" s="39">
        <v>0</v>
      </c>
      <c r="CZ103" s="39"/>
      <c r="DA103" s="39">
        <v>0</v>
      </c>
      <c r="DB103" s="39"/>
      <c r="DC103" s="39">
        <v>0</v>
      </c>
      <c r="DD103" s="39"/>
      <c r="DE103" s="39">
        <v>0</v>
      </c>
      <c r="DF103" s="39"/>
      <c r="DG103" s="39">
        <v>1</v>
      </c>
      <c r="DH103" s="39">
        <v>1</v>
      </c>
      <c r="DI103" s="39">
        <v>0</v>
      </c>
      <c r="DJ103" s="39"/>
      <c r="DK103" s="39"/>
      <c r="DL103" s="39">
        <v>0</v>
      </c>
      <c r="DM103" s="39"/>
      <c r="DN103" s="39">
        <v>0</v>
      </c>
      <c r="DO103" s="39"/>
      <c r="DP103" s="39">
        <v>0</v>
      </c>
      <c r="DQ103" s="39"/>
      <c r="DR103" s="39">
        <v>1</v>
      </c>
      <c r="DS103" s="39">
        <v>1</v>
      </c>
      <c r="DT103" s="39">
        <v>0</v>
      </c>
      <c r="DU103" s="39"/>
      <c r="DV103" s="39">
        <v>0</v>
      </c>
      <c r="DW103" s="39"/>
      <c r="DX103" s="39">
        <v>0</v>
      </c>
      <c r="DY103" s="39"/>
      <c r="DZ103" s="39">
        <v>1</v>
      </c>
      <c r="EA103" s="39" t="s">
        <v>3155</v>
      </c>
      <c r="EB103" s="39">
        <v>1</v>
      </c>
      <c r="EC103" s="39">
        <v>1</v>
      </c>
      <c r="ED103" s="39" t="s">
        <v>4716</v>
      </c>
      <c r="EE103" s="39" t="s">
        <v>4717</v>
      </c>
      <c r="EF103" s="39">
        <v>0</v>
      </c>
      <c r="EG103" s="39"/>
      <c r="EH103" s="39">
        <v>1</v>
      </c>
      <c r="EI103" s="39" t="s">
        <v>2498</v>
      </c>
      <c r="EJ103" s="39" t="s">
        <v>2498</v>
      </c>
      <c r="EK103" s="39" t="s">
        <v>2410</v>
      </c>
      <c r="EL103" s="39" t="s">
        <v>4718</v>
      </c>
      <c r="EM103" s="39" t="s">
        <v>2464</v>
      </c>
      <c r="EN103" s="39">
        <v>0</v>
      </c>
      <c r="EO103" s="39">
        <v>1</v>
      </c>
      <c r="EP103" s="39" t="s">
        <v>2498</v>
      </c>
      <c r="EQ103" s="39" t="s">
        <v>2498</v>
      </c>
      <c r="ER103" s="39" t="s">
        <v>2466</v>
      </c>
      <c r="ES103" s="39" t="s">
        <v>2500</v>
      </c>
      <c r="ET103" s="39" t="s">
        <v>2469</v>
      </c>
      <c r="EU103" s="39">
        <v>0</v>
      </c>
      <c r="EV103" s="39">
        <v>0</v>
      </c>
      <c r="EW103" s="39" t="s">
        <v>383</v>
      </c>
      <c r="EX103" s="39" t="s">
        <v>383</v>
      </c>
      <c r="EY103" s="39" t="s">
        <v>383</v>
      </c>
      <c r="EZ103" s="39" t="s">
        <v>383</v>
      </c>
      <c r="FA103" s="39" t="s">
        <v>383</v>
      </c>
      <c r="FB103" s="39" t="s">
        <v>383</v>
      </c>
      <c r="FC103" s="39">
        <v>0</v>
      </c>
      <c r="FD103" s="39" t="s">
        <v>383</v>
      </c>
      <c r="FE103" s="39" t="s">
        <v>383</v>
      </c>
      <c r="FF103" s="39" t="s">
        <v>383</v>
      </c>
      <c r="FG103" s="39" t="s">
        <v>383</v>
      </c>
      <c r="FH103" s="39" t="s">
        <v>383</v>
      </c>
      <c r="FI103" s="39" t="s">
        <v>383</v>
      </c>
      <c r="FJ103" s="39">
        <v>1</v>
      </c>
      <c r="FK103" s="39" t="s">
        <v>2498</v>
      </c>
      <c r="FL103" s="39" t="s">
        <v>2498</v>
      </c>
      <c r="FM103" s="39" t="s">
        <v>2466</v>
      </c>
      <c r="FN103" s="39" t="s">
        <v>2500</v>
      </c>
      <c r="FO103" s="39" t="s">
        <v>2469</v>
      </c>
      <c r="FP103" s="39">
        <v>0</v>
      </c>
      <c r="FQ103" s="39">
        <v>1</v>
      </c>
      <c r="FR103" s="39" t="s">
        <v>2409</v>
      </c>
      <c r="FS103" s="39" t="s">
        <v>2409</v>
      </c>
      <c r="FT103" s="39" t="s">
        <v>2462</v>
      </c>
      <c r="FU103" s="39" t="s">
        <v>2500</v>
      </c>
      <c r="FV103" s="39" t="s">
        <v>2469</v>
      </c>
      <c r="FW103" s="39">
        <v>0</v>
      </c>
      <c r="FX103" s="39">
        <v>0</v>
      </c>
      <c r="FY103" s="39" t="s">
        <v>383</v>
      </c>
      <c r="FZ103" s="39" t="s">
        <v>383</v>
      </c>
      <c r="GA103" s="39" t="s">
        <v>383</v>
      </c>
      <c r="GB103" s="39" t="s">
        <v>383</v>
      </c>
      <c r="GC103" s="39" t="s">
        <v>383</v>
      </c>
      <c r="GD103" s="39" t="s">
        <v>383</v>
      </c>
      <c r="GE103" s="39">
        <v>1</v>
      </c>
      <c r="GF103" s="39" t="s">
        <v>2412</v>
      </c>
      <c r="GG103" s="39" t="s">
        <v>2413</v>
      </c>
      <c r="GH103" s="39" t="s">
        <v>2466</v>
      </c>
      <c r="GI103" s="39" t="s">
        <v>2500</v>
      </c>
      <c r="GJ103" s="39" t="s">
        <v>2469</v>
      </c>
      <c r="GK103" s="39">
        <v>0</v>
      </c>
      <c r="GL103" s="39" t="s">
        <v>383</v>
      </c>
      <c r="GM103" s="39" t="s">
        <v>383</v>
      </c>
      <c r="GN103" s="39" t="s">
        <v>383</v>
      </c>
      <c r="GO103" s="39" t="s">
        <v>383</v>
      </c>
      <c r="GP103" s="39" t="s">
        <v>383</v>
      </c>
      <c r="GQ103" s="39" t="s">
        <v>383</v>
      </c>
      <c r="GR103" s="39" t="s">
        <v>383</v>
      </c>
      <c r="GS103" s="39" t="s">
        <v>383</v>
      </c>
      <c r="GT103" s="39">
        <v>1</v>
      </c>
      <c r="GU103" s="39">
        <v>10</v>
      </c>
      <c r="GV103" s="39"/>
      <c r="GW103" s="39">
        <v>1</v>
      </c>
      <c r="GX103" s="39">
        <v>10</v>
      </c>
      <c r="GY103" s="39" t="s">
        <v>4719</v>
      </c>
      <c r="GZ103" s="39">
        <v>0</v>
      </c>
      <c r="HA103" s="39" t="s">
        <v>383</v>
      </c>
      <c r="HB103" s="39"/>
      <c r="HC103" s="39">
        <v>1</v>
      </c>
      <c r="HD103" s="39">
        <v>10</v>
      </c>
      <c r="HE103" s="39"/>
      <c r="HF103" s="39">
        <v>1</v>
      </c>
      <c r="HG103" s="39" t="s">
        <v>383</v>
      </c>
      <c r="HH103" s="39"/>
      <c r="HI103" s="39">
        <v>0</v>
      </c>
      <c r="HJ103" s="39" t="s">
        <v>383</v>
      </c>
      <c r="HK103" s="39"/>
      <c r="HL103" s="39">
        <v>0</v>
      </c>
      <c r="HM103" s="39" t="s">
        <v>383</v>
      </c>
      <c r="HN103" s="39"/>
      <c r="HO103" s="39">
        <v>0</v>
      </c>
      <c r="HP103" s="39" t="s">
        <v>383</v>
      </c>
      <c r="HQ103" s="39">
        <v>0</v>
      </c>
      <c r="HR103" s="39" t="s">
        <v>383</v>
      </c>
      <c r="HS103" s="39">
        <v>0</v>
      </c>
      <c r="HT103" s="39"/>
      <c r="HU103" s="39" t="s">
        <v>383</v>
      </c>
      <c r="HV103" s="39" t="s">
        <v>383</v>
      </c>
      <c r="HW103" s="39"/>
      <c r="HX103" s="39" t="s">
        <v>383</v>
      </c>
      <c r="HY103" s="39" t="s">
        <v>2417</v>
      </c>
      <c r="HZ103" s="39"/>
      <c r="IA103" s="39" t="s">
        <v>1734</v>
      </c>
      <c r="IB103" s="39"/>
      <c r="IC103" s="39">
        <v>0</v>
      </c>
      <c r="ID103" s="39">
        <v>0</v>
      </c>
      <c r="IE103" s="39" t="s">
        <v>383</v>
      </c>
      <c r="IF103" s="39" t="s">
        <v>383</v>
      </c>
      <c r="IG103" s="39">
        <v>1</v>
      </c>
      <c r="IH103" s="39">
        <v>15</v>
      </c>
      <c r="II103" s="39">
        <v>0</v>
      </c>
      <c r="IJ103" s="39">
        <v>0</v>
      </c>
      <c r="IK103" s="39" t="s">
        <v>383</v>
      </c>
      <c r="IL103" s="39">
        <v>0</v>
      </c>
      <c r="IM103" s="39">
        <v>0</v>
      </c>
      <c r="IN103" s="39" t="s">
        <v>383</v>
      </c>
      <c r="IO103" s="39" t="s">
        <v>383</v>
      </c>
      <c r="IP103" s="39" t="s">
        <v>383</v>
      </c>
      <c r="IQ103" s="39">
        <v>0</v>
      </c>
      <c r="IR103" s="39">
        <v>0</v>
      </c>
      <c r="IS103" s="39" t="s">
        <v>383</v>
      </c>
      <c r="IT103" s="39" t="s">
        <v>383</v>
      </c>
      <c r="IU103" s="39" t="s">
        <v>383</v>
      </c>
      <c r="IV103" s="39">
        <v>0</v>
      </c>
      <c r="IW103" s="39">
        <v>0</v>
      </c>
      <c r="IX103" s="39" t="s">
        <v>383</v>
      </c>
      <c r="IY103" s="39" t="s">
        <v>383</v>
      </c>
      <c r="IZ103" s="39" t="s">
        <v>383</v>
      </c>
      <c r="JA103" s="39">
        <v>0</v>
      </c>
      <c r="JB103" s="39">
        <v>0</v>
      </c>
      <c r="JC103" s="39" t="s">
        <v>383</v>
      </c>
      <c r="JD103" s="39" t="s">
        <v>383</v>
      </c>
      <c r="JE103" s="39" t="s">
        <v>383</v>
      </c>
      <c r="JF103" s="39">
        <v>0</v>
      </c>
      <c r="JG103" s="39">
        <v>0</v>
      </c>
      <c r="JH103" s="39" t="s">
        <v>383</v>
      </c>
      <c r="JI103" s="39" t="s">
        <v>383</v>
      </c>
      <c r="JJ103" s="39">
        <v>0</v>
      </c>
      <c r="JK103" s="39">
        <v>0</v>
      </c>
      <c r="JL103" s="39" t="s">
        <v>383</v>
      </c>
      <c r="JM103" s="39" t="s">
        <v>383</v>
      </c>
      <c r="JN103" s="39" t="s">
        <v>2418</v>
      </c>
      <c r="JO103" s="39">
        <v>1</v>
      </c>
      <c r="JP103" s="39">
        <v>2</v>
      </c>
      <c r="JQ103" s="39">
        <v>2</v>
      </c>
      <c r="JR103" s="39">
        <v>1</v>
      </c>
      <c r="JS103" s="39">
        <v>1</v>
      </c>
      <c r="JT103" s="39">
        <v>0</v>
      </c>
      <c r="JU103" s="39">
        <v>0</v>
      </c>
      <c r="JV103" s="39">
        <v>1</v>
      </c>
      <c r="JW103" s="39">
        <v>1</v>
      </c>
      <c r="JX103" s="39">
        <v>0</v>
      </c>
      <c r="JY103" s="39">
        <v>0</v>
      </c>
      <c r="JZ103" s="39">
        <v>2</v>
      </c>
      <c r="KA103" s="39">
        <v>2</v>
      </c>
      <c r="KB103" s="39">
        <v>1</v>
      </c>
      <c r="KC103" s="39">
        <v>1</v>
      </c>
      <c r="KD103" s="39">
        <v>1</v>
      </c>
      <c r="KE103" s="39">
        <v>1</v>
      </c>
      <c r="KF103" s="39">
        <v>10</v>
      </c>
      <c r="KG103" s="39"/>
      <c r="KH103" s="39">
        <v>0.4</v>
      </c>
      <c r="KI103" s="39">
        <v>10</v>
      </c>
      <c r="KJ103" s="39"/>
      <c r="KK103" s="39">
        <v>0</v>
      </c>
      <c r="KL103" s="39"/>
      <c r="KM103" s="39"/>
      <c r="KN103" s="39">
        <v>0</v>
      </c>
      <c r="KO103" s="39"/>
      <c r="KP103" s="39"/>
      <c r="KQ103" s="39">
        <v>1</v>
      </c>
      <c r="KR103" s="39">
        <v>10</v>
      </c>
      <c r="KS103" s="39" t="s">
        <v>2473</v>
      </c>
      <c r="KT103" s="39" t="s">
        <v>2068</v>
      </c>
      <c r="KU103" s="39">
        <v>0</v>
      </c>
      <c r="KV103" s="39">
        <v>0</v>
      </c>
      <c r="KW103" s="39">
        <v>0</v>
      </c>
      <c r="KX103" s="39">
        <v>0</v>
      </c>
      <c r="KY103" s="39">
        <v>0</v>
      </c>
      <c r="KZ103" s="39">
        <v>0</v>
      </c>
      <c r="LA103" s="39">
        <v>0</v>
      </c>
      <c r="LB103" s="39">
        <v>0</v>
      </c>
      <c r="LC103" s="39">
        <v>1</v>
      </c>
      <c r="LD103" s="39" t="s">
        <v>4720</v>
      </c>
      <c r="LE103" s="39">
        <v>2</v>
      </c>
      <c r="LF103" s="39">
        <v>0</v>
      </c>
      <c r="LG103" s="39">
        <v>1</v>
      </c>
      <c r="LH103" s="39">
        <v>0</v>
      </c>
      <c r="LI103" s="39">
        <v>0</v>
      </c>
      <c r="LJ103" s="39" t="s">
        <v>4721</v>
      </c>
      <c r="LK103" s="39" t="s">
        <v>4019</v>
      </c>
      <c r="LL103" s="39">
        <v>0</v>
      </c>
      <c r="LM103" s="39">
        <v>0</v>
      </c>
      <c r="LN103" s="39">
        <v>0</v>
      </c>
      <c r="LO103" s="39">
        <v>1</v>
      </c>
      <c r="LP103" s="39">
        <v>0</v>
      </c>
      <c r="LQ103" s="39"/>
      <c r="LR103" s="39">
        <v>1</v>
      </c>
      <c r="LS103" s="39"/>
      <c r="LT103" s="39">
        <v>18</v>
      </c>
      <c r="LU103" s="39" t="s">
        <v>2671</v>
      </c>
      <c r="LV103" s="39">
        <v>1</v>
      </c>
      <c r="LW103" s="39">
        <v>0</v>
      </c>
      <c r="LX103" s="39">
        <v>0</v>
      </c>
      <c r="LY103" s="39"/>
      <c r="LZ103" s="39">
        <v>1</v>
      </c>
      <c r="MA103" s="39">
        <v>1</v>
      </c>
      <c r="MB103" s="39">
        <v>0</v>
      </c>
      <c r="MC103" s="39">
        <v>1</v>
      </c>
      <c r="MD103" s="39">
        <v>1</v>
      </c>
      <c r="ME103" s="39">
        <v>0</v>
      </c>
      <c r="MF103" s="39" t="s">
        <v>4722</v>
      </c>
      <c r="MG103" s="39">
        <v>0</v>
      </c>
      <c r="MH103" s="39"/>
      <c r="MI103" s="39">
        <v>0</v>
      </c>
      <c r="MJ103" s="39"/>
      <c r="MK103" s="39">
        <v>0</v>
      </c>
      <c r="ML103" s="39">
        <v>1</v>
      </c>
      <c r="MM103" s="39">
        <v>1</v>
      </c>
      <c r="MN103" s="39">
        <v>0</v>
      </c>
      <c r="MO103" s="39"/>
      <c r="MP103" s="39"/>
      <c r="MQ103" s="39">
        <v>0</v>
      </c>
      <c r="MR103" s="39">
        <v>0</v>
      </c>
      <c r="MS103" s="39"/>
      <c r="MT103" s="39"/>
      <c r="MU103" s="39"/>
      <c r="MV103" s="39">
        <v>1</v>
      </c>
      <c r="MW103" s="39" t="s">
        <v>2901</v>
      </c>
      <c r="MX103" s="39">
        <v>1</v>
      </c>
      <c r="MY103" s="39">
        <v>0</v>
      </c>
      <c r="MZ103" s="39">
        <v>1</v>
      </c>
      <c r="NA103" s="39">
        <v>0</v>
      </c>
      <c r="NB103" s="39">
        <v>0</v>
      </c>
      <c r="NC103" s="39">
        <v>0</v>
      </c>
      <c r="ND103" s="39">
        <v>0</v>
      </c>
      <c r="NE103" s="39">
        <v>0</v>
      </c>
      <c r="NF103" s="39">
        <v>0</v>
      </c>
      <c r="NG103" s="39"/>
      <c r="NH103" s="39" t="s">
        <v>3543</v>
      </c>
      <c r="NI103" s="39"/>
      <c r="NJ103" s="39" t="s">
        <v>2673</v>
      </c>
      <c r="NK103" s="39" t="s">
        <v>4723</v>
      </c>
      <c r="NL103" s="39" t="s">
        <v>2861</v>
      </c>
      <c r="NM103" s="39">
        <v>0</v>
      </c>
      <c r="NN103" s="39"/>
      <c r="NO103" s="39"/>
      <c r="NP103" s="39"/>
      <c r="NQ103" s="39"/>
      <c r="NR103" s="39"/>
      <c r="NS103" s="39"/>
      <c r="NT103" s="39"/>
      <c r="NU103" s="39"/>
      <c r="NV103" s="39"/>
      <c r="NW103" s="39">
        <v>0</v>
      </c>
      <c r="NX103" s="39"/>
      <c r="NY103" s="39">
        <v>0</v>
      </c>
      <c r="NZ103" s="39">
        <v>0</v>
      </c>
      <c r="OA103" s="39" t="s">
        <v>2760</v>
      </c>
      <c r="OB103" s="39">
        <v>0</v>
      </c>
      <c r="OC103" s="39">
        <v>0</v>
      </c>
      <c r="OD103" s="39">
        <v>0</v>
      </c>
      <c r="OE103" s="39">
        <v>0</v>
      </c>
      <c r="OF103" s="39">
        <v>0</v>
      </c>
      <c r="OG103" s="39">
        <v>0</v>
      </c>
      <c r="OH103" s="39">
        <v>1</v>
      </c>
      <c r="OI103" s="39">
        <v>0</v>
      </c>
      <c r="OJ103" s="39"/>
      <c r="OK103" s="39" t="s">
        <v>383</v>
      </c>
      <c r="OL103" s="39"/>
      <c r="OM103" s="39" t="s">
        <v>383</v>
      </c>
      <c r="ON103" s="39" t="s">
        <v>383</v>
      </c>
      <c r="OO103" s="39" t="s">
        <v>383</v>
      </c>
      <c r="OP103" s="39" t="s">
        <v>383</v>
      </c>
      <c r="OQ103" s="39" t="s">
        <v>383</v>
      </c>
      <c r="OR103" s="39" t="s">
        <v>383</v>
      </c>
      <c r="OS103" s="39" t="s">
        <v>383</v>
      </c>
      <c r="OT103" s="39" t="s">
        <v>383</v>
      </c>
      <c r="OU103" s="39" t="s">
        <v>383</v>
      </c>
      <c r="OV103" s="39" t="s">
        <v>383</v>
      </c>
      <c r="OW103" s="39" t="s">
        <v>383</v>
      </c>
      <c r="OX103" s="39"/>
      <c r="OY103" s="39"/>
      <c r="OZ103" s="39" t="s">
        <v>383</v>
      </c>
      <c r="PA103" s="39" t="s">
        <v>383</v>
      </c>
      <c r="PB103" s="39" t="s">
        <v>383</v>
      </c>
      <c r="PC103" s="39" t="s">
        <v>383</v>
      </c>
      <c r="PD103" s="39" t="s">
        <v>383</v>
      </c>
      <c r="PE103" s="39" t="s">
        <v>383</v>
      </c>
      <c r="PF103" s="39" t="s">
        <v>383</v>
      </c>
      <c r="PG103" s="39" t="s">
        <v>383</v>
      </c>
      <c r="PH103" s="39"/>
      <c r="PI103" s="39" t="s">
        <v>383</v>
      </c>
      <c r="PJ103" s="39" t="s">
        <v>383</v>
      </c>
      <c r="PK103" s="39" t="s">
        <v>383</v>
      </c>
      <c r="PL103" s="39" t="s">
        <v>383</v>
      </c>
      <c r="PM103" s="39" t="s">
        <v>383</v>
      </c>
      <c r="PN103" s="39" t="s">
        <v>383</v>
      </c>
      <c r="PO103" s="39" t="s">
        <v>383</v>
      </c>
      <c r="PP103" s="39" t="s">
        <v>383</v>
      </c>
      <c r="PQ103" s="39" t="s">
        <v>383</v>
      </c>
      <c r="PR103" s="39" t="s">
        <v>383</v>
      </c>
      <c r="PS103" s="39" t="s">
        <v>383</v>
      </c>
      <c r="PT103" s="39"/>
      <c r="PU103" s="39"/>
      <c r="PV103" s="39"/>
      <c r="PW103" s="39" t="s">
        <v>383</v>
      </c>
      <c r="PX103" s="39"/>
      <c r="PY103" s="39"/>
      <c r="PZ103" s="39" t="s">
        <v>383</v>
      </c>
      <c r="QA103" s="39" t="s">
        <v>383</v>
      </c>
      <c r="QB103" s="39"/>
      <c r="QC103" s="39"/>
      <c r="QD103" s="39" t="s">
        <v>383</v>
      </c>
      <c r="QE103" s="39" t="s">
        <v>383</v>
      </c>
      <c r="QF103" s="39" t="s">
        <v>383</v>
      </c>
      <c r="QG103" s="39" t="s">
        <v>383</v>
      </c>
      <c r="QH103" s="39" t="s">
        <v>383</v>
      </c>
      <c r="QI103" s="39" t="s">
        <v>383</v>
      </c>
      <c r="QJ103" s="39" t="s">
        <v>383</v>
      </c>
      <c r="QK103" s="39" t="s">
        <v>383</v>
      </c>
      <c r="QL103" s="39"/>
      <c r="QM103" s="39" t="s">
        <v>383</v>
      </c>
      <c r="QN103" s="39" t="s">
        <v>383</v>
      </c>
      <c r="QO103" s="39" t="s">
        <v>383</v>
      </c>
      <c r="QP103" s="39" t="s">
        <v>383</v>
      </c>
      <c r="QQ103" s="39" t="s">
        <v>383</v>
      </c>
      <c r="QR103" s="39" t="s">
        <v>383</v>
      </c>
      <c r="QS103" s="39"/>
      <c r="QT103" s="39" t="s">
        <v>383</v>
      </c>
      <c r="QU103" s="39" t="s">
        <v>383</v>
      </c>
      <c r="QV103" s="39" t="s">
        <v>383</v>
      </c>
      <c r="QW103" s="39" t="s">
        <v>383</v>
      </c>
      <c r="QX103" s="39" t="s">
        <v>383</v>
      </c>
      <c r="QY103" s="39" t="s">
        <v>383</v>
      </c>
      <c r="QZ103" s="39" t="s">
        <v>383</v>
      </c>
      <c r="RA103" s="39" t="s">
        <v>383</v>
      </c>
      <c r="RB103" s="39"/>
      <c r="RC103" s="39" t="s">
        <v>383</v>
      </c>
      <c r="RD103" s="39" t="s">
        <v>383</v>
      </c>
      <c r="RE103" s="39" t="s">
        <v>383</v>
      </c>
      <c r="RF103" s="39"/>
      <c r="RG103" s="39" t="s">
        <v>383</v>
      </c>
      <c r="RH103" s="39" t="s">
        <v>383</v>
      </c>
      <c r="RI103" s="39"/>
      <c r="RJ103" s="39" t="s">
        <v>383</v>
      </c>
      <c r="RK103" s="39" t="s">
        <v>383</v>
      </c>
      <c r="RL103" s="39"/>
      <c r="RM103" s="39" t="s">
        <v>383</v>
      </c>
      <c r="RN103" s="39" t="s">
        <v>383</v>
      </c>
      <c r="RO103" s="39"/>
      <c r="RP103" s="39" t="s">
        <v>383</v>
      </c>
      <c r="RQ103" s="39"/>
      <c r="RR103" s="39" t="s">
        <v>383</v>
      </c>
      <c r="RS103" s="39" t="s">
        <v>383</v>
      </c>
      <c r="RT103" s="39" t="s">
        <v>383</v>
      </c>
      <c r="RU103" s="39" t="s">
        <v>383</v>
      </c>
      <c r="RV103" s="39" t="s">
        <v>383</v>
      </c>
      <c r="RW103" s="39" t="s">
        <v>383</v>
      </c>
      <c r="RX103" s="39" t="s">
        <v>383</v>
      </c>
      <c r="RY103" s="39" t="s">
        <v>383</v>
      </c>
      <c r="RZ103" s="39" t="s">
        <v>383</v>
      </c>
      <c r="SA103" s="39" t="s">
        <v>383</v>
      </c>
      <c r="SB103" s="39" t="s">
        <v>383</v>
      </c>
      <c r="SC103" s="39" t="s">
        <v>383</v>
      </c>
      <c r="SD103" s="39" t="s">
        <v>383</v>
      </c>
      <c r="SE103" s="39" t="s">
        <v>383</v>
      </c>
      <c r="SF103" s="39" t="s">
        <v>383</v>
      </c>
      <c r="SG103" s="39"/>
      <c r="SH103" s="39"/>
      <c r="SI103" s="39" t="s">
        <v>383</v>
      </c>
      <c r="SJ103" s="39" t="s">
        <v>383</v>
      </c>
      <c r="SK103" s="39" t="s">
        <v>383</v>
      </c>
      <c r="SL103" s="39" t="s">
        <v>383</v>
      </c>
      <c r="SM103" s="39" t="s">
        <v>383</v>
      </c>
      <c r="SN103" s="39" t="s">
        <v>383</v>
      </c>
      <c r="SO103" s="39" t="s">
        <v>383</v>
      </c>
      <c r="SP103" s="39" t="s">
        <v>383</v>
      </c>
      <c r="SQ103" s="39" t="s">
        <v>383</v>
      </c>
      <c r="SR103" s="39" t="s">
        <v>383</v>
      </c>
      <c r="SS103" s="39" t="s">
        <v>383</v>
      </c>
      <c r="ST103" s="39"/>
      <c r="SU103" s="39" t="s">
        <v>383</v>
      </c>
      <c r="SV103" s="39" t="s">
        <v>383</v>
      </c>
      <c r="SW103" s="39" t="s">
        <v>383</v>
      </c>
      <c r="SX103" s="39" t="s">
        <v>383</v>
      </c>
      <c r="SY103" s="39" t="s">
        <v>383</v>
      </c>
      <c r="SZ103" s="39" t="s">
        <v>383</v>
      </c>
      <c r="TA103" s="39"/>
      <c r="TB103" s="39"/>
      <c r="TC103" s="39"/>
      <c r="TD103" s="39">
        <v>0</v>
      </c>
      <c r="TE103" s="39"/>
      <c r="TF103" s="39" t="s">
        <v>383</v>
      </c>
      <c r="TG103" s="39"/>
      <c r="TH103" s="39" t="s">
        <v>2435</v>
      </c>
      <c r="TI103" s="39">
        <v>0</v>
      </c>
      <c r="TJ103" s="39">
        <v>0</v>
      </c>
      <c r="TK103" s="39">
        <v>0</v>
      </c>
      <c r="TL103" s="39">
        <v>0</v>
      </c>
      <c r="TM103" s="39">
        <v>0</v>
      </c>
      <c r="TN103" s="39">
        <v>0</v>
      </c>
      <c r="TO103" s="39">
        <v>0</v>
      </c>
      <c r="TP103" s="39">
        <v>1</v>
      </c>
      <c r="TQ103" s="39"/>
      <c r="TR103" s="39">
        <v>0</v>
      </c>
      <c r="TS103" s="39" t="s">
        <v>383</v>
      </c>
      <c r="TT103" s="39" t="s">
        <v>383</v>
      </c>
      <c r="TU103" s="39" t="s">
        <v>383</v>
      </c>
      <c r="TV103" s="39" t="s">
        <v>383</v>
      </c>
      <c r="TW103" s="39" t="s">
        <v>383</v>
      </c>
      <c r="TX103" s="39" t="s">
        <v>383</v>
      </c>
      <c r="TY103" s="39" t="s">
        <v>383</v>
      </c>
      <c r="TZ103" s="39" t="s">
        <v>383</v>
      </c>
      <c r="UA103" s="39" t="s">
        <v>383</v>
      </c>
      <c r="UB103" s="39" t="s">
        <v>383</v>
      </c>
      <c r="UC103" s="39"/>
      <c r="UD103" s="39">
        <v>0</v>
      </c>
      <c r="UE103" s="39" t="s">
        <v>383</v>
      </c>
      <c r="UF103" s="39" t="s">
        <v>383</v>
      </c>
      <c r="UG103" s="39" t="s">
        <v>383</v>
      </c>
      <c r="UH103" s="39" t="s">
        <v>383</v>
      </c>
      <c r="UI103" s="39" t="s">
        <v>383</v>
      </c>
      <c r="UJ103" s="39" t="s">
        <v>383</v>
      </c>
      <c r="UK103" s="39" t="s">
        <v>383</v>
      </c>
      <c r="UL103" s="39" t="s">
        <v>383</v>
      </c>
      <c r="UM103" s="39" t="s">
        <v>383</v>
      </c>
      <c r="UN103" s="39" t="s">
        <v>383</v>
      </c>
      <c r="UO103" s="39" t="s">
        <v>383</v>
      </c>
      <c r="UP103" s="39" t="s">
        <v>383</v>
      </c>
      <c r="UQ103" s="39" t="s">
        <v>383</v>
      </c>
      <c r="UR103" s="39" t="s">
        <v>383</v>
      </c>
      <c r="US103" s="39" t="s">
        <v>383</v>
      </c>
      <c r="UT103" s="39" t="s">
        <v>383</v>
      </c>
      <c r="UU103" s="39" t="s">
        <v>383</v>
      </c>
      <c r="UV103" s="39" t="s">
        <v>383</v>
      </c>
      <c r="UW103" s="39" t="s">
        <v>383</v>
      </c>
      <c r="UX103" s="39" t="s">
        <v>383</v>
      </c>
      <c r="UY103" s="39" t="s">
        <v>2435</v>
      </c>
      <c r="UZ103" s="39">
        <v>0</v>
      </c>
      <c r="VA103" s="39">
        <v>0</v>
      </c>
      <c r="VB103" s="39">
        <v>0</v>
      </c>
      <c r="VC103" s="39">
        <v>0</v>
      </c>
      <c r="VD103" s="39">
        <v>0</v>
      </c>
      <c r="VE103" s="39">
        <v>0</v>
      </c>
      <c r="VF103" s="39">
        <v>1</v>
      </c>
      <c r="VG103" s="39">
        <v>0</v>
      </c>
      <c r="VH103" s="39"/>
      <c r="VI103" s="39">
        <v>0</v>
      </c>
      <c r="VJ103" s="39" t="s">
        <v>383</v>
      </c>
      <c r="VK103" s="39" t="s">
        <v>383</v>
      </c>
      <c r="VL103" s="39" t="s">
        <v>383</v>
      </c>
      <c r="VM103" s="39" t="s">
        <v>383</v>
      </c>
      <c r="VN103" s="39" t="s">
        <v>383</v>
      </c>
      <c r="VO103" s="39" t="s">
        <v>383</v>
      </c>
      <c r="VP103" s="39" t="s">
        <v>383</v>
      </c>
      <c r="VQ103" s="39" t="s">
        <v>383</v>
      </c>
      <c r="VR103" s="39" t="s">
        <v>383</v>
      </c>
      <c r="VS103" s="39" t="s">
        <v>383</v>
      </c>
      <c r="VT103" s="39" t="s">
        <v>383</v>
      </c>
      <c r="VU103" s="39" t="s">
        <v>383</v>
      </c>
      <c r="VV103" s="39"/>
      <c r="VW103" s="39" t="s">
        <v>1979</v>
      </c>
      <c r="VX103" s="39">
        <v>0</v>
      </c>
      <c r="VY103" s="39">
        <v>0</v>
      </c>
      <c r="VZ103" s="39">
        <v>0</v>
      </c>
      <c r="WA103" s="39">
        <v>0</v>
      </c>
      <c r="WB103" s="39">
        <v>0</v>
      </c>
      <c r="WC103" s="39">
        <v>0</v>
      </c>
      <c r="WD103" s="39">
        <v>0</v>
      </c>
      <c r="WE103" s="39">
        <v>0</v>
      </c>
      <c r="WF103" s="39">
        <v>0</v>
      </c>
      <c r="WG103" s="39">
        <v>0</v>
      </c>
      <c r="WH103" s="39">
        <v>0</v>
      </c>
      <c r="WI103" s="39">
        <v>0</v>
      </c>
      <c r="WJ103" s="39">
        <v>0</v>
      </c>
      <c r="WK103" s="39">
        <v>1</v>
      </c>
      <c r="WL103" s="39" t="s">
        <v>2540</v>
      </c>
      <c r="WM103" s="39" t="s">
        <v>2541</v>
      </c>
      <c r="WN103" s="39"/>
      <c r="WO103" s="39">
        <f t="shared" si="9"/>
        <v>0</v>
      </c>
      <c r="WP103" s="39" t="s">
        <v>2435</v>
      </c>
      <c r="WQ103" s="39"/>
      <c r="WR103" s="39" t="s">
        <v>2435</v>
      </c>
      <c r="WS103" s="39">
        <v>0</v>
      </c>
      <c r="WT103" s="39">
        <v>0</v>
      </c>
      <c r="WU103" s="39">
        <v>0</v>
      </c>
      <c r="WV103" s="39">
        <v>0</v>
      </c>
      <c r="WW103" s="39">
        <v>0</v>
      </c>
      <c r="WX103" s="39">
        <v>0</v>
      </c>
      <c r="WY103" s="39">
        <v>0</v>
      </c>
      <c r="WZ103" s="39">
        <v>0</v>
      </c>
      <c r="XA103" s="39">
        <v>0</v>
      </c>
      <c r="XB103" s="39">
        <v>1</v>
      </c>
      <c r="XC103" s="39">
        <v>0</v>
      </c>
      <c r="XD103" s="39"/>
      <c r="XE103" s="39"/>
      <c r="XF103" s="39">
        <f t="shared" si="11"/>
        <v>0</v>
      </c>
      <c r="XG103" s="39" t="s">
        <v>1979</v>
      </c>
      <c r="XH103" s="39">
        <v>0</v>
      </c>
      <c r="XI103" s="39">
        <v>0</v>
      </c>
      <c r="XJ103" s="39">
        <v>0</v>
      </c>
      <c r="XK103" s="39">
        <v>0</v>
      </c>
      <c r="XL103" s="39">
        <v>1</v>
      </c>
      <c r="XM103" s="39" t="s">
        <v>4010</v>
      </c>
      <c r="XN103" s="39"/>
      <c r="XO103" s="57" t="e">
        <f>SUM(XF103+WO103+VA103+UD103+TR103+TD103+#REF!)</f>
        <v>#REF!</v>
      </c>
      <c r="XP103" s="57">
        <v>0</v>
      </c>
      <c r="XQ103" s="56">
        <v>0</v>
      </c>
    </row>
    <row r="104" spans="1:641" ht="15" customHeight="1" x14ac:dyDescent="0.2">
      <c r="A104" s="39" t="s">
        <v>4724</v>
      </c>
      <c r="B104" s="39" t="s">
        <v>1576</v>
      </c>
      <c r="C104" s="52" t="s">
        <v>1644</v>
      </c>
      <c r="D104" s="39" t="s">
        <v>2578</v>
      </c>
      <c r="E104" s="52" t="s">
        <v>4627</v>
      </c>
      <c r="F104" s="52" t="s">
        <v>4725</v>
      </c>
      <c r="G104" s="79">
        <v>9.1713649999999998</v>
      </c>
      <c r="H104" s="79">
        <v>-79.201008999999999</v>
      </c>
      <c r="I104" s="52">
        <v>9.1712989999999994</v>
      </c>
      <c r="J104" s="52">
        <v>-79.200962000000004</v>
      </c>
      <c r="K104" s="79">
        <v>-79.201008999999999</v>
      </c>
      <c r="L104" s="80">
        <v>118.19999694800001</v>
      </c>
      <c r="M104" s="40">
        <v>30</v>
      </c>
      <c r="N104" s="39"/>
      <c r="O104" s="41">
        <v>5</v>
      </c>
      <c r="P104" s="39" t="s">
        <v>4726</v>
      </c>
      <c r="Q104" s="39">
        <v>0</v>
      </c>
      <c r="R104" s="41">
        <v>67</v>
      </c>
      <c r="S104" s="39">
        <v>0</v>
      </c>
      <c r="T104" s="39">
        <v>1</v>
      </c>
      <c r="U104" s="39" t="s">
        <v>2746</v>
      </c>
      <c r="V104" s="39" t="s">
        <v>4727</v>
      </c>
      <c r="W104" s="39" t="s">
        <v>2456</v>
      </c>
      <c r="X104" s="39" t="s">
        <v>383</v>
      </c>
      <c r="Y104" s="39" t="s">
        <v>2581</v>
      </c>
      <c r="Z104" s="39">
        <v>0</v>
      </c>
      <c r="AA104" s="39">
        <v>1</v>
      </c>
      <c r="AB104" s="39">
        <v>0</v>
      </c>
      <c r="AC104" s="39">
        <v>0</v>
      </c>
      <c r="AD104" s="39">
        <v>0</v>
      </c>
      <c r="AE104" s="39">
        <v>0</v>
      </c>
      <c r="AF104" s="39">
        <v>0</v>
      </c>
      <c r="AG104" s="39" t="s">
        <v>2401</v>
      </c>
      <c r="AH104" s="39" t="s">
        <v>383</v>
      </c>
      <c r="AI104" s="39">
        <v>0</v>
      </c>
      <c r="AJ104" s="39">
        <v>0</v>
      </c>
      <c r="AK104" s="39">
        <v>0</v>
      </c>
      <c r="AL104" s="39">
        <v>1</v>
      </c>
      <c r="AM104" s="39">
        <v>0</v>
      </c>
      <c r="AN104" s="39">
        <v>0</v>
      </c>
      <c r="AO104" s="39">
        <v>0</v>
      </c>
      <c r="AP104" s="39" t="s">
        <v>4728</v>
      </c>
      <c r="AQ104" s="39">
        <v>0</v>
      </c>
      <c r="AR104" s="39"/>
      <c r="AS104" s="39">
        <v>4</v>
      </c>
      <c r="AT104" s="39">
        <v>37</v>
      </c>
      <c r="AU104" s="39">
        <v>3</v>
      </c>
      <c r="AV104" s="39"/>
      <c r="AW104" s="39">
        <v>1</v>
      </c>
      <c r="AX104" s="39" t="s">
        <v>383</v>
      </c>
      <c r="AY104" s="39">
        <v>1</v>
      </c>
      <c r="AZ104" s="39">
        <v>0</v>
      </c>
      <c r="BA104" s="39">
        <v>0</v>
      </c>
      <c r="BB104" s="39">
        <v>0</v>
      </c>
      <c r="BC104" s="39"/>
      <c r="BD104" s="39">
        <v>2</v>
      </c>
      <c r="BE104" s="39" t="s">
        <v>383</v>
      </c>
      <c r="BF104" s="39">
        <v>0</v>
      </c>
      <c r="BG104" s="39">
        <v>1</v>
      </c>
      <c r="BH104" s="39">
        <v>0</v>
      </c>
      <c r="BI104" s="39">
        <v>0</v>
      </c>
      <c r="BJ104" s="39"/>
      <c r="BK104" s="39">
        <v>4</v>
      </c>
      <c r="BL104" s="39">
        <v>2</v>
      </c>
      <c r="BM104" s="64" t="s">
        <v>383</v>
      </c>
      <c r="BN104" s="39">
        <v>0</v>
      </c>
      <c r="BO104" s="39">
        <v>1</v>
      </c>
      <c r="BP104" s="39">
        <v>0</v>
      </c>
      <c r="BQ104" s="39">
        <v>0</v>
      </c>
      <c r="BR104" s="39">
        <v>0</v>
      </c>
      <c r="BS104" s="39">
        <v>0</v>
      </c>
      <c r="BT104" s="39">
        <v>0</v>
      </c>
      <c r="BU104" s="39"/>
      <c r="BV104" s="39">
        <v>4</v>
      </c>
      <c r="BW104" s="39">
        <v>3</v>
      </c>
      <c r="BX104" s="39"/>
      <c r="BY104" s="39">
        <v>0</v>
      </c>
      <c r="BZ104" s="39">
        <v>0</v>
      </c>
      <c r="CA104" s="39">
        <v>1</v>
      </c>
      <c r="CB104" s="39">
        <v>0</v>
      </c>
      <c r="CC104" s="39"/>
      <c r="CD104" s="39">
        <v>4</v>
      </c>
      <c r="CE104" s="39">
        <v>1</v>
      </c>
      <c r="CF104" s="39"/>
      <c r="CG104" s="39">
        <v>2</v>
      </c>
      <c r="CH104" s="39"/>
      <c r="CI104" s="39">
        <v>1</v>
      </c>
      <c r="CJ104" s="39">
        <v>1</v>
      </c>
      <c r="CK104" s="39"/>
      <c r="CL104" s="39" t="s">
        <v>2602</v>
      </c>
      <c r="CM104" s="39"/>
      <c r="CN104" s="39">
        <v>0</v>
      </c>
      <c r="CO104" s="39">
        <v>0</v>
      </c>
      <c r="CP104" s="39">
        <v>1</v>
      </c>
      <c r="CQ104" s="39" t="s">
        <v>4729</v>
      </c>
      <c r="CR104" s="39">
        <v>0</v>
      </c>
      <c r="CS104" s="39"/>
      <c r="CT104" s="39">
        <v>0</v>
      </c>
      <c r="CU104" s="39">
        <v>1</v>
      </c>
      <c r="CV104" s="39">
        <v>1</v>
      </c>
      <c r="CW104" s="39"/>
      <c r="CX104" s="39">
        <v>0</v>
      </c>
      <c r="CY104" s="39">
        <v>1</v>
      </c>
      <c r="CZ104" s="39">
        <v>2</v>
      </c>
      <c r="DA104" s="39">
        <v>0</v>
      </c>
      <c r="DB104" s="39"/>
      <c r="DC104" s="39">
        <v>0</v>
      </c>
      <c r="DD104" s="39"/>
      <c r="DE104" s="39">
        <v>1</v>
      </c>
      <c r="DF104" s="39">
        <v>1</v>
      </c>
      <c r="DG104" s="39">
        <v>0</v>
      </c>
      <c r="DH104" s="39"/>
      <c r="DI104" s="39">
        <v>0</v>
      </c>
      <c r="DJ104" s="39"/>
      <c r="DK104" s="39"/>
      <c r="DL104" s="39">
        <v>0</v>
      </c>
      <c r="DM104" s="39"/>
      <c r="DN104" s="39">
        <v>0</v>
      </c>
      <c r="DO104" s="39"/>
      <c r="DP104" s="39">
        <v>1</v>
      </c>
      <c r="DQ104" s="39">
        <v>4</v>
      </c>
      <c r="DR104" s="39">
        <v>0</v>
      </c>
      <c r="DS104" s="39"/>
      <c r="DT104" s="39">
        <v>0</v>
      </c>
      <c r="DU104" s="39"/>
      <c r="DV104" s="39">
        <v>0</v>
      </c>
      <c r="DW104" s="39"/>
      <c r="DX104" s="39">
        <v>0</v>
      </c>
      <c r="DY104" s="39"/>
      <c r="DZ104" s="39">
        <v>1</v>
      </c>
      <c r="EA104" s="39" t="s">
        <v>4730</v>
      </c>
      <c r="EB104" s="39">
        <v>1</v>
      </c>
      <c r="EC104" s="39">
        <v>1</v>
      </c>
      <c r="ED104" s="39" t="s">
        <v>4731</v>
      </c>
      <c r="EE104" s="39" t="s">
        <v>4732</v>
      </c>
      <c r="EF104" s="39">
        <v>1</v>
      </c>
      <c r="EG104" s="39" t="s">
        <v>4733</v>
      </c>
      <c r="EH104" s="39">
        <v>1</v>
      </c>
      <c r="EI104" s="39" t="s">
        <v>2409</v>
      </c>
      <c r="EJ104" s="39" t="s">
        <v>2409</v>
      </c>
      <c r="EK104" s="39" t="s">
        <v>2462</v>
      </c>
      <c r="EL104" s="39" t="s">
        <v>2871</v>
      </c>
      <c r="EM104" s="39" t="s">
        <v>2464</v>
      </c>
      <c r="EN104" s="39">
        <v>0</v>
      </c>
      <c r="EO104" s="39">
        <v>1</v>
      </c>
      <c r="EP104" s="39" t="s">
        <v>2498</v>
      </c>
      <c r="EQ104" s="39" t="s">
        <v>2498</v>
      </c>
      <c r="ER104" s="39" t="s">
        <v>2466</v>
      </c>
      <c r="ES104" s="39" t="s">
        <v>4734</v>
      </c>
      <c r="ET104" s="39" t="s">
        <v>2464</v>
      </c>
      <c r="EU104" s="39" t="s">
        <v>383</v>
      </c>
      <c r="EV104" s="39">
        <v>1</v>
      </c>
      <c r="EW104" s="39" t="s">
        <v>2409</v>
      </c>
      <c r="EX104" s="39" t="s">
        <v>2409</v>
      </c>
      <c r="EY104" s="39" t="s">
        <v>2410</v>
      </c>
      <c r="EZ104" s="39" t="s">
        <v>2607</v>
      </c>
      <c r="FA104" s="39" t="s">
        <v>2464</v>
      </c>
      <c r="FB104" s="39" t="s">
        <v>383</v>
      </c>
      <c r="FC104" s="39">
        <v>1</v>
      </c>
      <c r="FD104" s="39" t="s">
        <v>2498</v>
      </c>
      <c r="FE104" s="39" t="s">
        <v>2498</v>
      </c>
      <c r="FF104" s="39" t="s">
        <v>2410</v>
      </c>
      <c r="FG104" s="39" t="s">
        <v>421</v>
      </c>
      <c r="FH104" s="39" t="s">
        <v>2469</v>
      </c>
      <c r="FI104" s="39" t="s">
        <v>383</v>
      </c>
      <c r="FJ104" s="39">
        <v>1</v>
      </c>
      <c r="FK104" s="39" t="s">
        <v>2498</v>
      </c>
      <c r="FL104" s="39" t="s">
        <v>2498</v>
      </c>
      <c r="FM104" s="39" t="s">
        <v>2466</v>
      </c>
      <c r="FN104" s="39" t="s">
        <v>4735</v>
      </c>
      <c r="FO104" s="39" t="s">
        <v>2415</v>
      </c>
      <c r="FP104" s="39" t="s">
        <v>383</v>
      </c>
      <c r="FQ104" s="39">
        <v>1</v>
      </c>
      <c r="FR104" s="39" t="s">
        <v>2412</v>
      </c>
      <c r="FS104" s="39" t="s">
        <v>2413</v>
      </c>
      <c r="FT104" s="39" t="s">
        <v>2466</v>
      </c>
      <c r="FU104" s="39" t="s">
        <v>2411</v>
      </c>
      <c r="FV104" s="39" t="s">
        <v>2415</v>
      </c>
      <c r="FW104" s="39" t="s">
        <v>383</v>
      </c>
      <c r="FX104" s="39">
        <v>1</v>
      </c>
      <c r="FY104" s="39" t="s">
        <v>2409</v>
      </c>
      <c r="FZ104" s="39" t="s">
        <v>2409</v>
      </c>
      <c r="GA104" s="39" t="s">
        <v>2462</v>
      </c>
      <c r="GB104" s="39" t="s">
        <v>2411</v>
      </c>
      <c r="GC104" s="39" t="s">
        <v>2415</v>
      </c>
      <c r="GD104" s="39" t="s">
        <v>383</v>
      </c>
      <c r="GE104" s="39">
        <v>1</v>
      </c>
      <c r="GF104" s="39" t="s">
        <v>2412</v>
      </c>
      <c r="GG104" s="39" t="s">
        <v>2413</v>
      </c>
      <c r="GH104" s="39" t="s">
        <v>2466</v>
      </c>
      <c r="GI104" s="39" t="s">
        <v>2607</v>
      </c>
      <c r="GJ104" s="39" t="s">
        <v>2464</v>
      </c>
      <c r="GK104" s="39" t="s">
        <v>383</v>
      </c>
      <c r="GL104" s="39" t="s">
        <v>383</v>
      </c>
      <c r="GM104" s="39" t="s">
        <v>383</v>
      </c>
      <c r="GN104" s="39" t="s">
        <v>383</v>
      </c>
      <c r="GO104" s="39" t="s">
        <v>383</v>
      </c>
      <c r="GP104" s="39" t="s">
        <v>383</v>
      </c>
      <c r="GQ104" s="39" t="s">
        <v>383</v>
      </c>
      <c r="GR104" s="39" t="s">
        <v>383</v>
      </c>
      <c r="GS104" s="39" t="s">
        <v>383</v>
      </c>
      <c r="GT104" s="39">
        <v>0</v>
      </c>
      <c r="GU104" s="39" t="s">
        <v>383</v>
      </c>
      <c r="GV104" s="39"/>
      <c r="GW104" s="39">
        <v>1</v>
      </c>
      <c r="GX104" s="39">
        <v>10</v>
      </c>
      <c r="GY104" s="39" t="s">
        <v>383</v>
      </c>
      <c r="GZ104" s="39">
        <v>1</v>
      </c>
      <c r="HA104" s="39">
        <v>10</v>
      </c>
      <c r="HB104" s="39"/>
      <c r="HC104" s="39">
        <v>0</v>
      </c>
      <c r="HD104" s="39" t="s">
        <v>383</v>
      </c>
      <c r="HE104" s="39"/>
      <c r="HF104" s="39">
        <v>0</v>
      </c>
      <c r="HG104" s="39" t="s">
        <v>383</v>
      </c>
      <c r="HH104" s="39"/>
      <c r="HI104" s="39">
        <v>1</v>
      </c>
      <c r="HJ104" s="39">
        <v>5</v>
      </c>
      <c r="HK104" s="39"/>
      <c r="HL104" s="39">
        <v>0</v>
      </c>
      <c r="HM104" s="39" t="s">
        <v>383</v>
      </c>
      <c r="HN104" s="39"/>
      <c r="HO104" s="39">
        <v>1</v>
      </c>
      <c r="HP104" s="39">
        <v>1000</v>
      </c>
      <c r="HQ104" s="39">
        <v>1</v>
      </c>
      <c r="HR104" s="39">
        <v>1000</v>
      </c>
      <c r="HS104" s="39">
        <v>1</v>
      </c>
      <c r="HT104" s="39" t="s">
        <v>4736</v>
      </c>
      <c r="HU104" s="39">
        <v>1000</v>
      </c>
      <c r="HV104" s="39" t="s">
        <v>383</v>
      </c>
      <c r="HW104" s="39"/>
      <c r="HX104" s="39" t="s">
        <v>383</v>
      </c>
      <c r="HY104" s="39" t="s">
        <v>2417</v>
      </c>
      <c r="HZ104" s="39"/>
      <c r="IA104" s="39" t="s">
        <v>1734</v>
      </c>
      <c r="IB104" s="39"/>
      <c r="IC104" s="39">
        <v>1</v>
      </c>
      <c r="ID104" s="39">
        <v>1</v>
      </c>
      <c r="IE104" s="39">
        <v>0</v>
      </c>
      <c r="IF104" s="39">
        <v>0</v>
      </c>
      <c r="IG104" s="39">
        <v>1</v>
      </c>
      <c r="IH104" s="39">
        <v>30</v>
      </c>
      <c r="II104" s="39">
        <v>0</v>
      </c>
      <c r="IJ104" s="39">
        <v>0</v>
      </c>
      <c r="IK104" s="39" t="s">
        <v>383</v>
      </c>
      <c r="IL104" s="39">
        <v>1</v>
      </c>
      <c r="IM104" s="39">
        <v>16</v>
      </c>
      <c r="IN104" s="39">
        <v>0</v>
      </c>
      <c r="IO104" s="39">
        <v>1</v>
      </c>
      <c r="IP104" s="39">
        <v>0</v>
      </c>
      <c r="IQ104" s="39">
        <v>0</v>
      </c>
      <c r="IR104" s="39">
        <v>0</v>
      </c>
      <c r="IS104" s="39" t="s">
        <v>383</v>
      </c>
      <c r="IT104" s="39" t="s">
        <v>383</v>
      </c>
      <c r="IU104" s="39" t="s">
        <v>383</v>
      </c>
      <c r="IV104" s="39">
        <v>0</v>
      </c>
      <c r="IW104" s="39">
        <v>0</v>
      </c>
      <c r="IX104" s="39" t="s">
        <v>383</v>
      </c>
      <c r="IY104" s="39" t="s">
        <v>383</v>
      </c>
      <c r="IZ104" s="39" t="s">
        <v>383</v>
      </c>
      <c r="JA104" s="39">
        <v>1</v>
      </c>
      <c r="JB104" s="39">
        <v>4</v>
      </c>
      <c r="JC104" s="39">
        <v>1</v>
      </c>
      <c r="JD104" s="39">
        <v>1</v>
      </c>
      <c r="JE104" s="39">
        <v>0</v>
      </c>
      <c r="JF104" s="39">
        <v>1</v>
      </c>
      <c r="JG104" s="39">
        <v>3</v>
      </c>
      <c r="JH104" s="39">
        <v>0</v>
      </c>
      <c r="JI104" s="39" t="s">
        <v>383</v>
      </c>
      <c r="JJ104" s="39">
        <v>1</v>
      </c>
      <c r="JK104" s="39">
        <v>20</v>
      </c>
      <c r="JL104" s="39">
        <v>1</v>
      </c>
      <c r="JM104" s="39">
        <v>1</v>
      </c>
      <c r="JN104" s="39" t="s">
        <v>2418</v>
      </c>
      <c r="JO104" s="39">
        <v>5</v>
      </c>
      <c r="JP104" s="39">
        <v>2</v>
      </c>
      <c r="JQ104" s="39">
        <v>2</v>
      </c>
      <c r="JR104" s="39">
        <v>1</v>
      </c>
      <c r="JS104" s="39">
        <v>1</v>
      </c>
      <c r="JT104" s="39">
        <v>2</v>
      </c>
      <c r="JU104" s="39">
        <v>2</v>
      </c>
      <c r="JV104" s="39">
        <v>2</v>
      </c>
      <c r="JW104" s="39">
        <v>2</v>
      </c>
      <c r="JX104" s="39">
        <v>0</v>
      </c>
      <c r="JY104" s="39">
        <v>0</v>
      </c>
      <c r="JZ104" s="39">
        <v>2</v>
      </c>
      <c r="KA104" s="39">
        <v>2</v>
      </c>
      <c r="KB104" s="39">
        <v>1</v>
      </c>
      <c r="KC104" s="39">
        <v>1</v>
      </c>
      <c r="KD104" s="39">
        <v>1</v>
      </c>
      <c r="KE104" s="39">
        <v>28</v>
      </c>
      <c r="KF104" s="39">
        <v>1000</v>
      </c>
      <c r="KG104" s="39"/>
      <c r="KH104" s="39">
        <v>2</v>
      </c>
      <c r="KI104" s="39"/>
      <c r="KJ104" s="39"/>
      <c r="KK104" s="39">
        <v>0</v>
      </c>
      <c r="KL104" s="39"/>
      <c r="KM104" s="39"/>
      <c r="KN104" s="39">
        <v>2</v>
      </c>
      <c r="KO104" s="39"/>
      <c r="KP104" s="39" t="s">
        <v>4737</v>
      </c>
      <c r="KQ104" s="39">
        <v>0</v>
      </c>
      <c r="KR104" s="39">
        <v>0</v>
      </c>
      <c r="KS104" s="39" t="s">
        <v>383</v>
      </c>
      <c r="KT104" s="39" t="s">
        <v>383</v>
      </c>
      <c r="KU104" s="39" t="s">
        <v>383</v>
      </c>
      <c r="KV104" s="39" t="s">
        <v>383</v>
      </c>
      <c r="KW104" s="39" t="s">
        <v>383</v>
      </c>
      <c r="KX104" s="39" t="s">
        <v>383</v>
      </c>
      <c r="KY104" s="39" t="s">
        <v>383</v>
      </c>
      <c r="KZ104" s="39" t="s">
        <v>383</v>
      </c>
      <c r="LA104" s="39" t="s">
        <v>383</v>
      </c>
      <c r="LB104" s="39" t="s">
        <v>383</v>
      </c>
      <c r="LC104" s="39" t="s">
        <v>383</v>
      </c>
      <c r="LD104" s="39" t="s">
        <v>2731</v>
      </c>
      <c r="LE104" s="39">
        <v>3</v>
      </c>
      <c r="LF104" s="39">
        <v>0</v>
      </c>
      <c r="LG104" s="39">
        <v>0</v>
      </c>
      <c r="LH104" s="39">
        <v>1</v>
      </c>
      <c r="LI104" s="39">
        <v>0</v>
      </c>
      <c r="LJ104" s="39"/>
      <c r="LK104" s="39" t="s">
        <v>3927</v>
      </c>
      <c r="LL104" s="39">
        <v>0</v>
      </c>
      <c r="LM104" s="39">
        <v>0</v>
      </c>
      <c r="LN104" s="39">
        <v>1</v>
      </c>
      <c r="LO104" s="39">
        <v>1</v>
      </c>
      <c r="LP104" s="39">
        <v>0</v>
      </c>
      <c r="LQ104" s="39"/>
      <c r="LR104" s="39">
        <v>1</v>
      </c>
      <c r="LS104" s="39"/>
      <c r="LT104" s="39">
        <v>0.5</v>
      </c>
      <c r="LU104" s="39" t="s">
        <v>4358</v>
      </c>
      <c r="LV104" s="39">
        <v>1</v>
      </c>
      <c r="LW104" s="39">
        <v>1</v>
      </c>
      <c r="LX104" s="39">
        <v>0</v>
      </c>
      <c r="LY104" s="39"/>
      <c r="LZ104" s="39">
        <v>1</v>
      </c>
      <c r="MA104" s="39">
        <v>1</v>
      </c>
      <c r="MB104" s="39">
        <v>0</v>
      </c>
      <c r="MC104" s="39">
        <v>1</v>
      </c>
      <c r="MD104" s="39">
        <v>0</v>
      </c>
      <c r="ME104" s="39">
        <v>0</v>
      </c>
      <c r="MF104" s="39"/>
      <c r="MG104" s="39">
        <v>0</v>
      </c>
      <c r="MH104" s="39"/>
      <c r="MI104" s="39">
        <v>1</v>
      </c>
      <c r="MJ104" s="39" t="s">
        <v>4738</v>
      </c>
      <c r="MK104" s="39">
        <v>1</v>
      </c>
      <c r="ML104" s="39">
        <v>1</v>
      </c>
      <c r="MM104" s="39">
        <v>1</v>
      </c>
      <c r="MN104" s="39">
        <v>0</v>
      </c>
      <c r="MO104" s="39"/>
      <c r="MP104" s="39"/>
      <c r="MQ104" s="39">
        <v>1</v>
      </c>
      <c r="MR104" s="39">
        <v>1</v>
      </c>
      <c r="MS104" s="39" t="s">
        <v>4739</v>
      </c>
      <c r="MT104" s="39" t="s">
        <v>4740</v>
      </c>
      <c r="MU104" s="39"/>
      <c r="MV104" s="39">
        <v>1</v>
      </c>
      <c r="MW104" s="39" t="s">
        <v>3169</v>
      </c>
      <c r="MX104" s="39">
        <v>1</v>
      </c>
      <c r="MY104" s="39">
        <v>0</v>
      </c>
      <c r="MZ104" s="39">
        <v>0</v>
      </c>
      <c r="NA104" s="39">
        <v>0</v>
      </c>
      <c r="NB104" s="39">
        <v>0</v>
      </c>
      <c r="NC104" s="39">
        <v>0</v>
      </c>
      <c r="ND104" s="39">
        <v>0</v>
      </c>
      <c r="NE104" s="39">
        <v>0</v>
      </c>
      <c r="NF104" s="39">
        <v>0</v>
      </c>
      <c r="NG104" s="39"/>
      <c r="NH104" s="39" t="s">
        <v>4741</v>
      </c>
      <c r="NI104" s="39"/>
      <c r="NJ104" s="39" t="s">
        <v>2428</v>
      </c>
      <c r="NK104" s="39" t="s">
        <v>4742</v>
      </c>
      <c r="NL104" s="39" t="s">
        <v>4743</v>
      </c>
      <c r="NM104" s="39">
        <v>1</v>
      </c>
      <c r="NN104" s="39" t="s">
        <v>2430</v>
      </c>
      <c r="NO104" s="39" t="s">
        <v>2431</v>
      </c>
      <c r="NP104" s="39">
        <v>3</v>
      </c>
      <c r="NQ104" s="39"/>
      <c r="NR104" s="39" t="s">
        <v>4744</v>
      </c>
      <c r="NS104" s="39" t="s">
        <v>2418</v>
      </c>
      <c r="NT104" s="39"/>
      <c r="NU104" s="39"/>
      <c r="NV104" s="39"/>
      <c r="NW104" s="39">
        <v>0</v>
      </c>
      <c r="NX104" s="39"/>
      <c r="NY104" s="39">
        <v>1</v>
      </c>
      <c r="NZ104" s="39">
        <v>1</v>
      </c>
      <c r="OA104" s="39" t="s">
        <v>4284</v>
      </c>
      <c r="OB104" s="39">
        <v>0</v>
      </c>
      <c r="OC104" s="39">
        <v>1</v>
      </c>
      <c r="OD104" s="39">
        <v>0</v>
      </c>
      <c r="OE104" s="39">
        <v>1</v>
      </c>
      <c r="OF104" s="39">
        <v>0</v>
      </c>
      <c r="OG104" s="39">
        <v>0</v>
      </c>
      <c r="OH104" s="39">
        <v>0</v>
      </c>
      <c r="OI104" s="39">
        <v>0</v>
      </c>
      <c r="OJ104" s="39" t="s">
        <v>4745</v>
      </c>
      <c r="OK104" s="39">
        <v>1</v>
      </c>
      <c r="OL104" s="39"/>
      <c r="OM104" s="39" t="s">
        <v>2648</v>
      </c>
      <c r="ON104" s="39">
        <v>0</v>
      </c>
      <c r="OO104" s="39">
        <v>0</v>
      </c>
      <c r="OP104" s="39">
        <v>1</v>
      </c>
      <c r="OQ104" s="39">
        <v>0</v>
      </c>
      <c r="OR104" s="39">
        <v>0</v>
      </c>
      <c r="OS104" s="39">
        <v>0</v>
      </c>
      <c r="OT104" s="39">
        <v>0</v>
      </c>
      <c r="OU104" s="39">
        <v>0</v>
      </c>
      <c r="OV104" s="39">
        <v>0</v>
      </c>
      <c r="OW104" s="39">
        <v>0</v>
      </c>
      <c r="OX104" s="39"/>
      <c r="OY104" s="39"/>
      <c r="OZ104" s="39" t="s">
        <v>1241</v>
      </c>
      <c r="PA104" s="39">
        <v>0</v>
      </c>
      <c r="PB104" s="39">
        <v>0</v>
      </c>
      <c r="PC104" s="39">
        <v>0</v>
      </c>
      <c r="PD104" s="39">
        <v>0</v>
      </c>
      <c r="PE104" s="39">
        <v>1</v>
      </c>
      <c r="PF104" s="39">
        <v>0</v>
      </c>
      <c r="PG104" s="39">
        <v>0</v>
      </c>
      <c r="PH104" s="39"/>
      <c r="PI104" s="39">
        <v>1</v>
      </c>
      <c r="PJ104" s="39" t="s">
        <v>1979</v>
      </c>
      <c r="PK104" s="39">
        <v>0</v>
      </c>
      <c r="PL104" s="39">
        <v>0</v>
      </c>
      <c r="PM104" s="39">
        <v>0</v>
      </c>
      <c r="PN104" s="39">
        <v>0</v>
      </c>
      <c r="PO104" s="39">
        <v>0</v>
      </c>
      <c r="PP104" s="39">
        <v>0</v>
      </c>
      <c r="PQ104" s="39">
        <v>0</v>
      </c>
      <c r="PR104" s="39">
        <v>1</v>
      </c>
      <c r="PS104" s="39">
        <v>0</v>
      </c>
      <c r="PT104" s="39"/>
      <c r="PU104" s="39" t="s">
        <v>2436</v>
      </c>
      <c r="PV104" s="39" t="s">
        <v>2437</v>
      </c>
      <c r="PW104" s="39">
        <v>1</v>
      </c>
      <c r="PX104" s="39">
        <v>1</v>
      </c>
      <c r="PY104" s="39"/>
      <c r="PZ104" s="39" t="s">
        <v>383</v>
      </c>
      <c r="QA104" s="39" t="s">
        <v>4746</v>
      </c>
      <c r="QB104" s="39"/>
      <c r="QC104" s="39"/>
      <c r="QD104" s="39">
        <v>6</v>
      </c>
      <c r="QE104" s="39">
        <v>0</v>
      </c>
      <c r="QF104" s="39">
        <v>0</v>
      </c>
      <c r="QG104" s="39">
        <v>0</v>
      </c>
      <c r="QH104" s="39">
        <v>0</v>
      </c>
      <c r="QI104" s="39">
        <v>0</v>
      </c>
      <c r="QJ104" s="39">
        <v>1</v>
      </c>
      <c r="QK104" s="39">
        <v>0</v>
      </c>
      <c r="QL104" s="39"/>
      <c r="QM104" s="39" t="s">
        <v>2435</v>
      </c>
      <c r="QN104" s="39">
        <v>0</v>
      </c>
      <c r="QO104" s="39">
        <v>0</v>
      </c>
      <c r="QP104" s="39">
        <v>0</v>
      </c>
      <c r="QQ104" s="39">
        <v>1</v>
      </c>
      <c r="QR104" s="39">
        <v>0</v>
      </c>
      <c r="QS104" s="39"/>
      <c r="QT104" s="39" t="s">
        <v>2435</v>
      </c>
      <c r="QU104" s="39">
        <v>0</v>
      </c>
      <c r="QV104" s="39">
        <v>0</v>
      </c>
      <c r="QW104" s="39">
        <v>0</v>
      </c>
      <c r="QX104" s="39">
        <v>0</v>
      </c>
      <c r="QY104" s="39">
        <v>0</v>
      </c>
      <c r="QZ104" s="39">
        <v>1</v>
      </c>
      <c r="RA104" s="39">
        <v>0</v>
      </c>
      <c r="RB104" s="39"/>
      <c r="RC104" s="39">
        <v>1</v>
      </c>
      <c r="RD104" s="39">
        <v>0</v>
      </c>
      <c r="RE104" s="39">
        <v>0</v>
      </c>
      <c r="RF104" s="39"/>
      <c r="RG104" s="39">
        <v>1</v>
      </c>
      <c r="RH104" s="39">
        <v>1</v>
      </c>
      <c r="RI104" s="39">
        <v>3</v>
      </c>
      <c r="RJ104" s="39">
        <v>0</v>
      </c>
      <c r="RK104" s="39">
        <v>0</v>
      </c>
      <c r="RL104" s="39"/>
      <c r="RM104" s="39">
        <v>0</v>
      </c>
      <c r="RN104" s="39">
        <v>0</v>
      </c>
      <c r="RO104" s="39"/>
      <c r="RP104" s="39">
        <v>0</v>
      </c>
      <c r="RQ104" s="39"/>
      <c r="RR104" s="39" t="s">
        <v>2678</v>
      </c>
      <c r="RS104" s="39">
        <v>0</v>
      </c>
      <c r="RT104" s="39">
        <v>0</v>
      </c>
      <c r="RU104" s="39">
        <v>0</v>
      </c>
      <c r="RV104" s="39">
        <v>0</v>
      </c>
      <c r="RW104" s="39">
        <v>0</v>
      </c>
      <c r="RX104" s="39">
        <v>0</v>
      </c>
      <c r="RY104" s="39">
        <v>0</v>
      </c>
      <c r="RZ104" s="39">
        <v>0</v>
      </c>
      <c r="SA104" s="39">
        <v>0</v>
      </c>
      <c r="SB104" s="39">
        <v>1</v>
      </c>
      <c r="SC104" s="39">
        <v>0</v>
      </c>
      <c r="SD104" s="39">
        <v>0</v>
      </c>
      <c r="SE104" s="39">
        <v>0</v>
      </c>
      <c r="SF104" s="39">
        <v>0</v>
      </c>
      <c r="SG104" s="39" t="s">
        <v>4067</v>
      </c>
      <c r="SH104" s="39" t="s">
        <v>4068</v>
      </c>
      <c r="SI104" s="39" t="s">
        <v>2435</v>
      </c>
      <c r="SJ104" s="39">
        <v>0</v>
      </c>
      <c r="SK104" s="39">
        <v>0</v>
      </c>
      <c r="SL104" s="39">
        <v>0</v>
      </c>
      <c r="SM104" s="39">
        <v>0</v>
      </c>
      <c r="SN104" s="39">
        <v>0</v>
      </c>
      <c r="SO104" s="39">
        <v>0</v>
      </c>
      <c r="SP104" s="39">
        <v>0</v>
      </c>
      <c r="SQ104" s="39">
        <v>0</v>
      </c>
      <c r="SR104" s="39">
        <v>0</v>
      </c>
      <c r="SS104" s="39">
        <v>1</v>
      </c>
      <c r="ST104" s="39"/>
      <c r="SU104" s="39" t="s">
        <v>2447</v>
      </c>
      <c r="SV104" s="39">
        <v>1</v>
      </c>
      <c r="SW104" s="39">
        <v>0</v>
      </c>
      <c r="SX104" s="39">
        <v>0</v>
      </c>
      <c r="SY104" s="39">
        <v>0</v>
      </c>
      <c r="SZ104" s="39">
        <v>0</v>
      </c>
      <c r="TA104" s="39"/>
      <c r="TB104" s="39"/>
      <c r="TC104" s="39"/>
      <c r="TD104" s="39">
        <v>0</v>
      </c>
      <c r="TE104" s="39"/>
      <c r="TF104" s="39">
        <v>1</v>
      </c>
      <c r="TG104" s="39"/>
      <c r="TH104" s="39" t="s">
        <v>1979</v>
      </c>
      <c r="TI104" s="39">
        <v>1</v>
      </c>
      <c r="TJ104" s="39">
        <v>0</v>
      </c>
      <c r="TK104" s="39">
        <v>0</v>
      </c>
      <c r="TL104" s="39">
        <v>1</v>
      </c>
      <c r="TM104" s="39">
        <v>0</v>
      </c>
      <c r="TN104" s="39">
        <v>0</v>
      </c>
      <c r="TO104" s="39">
        <v>1</v>
      </c>
      <c r="TP104" s="39">
        <v>0</v>
      </c>
      <c r="TQ104" s="39" t="s">
        <v>2538</v>
      </c>
      <c r="TR104" s="39">
        <v>0</v>
      </c>
      <c r="TS104" s="39" t="s">
        <v>383</v>
      </c>
      <c r="TT104" s="39" t="s">
        <v>383</v>
      </c>
      <c r="TU104" s="39" t="s">
        <v>383</v>
      </c>
      <c r="TV104" s="39" t="s">
        <v>383</v>
      </c>
      <c r="TW104" s="39" t="s">
        <v>383</v>
      </c>
      <c r="TX104" s="39" t="s">
        <v>383</v>
      </c>
      <c r="TY104" s="39" t="s">
        <v>383</v>
      </c>
      <c r="TZ104" s="39" t="s">
        <v>383</v>
      </c>
      <c r="UA104" s="39" t="s">
        <v>383</v>
      </c>
      <c r="UB104" s="39" t="s">
        <v>383</v>
      </c>
      <c r="UC104" s="39"/>
      <c r="UD104" s="39">
        <v>0</v>
      </c>
      <c r="UE104" s="39" t="s">
        <v>383</v>
      </c>
      <c r="UF104" s="39" t="s">
        <v>383</v>
      </c>
      <c r="UG104" s="39" t="s">
        <v>383</v>
      </c>
      <c r="UH104" s="39" t="s">
        <v>383</v>
      </c>
      <c r="UI104" s="39" t="s">
        <v>383</v>
      </c>
      <c r="UJ104" s="39" t="s">
        <v>383</v>
      </c>
      <c r="UK104" s="39" t="s">
        <v>383</v>
      </c>
      <c r="UL104" s="39" t="s">
        <v>383</v>
      </c>
      <c r="UM104" s="39" t="s">
        <v>383</v>
      </c>
      <c r="UN104" s="39" t="s">
        <v>383</v>
      </c>
      <c r="UO104" s="39" t="s">
        <v>383</v>
      </c>
      <c r="UP104" s="39" t="s">
        <v>383</v>
      </c>
      <c r="UQ104" s="39" t="s">
        <v>383</v>
      </c>
      <c r="UR104" s="39" t="s">
        <v>383</v>
      </c>
      <c r="US104" s="39" t="s">
        <v>383</v>
      </c>
      <c r="UT104" s="39" t="s">
        <v>383</v>
      </c>
      <c r="UU104" s="39" t="s">
        <v>383</v>
      </c>
      <c r="UV104" s="39" t="s">
        <v>383</v>
      </c>
      <c r="UW104" s="39" t="s">
        <v>383</v>
      </c>
      <c r="UX104" s="39" t="s">
        <v>383</v>
      </c>
      <c r="UY104" s="39" t="s">
        <v>383</v>
      </c>
      <c r="UZ104" s="39" t="s">
        <v>383</v>
      </c>
      <c r="VA104" s="39">
        <v>0</v>
      </c>
      <c r="VB104" s="39" t="s">
        <v>383</v>
      </c>
      <c r="VC104" s="39" t="s">
        <v>383</v>
      </c>
      <c r="VD104" s="39" t="s">
        <v>383</v>
      </c>
      <c r="VE104" s="39" t="s">
        <v>383</v>
      </c>
      <c r="VF104" s="39" t="s">
        <v>383</v>
      </c>
      <c r="VG104" s="39" t="s">
        <v>383</v>
      </c>
      <c r="VH104" s="39"/>
      <c r="VI104" s="39">
        <v>1</v>
      </c>
      <c r="VJ104" s="39">
        <v>0</v>
      </c>
      <c r="VK104" s="39">
        <v>0</v>
      </c>
      <c r="VL104" s="39"/>
      <c r="VM104" s="39">
        <v>0</v>
      </c>
      <c r="VN104" s="39">
        <v>0</v>
      </c>
      <c r="VO104" s="39"/>
      <c r="VP104" s="39">
        <v>1</v>
      </c>
      <c r="VQ104" s="39">
        <v>3</v>
      </c>
      <c r="VR104" s="39">
        <v>0</v>
      </c>
      <c r="VS104" s="39">
        <v>0</v>
      </c>
      <c r="VT104" s="39"/>
      <c r="VU104" s="39">
        <v>0</v>
      </c>
      <c r="VV104" s="39"/>
      <c r="VW104" s="39" t="s">
        <v>2720</v>
      </c>
      <c r="VX104" s="39">
        <v>0</v>
      </c>
      <c r="VY104" s="39">
        <v>1</v>
      </c>
      <c r="VZ104" s="39">
        <v>0</v>
      </c>
      <c r="WA104" s="39">
        <v>0</v>
      </c>
      <c r="WB104" s="39">
        <v>0</v>
      </c>
      <c r="WC104" s="39">
        <v>0</v>
      </c>
      <c r="WD104" s="39">
        <v>0</v>
      </c>
      <c r="WE104" s="39">
        <v>0</v>
      </c>
      <c r="WF104" s="39">
        <v>0</v>
      </c>
      <c r="WG104" s="39">
        <v>0</v>
      </c>
      <c r="WH104" s="39">
        <v>0</v>
      </c>
      <c r="WI104" s="39">
        <v>0</v>
      </c>
      <c r="WJ104" s="39">
        <v>0</v>
      </c>
      <c r="WK104" s="39">
        <v>0</v>
      </c>
      <c r="WL104" s="39"/>
      <c r="WM104" s="39"/>
      <c r="WN104" s="39"/>
      <c r="WO104" s="39">
        <f t="shared" si="9"/>
        <v>1</v>
      </c>
      <c r="WP104" s="39" t="s">
        <v>2593</v>
      </c>
      <c r="WQ104" s="39"/>
      <c r="WR104" s="39" t="s">
        <v>2435</v>
      </c>
      <c r="WS104" s="39">
        <v>0</v>
      </c>
      <c r="WT104" s="39">
        <v>0</v>
      </c>
      <c r="WU104" s="39">
        <v>0</v>
      </c>
      <c r="WV104" s="39">
        <v>0</v>
      </c>
      <c r="WW104" s="39">
        <v>0</v>
      </c>
      <c r="WX104" s="39">
        <v>0</v>
      </c>
      <c r="WY104" s="39">
        <v>0</v>
      </c>
      <c r="WZ104" s="39">
        <v>0</v>
      </c>
      <c r="XA104" s="39">
        <v>0</v>
      </c>
      <c r="XB104" s="39">
        <v>1</v>
      </c>
      <c r="XC104" s="39">
        <v>0</v>
      </c>
      <c r="XD104" s="39"/>
      <c r="XE104" s="39"/>
      <c r="XF104" s="39">
        <f t="shared" si="11"/>
        <v>0</v>
      </c>
      <c r="XG104" s="39" t="s">
        <v>2447</v>
      </c>
      <c r="XH104" s="39">
        <v>1</v>
      </c>
      <c r="XI104" s="39">
        <v>0</v>
      </c>
      <c r="XJ104" s="39">
        <v>0</v>
      </c>
      <c r="XK104" s="39">
        <v>0</v>
      </c>
      <c r="XL104" s="39">
        <v>0</v>
      </c>
      <c r="XM104" s="39"/>
      <c r="XN104" s="39"/>
      <c r="XO104" s="57" t="e">
        <f>SUM(XF104+WO104+VA104+UD104+TR104+TD104+#REF!)</f>
        <v>#REF!</v>
      </c>
      <c r="XP104" s="57">
        <v>2</v>
      </c>
      <c r="XQ104" s="56">
        <v>0</v>
      </c>
    </row>
    <row r="105" spans="1:641" ht="15" customHeight="1" x14ac:dyDescent="0.2">
      <c r="A105" s="39" t="s">
        <v>383</v>
      </c>
      <c r="B105" s="39" t="s">
        <v>1576</v>
      </c>
      <c r="C105" s="52" t="s">
        <v>1658</v>
      </c>
      <c r="D105" s="39" t="s">
        <v>2722</v>
      </c>
      <c r="E105" s="52" t="s">
        <v>4627</v>
      </c>
      <c r="F105" s="52" t="s">
        <v>4747</v>
      </c>
      <c r="G105" s="79">
        <v>9.1511370000000003</v>
      </c>
      <c r="H105" s="79">
        <v>-79.211524999999995</v>
      </c>
      <c r="I105" s="52">
        <v>9.1511370000000003</v>
      </c>
      <c r="J105" s="52">
        <v>-79.211524999999995</v>
      </c>
      <c r="K105" s="79">
        <v>-79.211524999999995</v>
      </c>
      <c r="L105" s="80">
        <v>53.200000762899997</v>
      </c>
      <c r="M105" s="40">
        <v>14</v>
      </c>
      <c r="N105" s="39"/>
      <c r="O105" s="41">
        <v>5</v>
      </c>
      <c r="P105" s="39" t="s">
        <v>4748</v>
      </c>
      <c r="Q105" s="39">
        <v>1</v>
      </c>
      <c r="R105" s="41">
        <v>33</v>
      </c>
      <c r="S105" s="39">
        <v>4</v>
      </c>
      <c r="T105" s="39">
        <v>2</v>
      </c>
      <c r="U105" s="39" t="s">
        <v>2454</v>
      </c>
      <c r="V105" s="39" t="s">
        <v>4749</v>
      </c>
      <c r="W105" s="39" t="s">
        <v>2401</v>
      </c>
      <c r="X105" s="39" t="s">
        <v>383</v>
      </c>
      <c r="Y105" s="39" t="s">
        <v>4750</v>
      </c>
      <c r="Z105" s="39">
        <v>0</v>
      </c>
      <c r="AA105" s="39">
        <v>0</v>
      </c>
      <c r="AB105" s="39">
        <v>0</v>
      </c>
      <c r="AC105" s="39">
        <v>1</v>
      </c>
      <c r="AD105" s="39">
        <v>0</v>
      </c>
      <c r="AE105" s="39">
        <v>0</v>
      </c>
      <c r="AF105" s="39">
        <v>0</v>
      </c>
      <c r="AG105" s="39" t="s">
        <v>2456</v>
      </c>
      <c r="AH105" s="39" t="s">
        <v>383</v>
      </c>
      <c r="AI105" s="39">
        <v>0</v>
      </c>
      <c r="AJ105" s="39">
        <v>1</v>
      </c>
      <c r="AK105" s="39">
        <v>0</v>
      </c>
      <c r="AL105" s="39">
        <v>0</v>
      </c>
      <c r="AM105" s="39">
        <v>0</v>
      </c>
      <c r="AN105" s="39">
        <v>0</v>
      </c>
      <c r="AO105" s="39">
        <v>0</v>
      </c>
      <c r="AP105" s="39" t="s">
        <v>2600</v>
      </c>
      <c r="AQ105" s="39">
        <v>1</v>
      </c>
      <c r="AR105" s="39" t="s">
        <v>4751</v>
      </c>
      <c r="AS105" s="39">
        <v>10</v>
      </c>
      <c r="AT105" s="39">
        <v>17</v>
      </c>
      <c r="AU105" s="39">
        <v>1</v>
      </c>
      <c r="AV105" s="39"/>
      <c r="AW105" s="39">
        <v>2</v>
      </c>
      <c r="AX105" s="39" t="s">
        <v>383</v>
      </c>
      <c r="AY105" s="39">
        <v>0</v>
      </c>
      <c r="AZ105" s="39">
        <v>1</v>
      </c>
      <c r="BA105" s="39">
        <v>0</v>
      </c>
      <c r="BB105" s="39">
        <v>0</v>
      </c>
      <c r="BC105" s="39"/>
      <c r="BD105" s="39">
        <v>2</v>
      </c>
      <c r="BE105" s="39" t="s">
        <v>383</v>
      </c>
      <c r="BF105" s="39">
        <v>0</v>
      </c>
      <c r="BG105" s="39">
        <v>1</v>
      </c>
      <c r="BH105" s="39">
        <v>0</v>
      </c>
      <c r="BI105" s="39">
        <v>0</v>
      </c>
      <c r="BJ105" s="39"/>
      <c r="BK105" s="39">
        <v>3</v>
      </c>
      <c r="BL105" s="39">
        <v>1</v>
      </c>
      <c r="BM105" s="64" t="s">
        <v>383</v>
      </c>
      <c r="BN105" s="39">
        <v>1</v>
      </c>
      <c r="BO105" s="39">
        <v>0</v>
      </c>
      <c r="BP105" s="39">
        <v>0</v>
      </c>
      <c r="BQ105" s="39">
        <v>0</v>
      </c>
      <c r="BR105" s="39">
        <v>0</v>
      </c>
      <c r="BS105" s="39">
        <v>0</v>
      </c>
      <c r="BT105" s="39">
        <v>0</v>
      </c>
      <c r="BU105" s="39"/>
      <c r="BV105" s="39">
        <v>3</v>
      </c>
      <c r="BW105" s="39">
        <v>3</v>
      </c>
      <c r="BX105" s="39"/>
      <c r="BY105" s="39">
        <v>0</v>
      </c>
      <c r="BZ105" s="39">
        <v>0</v>
      </c>
      <c r="CA105" s="39">
        <v>1</v>
      </c>
      <c r="CB105" s="39">
        <v>0</v>
      </c>
      <c r="CC105" s="39"/>
      <c r="CD105" s="39">
        <v>3</v>
      </c>
      <c r="CE105" s="39">
        <v>1</v>
      </c>
      <c r="CF105" s="39"/>
      <c r="CG105" s="39">
        <v>2</v>
      </c>
      <c r="CH105" s="39"/>
      <c r="CI105" s="39">
        <v>3</v>
      </c>
      <c r="CJ105" s="39">
        <v>3</v>
      </c>
      <c r="CK105" s="39"/>
      <c r="CL105" s="39" t="s">
        <v>2404</v>
      </c>
      <c r="CM105" s="39"/>
      <c r="CN105" s="39">
        <v>1</v>
      </c>
      <c r="CO105" s="39">
        <v>1</v>
      </c>
      <c r="CP105" s="39">
        <v>1</v>
      </c>
      <c r="CQ105" s="39"/>
      <c r="CR105" s="39">
        <v>0</v>
      </c>
      <c r="CS105" s="39"/>
      <c r="CT105" s="39">
        <v>1</v>
      </c>
      <c r="CU105" s="39">
        <v>0</v>
      </c>
      <c r="CV105" s="39">
        <v>0</v>
      </c>
      <c r="CW105" s="39"/>
      <c r="CX105" s="39">
        <v>0</v>
      </c>
      <c r="CY105" s="39">
        <v>0</v>
      </c>
      <c r="CZ105" s="39"/>
      <c r="DA105" s="39">
        <v>0</v>
      </c>
      <c r="DB105" s="39"/>
      <c r="DC105" s="39">
        <v>1</v>
      </c>
      <c r="DD105" s="39">
        <v>1</v>
      </c>
      <c r="DE105" s="39">
        <v>1</v>
      </c>
      <c r="DF105" s="39">
        <v>1</v>
      </c>
      <c r="DG105" s="39">
        <v>1</v>
      </c>
      <c r="DH105" s="39">
        <v>1</v>
      </c>
      <c r="DI105" s="39">
        <v>0</v>
      </c>
      <c r="DJ105" s="39"/>
      <c r="DK105" s="39"/>
      <c r="DL105" s="39">
        <v>0</v>
      </c>
      <c r="DM105" s="39"/>
      <c r="DN105" s="39">
        <v>0</v>
      </c>
      <c r="DO105" s="39"/>
      <c r="DP105" s="39">
        <v>1</v>
      </c>
      <c r="DQ105" s="39">
        <v>3</v>
      </c>
      <c r="DR105" s="39">
        <v>1</v>
      </c>
      <c r="DS105" s="39">
        <v>1</v>
      </c>
      <c r="DT105" s="39">
        <v>1</v>
      </c>
      <c r="DU105" s="39">
        <v>1</v>
      </c>
      <c r="DV105" s="39">
        <v>0</v>
      </c>
      <c r="DW105" s="39"/>
      <c r="DX105" s="39">
        <v>0</v>
      </c>
      <c r="DY105" s="39"/>
      <c r="DZ105" s="39">
        <v>1</v>
      </c>
      <c r="EA105" s="39" t="s">
        <v>4173</v>
      </c>
      <c r="EB105" s="39">
        <v>1</v>
      </c>
      <c r="EC105" s="39">
        <v>1</v>
      </c>
      <c r="ED105" s="39" t="s">
        <v>2800</v>
      </c>
      <c r="EE105" s="39" t="s">
        <v>2851</v>
      </c>
      <c r="EF105" s="39">
        <v>1</v>
      </c>
      <c r="EG105" s="39" t="s">
        <v>4752</v>
      </c>
      <c r="EH105" s="39">
        <v>0</v>
      </c>
      <c r="EI105" s="39" t="s">
        <v>383</v>
      </c>
      <c r="EJ105" s="39" t="s">
        <v>383</v>
      </c>
      <c r="EK105" s="39" t="s">
        <v>383</v>
      </c>
      <c r="EL105" s="39" t="s">
        <v>383</v>
      </c>
      <c r="EM105" s="39" t="s">
        <v>383</v>
      </c>
      <c r="EN105" s="39" t="s">
        <v>383</v>
      </c>
      <c r="EO105" s="39">
        <v>1</v>
      </c>
      <c r="EP105" s="39" t="s">
        <v>2498</v>
      </c>
      <c r="EQ105" s="39" t="s">
        <v>2498</v>
      </c>
      <c r="ER105" s="39" t="s">
        <v>2410</v>
      </c>
      <c r="ES105" s="39" t="s">
        <v>2500</v>
      </c>
      <c r="ET105" s="39" t="s">
        <v>2469</v>
      </c>
      <c r="EU105" s="39">
        <v>0</v>
      </c>
      <c r="EV105" s="39">
        <v>0</v>
      </c>
      <c r="EW105" s="39" t="s">
        <v>383</v>
      </c>
      <c r="EX105" s="39" t="s">
        <v>383</v>
      </c>
      <c r="EY105" s="39" t="s">
        <v>383</v>
      </c>
      <c r="EZ105" s="39" t="s">
        <v>383</v>
      </c>
      <c r="FA105" s="39" t="s">
        <v>383</v>
      </c>
      <c r="FB105" s="39" t="s">
        <v>383</v>
      </c>
      <c r="FC105" s="39">
        <v>0</v>
      </c>
      <c r="FD105" s="39" t="s">
        <v>383</v>
      </c>
      <c r="FE105" s="39" t="s">
        <v>383</v>
      </c>
      <c r="FF105" s="39" t="s">
        <v>383</v>
      </c>
      <c r="FG105" s="39" t="s">
        <v>383</v>
      </c>
      <c r="FH105" s="39" t="s">
        <v>383</v>
      </c>
      <c r="FI105" s="39" t="s">
        <v>383</v>
      </c>
      <c r="FJ105" s="39">
        <v>1</v>
      </c>
      <c r="FK105" s="39" t="s">
        <v>2498</v>
      </c>
      <c r="FL105" s="39" t="s">
        <v>2498</v>
      </c>
      <c r="FM105" s="39" t="s">
        <v>2466</v>
      </c>
      <c r="FN105" s="39" t="s">
        <v>2500</v>
      </c>
      <c r="FO105" s="39" t="s">
        <v>2469</v>
      </c>
      <c r="FP105" s="39">
        <v>0</v>
      </c>
      <c r="FQ105" s="39">
        <v>1</v>
      </c>
      <c r="FR105" s="39" t="s">
        <v>2409</v>
      </c>
      <c r="FS105" s="39" t="s">
        <v>2409</v>
      </c>
      <c r="FT105" s="39" t="s">
        <v>2462</v>
      </c>
      <c r="FU105" s="39" t="s">
        <v>2500</v>
      </c>
      <c r="FV105" s="39" t="s">
        <v>2469</v>
      </c>
      <c r="FW105" s="39">
        <v>0</v>
      </c>
      <c r="FX105" s="39">
        <v>0</v>
      </c>
      <c r="FY105" s="39" t="s">
        <v>383</v>
      </c>
      <c r="FZ105" s="39" t="s">
        <v>383</v>
      </c>
      <c r="GA105" s="39" t="s">
        <v>383</v>
      </c>
      <c r="GB105" s="39" t="s">
        <v>383</v>
      </c>
      <c r="GC105" s="39" t="s">
        <v>383</v>
      </c>
      <c r="GD105" s="39" t="s">
        <v>383</v>
      </c>
      <c r="GE105" s="39">
        <v>1</v>
      </c>
      <c r="GF105" s="39" t="s">
        <v>2412</v>
      </c>
      <c r="GG105" s="39" t="s">
        <v>2413</v>
      </c>
      <c r="GH105" s="39" t="s">
        <v>2466</v>
      </c>
      <c r="GI105" s="39" t="s">
        <v>4753</v>
      </c>
      <c r="GJ105" s="39" t="s">
        <v>2469</v>
      </c>
      <c r="GK105" s="39">
        <v>0</v>
      </c>
      <c r="GL105" s="39" t="s">
        <v>383</v>
      </c>
      <c r="GM105" s="39" t="s">
        <v>383</v>
      </c>
      <c r="GN105" s="39" t="s">
        <v>383</v>
      </c>
      <c r="GO105" s="39" t="s">
        <v>383</v>
      </c>
      <c r="GP105" s="39" t="s">
        <v>383</v>
      </c>
      <c r="GQ105" s="39" t="s">
        <v>383</v>
      </c>
      <c r="GR105" s="39" t="s">
        <v>383</v>
      </c>
      <c r="GS105" s="39" t="s">
        <v>383</v>
      </c>
      <c r="GT105" s="39">
        <v>0</v>
      </c>
      <c r="GU105" s="39" t="s">
        <v>383</v>
      </c>
      <c r="GV105" s="39"/>
      <c r="GW105" s="39">
        <v>1</v>
      </c>
      <c r="GX105" s="39">
        <v>10</v>
      </c>
      <c r="GY105" s="39" t="s">
        <v>2470</v>
      </c>
      <c r="GZ105" s="39">
        <v>1</v>
      </c>
      <c r="HA105" s="39">
        <v>10</v>
      </c>
      <c r="HB105" s="39"/>
      <c r="HC105" s="39">
        <v>0</v>
      </c>
      <c r="HD105" s="39" t="s">
        <v>383</v>
      </c>
      <c r="HE105" s="39"/>
      <c r="HF105" s="39">
        <v>0</v>
      </c>
      <c r="HG105" s="39" t="s">
        <v>383</v>
      </c>
      <c r="HH105" s="39"/>
      <c r="HI105" s="39">
        <v>0</v>
      </c>
      <c r="HJ105" s="39" t="s">
        <v>383</v>
      </c>
      <c r="HK105" s="39"/>
      <c r="HL105" s="39">
        <v>0</v>
      </c>
      <c r="HM105" s="39" t="s">
        <v>383</v>
      </c>
      <c r="HN105" s="39"/>
      <c r="HO105" s="39">
        <v>0</v>
      </c>
      <c r="HP105" s="39" t="s">
        <v>383</v>
      </c>
      <c r="HQ105" s="39">
        <v>0</v>
      </c>
      <c r="HR105" s="39" t="s">
        <v>383</v>
      </c>
      <c r="HS105" s="39">
        <v>0</v>
      </c>
      <c r="HT105" s="39"/>
      <c r="HU105" s="39" t="s">
        <v>383</v>
      </c>
      <c r="HV105" s="39" t="s">
        <v>383</v>
      </c>
      <c r="HW105" s="39"/>
      <c r="HX105" s="39" t="s">
        <v>383</v>
      </c>
      <c r="HY105" s="39" t="s">
        <v>2584</v>
      </c>
      <c r="HZ105" s="39"/>
      <c r="IA105" s="39" t="s">
        <v>1738</v>
      </c>
      <c r="IB105" s="39"/>
      <c r="IC105" s="39">
        <v>0</v>
      </c>
      <c r="ID105" s="39">
        <v>0</v>
      </c>
      <c r="IE105" s="39" t="s">
        <v>383</v>
      </c>
      <c r="IF105" s="39" t="s">
        <v>383</v>
      </c>
      <c r="IG105" s="39">
        <v>1</v>
      </c>
      <c r="IH105" s="39">
        <v>16</v>
      </c>
      <c r="II105" s="39">
        <v>1</v>
      </c>
      <c r="IJ105" s="39">
        <v>1</v>
      </c>
      <c r="IK105" s="39">
        <v>1</v>
      </c>
      <c r="IL105" s="39">
        <v>0</v>
      </c>
      <c r="IM105" s="39">
        <v>0</v>
      </c>
      <c r="IN105" s="39" t="s">
        <v>383</v>
      </c>
      <c r="IO105" s="39" t="s">
        <v>383</v>
      </c>
      <c r="IP105" s="39" t="s">
        <v>383</v>
      </c>
      <c r="IQ105" s="39">
        <v>0</v>
      </c>
      <c r="IR105" s="39">
        <v>0</v>
      </c>
      <c r="IS105" s="39" t="s">
        <v>383</v>
      </c>
      <c r="IT105" s="39" t="s">
        <v>383</v>
      </c>
      <c r="IU105" s="39" t="s">
        <v>383</v>
      </c>
      <c r="IV105" s="39">
        <v>0</v>
      </c>
      <c r="IW105" s="39">
        <v>0</v>
      </c>
      <c r="IX105" s="39" t="s">
        <v>383</v>
      </c>
      <c r="IY105" s="39" t="s">
        <v>383</v>
      </c>
      <c r="IZ105" s="39" t="s">
        <v>383</v>
      </c>
      <c r="JA105" s="39">
        <v>0</v>
      </c>
      <c r="JB105" s="39">
        <v>0</v>
      </c>
      <c r="JC105" s="39" t="s">
        <v>383</v>
      </c>
      <c r="JD105" s="39" t="s">
        <v>383</v>
      </c>
      <c r="JE105" s="39" t="s">
        <v>383</v>
      </c>
      <c r="JF105" s="39">
        <v>0</v>
      </c>
      <c r="JG105" s="39">
        <v>0</v>
      </c>
      <c r="JH105" s="39" t="s">
        <v>383</v>
      </c>
      <c r="JI105" s="39" t="s">
        <v>383</v>
      </c>
      <c r="JJ105" s="39">
        <v>0</v>
      </c>
      <c r="JK105" s="39">
        <v>0</v>
      </c>
      <c r="JL105" s="39" t="s">
        <v>383</v>
      </c>
      <c r="JM105" s="39" t="s">
        <v>383</v>
      </c>
      <c r="JN105" s="59" t="s">
        <v>4754</v>
      </c>
      <c r="JO105" s="39">
        <v>1</v>
      </c>
      <c r="JP105" s="39">
        <v>1</v>
      </c>
      <c r="JQ105" s="39">
        <v>1</v>
      </c>
      <c r="JR105" s="39">
        <v>1</v>
      </c>
      <c r="JS105" s="39">
        <v>1</v>
      </c>
      <c r="JT105" s="39">
        <v>0</v>
      </c>
      <c r="JU105" s="39">
        <v>0</v>
      </c>
      <c r="JV105" s="39">
        <v>0</v>
      </c>
      <c r="JW105" s="39">
        <v>0</v>
      </c>
      <c r="JX105" s="39">
        <v>2</v>
      </c>
      <c r="JY105" s="39">
        <v>0</v>
      </c>
      <c r="JZ105" s="39">
        <v>2</v>
      </c>
      <c r="KA105" s="39">
        <v>2</v>
      </c>
      <c r="KB105" s="39">
        <v>0</v>
      </c>
      <c r="KC105" s="39">
        <v>0</v>
      </c>
      <c r="KD105" s="39">
        <v>0</v>
      </c>
      <c r="KE105" s="39">
        <v>0</v>
      </c>
      <c r="KF105" s="39"/>
      <c r="KG105" s="39"/>
      <c r="KH105" s="39">
        <v>0.16600000000000001</v>
      </c>
      <c r="KI105" s="39"/>
      <c r="KJ105" s="39" t="s">
        <v>4755</v>
      </c>
      <c r="KK105" s="39">
        <v>0</v>
      </c>
      <c r="KL105" s="39"/>
      <c r="KM105" s="39"/>
      <c r="KN105" s="39">
        <v>0</v>
      </c>
      <c r="KO105" s="39"/>
      <c r="KP105" s="39"/>
      <c r="KQ105" s="39">
        <v>0</v>
      </c>
      <c r="KR105" s="39">
        <v>0</v>
      </c>
      <c r="KS105" s="39" t="s">
        <v>383</v>
      </c>
      <c r="KT105" s="39" t="s">
        <v>383</v>
      </c>
      <c r="KU105" s="39" t="s">
        <v>383</v>
      </c>
      <c r="KV105" s="39" t="s">
        <v>383</v>
      </c>
      <c r="KW105" s="39" t="s">
        <v>383</v>
      </c>
      <c r="KX105" s="39" t="s">
        <v>383</v>
      </c>
      <c r="KY105" s="39" t="s">
        <v>383</v>
      </c>
      <c r="KZ105" s="39" t="s">
        <v>383</v>
      </c>
      <c r="LA105" s="39" t="s">
        <v>383</v>
      </c>
      <c r="LB105" s="39" t="s">
        <v>383</v>
      </c>
      <c r="LC105" s="39" t="s">
        <v>383</v>
      </c>
      <c r="LD105" s="39" t="s">
        <v>2731</v>
      </c>
      <c r="LE105" s="39">
        <v>5</v>
      </c>
      <c r="LF105" s="39">
        <v>1</v>
      </c>
      <c r="LG105" s="39">
        <v>1</v>
      </c>
      <c r="LH105" s="39">
        <v>1</v>
      </c>
      <c r="LI105" s="39">
        <v>0</v>
      </c>
      <c r="LJ105" s="39" t="s">
        <v>631</v>
      </c>
      <c r="LK105" s="39" t="s">
        <v>2421</v>
      </c>
      <c r="LL105" s="39">
        <v>1</v>
      </c>
      <c r="LM105" s="39">
        <v>0</v>
      </c>
      <c r="LN105" s="39">
        <v>0</v>
      </c>
      <c r="LO105" s="39">
        <v>0</v>
      </c>
      <c r="LP105" s="39">
        <v>0</v>
      </c>
      <c r="LQ105" s="39"/>
      <c r="LR105" s="39">
        <v>1</v>
      </c>
      <c r="LS105" s="39"/>
      <c r="LT105" s="39">
        <v>0.5</v>
      </c>
      <c r="LU105" s="39" t="s">
        <v>4756</v>
      </c>
      <c r="LV105" s="39">
        <v>1</v>
      </c>
      <c r="LW105" s="39">
        <v>1</v>
      </c>
      <c r="LX105" s="39">
        <v>0</v>
      </c>
      <c r="LY105" s="39"/>
      <c r="LZ105" s="39">
        <v>1</v>
      </c>
      <c r="MA105" s="39">
        <v>1</v>
      </c>
      <c r="MB105" s="39">
        <v>0</v>
      </c>
      <c r="MC105" s="39">
        <v>1</v>
      </c>
      <c r="MD105" s="39">
        <v>0</v>
      </c>
      <c r="ME105" s="39">
        <v>1</v>
      </c>
      <c r="MF105" s="39"/>
      <c r="MG105" s="39">
        <v>1</v>
      </c>
      <c r="MH105" s="39"/>
      <c r="MI105" s="39">
        <v>0</v>
      </c>
      <c r="MJ105" s="39"/>
      <c r="MK105" s="39">
        <v>0</v>
      </c>
      <c r="ML105" s="39">
        <v>1</v>
      </c>
      <c r="MM105" s="39">
        <v>1</v>
      </c>
      <c r="MN105" s="39">
        <v>0</v>
      </c>
      <c r="MO105" s="39"/>
      <c r="MP105" s="39"/>
      <c r="MQ105" s="39">
        <v>0</v>
      </c>
      <c r="MR105" s="39">
        <v>0</v>
      </c>
      <c r="MS105" s="39"/>
      <c r="MT105" s="39"/>
      <c r="MU105" s="39"/>
      <c r="MV105" s="39">
        <v>1</v>
      </c>
      <c r="MW105" s="39" t="s">
        <v>4757</v>
      </c>
      <c r="MX105" s="39">
        <v>1</v>
      </c>
      <c r="MY105" s="39">
        <v>0</v>
      </c>
      <c r="MZ105" s="39">
        <v>0</v>
      </c>
      <c r="NA105" s="39">
        <v>0</v>
      </c>
      <c r="NB105" s="39">
        <v>1</v>
      </c>
      <c r="NC105" s="39">
        <v>0</v>
      </c>
      <c r="ND105" s="39">
        <v>0</v>
      </c>
      <c r="NE105" s="39">
        <v>1</v>
      </c>
      <c r="NF105" s="39">
        <v>0</v>
      </c>
      <c r="NG105" s="39"/>
      <c r="NH105" s="39" t="s">
        <v>4758</v>
      </c>
      <c r="NI105" s="39"/>
      <c r="NJ105" s="39" t="s">
        <v>2428</v>
      </c>
      <c r="NK105" s="39" t="s">
        <v>2428</v>
      </c>
      <c r="NL105" s="39" t="s">
        <v>4390</v>
      </c>
      <c r="NM105" s="39">
        <v>0</v>
      </c>
      <c r="NN105" s="39"/>
      <c r="NO105" s="39"/>
      <c r="NP105" s="39"/>
      <c r="NQ105" s="39"/>
      <c r="NR105" s="39"/>
      <c r="NS105" s="39"/>
      <c r="NT105" s="39"/>
      <c r="NU105" s="39"/>
      <c r="NV105" s="39"/>
      <c r="NW105" s="39">
        <v>0</v>
      </c>
      <c r="NX105" s="39"/>
      <c r="NY105" s="39">
        <v>1</v>
      </c>
      <c r="NZ105" s="39">
        <v>0</v>
      </c>
      <c r="OA105" s="39" t="s">
        <v>2433</v>
      </c>
      <c r="OB105" s="39">
        <v>0</v>
      </c>
      <c r="OC105" s="39">
        <v>0</v>
      </c>
      <c r="OD105" s="39">
        <v>0</v>
      </c>
      <c r="OE105" s="39">
        <v>1</v>
      </c>
      <c r="OF105" s="39">
        <v>0</v>
      </c>
      <c r="OG105" s="39">
        <v>0</v>
      </c>
      <c r="OH105" s="39">
        <v>0</v>
      </c>
      <c r="OI105" s="39">
        <v>0</v>
      </c>
      <c r="OJ105" s="39"/>
      <c r="OK105" s="39">
        <v>1</v>
      </c>
      <c r="OL105" s="39"/>
      <c r="OM105" s="39" t="s">
        <v>2434</v>
      </c>
      <c r="ON105" s="39">
        <v>1</v>
      </c>
      <c r="OO105" s="39">
        <v>0</v>
      </c>
      <c r="OP105" s="39">
        <v>0</v>
      </c>
      <c r="OQ105" s="39">
        <v>0</v>
      </c>
      <c r="OR105" s="39">
        <v>0</v>
      </c>
      <c r="OS105" s="39">
        <v>0</v>
      </c>
      <c r="OT105" s="39">
        <v>0</v>
      </c>
      <c r="OU105" s="39">
        <v>0</v>
      </c>
      <c r="OV105" s="39">
        <v>0</v>
      </c>
      <c r="OW105" s="39">
        <v>0</v>
      </c>
      <c r="OX105" s="39"/>
      <c r="OY105" s="39"/>
      <c r="OZ105" s="39" t="s">
        <v>2435</v>
      </c>
      <c r="PA105" s="39">
        <v>0</v>
      </c>
      <c r="PB105" s="39">
        <v>0</v>
      </c>
      <c r="PC105" s="39">
        <v>0</v>
      </c>
      <c r="PD105" s="39">
        <v>0</v>
      </c>
      <c r="PE105" s="39">
        <v>0</v>
      </c>
      <c r="PF105" s="39">
        <v>1</v>
      </c>
      <c r="PG105" s="39">
        <v>0</v>
      </c>
      <c r="PH105" s="39"/>
      <c r="PI105" s="39">
        <v>9</v>
      </c>
      <c r="PJ105" s="39" t="s">
        <v>2435</v>
      </c>
      <c r="PK105" s="39">
        <v>0</v>
      </c>
      <c r="PL105" s="39">
        <v>0</v>
      </c>
      <c r="PM105" s="39">
        <v>0</v>
      </c>
      <c r="PN105" s="39">
        <v>0</v>
      </c>
      <c r="PO105" s="39">
        <v>0</v>
      </c>
      <c r="PP105" s="39">
        <v>0</v>
      </c>
      <c r="PQ105" s="39">
        <v>0</v>
      </c>
      <c r="PR105" s="39">
        <v>0</v>
      </c>
      <c r="PS105" s="39">
        <v>1</v>
      </c>
      <c r="PT105" s="39"/>
      <c r="PU105" s="39"/>
      <c r="PV105" s="39"/>
      <c r="PW105" s="39">
        <v>0</v>
      </c>
      <c r="PX105" s="39"/>
      <c r="PY105" s="39"/>
      <c r="PZ105" s="39" t="s">
        <v>383</v>
      </c>
      <c r="QA105" s="39" t="s">
        <v>4759</v>
      </c>
      <c r="QB105" s="39" t="s">
        <v>2439</v>
      </c>
      <c r="QC105" s="39" t="s">
        <v>2440</v>
      </c>
      <c r="QD105" s="39">
        <v>1</v>
      </c>
      <c r="QE105" s="39">
        <v>1</v>
      </c>
      <c r="QF105" s="39">
        <v>0</v>
      </c>
      <c r="QG105" s="39">
        <v>0</v>
      </c>
      <c r="QH105" s="39">
        <v>0</v>
      </c>
      <c r="QI105" s="39">
        <v>0</v>
      </c>
      <c r="QJ105" s="39">
        <v>0</v>
      </c>
      <c r="QK105" s="39">
        <v>0</v>
      </c>
      <c r="QL105" s="39"/>
      <c r="QM105" s="39" t="s">
        <v>2442</v>
      </c>
      <c r="QN105" s="39">
        <v>1</v>
      </c>
      <c r="QO105" s="39">
        <v>0</v>
      </c>
      <c r="QP105" s="39">
        <v>0</v>
      </c>
      <c r="QQ105" s="39">
        <v>0</v>
      </c>
      <c r="QR105" s="39">
        <v>0</v>
      </c>
      <c r="QS105" s="39"/>
      <c r="QT105" s="39" t="s">
        <v>2433</v>
      </c>
      <c r="QU105" s="39">
        <v>1</v>
      </c>
      <c r="QV105" s="39">
        <v>0</v>
      </c>
      <c r="QW105" s="39">
        <v>0</v>
      </c>
      <c r="QX105" s="39">
        <v>0</v>
      </c>
      <c r="QY105" s="39">
        <v>0</v>
      </c>
      <c r="QZ105" s="39">
        <v>0</v>
      </c>
      <c r="RA105" s="39">
        <v>0</v>
      </c>
      <c r="RB105" s="39"/>
      <c r="RC105" s="39">
        <v>0</v>
      </c>
      <c r="RD105" s="39">
        <v>0</v>
      </c>
      <c r="RE105" s="39">
        <v>0</v>
      </c>
      <c r="RF105" s="39"/>
      <c r="RG105" s="39">
        <v>0</v>
      </c>
      <c r="RH105" s="39">
        <v>0</v>
      </c>
      <c r="RI105" s="39"/>
      <c r="RJ105" s="39">
        <v>0</v>
      </c>
      <c r="RK105" s="39">
        <v>0</v>
      </c>
      <c r="RL105" s="39"/>
      <c r="RM105" s="39">
        <v>0</v>
      </c>
      <c r="RN105" s="39">
        <v>0</v>
      </c>
      <c r="RO105" s="39"/>
      <c r="RP105" s="39">
        <v>0</v>
      </c>
      <c r="RQ105" s="39"/>
      <c r="RR105" s="39" t="s">
        <v>2720</v>
      </c>
      <c r="RS105" s="39">
        <v>0</v>
      </c>
      <c r="RT105" s="39">
        <v>1</v>
      </c>
      <c r="RU105" s="39">
        <v>0</v>
      </c>
      <c r="RV105" s="39">
        <v>0</v>
      </c>
      <c r="RW105" s="39">
        <v>0</v>
      </c>
      <c r="RX105" s="39">
        <v>0</v>
      </c>
      <c r="RY105" s="39">
        <v>0</v>
      </c>
      <c r="RZ105" s="39">
        <v>0</v>
      </c>
      <c r="SA105" s="39">
        <v>0</v>
      </c>
      <c r="SB105" s="39">
        <v>0</v>
      </c>
      <c r="SC105" s="39">
        <v>0</v>
      </c>
      <c r="SD105" s="39">
        <v>0</v>
      </c>
      <c r="SE105" s="39">
        <v>0</v>
      </c>
      <c r="SF105" s="39">
        <v>0</v>
      </c>
      <c r="SG105" s="39"/>
      <c r="SH105" s="39"/>
      <c r="SI105" s="39" t="s">
        <v>2435</v>
      </c>
      <c r="SJ105" s="39">
        <v>0</v>
      </c>
      <c r="SK105" s="39">
        <v>0</v>
      </c>
      <c r="SL105" s="39">
        <v>0</v>
      </c>
      <c r="SM105" s="39">
        <v>0</v>
      </c>
      <c r="SN105" s="39">
        <v>0</v>
      </c>
      <c r="SO105" s="39">
        <v>0</v>
      </c>
      <c r="SP105" s="39">
        <v>0</v>
      </c>
      <c r="SQ105" s="39">
        <v>0</v>
      </c>
      <c r="SR105" s="39">
        <v>0</v>
      </c>
      <c r="SS105" s="39">
        <v>1</v>
      </c>
      <c r="ST105" s="39"/>
      <c r="SU105" s="39" t="s">
        <v>1979</v>
      </c>
      <c r="SV105" s="39">
        <v>0</v>
      </c>
      <c r="SW105" s="39">
        <v>0</v>
      </c>
      <c r="SX105" s="39">
        <v>0</v>
      </c>
      <c r="SY105" s="39">
        <v>0</v>
      </c>
      <c r="SZ105" s="39">
        <v>1</v>
      </c>
      <c r="TA105" s="39" t="s">
        <v>4010</v>
      </c>
      <c r="TB105" s="39"/>
      <c r="TC105" s="39"/>
      <c r="TD105" s="39">
        <v>1</v>
      </c>
      <c r="TE105" s="39"/>
      <c r="TF105" s="39">
        <v>0</v>
      </c>
      <c r="TG105" s="39"/>
      <c r="TH105" s="39" t="s">
        <v>2435</v>
      </c>
      <c r="TI105" s="39">
        <v>0</v>
      </c>
      <c r="TJ105" s="39">
        <v>0</v>
      </c>
      <c r="TK105" s="39">
        <v>0</v>
      </c>
      <c r="TL105" s="39">
        <v>0</v>
      </c>
      <c r="TM105" s="39">
        <v>0</v>
      </c>
      <c r="TN105" s="39">
        <v>0</v>
      </c>
      <c r="TO105" s="39">
        <v>0</v>
      </c>
      <c r="TP105" s="39">
        <v>1</v>
      </c>
      <c r="TQ105" s="39"/>
      <c r="TR105" s="39">
        <v>1</v>
      </c>
      <c r="TS105" s="39" t="s">
        <v>4760</v>
      </c>
      <c r="TT105" s="39">
        <v>0</v>
      </c>
      <c r="TU105" s="39">
        <v>0</v>
      </c>
      <c r="TV105" s="39">
        <v>0</v>
      </c>
      <c r="TW105" s="39">
        <v>0</v>
      </c>
      <c r="TX105" s="39">
        <v>1</v>
      </c>
      <c r="TY105" s="39">
        <v>0</v>
      </c>
      <c r="TZ105" s="39">
        <v>0</v>
      </c>
      <c r="UA105" s="39">
        <v>0</v>
      </c>
      <c r="UB105" s="39">
        <v>1</v>
      </c>
      <c r="UC105" s="39"/>
      <c r="UD105" s="39">
        <f>SUM(TT105+TV105+TW105+TX105)</f>
        <v>1</v>
      </c>
      <c r="UE105" s="39" t="s">
        <v>1241</v>
      </c>
      <c r="UF105" s="39">
        <v>0</v>
      </c>
      <c r="UG105" s="39">
        <v>0</v>
      </c>
      <c r="UH105" s="39">
        <v>0</v>
      </c>
      <c r="UI105" s="39">
        <v>0</v>
      </c>
      <c r="UJ105" s="39">
        <v>1</v>
      </c>
      <c r="UK105" s="39">
        <v>0</v>
      </c>
      <c r="UL105" s="39">
        <v>1</v>
      </c>
      <c r="UM105" s="39" t="s">
        <v>2418</v>
      </c>
      <c r="UN105" s="39">
        <v>0</v>
      </c>
      <c r="UO105" s="39" t="s">
        <v>383</v>
      </c>
      <c r="UP105" s="39" t="s">
        <v>383</v>
      </c>
      <c r="UQ105" s="39" t="s">
        <v>383</v>
      </c>
      <c r="UR105" s="39" t="s">
        <v>383</v>
      </c>
      <c r="US105" s="39" t="s">
        <v>383</v>
      </c>
      <c r="UT105" s="39" t="s">
        <v>383</v>
      </c>
      <c r="UU105" s="39" t="s">
        <v>383</v>
      </c>
      <c r="UV105" s="39">
        <v>0</v>
      </c>
      <c r="UW105" s="39" t="s">
        <v>383</v>
      </c>
      <c r="UX105" s="39" t="s">
        <v>4761</v>
      </c>
      <c r="UY105" s="39" t="s">
        <v>2846</v>
      </c>
      <c r="UZ105" s="39">
        <v>1</v>
      </c>
      <c r="VA105" s="39">
        <v>0</v>
      </c>
      <c r="VB105" s="39">
        <v>0</v>
      </c>
      <c r="VC105" s="39">
        <v>0</v>
      </c>
      <c r="VD105" s="39">
        <v>0</v>
      </c>
      <c r="VE105" s="39">
        <v>0</v>
      </c>
      <c r="VF105" s="39">
        <v>0</v>
      </c>
      <c r="VG105" s="39">
        <v>0</v>
      </c>
      <c r="VH105" s="39"/>
      <c r="VI105" s="39">
        <v>0</v>
      </c>
      <c r="VJ105" s="39" t="s">
        <v>383</v>
      </c>
      <c r="VK105" s="39" t="s">
        <v>383</v>
      </c>
      <c r="VL105" s="39" t="s">
        <v>383</v>
      </c>
      <c r="VM105" s="39" t="s">
        <v>383</v>
      </c>
      <c r="VN105" s="39" t="s">
        <v>383</v>
      </c>
      <c r="VO105" s="39" t="s">
        <v>383</v>
      </c>
      <c r="VP105" s="39" t="s">
        <v>383</v>
      </c>
      <c r="VQ105" s="39" t="s">
        <v>383</v>
      </c>
      <c r="VR105" s="39" t="s">
        <v>383</v>
      </c>
      <c r="VS105" s="39" t="s">
        <v>383</v>
      </c>
      <c r="VT105" s="39" t="s">
        <v>383</v>
      </c>
      <c r="VU105" s="39" t="s">
        <v>383</v>
      </c>
      <c r="VV105" s="39" t="s">
        <v>383</v>
      </c>
      <c r="VW105" s="39" t="s">
        <v>1979</v>
      </c>
      <c r="VX105" s="39">
        <v>0</v>
      </c>
      <c r="VY105" s="39">
        <v>0</v>
      </c>
      <c r="VZ105" s="39">
        <v>0</v>
      </c>
      <c r="WA105" s="39">
        <v>0</v>
      </c>
      <c r="WB105" s="39">
        <v>0</v>
      </c>
      <c r="WC105" s="39">
        <v>0</v>
      </c>
      <c r="WD105" s="39">
        <v>0</v>
      </c>
      <c r="WE105" s="39">
        <v>0</v>
      </c>
      <c r="WF105" s="39">
        <v>0</v>
      </c>
      <c r="WG105" s="39">
        <v>0</v>
      </c>
      <c r="WH105" s="39">
        <v>0</v>
      </c>
      <c r="WI105" s="39">
        <v>0</v>
      </c>
      <c r="WJ105" s="39">
        <v>0</v>
      </c>
      <c r="WK105" s="39">
        <v>1</v>
      </c>
      <c r="WL105" s="39" t="s">
        <v>2540</v>
      </c>
      <c r="WM105" s="39" t="s">
        <v>2541</v>
      </c>
      <c r="WN105" s="39"/>
      <c r="WO105" s="39">
        <f t="shared" si="9"/>
        <v>0</v>
      </c>
      <c r="WP105" s="39" t="s">
        <v>2681</v>
      </c>
      <c r="WQ105" s="39"/>
      <c r="WR105" s="39" t="s">
        <v>1979</v>
      </c>
      <c r="WS105" s="39">
        <v>0</v>
      </c>
      <c r="WT105" s="39">
        <v>0</v>
      </c>
      <c r="WU105" s="39">
        <v>0</v>
      </c>
      <c r="WV105" s="39">
        <v>0</v>
      </c>
      <c r="WW105" s="39">
        <v>0</v>
      </c>
      <c r="WX105" s="39">
        <v>0</v>
      </c>
      <c r="WY105" s="39">
        <v>0</v>
      </c>
      <c r="WZ105" s="39">
        <v>1</v>
      </c>
      <c r="XA105" s="39">
        <v>0</v>
      </c>
      <c r="XB105" s="39">
        <v>0</v>
      </c>
      <c r="XC105" s="39">
        <v>0</v>
      </c>
      <c r="XD105" s="39" t="s">
        <v>1147</v>
      </c>
      <c r="XE105" s="39"/>
      <c r="XF105" s="39">
        <f t="shared" si="11"/>
        <v>0</v>
      </c>
      <c r="XG105" s="39" t="s">
        <v>1979</v>
      </c>
      <c r="XH105" s="39">
        <v>0</v>
      </c>
      <c r="XI105" s="39">
        <v>0</v>
      </c>
      <c r="XJ105" s="39">
        <v>0</v>
      </c>
      <c r="XK105" s="39">
        <v>0</v>
      </c>
      <c r="XL105" s="39">
        <v>1</v>
      </c>
      <c r="XM105" s="39" t="s">
        <v>4010</v>
      </c>
      <c r="XN105" s="39"/>
      <c r="XO105" s="57" t="e">
        <f>SUM(XF105+WO105+VA105+UD105+TR105+TD105+#REF!)</f>
        <v>#REF!</v>
      </c>
      <c r="XP105" s="57">
        <v>3</v>
      </c>
      <c r="XQ105" s="56">
        <v>0</v>
      </c>
    </row>
    <row r="106" spans="1:641" ht="15" customHeight="1" x14ac:dyDescent="0.2">
      <c r="A106" s="39" t="s">
        <v>4724</v>
      </c>
      <c r="B106" s="39" t="s">
        <v>1576</v>
      </c>
      <c r="C106" s="52" t="s">
        <v>1663</v>
      </c>
      <c r="D106" s="39" t="s">
        <v>2578</v>
      </c>
      <c r="E106" s="52" t="s">
        <v>4627</v>
      </c>
      <c r="F106" s="52" t="s">
        <v>4762</v>
      </c>
      <c r="G106" s="79">
        <v>9.1700370000000007</v>
      </c>
      <c r="H106" s="79">
        <v>-79.201440000000005</v>
      </c>
      <c r="I106" s="52">
        <v>9.1702159999999999</v>
      </c>
      <c r="J106" s="52">
        <v>-79.201431999999997</v>
      </c>
      <c r="K106" s="79">
        <v>-79.201440000000005</v>
      </c>
      <c r="L106" s="80">
        <v>81.300003051800005</v>
      </c>
      <c r="M106" s="40">
        <v>25</v>
      </c>
      <c r="N106" s="39"/>
      <c r="O106" s="41">
        <v>4</v>
      </c>
      <c r="P106" s="39" t="s">
        <v>4763</v>
      </c>
      <c r="Q106" s="39">
        <v>1</v>
      </c>
      <c r="R106" s="41">
        <v>50</v>
      </c>
      <c r="S106" s="39">
        <v>1</v>
      </c>
      <c r="T106" s="39">
        <v>1</v>
      </c>
      <c r="U106" s="39" t="s">
        <v>2454</v>
      </c>
      <c r="V106" s="39" t="s">
        <v>4764</v>
      </c>
      <c r="W106" s="39" t="s">
        <v>2456</v>
      </c>
      <c r="X106" s="39" t="s">
        <v>383</v>
      </c>
      <c r="Y106" s="39" t="s">
        <v>2581</v>
      </c>
      <c r="Z106" s="39">
        <v>0</v>
      </c>
      <c r="AA106" s="39">
        <v>1</v>
      </c>
      <c r="AB106" s="39">
        <v>0</v>
      </c>
      <c r="AC106" s="39">
        <v>0</v>
      </c>
      <c r="AD106" s="39">
        <v>0</v>
      </c>
      <c r="AE106" s="39">
        <v>0</v>
      </c>
      <c r="AF106" s="39">
        <v>0</v>
      </c>
      <c r="AG106" s="39" t="s">
        <v>2401</v>
      </c>
      <c r="AH106" s="39" t="s">
        <v>383</v>
      </c>
      <c r="AI106" s="39">
        <v>0</v>
      </c>
      <c r="AJ106" s="39">
        <v>0</v>
      </c>
      <c r="AK106" s="39">
        <v>0</v>
      </c>
      <c r="AL106" s="39">
        <v>1</v>
      </c>
      <c r="AM106" s="39">
        <v>0</v>
      </c>
      <c r="AN106" s="39">
        <v>0</v>
      </c>
      <c r="AO106" s="39">
        <v>0</v>
      </c>
      <c r="AP106" s="39" t="s">
        <v>4765</v>
      </c>
      <c r="AQ106" s="39">
        <v>0</v>
      </c>
      <c r="AR106" s="39"/>
      <c r="AS106" s="39">
        <v>13</v>
      </c>
      <c r="AT106" s="39">
        <v>21</v>
      </c>
      <c r="AU106" s="39">
        <v>3</v>
      </c>
      <c r="AV106" s="39"/>
      <c r="AW106" s="39">
        <v>4</v>
      </c>
      <c r="AX106" s="39" t="s">
        <v>383</v>
      </c>
      <c r="AY106" s="39">
        <v>0</v>
      </c>
      <c r="AZ106" s="39">
        <v>0</v>
      </c>
      <c r="BA106" s="39">
        <v>0</v>
      </c>
      <c r="BB106" s="39">
        <v>1</v>
      </c>
      <c r="BC106" s="39" t="s">
        <v>4766</v>
      </c>
      <c r="BD106" s="39">
        <v>2</v>
      </c>
      <c r="BE106" s="39" t="s">
        <v>383</v>
      </c>
      <c r="BF106" s="39">
        <v>0</v>
      </c>
      <c r="BG106" s="39">
        <v>1</v>
      </c>
      <c r="BH106" s="39">
        <v>0</v>
      </c>
      <c r="BI106" s="39">
        <v>0</v>
      </c>
      <c r="BJ106" s="39"/>
      <c r="BK106" s="39">
        <v>3</v>
      </c>
      <c r="BL106" s="39">
        <v>2</v>
      </c>
      <c r="BM106" s="64" t="s">
        <v>383</v>
      </c>
      <c r="BN106" s="39">
        <v>0</v>
      </c>
      <c r="BO106" s="39">
        <v>1</v>
      </c>
      <c r="BP106" s="39">
        <v>0</v>
      </c>
      <c r="BQ106" s="39">
        <v>0</v>
      </c>
      <c r="BR106" s="39">
        <v>0</v>
      </c>
      <c r="BS106" s="39">
        <v>0</v>
      </c>
      <c r="BT106" s="39">
        <v>0</v>
      </c>
      <c r="BU106" s="39"/>
      <c r="BV106" s="39">
        <v>3</v>
      </c>
      <c r="BW106" s="39">
        <v>1</v>
      </c>
      <c r="BX106" s="39"/>
      <c r="BY106" s="39">
        <v>1</v>
      </c>
      <c r="BZ106" s="39">
        <v>0</v>
      </c>
      <c r="CA106" s="39">
        <v>0</v>
      </c>
      <c r="CB106" s="39">
        <v>0</v>
      </c>
      <c r="CC106" s="39"/>
      <c r="CD106" s="39">
        <v>3</v>
      </c>
      <c r="CE106" s="39">
        <v>1</v>
      </c>
      <c r="CF106" s="39"/>
      <c r="CG106" s="39">
        <v>2</v>
      </c>
      <c r="CH106" s="39"/>
      <c r="CI106" s="39">
        <v>1</v>
      </c>
      <c r="CJ106" s="39">
        <v>1</v>
      </c>
      <c r="CK106" s="39"/>
      <c r="CL106" s="39" t="s">
        <v>2602</v>
      </c>
      <c r="CM106" s="39"/>
      <c r="CN106" s="39">
        <v>0</v>
      </c>
      <c r="CO106" s="39">
        <v>0</v>
      </c>
      <c r="CP106" s="39">
        <v>0</v>
      </c>
      <c r="CQ106" s="39"/>
      <c r="CR106" s="39">
        <v>0</v>
      </c>
      <c r="CS106" s="39"/>
      <c r="CT106" s="39">
        <v>0</v>
      </c>
      <c r="CU106" s="39">
        <v>1</v>
      </c>
      <c r="CV106" s="39">
        <v>0</v>
      </c>
      <c r="CW106" s="39"/>
      <c r="CX106" s="39">
        <v>0</v>
      </c>
      <c r="CY106" s="39">
        <v>1</v>
      </c>
      <c r="CZ106" s="39">
        <v>2</v>
      </c>
      <c r="DA106" s="39">
        <v>0</v>
      </c>
      <c r="DB106" s="39"/>
      <c r="DC106" s="39">
        <v>0</v>
      </c>
      <c r="DD106" s="39"/>
      <c r="DE106" s="39">
        <v>1</v>
      </c>
      <c r="DF106" s="39">
        <v>1</v>
      </c>
      <c r="DG106" s="39">
        <v>0</v>
      </c>
      <c r="DH106" s="39"/>
      <c r="DI106" s="39">
        <v>0</v>
      </c>
      <c r="DJ106" s="39"/>
      <c r="DK106" s="39"/>
      <c r="DL106" s="39">
        <v>0</v>
      </c>
      <c r="DM106" s="39"/>
      <c r="DN106" s="39">
        <v>0</v>
      </c>
      <c r="DO106" s="39"/>
      <c r="DP106" s="39">
        <v>0</v>
      </c>
      <c r="DQ106" s="39"/>
      <c r="DR106" s="39">
        <v>0</v>
      </c>
      <c r="DS106" s="39"/>
      <c r="DT106" s="39">
        <v>0</v>
      </c>
      <c r="DU106" s="39"/>
      <c r="DV106" s="39">
        <v>0</v>
      </c>
      <c r="DW106" s="39"/>
      <c r="DX106" s="39">
        <v>0</v>
      </c>
      <c r="DY106" s="39"/>
      <c r="DZ106" s="39">
        <v>0</v>
      </c>
      <c r="EA106" s="39"/>
      <c r="EB106" s="39">
        <v>0</v>
      </c>
      <c r="EC106" s="39">
        <v>0</v>
      </c>
      <c r="ED106" s="39" t="s">
        <v>383</v>
      </c>
      <c r="EE106" s="39" t="s">
        <v>383</v>
      </c>
      <c r="EF106" s="39" t="s">
        <v>383</v>
      </c>
      <c r="EG106" s="39"/>
      <c r="EH106" s="39">
        <v>0</v>
      </c>
      <c r="EI106" s="39" t="s">
        <v>383</v>
      </c>
      <c r="EJ106" s="39" t="s">
        <v>383</v>
      </c>
      <c r="EK106" s="39" t="s">
        <v>383</v>
      </c>
      <c r="EL106" s="39" t="s">
        <v>383</v>
      </c>
      <c r="EM106" s="39" t="s">
        <v>383</v>
      </c>
      <c r="EN106" s="39" t="s">
        <v>383</v>
      </c>
      <c r="EO106" s="39">
        <v>0</v>
      </c>
      <c r="EP106" s="39" t="s">
        <v>383</v>
      </c>
      <c r="EQ106" s="39" t="s">
        <v>383</v>
      </c>
      <c r="ER106" s="39" t="s">
        <v>383</v>
      </c>
      <c r="ES106" s="39" t="s">
        <v>383</v>
      </c>
      <c r="ET106" s="39" t="s">
        <v>383</v>
      </c>
      <c r="EU106" s="39" t="s">
        <v>383</v>
      </c>
      <c r="EV106" s="39">
        <v>1</v>
      </c>
      <c r="EW106" s="39" t="s">
        <v>2498</v>
      </c>
      <c r="EX106" s="39" t="s">
        <v>2498</v>
      </c>
      <c r="EY106" s="39" t="s">
        <v>2466</v>
      </c>
      <c r="EZ106" s="39" t="s">
        <v>2607</v>
      </c>
      <c r="FA106" s="39" t="s">
        <v>2464</v>
      </c>
      <c r="FB106" s="39" t="s">
        <v>383</v>
      </c>
      <c r="FC106" s="39">
        <v>1</v>
      </c>
      <c r="FD106" s="39" t="s">
        <v>2413</v>
      </c>
      <c r="FE106" s="39" t="s">
        <v>2413</v>
      </c>
      <c r="FF106" s="39" t="s">
        <v>2410</v>
      </c>
      <c r="FG106" s="39" t="s">
        <v>2664</v>
      </c>
      <c r="FH106" s="39" t="s">
        <v>2415</v>
      </c>
      <c r="FI106" s="39" t="s">
        <v>383</v>
      </c>
      <c r="FJ106" s="39">
        <v>1</v>
      </c>
      <c r="FK106" s="39" t="s">
        <v>2498</v>
      </c>
      <c r="FL106" s="39" t="s">
        <v>2498</v>
      </c>
      <c r="FM106" s="39" t="s">
        <v>2466</v>
      </c>
      <c r="FN106" s="39" t="s">
        <v>2824</v>
      </c>
      <c r="FO106" s="39" t="s">
        <v>2415</v>
      </c>
      <c r="FP106" s="39" t="s">
        <v>383</v>
      </c>
      <c r="FQ106" s="39">
        <v>1</v>
      </c>
      <c r="FR106" s="39" t="s">
        <v>2498</v>
      </c>
      <c r="FS106" s="39" t="s">
        <v>2498</v>
      </c>
      <c r="FT106" s="39" t="s">
        <v>2410</v>
      </c>
      <c r="FU106" s="39" t="s">
        <v>383</v>
      </c>
      <c r="FV106" s="39" t="s">
        <v>383</v>
      </c>
      <c r="FW106" s="39" t="s">
        <v>383</v>
      </c>
      <c r="FX106" s="39">
        <v>1</v>
      </c>
      <c r="FY106" s="39" t="s">
        <v>2409</v>
      </c>
      <c r="FZ106" s="39" t="s">
        <v>2409</v>
      </c>
      <c r="GA106" s="39" t="s">
        <v>2462</v>
      </c>
      <c r="GB106" s="39" t="s">
        <v>2607</v>
      </c>
      <c r="GC106" s="39" t="s">
        <v>2464</v>
      </c>
      <c r="GD106" s="39" t="s">
        <v>383</v>
      </c>
      <c r="GE106" s="39">
        <v>1</v>
      </c>
      <c r="GF106" s="39" t="s">
        <v>2412</v>
      </c>
      <c r="GG106" s="39" t="s">
        <v>2413</v>
      </c>
      <c r="GH106" s="39" t="s">
        <v>2410</v>
      </c>
      <c r="GI106" s="39" t="s">
        <v>2665</v>
      </c>
      <c r="GJ106" s="39" t="s">
        <v>2464</v>
      </c>
      <c r="GK106" s="39" t="s">
        <v>383</v>
      </c>
      <c r="GL106" s="39" t="s">
        <v>383</v>
      </c>
      <c r="GM106" s="39" t="s">
        <v>383</v>
      </c>
      <c r="GN106" s="39" t="s">
        <v>383</v>
      </c>
      <c r="GO106" s="39" t="s">
        <v>383</v>
      </c>
      <c r="GP106" s="39" t="s">
        <v>383</v>
      </c>
      <c r="GQ106" s="39" t="s">
        <v>383</v>
      </c>
      <c r="GR106" s="39" t="s">
        <v>383</v>
      </c>
      <c r="GS106" s="39" t="s">
        <v>383</v>
      </c>
      <c r="GT106" s="39">
        <v>0</v>
      </c>
      <c r="GU106" s="39" t="s">
        <v>383</v>
      </c>
      <c r="GV106" s="39"/>
      <c r="GW106" s="39">
        <v>1</v>
      </c>
      <c r="GX106" s="39">
        <v>5</v>
      </c>
      <c r="GY106" s="39" t="s">
        <v>4767</v>
      </c>
      <c r="GZ106" s="39">
        <v>1</v>
      </c>
      <c r="HA106" s="39">
        <v>5</v>
      </c>
      <c r="HB106" s="39"/>
      <c r="HC106" s="39">
        <v>0</v>
      </c>
      <c r="HD106" s="39" t="s">
        <v>383</v>
      </c>
      <c r="HE106" s="39"/>
      <c r="HF106" s="39">
        <v>0</v>
      </c>
      <c r="HG106" s="39" t="s">
        <v>383</v>
      </c>
      <c r="HH106" s="39"/>
      <c r="HI106" s="39">
        <v>0</v>
      </c>
      <c r="HJ106" s="39" t="s">
        <v>383</v>
      </c>
      <c r="HK106" s="39"/>
      <c r="HL106" s="39">
        <v>0</v>
      </c>
      <c r="HM106" s="39" t="s">
        <v>383</v>
      </c>
      <c r="HN106" s="39"/>
      <c r="HO106" s="39">
        <v>0</v>
      </c>
      <c r="HP106" s="39" t="s">
        <v>383</v>
      </c>
      <c r="HQ106" s="39">
        <v>0</v>
      </c>
      <c r="HR106" s="39" t="s">
        <v>383</v>
      </c>
      <c r="HS106" s="39">
        <v>0</v>
      </c>
      <c r="HT106" s="39"/>
      <c r="HU106" s="39" t="s">
        <v>383</v>
      </c>
      <c r="HV106" s="39" t="s">
        <v>383</v>
      </c>
      <c r="HW106" s="39"/>
      <c r="HX106" s="39" t="s">
        <v>383</v>
      </c>
      <c r="HY106" s="39" t="s">
        <v>2417</v>
      </c>
      <c r="HZ106" s="39"/>
      <c r="IA106" s="39" t="s">
        <v>1734</v>
      </c>
      <c r="IB106" s="39"/>
      <c r="IC106" s="39">
        <v>0</v>
      </c>
      <c r="ID106" s="39">
        <v>0</v>
      </c>
      <c r="IE106" s="39" t="s">
        <v>383</v>
      </c>
      <c r="IF106" s="39" t="s">
        <v>383</v>
      </c>
      <c r="IG106" s="39">
        <v>1</v>
      </c>
      <c r="IH106" s="39">
        <v>20</v>
      </c>
      <c r="II106" s="39">
        <v>0</v>
      </c>
      <c r="IJ106" s="39">
        <v>0</v>
      </c>
      <c r="IK106" s="39" t="s">
        <v>383</v>
      </c>
      <c r="IL106" s="39">
        <v>0</v>
      </c>
      <c r="IM106" s="39">
        <v>0</v>
      </c>
      <c r="IN106" s="39" t="s">
        <v>383</v>
      </c>
      <c r="IO106" s="39" t="s">
        <v>383</v>
      </c>
      <c r="IP106" s="39" t="s">
        <v>383</v>
      </c>
      <c r="IQ106" s="39">
        <v>0</v>
      </c>
      <c r="IR106" s="39">
        <v>0</v>
      </c>
      <c r="IS106" s="39" t="s">
        <v>383</v>
      </c>
      <c r="IT106" s="39" t="s">
        <v>383</v>
      </c>
      <c r="IU106" s="39" t="s">
        <v>383</v>
      </c>
      <c r="IV106" s="39">
        <v>0</v>
      </c>
      <c r="IW106" s="39">
        <v>0</v>
      </c>
      <c r="IX106" s="39" t="s">
        <v>383</v>
      </c>
      <c r="IY106" s="39" t="s">
        <v>383</v>
      </c>
      <c r="IZ106" s="39" t="s">
        <v>383</v>
      </c>
      <c r="JA106" s="39">
        <v>1</v>
      </c>
      <c r="JB106" s="39">
        <v>2</v>
      </c>
      <c r="JC106" s="39">
        <v>0</v>
      </c>
      <c r="JD106" s="39">
        <v>1</v>
      </c>
      <c r="JE106" s="39">
        <v>0</v>
      </c>
      <c r="JF106" s="39">
        <v>0</v>
      </c>
      <c r="JG106" s="39">
        <v>0</v>
      </c>
      <c r="JH106" s="39" t="s">
        <v>383</v>
      </c>
      <c r="JI106" s="39" t="s">
        <v>383</v>
      </c>
      <c r="JJ106" s="39">
        <v>0</v>
      </c>
      <c r="JK106" s="39">
        <v>0</v>
      </c>
      <c r="JL106" s="39" t="s">
        <v>383</v>
      </c>
      <c r="JM106" s="39" t="s">
        <v>383</v>
      </c>
      <c r="JN106" s="59" t="s">
        <v>4768</v>
      </c>
      <c r="JO106" s="39">
        <v>1</v>
      </c>
      <c r="JP106" s="39">
        <v>2</v>
      </c>
      <c r="JQ106" s="39">
        <v>2</v>
      </c>
      <c r="JR106" s="39">
        <v>0</v>
      </c>
      <c r="JS106" s="39">
        <v>0</v>
      </c>
      <c r="JT106" s="39">
        <v>0</v>
      </c>
      <c r="JU106" s="39">
        <v>0</v>
      </c>
      <c r="JV106" s="39">
        <v>1</v>
      </c>
      <c r="JW106" s="39">
        <v>1</v>
      </c>
      <c r="JX106" s="39">
        <v>0</v>
      </c>
      <c r="JY106" s="39">
        <v>0</v>
      </c>
      <c r="JZ106" s="39">
        <v>1</v>
      </c>
      <c r="KA106" s="39">
        <v>1</v>
      </c>
      <c r="KB106" s="39">
        <v>1</v>
      </c>
      <c r="KC106" s="39">
        <v>1</v>
      </c>
      <c r="KD106" s="39">
        <v>0</v>
      </c>
      <c r="KE106" s="39">
        <v>14</v>
      </c>
      <c r="KF106" s="39"/>
      <c r="KG106" s="39"/>
      <c r="KH106" s="39">
        <v>2</v>
      </c>
      <c r="KI106" s="39"/>
      <c r="KJ106" s="39"/>
      <c r="KK106" s="39">
        <v>0</v>
      </c>
      <c r="KL106" s="39"/>
      <c r="KM106" s="39"/>
      <c r="KN106" s="39">
        <v>4</v>
      </c>
      <c r="KO106" s="39"/>
      <c r="KP106" s="39"/>
      <c r="KQ106" s="39">
        <v>1</v>
      </c>
      <c r="KR106" s="39">
        <v>300</v>
      </c>
      <c r="KS106" s="39" t="s">
        <v>4769</v>
      </c>
      <c r="KT106" s="39" t="s">
        <v>2068</v>
      </c>
      <c r="KU106" s="39">
        <v>0</v>
      </c>
      <c r="KV106" s="39">
        <v>0</v>
      </c>
      <c r="KW106" s="39">
        <v>0</v>
      </c>
      <c r="KX106" s="39">
        <v>0</v>
      </c>
      <c r="KY106" s="39">
        <v>0</v>
      </c>
      <c r="KZ106" s="39">
        <v>0</v>
      </c>
      <c r="LA106" s="39">
        <v>0</v>
      </c>
      <c r="LB106" s="39">
        <v>0</v>
      </c>
      <c r="LC106" s="39">
        <v>1</v>
      </c>
      <c r="LD106" s="39" t="s">
        <v>4770</v>
      </c>
      <c r="LE106" s="39">
        <v>4</v>
      </c>
      <c r="LF106" s="39">
        <v>0</v>
      </c>
      <c r="LG106" s="39">
        <v>1</v>
      </c>
      <c r="LH106" s="39">
        <v>1</v>
      </c>
      <c r="LI106" s="39">
        <v>0</v>
      </c>
      <c r="LJ106" s="39" t="s">
        <v>3612</v>
      </c>
      <c r="LK106" s="39" t="s">
        <v>2421</v>
      </c>
      <c r="LL106" s="39">
        <v>1</v>
      </c>
      <c r="LM106" s="39">
        <v>0</v>
      </c>
      <c r="LN106" s="39">
        <v>0</v>
      </c>
      <c r="LO106" s="39">
        <v>0</v>
      </c>
      <c r="LP106" s="39">
        <v>0</v>
      </c>
      <c r="LQ106" s="39"/>
      <c r="LR106" s="39">
        <v>1</v>
      </c>
      <c r="LS106" s="39"/>
      <c r="LT106" s="39">
        <v>18</v>
      </c>
      <c r="LU106" s="39" t="s">
        <v>4771</v>
      </c>
      <c r="LV106" s="39">
        <v>1</v>
      </c>
      <c r="LW106" s="39">
        <v>1</v>
      </c>
      <c r="LX106" s="39">
        <v>0</v>
      </c>
      <c r="LY106" s="39"/>
      <c r="LZ106" s="39">
        <v>1</v>
      </c>
      <c r="MA106" s="39">
        <v>1</v>
      </c>
      <c r="MB106" s="39">
        <v>1</v>
      </c>
      <c r="MC106" s="39">
        <v>1</v>
      </c>
      <c r="MD106" s="39">
        <v>0</v>
      </c>
      <c r="ME106" s="39">
        <v>0</v>
      </c>
      <c r="MF106" s="39"/>
      <c r="MG106" s="39">
        <v>0</v>
      </c>
      <c r="MH106" s="39"/>
      <c r="MI106" s="39">
        <v>1</v>
      </c>
      <c r="MJ106" s="39"/>
      <c r="MK106" s="39">
        <v>0</v>
      </c>
      <c r="ML106" s="39">
        <v>1</v>
      </c>
      <c r="MM106" s="39">
        <v>1</v>
      </c>
      <c r="MN106" s="39">
        <v>0</v>
      </c>
      <c r="MO106" s="39"/>
      <c r="MP106" s="39"/>
      <c r="MQ106" s="39">
        <v>1</v>
      </c>
      <c r="MR106" s="39">
        <v>0</v>
      </c>
      <c r="MS106" s="39"/>
      <c r="MT106" s="39"/>
      <c r="MU106" s="39"/>
      <c r="MV106" s="39">
        <v>1</v>
      </c>
      <c r="MW106" s="39" t="s">
        <v>2640</v>
      </c>
      <c r="MX106" s="39">
        <v>0</v>
      </c>
      <c r="MY106" s="39">
        <v>0</v>
      </c>
      <c r="MZ106" s="39">
        <v>0</v>
      </c>
      <c r="NA106" s="39">
        <v>1</v>
      </c>
      <c r="NB106" s="39">
        <v>0</v>
      </c>
      <c r="NC106" s="39">
        <v>0</v>
      </c>
      <c r="ND106" s="39">
        <v>0</v>
      </c>
      <c r="NE106" s="39">
        <v>0</v>
      </c>
      <c r="NF106" s="39">
        <v>0</v>
      </c>
      <c r="NG106" s="39" t="s">
        <v>4772</v>
      </c>
      <c r="NH106" s="39" t="s">
        <v>4773</v>
      </c>
      <c r="NI106" s="39"/>
      <c r="NJ106" s="39" t="s">
        <v>2428</v>
      </c>
      <c r="NK106" s="39" t="s">
        <v>4774</v>
      </c>
      <c r="NL106" s="39" t="s">
        <v>3489</v>
      </c>
      <c r="NM106" s="39">
        <v>1</v>
      </c>
      <c r="NN106" s="39" t="s">
        <v>2428</v>
      </c>
      <c r="NO106" s="39" t="s">
        <v>2707</v>
      </c>
      <c r="NP106" s="39">
        <v>2</v>
      </c>
      <c r="NQ106" s="39" t="s">
        <v>2520</v>
      </c>
      <c r="NR106" s="39" t="s">
        <v>4775</v>
      </c>
      <c r="NS106" s="39" t="s">
        <v>2418</v>
      </c>
      <c r="NT106" s="39"/>
      <c r="NU106" s="39"/>
      <c r="NV106" s="39"/>
      <c r="NW106" s="39">
        <v>0</v>
      </c>
      <c r="NX106" s="39"/>
      <c r="NY106" s="39">
        <v>1</v>
      </c>
      <c r="NZ106" s="39">
        <v>0</v>
      </c>
      <c r="OA106" s="39" t="s">
        <v>2433</v>
      </c>
      <c r="OB106" s="39">
        <v>0</v>
      </c>
      <c r="OC106" s="39">
        <v>0</v>
      </c>
      <c r="OD106" s="39">
        <v>0</v>
      </c>
      <c r="OE106" s="39">
        <v>1</v>
      </c>
      <c r="OF106" s="39">
        <v>0</v>
      </c>
      <c r="OG106" s="39">
        <v>0</v>
      </c>
      <c r="OH106" s="39">
        <v>0</v>
      </c>
      <c r="OI106" s="39">
        <v>0</v>
      </c>
      <c r="OJ106" s="39"/>
      <c r="OK106" s="39">
        <v>1</v>
      </c>
      <c r="OL106" s="39"/>
      <c r="OM106" s="39" t="s">
        <v>2648</v>
      </c>
      <c r="ON106" s="39">
        <v>0</v>
      </c>
      <c r="OO106" s="39">
        <v>0</v>
      </c>
      <c r="OP106" s="39">
        <v>1</v>
      </c>
      <c r="OQ106" s="39">
        <v>0</v>
      </c>
      <c r="OR106" s="39">
        <v>0</v>
      </c>
      <c r="OS106" s="39">
        <v>0</v>
      </c>
      <c r="OT106" s="39">
        <v>0</v>
      </c>
      <c r="OU106" s="39">
        <v>0</v>
      </c>
      <c r="OV106" s="39">
        <v>0</v>
      </c>
      <c r="OW106" s="39">
        <v>0</v>
      </c>
      <c r="OX106" s="39"/>
      <c r="OY106" s="39"/>
      <c r="OZ106" s="39" t="s">
        <v>2565</v>
      </c>
      <c r="PA106" s="39">
        <v>0</v>
      </c>
      <c r="PB106" s="39">
        <v>0</v>
      </c>
      <c r="PC106" s="39">
        <v>1</v>
      </c>
      <c r="PD106" s="39">
        <v>0</v>
      </c>
      <c r="PE106" s="39">
        <v>0</v>
      </c>
      <c r="PF106" s="39">
        <v>0</v>
      </c>
      <c r="PG106" s="39">
        <v>0</v>
      </c>
      <c r="PH106" s="39"/>
      <c r="PI106" s="39">
        <v>1</v>
      </c>
      <c r="PJ106" s="39" t="s">
        <v>1979</v>
      </c>
      <c r="PK106" s="39">
        <v>0</v>
      </c>
      <c r="PL106" s="39">
        <v>0</v>
      </c>
      <c r="PM106" s="39">
        <v>0</v>
      </c>
      <c r="PN106" s="39">
        <v>0</v>
      </c>
      <c r="PO106" s="39">
        <v>0</v>
      </c>
      <c r="PP106" s="39">
        <v>0</v>
      </c>
      <c r="PQ106" s="39">
        <v>0</v>
      </c>
      <c r="PR106" s="39">
        <v>1</v>
      </c>
      <c r="PS106" s="39">
        <v>0</v>
      </c>
      <c r="PT106" s="39" t="s">
        <v>4776</v>
      </c>
      <c r="PU106" s="39"/>
      <c r="PV106" s="39"/>
      <c r="PW106" s="39">
        <v>0</v>
      </c>
      <c r="PX106" s="39"/>
      <c r="PY106" s="39"/>
      <c r="PZ106" s="39">
        <v>0</v>
      </c>
      <c r="QA106" s="39" t="s">
        <v>4777</v>
      </c>
      <c r="QB106" s="39" t="s">
        <v>3514</v>
      </c>
      <c r="QC106" s="39" t="s">
        <v>3515</v>
      </c>
      <c r="QD106" s="39">
        <v>1</v>
      </c>
      <c r="QE106" s="39">
        <v>1</v>
      </c>
      <c r="QF106" s="39">
        <v>0</v>
      </c>
      <c r="QG106" s="39">
        <v>0</v>
      </c>
      <c r="QH106" s="39">
        <v>0</v>
      </c>
      <c r="QI106" s="39">
        <v>0</v>
      </c>
      <c r="QJ106" s="39">
        <v>0</v>
      </c>
      <c r="QK106" s="39">
        <v>0</v>
      </c>
      <c r="QL106" s="39"/>
      <c r="QM106" s="39" t="s">
        <v>2442</v>
      </c>
      <c r="QN106" s="39">
        <v>1</v>
      </c>
      <c r="QO106" s="39">
        <v>0</v>
      </c>
      <c r="QP106" s="39">
        <v>0</v>
      </c>
      <c r="QQ106" s="39">
        <v>0</v>
      </c>
      <c r="QR106" s="39">
        <v>0</v>
      </c>
      <c r="QS106" s="39"/>
      <c r="QT106" s="39" t="s">
        <v>2442</v>
      </c>
      <c r="QU106" s="39">
        <v>0</v>
      </c>
      <c r="QV106" s="39">
        <v>1</v>
      </c>
      <c r="QW106" s="39">
        <v>0</v>
      </c>
      <c r="QX106" s="39">
        <v>0</v>
      </c>
      <c r="QY106" s="39">
        <v>0</v>
      </c>
      <c r="QZ106" s="39">
        <v>0</v>
      </c>
      <c r="RA106" s="39">
        <v>0</v>
      </c>
      <c r="RB106" s="39"/>
      <c r="RC106" s="39">
        <v>1</v>
      </c>
      <c r="RD106" s="39">
        <v>0</v>
      </c>
      <c r="RE106" s="39">
        <v>0</v>
      </c>
      <c r="RF106" s="39"/>
      <c r="RG106" s="39">
        <v>1</v>
      </c>
      <c r="RH106" s="39">
        <v>4</v>
      </c>
      <c r="RI106" s="39"/>
      <c r="RJ106" s="39">
        <v>0</v>
      </c>
      <c r="RK106" s="39">
        <v>0</v>
      </c>
      <c r="RL106" s="39"/>
      <c r="RM106" s="39">
        <v>0</v>
      </c>
      <c r="RN106" s="39">
        <v>0</v>
      </c>
      <c r="RO106" s="39"/>
      <c r="RP106" s="39">
        <v>0</v>
      </c>
      <c r="RQ106" s="39"/>
      <c r="RR106" s="39" t="s">
        <v>2678</v>
      </c>
      <c r="RS106" s="39">
        <v>0</v>
      </c>
      <c r="RT106" s="39">
        <v>0</v>
      </c>
      <c r="RU106" s="39">
        <v>0</v>
      </c>
      <c r="RV106" s="39">
        <v>0</v>
      </c>
      <c r="RW106" s="39">
        <v>0</v>
      </c>
      <c r="RX106" s="39">
        <v>0</v>
      </c>
      <c r="RY106" s="39">
        <v>0</v>
      </c>
      <c r="RZ106" s="39">
        <v>0</v>
      </c>
      <c r="SA106" s="39">
        <v>0</v>
      </c>
      <c r="SB106" s="39">
        <v>1</v>
      </c>
      <c r="SC106" s="39">
        <v>0</v>
      </c>
      <c r="SD106" s="39">
        <v>0</v>
      </c>
      <c r="SE106" s="39">
        <v>0</v>
      </c>
      <c r="SF106" s="39">
        <v>0</v>
      </c>
      <c r="SG106" s="39"/>
      <c r="SH106" s="39"/>
      <c r="SI106" s="39" t="s">
        <v>2435</v>
      </c>
      <c r="SJ106" s="39">
        <v>0</v>
      </c>
      <c r="SK106" s="39">
        <v>0</v>
      </c>
      <c r="SL106" s="39">
        <v>0</v>
      </c>
      <c r="SM106" s="39">
        <v>0</v>
      </c>
      <c r="SN106" s="39">
        <v>0</v>
      </c>
      <c r="SO106" s="39">
        <v>0</v>
      </c>
      <c r="SP106" s="39">
        <v>0</v>
      </c>
      <c r="SQ106" s="39">
        <v>0</v>
      </c>
      <c r="SR106" s="39">
        <v>0</v>
      </c>
      <c r="SS106" s="39">
        <v>1</v>
      </c>
      <c r="ST106" s="39"/>
      <c r="SU106" s="39" t="s">
        <v>2946</v>
      </c>
      <c r="SV106" s="39">
        <v>0</v>
      </c>
      <c r="SW106" s="39">
        <v>0</v>
      </c>
      <c r="SX106" s="39">
        <v>1</v>
      </c>
      <c r="SY106" s="39">
        <v>0</v>
      </c>
      <c r="SZ106" s="39">
        <v>0</v>
      </c>
      <c r="TA106" s="39"/>
      <c r="TB106" s="39"/>
      <c r="TC106" s="39"/>
      <c r="TD106" s="39">
        <v>0</v>
      </c>
      <c r="TE106" s="39"/>
      <c r="TF106" s="39" t="s">
        <v>383</v>
      </c>
      <c r="TG106" s="39"/>
      <c r="TH106" s="39" t="s">
        <v>2619</v>
      </c>
      <c r="TI106" s="39">
        <v>0</v>
      </c>
      <c r="TJ106" s="39">
        <v>0</v>
      </c>
      <c r="TK106" s="39">
        <v>1</v>
      </c>
      <c r="TL106" s="39">
        <v>0</v>
      </c>
      <c r="TM106" s="39">
        <v>0</v>
      </c>
      <c r="TN106" s="39">
        <v>0</v>
      </c>
      <c r="TO106" s="39">
        <v>0</v>
      </c>
      <c r="TP106" s="39">
        <v>0</v>
      </c>
      <c r="TQ106" s="39"/>
      <c r="TR106" s="39">
        <v>0</v>
      </c>
      <c r="TS106" s="39" t="s">
        <v>383</v>
      </c>
      <c r="TT106" s="39" t="s">
        <v>383</v>
      </c>
      <c r="TU106" s="39" t="s">
        <v>383</v>
      </c>
      <c r="TV106" s="39" t="s">
        <v>383</v>
      </c>
      <c r="TW106" s="39" t="s">
        <v>383</v>
      </c>
      <c r="TX106" s="39" t="s">
        <v>383</v>
      </c>
      <c r="TY106" s="39" t="s">
        <v>383</v>
      </c>
      <c r="TZ106" s="39" t="s">
        <v>383</v>
      </c>
      <c r="UA106" s="39" t="s">
        <v>383</v>
      </c>
      <c r="UB106" s="39" t="s">
        <v>383</v>
      </c>
      <c r="UC106" s="39"/>
      <c r="UD106" s="39">
        <v>0</v>
      </c>
      <c r="UE106" s="39" t="s">
        <v>383</v>
      </c>
      <c r="UF106" s="39" t="s">
        <v>383</v>
      </c>
      <c r="UG106" s="39" t="s">
        <v>383</v>
      </c>
      <c r="UH106" s="39" t="s">
        <v>383</v>
      </c>
      <c r="UI106" s="39" t="s">
        <v>383</v>
      </c>
      <c r="UJ106" s="39" t="s">
        <v>383</v>
      </c>
      <c r="UK106" s="39" t="s">
        <v>383</v>
      </c>
      <c r="UL106" s="39" t="s">
        <v>383</v>
      </c>
      <c r="UM106" s="39" t="s">
        <v>383</v>
      </c>
      <c r="UN106" s="39" t="s">
        <v>383</v>
      </c>
      <c r="UO106" s="39" t="s">
        <v>383</v>
      </c>
      <c r="UP106" s="39" t="s">
        <v>383</v>
      </c>
      <c r="UQ106" s="39" t="s">
        <v>383</v>
      </c>
      <c r="UR106" s="39" t="s">
        <v>383</v>
      </c>
      <c r="US106" s="39" t="s">
        <v>383</v>
      </c>
      <c r="UT106" s="39" t="s">
        <v>383</v>
      </c>
      <c r="UU106" s="39" t="s">
        <v>383</v>
      </c>
      <c r="UV106" s="39" t="s">
        <v>383</v>
      </c>
      <c r="UW106" s="39" t="s">
        <v>383</v>
      </c>
      <c r="UX106" s="39" t="s">
        <v>383</v>
      </c>
      <c r="UY106" s="39" t="s">
        <v>383</v>
      </c>
      <c r="UZ106" s="39" t="s">
        <v>383</v>
      </c>
      <c r="VA106" s="39">
        <v>0</v>
      </c>
      <c r="VB106" s="39" t="s">
        <v>383</v>
      </c>
      <c r="VC106" s="39" t="s">
        <v>383</v>
      </c>
      <c r="VD106" s="39" t="s">
        <v>383</v>
      </c>
      <c r="VE106" s="39" t="s">
        <v>383</v>
      </c>
      <c r="VF106" s="39" t="s">
        <v>383</v>
      </c>
      <c r="VG106" s="39" t="s">
        <v>383</v>
      </c>
      <c r="VH106" s="39"/>
      <c r="VI106" s="39">
        <v>1</v>
      </c>
      <c r="VJ106" s="39">
        <v>0</v>
      </c>
      <c r="VK106" s="39">
        <v>0</v>
      </c>
      <c r="VL106" s="39"/>
      <c r="VM106" s="39">
        <v>0</v>
      </c>
      <c r="VN106" s="39">
        <v>0</v>
      </c>
      <c r="VO106" s="39"/>
      <c r="VP106" s="39">
        <v>1</v>
      </c>
      <c r="VQ106" s="39">
        <v>5</v>
      </c>
      <c r="VR106" s="39">
        <v>0</v>
      </c>
      <c r="VS106" s="39">
        <v>0</v>
      </c>
      <c r="VT106" s="39"/>
      <c r="VU106" s="39">
        <v>0</v>
      </c>
      <c r="VV106" s="39"/>
      <c r="VW106" s="39" t="s">
        <v>2720</v>
      </c>
      <c r="VX106" s="39">
        <v>0</v>
      </c>
      <c r="VY106" s="39">
        <v>1</v>
      </c>
      <c r="VZ106" s="39">
        <v>0</v>
      </c>
      <c r="WA106" s="39">
        <v>0</v>
      </c>
      <c r="WB106" s="39">
        <v>0</v>
      </c>
      <c r="WC106" s="39">
        <v>0</v>
      </c>
      <c r="WD106" s="39">
        <v>0</v>
      </c>
      <c r="WE106" s="39">
        <v>0</v>
      </c>
      <c r="WF106" s="39">
        <v>0</v>
      </c>
      <c r="WG106" s="39">
        <v>0</v>
      </c>
      <c r="WH106" s="39">
        <v>0</v>
      </c>
      <c r="WI106" s="39">
        <v>0</v>
      </c>
      <c r="WJ106" s="39">
        <v>0</v>
      </c>
      <c r="WK106" s="39">
        <v>0</v>
      </c>
      <c r="WL106" s="39"/>
      <c r="WM106" s="39"/>
      <c r="WN106" s="39"/>
      <c r="WO106" s="39">
        <f t="shared" si="9"/>
        <v>1</v>
      </c>
      <c r="WP106" s="39" t="s">
        <v>2681</v>
      </c>
      <c r="WQ106" s="39"/>
      <c r="WR106" s="39" t="s">
        <v>2435</v>
      </c>
      <c r="WS106" s="39">
        <v>0</v>
      </c>
      <c r="WT106" s="39">
        <v>0</v>
      </c>
      <c r="WU106" s="39">
        <v>0</v>
      </c>
      <c r="WV106" s="39">
        <v>0</v>
      </c>
      <c r="WW106" s="39">
        <v>0</v>
      </c>
      <c r="WX106" s="39">
        <v>0</v>
      </c>
      <c r="WY106" s="39">
        <v>0</v>
      </c>
      <c r="WZ106" s="39">
        <v>0</v>
      </c>
      <c r="XA106" s="39">
        <v>0</v>
      </c>
      <c r="XB106" s="39">
        <v>1</v>
      </c>
      <c r="XC106" s="39">
        <v>0</v>
      </c>
      <c r="XD106" s="39"/>
      <c r="XE106" s="39"/>
      <c r="XF106" s="39">
        <f t="shared" si="11"/>
        <v>0</v>
      </c>
      <c r="XG106" s="39" t="s">
        <v>2447</v>
      </c>
      <c r="XH106" s="39">
        <v>1</v>
      </c>
      <c r="XI106" s="39">
        <v>0</v>
      </c>
      <c r="XJ106" s="39">
        <v>0</v>
      </c>
      <c r="XK106" s="39">
        <v>0</v>
      </c>
      <c r="XL106" s="39">
        <v>0</v>
      </c>
      <c r="XM106" s="39"/>
      <c r="XN106" s="39"/>
      <c r="XO106" s="57" t="e">
        <f>SUM(XF106+WO106+VA106+UD106+TR106+TD106+#REF!)</f>
        <v>#REF!</v>
      </c>
      <c r="XP106" s="57">
        <v>2</v>
      </c>
      <c r="XQ106" s="56">
        <v>0</v>
      </c>
    </row>
    <row r="107" spans="1:641" ht="15" customHeight="1" x14ac:dyDescent="0.2">
      <c r="A107" s="39" t="s">
        <v>383</v>
      </c>
      <c r="B107" s="39" t="s">
        <v>1576</v>
      </c>
      <c r="C107" s="52" t="s">
        <v>1667</v>
      </c>
      <c r="D107" s="39" t="s">
        <v>2722</v>
      </c>
      <c r="E107" s="52" t="s">
        <v>4627</v>
      </c>
      <c r="F107" s="52"/>
      <c r="G107" s="79"/>
      <c r="H107" s="79"/>
      <c r="I107" s="52">
        <v>9.1510800000000003</v>
      </c>
      <c r="J107" s="52">
        <v>-79.211276999999995</v>
      </c>
      <c r="K107" s="79"/>
      <c r="L107" s="80"/>
      <c r="M107" s="40"/>
      <c r="N107" s="39"/>
      <c r="O107" s="41">
        <v>3</v>
      </c>
      <c r="P107" s="39" t="s">
        <v>4778</v>
      </c>
      <c r="Q107" s="39">
        <v>1</v>
      </c>
      <c r="R107" s="41">
        <v>33</v>
      </c>
      <c r="S107" s="39">
        <v>2</v>
      </c>
      <c r="T107" s="39">
        <v>2</v>
      </c>
      <c r="U107" s="39" t="s">
        <v>2746</v>
      </c>
      <c r="V107" s="39" t="s">
        <v>4779</v>
      </c>
      <c r="W107" s="39" t="s">
        <v>2598</v>
      </c>
      <c r="X107" s="39" t="s">
        <v>383</v>
      </c>
      <c r="Y107" s="39" t="s">
        <v>4780</v>
      </c>
      <c r="Z107" s="39">
        <v>1</v>
      </c>
      <c r="AA107" s="39">
        <v>0</v>
      </c>
      <c r="AB107" s="39">
        <v>0</v>
      </c>
      <c r="AC107" s="39">
        <v>0</v>
      </c>
      <c r="AD107" s="39">
        <v>0</v>
      </c>
      <c r="AE107" s="39">
        <v>0</v>
      </c>
      <c r="AF107" s="39">
        <v>0</v>
      </c>
      <c r="AG107" s="39" t="s">
        <v>2401</v>
      </c>
      <c r="AH107" s="39" t="s">
        <v>383</v>
      </c>
      <c r="AI107" s="39">
        <v>0</v>
      </c>
      <c r="AJ107" s="39">
        <v>0</v>
      </c>
      <c r="AK107" s="39">
        <v>0</v>
      </c>
      <c r="AL107" s="39">
        <v>1</v>
      </c>
      <c r="AM107" s="39">
        <v>0</v>
      </c>
      <c r="AN107" s="39">
        <v>0</v>
      </c>
      <c r="AO107" s="39">
        <v>0</v>
      </c>
      <c r="AP107" s="39" t="s">
        <v>2600</v>
      </c>
      <c r="AQ107" s="39">
        <v>0</v>
      </c>
      <c r="AR107" s="39"/>
      <c r="AS107" s="39">
        <v>14</v>
      </c>
      <c r="AT107" s="39">
        <v>9</v>
      </c>
      <c r="AU107" s="39">
        <v>1</v>
      </c>
      <c r="AV107" s="39"/>
      <c r="AW107" s="39">
        <v>2</v>
      </c>
      <c r="AX107" s="39" t="s">
        <v>383</v>
      </c>
      <c r="AY107" s="39">
        <v>0</v>
      </c>
      <c r="AZ107" s="39">
        <v>1</v>
      </c>
      <c r="BA107" s="39">
        <v>0</v>
      </c>
      <c r="BB107" s="39">
        <v>0</v>
      </c>
      <c r="BC107" s="39"/>
      <c r="BD107" s="39">
        <v>2</v>
      </c>
      <c r="BE107" s="39" t="s">
        <v>383</v>
      </c>
      <c r="BF107" s="39">
        <v>0</v>
      </c>
      <c r="BG107" s="39">
        <v>1</v>
      </c>
      <c r="BH107" s="39">
        <v>0</v>
      </c>
      <c r="BI107" s="39">
        <v>0</v>
      </c>
      <c r="BJ107" s="39"/>
      <c r="BK107" s="39">
        <v>5</v>
      </c>
      <c r="BL107" s="39">
        <v>1</v>
      </c>
      <c r="BM107" s="64" t="s">
        <v>383</v>
      </c>
      <c r="BN107" s="39">
        <v>1</v>
      </c>
      <c r="BO107" s="39">
        <v>0</v>
      </c>
      <c r="BP107" s="39">
        <v>0</v>
      </c>
      <c r="BQ107" s="39">
        <v>0</v>
      </c>
      <c r="BR107" s="39">
        <v>0</v>
      </c>
      <c r="BS107" s="39">
        <v>0</v>
      </c>
      <c r="BT107" s="39">
        <v>0</v>
      </c>
      <c r="BU107" s="39"/>
      <c r="BV107" s="39">
        <v>5</v>
      </c>
      <c r="BW107" s="39">
        <v>3</v>
      </c>
      <c r="BX107" s="39"/>
      <c r="BY107" s="39">
        <v>0</v>
      </c>
      <c r="BZ107" s="39">
        <v>0</v>
      </c>
      <c r="CA107" s="39">
        <v>1</v>
      </c>
      <c r="CB107" s="39">
        <v>0</v>
      </c>
      <c r="CC107" s="39"/>
      <c r="CD107" s="39">
        <v>4</v>
      </c>
      <c r="CE107" s="39">
        <v>1</v>
      </c>
      <c r="CF107" s="39"/>
      <c r="CG107" s="39">
        <v>2</v>
      </c>
      <c r="CH107" s="39"/>
      <c r="CI107" s="39">
        <v>3</v>
      </c>
      <c r="CJ107" s="39">
        <v>3</v>
      </c>
      <c r="CK107" s="39"/>
      <c r="CL107" s="39" t="s">
        <v>2404</v>
      </c>
      <c r="CM107" s="39"/>
      <c r="CN107" s="39">
        <v>1</v>
      </c>
      <c r="CO107" s="39">
        <v>1</v>
      </c>
      <c r="CP107" s="39">
        <v>1</v>
      </c>
      <c r="CQ107" s="39"/>
      <c r="CR107" s="39">
        <v>1</v>
      </c>
      <c r="CS107" s="39"/>
      <c r="CT107" s="39">
        <v>0</v>
      </c>
      <c r="CU107" s="39">
        <v>0</v>
      </c>
      <c r="CV107" s="39">
        <v>0</v>
      </c>
      <c r="CW107" s="39"/>
      <c r="CX107" s="39">
        <v>0</v>
      </c>
      <c r="CY107" s="39">
        <v>1</v>
      </c>
      <c r="CZ107" s="39">
        <v>1</v>
      </c>
      <c r="DA107" s="39">
        <v>0</v>
      </c>
      <c r="DB107" s="39"/>
      <c r="DC107" s="39">
        <v>1</v>
      </c>
      <c r="DD107" s="39">
        <v>1</v>
      </c>
      <c r="DE107" s="39">
        <v>1</v>
      </c>
      <c r="DF107" s="39">
        <v>1</v>
      </c>
      <c r="DG107" s="39">
        <v>1</v>
      </c>
      <c r="DH107" s="39">
        <v>1</v>
      </c>
      <c r="DI107" s="39">
        <v>1</v>
      </c>
      <c r="DJ107" s="39">
        <v>1</v>
      </c>
      <c r="DK107" s="39"/>
      <c r="DL107" s="39">
        <v>1</v>
      </c>
      <c r="DM107" s="39">
        <v>1</v>
      </c>
      <c r="DN107" s="39">
        <v>0</v>
      </c>
      <c r="DO107" s="39"/>
      <c r="DP107" s="39">
        <v>1</v>
      </c>
      <c r="DQ107" s="39">
        <v>3</v>
      </c>
      <c r="DR107" s="39">
        <v>1</v>
      </c>
      <c r="DS107" s="39">
        <v>1</v>
      </c>
      <c r="DT107" s="39">
        <v>1</v>
      </c>
      <c r="DU107" s="39">
        <v>1</v>
      </c>
      <c r="DV107" s="39">
        <v>0</v>
      </c>
      <c r="DW107" s="39"/>
      <c r="DX107" s="39">
        <v>0</v>
      </c>
      <c r="DY107" s="39"/>
      <c r="DZ107" s="39">
        <v>1</v>
      </c>
      <c r="EA107" s="39" t="s">
        <v>2925</v>
      </c>
      <c r="EB107" s="39">
        <v>2</v>
      </c>
      <c r="EC107" s="39">
        <v>1</v>
      </c>
      <c r="ED107" s="39" t="s">
        <v>4781</v>
      </c>
      <c r="EE107" s="39" t="s">
        <v>4782</v>
      </c>
      <c r="EF107" s="39" t="s">
        <v>383</v>
      </c>
      <c r="EG107" s="39" t="s">
        <v>383</v>
      </c>
      <c r="EH107" s="39">
        <v>1</v>
      </c>
      <c r="EI107" s="39" t="s">
        <v>2413</v>
      </c>
      <c r="EJ107" s="39" t="s">
        <v>2413</v>
      </c>
      <c r="EK107" s="39" t="s">
        <v>2462</v>
      </c>
      <c r="EL107" s="39" t="s">
        <v>3105</v>
      </c>
      <c r="EM107" s="39" t="s">
        <v>2464</v>
      </c>
      <c r="EN107" s="39">
        <v>0</v>
      </c>
      <c r="EO107" s="39">
        <v>1</v>
      </c>
      <c r="EP107" s="39" t="s">
        <v>2413</v>
      </c>
      <c r="EQ107" s="39" t="s">
        <v>2413</v>
      </c>
      <c r="ER107" s="39" t="s">
        <v>2462</v>
      </c>
      <c r="ES107" s="39" t="s">
        <v>3355</v>
      </c>
      <c r="ET107" s="39" t="s">
        <v>2469</v>
      </c>
      <c r="EU107" s="39">
        <v>0</v>
      </c>
      <c r="EV107" s="39">
        <v>0</v>
      </c>
      <c r="EW107" s="39" t="s">
        <v>383</v>
      </c>
      <c r="EX107" s="39" t="s">
        <v>383</v>
      </c>
      <c r="EY107" s="39" t="s">
        <v>383</v>
      </c>
      <c r="EZ107" s="39" t="s">
        <v>383</v>
      </c>
      <c r="FA107" s="39" t="s">
        <v>383</v>
      </c>
      <c r="FB107" s="39" t="s">
        <v>383</v>
      </c>
      <c r="FC107" s="39">
        <v>0</v>
      </c>
      <c r="FD107" s="39" t="s">
        <v>383</v>
      </c>
      <c r="FE107" s="39" t="s">
        <v>383</v>
      </c>
      <c r="FF107" s="39" t="s">
        <v>383</v>
      </c>
      <c r="FG107" s="39" t="s">
        <v>383</v>
      </c>
      <c r="FH107" s="39" t="s">
        <v>383</v>
      </c>
      <c r="FI107" s="39" t="s">
        <v>383</v>
      </c>
      <c r="FJ107" s="39">
        <v>1</v>
      </c>
      <c r="FK107" s="39" t="s">
        <v>2498</v>
      </c>
      <c r="FL107" s="39" t="s">
        <v>2498</v>
      </c>
      <c r="FM107" s="39" t="s">
        <v>2466</v>
      </c>
      <c r="FN107" s="39" t="s">
        <v>3355</v>
      </c>
      <c r="FO107" s="39" t="s">
        <v>2469</v>
      </c>
      <c r="FP107" s="39">
        <v>0</v>
      </c>
      <c r="FQ107" s="39">
        <v>0</v>
      </c>
      <c r="FR107" s="39" t="s">
        <v>383</v>
      </c>
      <c r="FS107" s="39" t="s">
        <v>383</v>
      </c>
      <c r="FT107" s="39" t="s">
        <v>383</v>
      </c>
      <c r="FU107" s="39" t="s">
        <v>383</v>
      </c>
      <c r="FV107" s="39" t="s">
        <v>383</v>
      </c>
      <c r="FW107" s="39" t="s">
        <v>383</v>
      </c>
      <c r="FX107" s="39">
        <v>0</v>
      </c>
      <c r="FY107" s="39" t="s">
        <v>383</v>
      </c>
      <c r="FZ107" s="39" t="s">
        <v>383</v>
      </c>
      <c r="GA107" s="39" t="s">
        <v>383</v>
      </c>
      <c r="GB107" s="39" t="s">
        <v>383</v>
      </c>
      <c r="GC107" s="39" t="s">
        <v>383</v>
      </c>
      <c r="GD107" s="39" t="s">
        <v>383</v>
      </c>
      <c r="GE107" s="39">
        <v>1</v>
      </c>
      <c r="GF107" s="39" t="s">
        <v>2412</v>
      </c>
      <c r="GG107" s="39" t="s">
        <v>2413</v>
      </c>
      <c r="GH107" s="39" t="s">
        <v>2410</v>
      </c>
      <c r="GI107" s="39" t="s">
        <v>4783</v>
      </c>
      <c r="GJ107" s="39" t="s">
        <v>2464</v>
      </c>
      <c r="GK107" s="39">
        <v>0</v>
      </c>
      <c r="GL107" s="39" t="s">
        <v>383</v>
      </c>
      <c r="GM107" s="39" t="s">
        <v>383</v>
      </c>
      <c r="GN107" s="39" t="s">
        <v>383</v>
      </c>
      <c r="GO107" s="39" t="s">
        <v>383</v>
      </c>
      <c r="GP107" s="39" t="s">
        <v>383</v>
      </c>
      <c r="GQ107" s="39" t="s">
        <v>383</v>
      </c>
      <c r="GR107" s="39" t="s">
        <v>383</v>
      </c>
      <c r="GS107" s="39" t="s">
        <v>383</v>
      </c>
      <c r="GT107" s="39">
        <v>0</v>
      </c>
      <c r="GU107" s="39" t="s">
        <v>383</v>
      </c>
      <c r="GV107" s="39"/>
      <c r="GW107" s="39">
        <v>1</v>
      </c>
      <c r="GX107" s="39">
        <v>10</v>
      </c>
      <c r="GY107" s="39" t="s">
        <v>2729</v>
      </c>
      <c r="GZ107" s="39">
        <v>1</v>
      </c>
      <c r="HA107" s="39">
        <v>10</v>
      </c>
      <c r="HB107" s="39" t="s">
        <v>4033</v>
      </c>
      <c r="HC107" s="39">
        <v>0</v>
      </c>
      <c r="HD107" s="39" t="s">
        <v>383</v>
      </c>
      <c r="HE107" s="39"/>
      <c r="HF107" s="39">
        <v>0</v>
      </c>
      <c r="HG107" s="39" t="s">
        <v>383</v>
      </c>
      <c r="HH107" s="39"/>
      <c r="HI107" s="39">
        <v>0</v>
      </c>
      <c r="HJ107" s="39" t="s">
        <v>383</v>
      </c>
      <c r="HK107" s="39"/>
      <c r="HL107" s="39">
        <v>0</v>
      </c>
      <c r="HM107" s="39" t="s">
        <v>383</v>
      </c>
      <c r="HN107" s="39"/>
      <c r="HO107" s="39">
        <v>0</v>
      </c>
      <c r="HP107" s="39" t="s">
        <v>383</v>
      </c>
      <c r="HQ107" s="39">
        <v>0</v>
      </c>
      <c r="HR107" s="39" t="s">
        <v>383</v>
      </c>
      <c r="HS107" s="39">
        <v>0</v>
      </c>
      <c r="HT107" s="39"/>
      <c r="HU107" s="39" t="s">
        <v>383</v>
      </c>
      <c r="HV107" s="39" t="s">
        <v>383</v>
      </c>
      <c r="HW107" s="39"/>
      <c r="HX107" s="39" t="s">
        <v>383</v>
      </c>
      <c r="HY107" s="39" t="s">
        <v>2417</v>
      </c>
      <c r="HZ107" s="39"/>
      <c r="IA107" s="39" t="s">
        <v>1738</v>
      </c>
      <c r="IB107" s="39"/>
      <c r="IC107" s="39">
        <v>0</v>
      </c>
      <c r="ID107" s="39">
        <v>0</v>
      </c>
      <c r="IE107" s="39" t="s">
        <v>383</v>
      </c>
      <c r="IF107" s="39" t="s">
        <v>383</v>
      </c>
      <c r="IG107" s="39">
        <v>1</v>
      </c>
      <c r="IH107" s="39">
        <v>25</v>
      </c>
      <c r="II107" s="39">
        <v>0</v>
      </c>
      <c r="IJ107" s="39">
        <v>1</v>
      </c>
      <c r="IK107" s="39">
        <v>1</v>
      </c>
      <c r="IL107" s="39">
        <v>1</v>
      </c>
      <c r="IM107" s="39">
        <v>2</v>
      </c>
      <c r="IN107" s="39">
        <v>0</v>
      </c>
      <c r="IO107" s="39">
        <v>1</v>
      </c>
      <c r="IP107" s="39">
        <v>1</v>
      </c>
      <c r="IQ107" s="39">
        <v>1</v>
      </c>
      <c r="IR107" s="39">
        <v>7</v>
      </c>
      <c r="IS107" s="39">
        <v>0</v>
      </c>
      <c r="IT107" s="39">
        <v>1</v>
      </c>
      <c r="IU107" s="39">
        <v>1</v>
      </c>
      <c r="IV107" s="39">
        <v>0</v>
      </c>
      <c r="IW107" s="39">
        <v>0</v>
      </c>
      <c r="IX107" s="39" t="s">
        <v>383</v>
      </c>
      <c r="IY107" s="39" t="s">
        <v>383</v>
      </c>
      <c r="IZ107" s="39" t="s">
        <v>383</v>
      </c>
      <c r="JA107" s="39">
        <v>1</v>
      </c>
      <c r="JB107" s="39">
        <v>1</v>
      </c>
      <c r="JC107" s="39">
        <v>0</v>
      </c>
      <c r="JD107" s="39">
        <v>1</v>
      </c>
      <c r="JE107" s="39">
        <v>1</v>
      </c>
      <c r="JF107" s="39">
        <v>1</v>
      </c>
      <c r="JG107" s="39">
        <v>1</v>
      </c>
      <c r="JH107" s="39">
        <v>1</v>
      </c>
      <c r="JI107" s="39">
        <v>0</v>
      </c>
      <c r="JJ107" s="39">
        <v>1</v>
      </c>
      <c r="JK107" s="39">
        <v>1</v>
      </c>
      <c r="JL107" s="39">
        <v>0</v>
      </c>
      <c r="JM107" s="39" t="s">
        <v>383</v>
      </c>
      <c r="JN107" s="39" t="s">
        <v>2418</v>
      </c>
      <c r="JO107" s="39">
        <v>1</v>
      </c>
      <c r="JP107" s="39">
        <v>1</v>
      </c>
      <c r="JQ107" s="39">
        <v>1</v>
      </c>
      <c r="JR107" s="39">
        <v>0</v>
      </c>
      <c r="JS107" s="39">
        <v>0</v>
      </c>
      <c r="JT107" s="39">
        <v>0</v>
      </c>
      <c r="JU107" s="39">
        <v>0</v>
      </c>
      <c r="JV107" s="39">
        <v>1</v>
      </c>
      <c r="JW107" s="39">
        <v>1</v>
      </c>
      <c r="JX107" s="39"/>
      <c r="JY107" s="39">
        <v>1</v>
      </c>
      <c r="JZ107" s="39">
        <v>1</v>
      </c>
      <c r="KA107" s="39">
        <v>1</v>
      </c>
      <c r="KB107" s="39">
        <v>1</v>
      </c>
      <c r="KC107" s="39">
        <v>1</v>
      </c>
      <c r="KD107" s="39">
        <v>1</v>
      </c>
      <c r="KE107" s="39">
        <v>0</v>
      </c>
      <c r="KF107" s="39"/>
      <c r="KG107" s="39"/>
      <c r="KH107" s="39">
        <v>0</v>
      </c>
      <c r="KI107" s="39"/>
      <c r="KJ107" s="39"/>
      <c r="KK107" s="39">
        <v>0</v>
      </c>
      <c r="KL107" s="39"/>
      <c r="KM107" s="39"/>
      <c r="KN107" s="39">
        <v>0</v>
      </c>
      <c r="KO107" s="39"/>
      <c r="KP107" s="39"/>
      <c r="KQ107" s="39">
        <v>0</v>
      </c>
      <c r="KR107" s="39" t="s">
        <v>2731</v>
      </c>
      <c r="KS107" s="39" t="s">
        <v>383</v>
      </c>
      <c r="KT107" s="39" t="s">
        <v>383</v>
      </c>
      <c r="KU107" s="39" t="s">
        <v>383</v>
      </c>
      <c r="KV107" s="39" t="s">
        <v>383</v>
      </c>
      <c r="KW107" s="39" t="s">
        <v>383</v>
      </c>
      <c r="KX107" s="39" t="s">
        <v>383</v>
      </c>
      <c r="KY107" s="39" t="s">
        <v>383</v>
      </c>
      <c r="KZ107" s="39" t="s">
        <v>383</v>
      </c>
      <c r="LA107" s="39" t="s">
        <v>383</v>
      </c>
      <c r="LB107" s="39" t="s">
        <v>383</v>
      </c>
      <c r="LC107" s="39" t="s">
        <v>383</v>
      </c>
      <c r="LD107" s="39" t="s">
        <v>2731</v>
      </c>
      <c r="LE107" s="39">
        <v>4</v>
      </c>
      <c r="LF107" s="39">
        <v>0</v>
      </c>
      <c r="LG107" s="39">
        <v>0</v>
      </c>
      <c r="LH107" s="39">
        <v>0</v>
      </c>
      <c r="LI107" s="39">
        <v>1</v>
      </c>
      <c r="LJ107" s="39" t="s">
        <v>631</v>
      </c>
      <c r="LK107" s="39" t="s">
        <v>2778</v>
      </c>
      <c r="LL107" s="39">
        <v>0</v>
      </c>
      <c r="LM107" s="39">
        <v>0</v>
      </c>
      <c r="LN107" s="39">
        <v>1</v>
      </c>
      <c r="LO107" s="39">
        <v>0</v>
      </c>
      <c r="LP107" s="39">
        <v>0</v>
      </c>
      <c r="LQ107" s="39"/>
      <c r="LR107" s="39">
        <v>1</v>
      </c>
      <c r="LS107" s="39"/>
      <c r="LT107" s="39">
        <v>1</v>
      </c>
      <c r="LU107" s="39" t="s">
        <v>2671</v>
      </c>
      <c r="LV107" s="39">
        <v>0</v>
      </c>
      <c r="LW107" s="39">
        <v>0</v>
      </c>
      <c r="LX107" s="39">
        <v>1</v>
      </c>
      <c r="LY107" s="39"/>
      <c r="LZ107" s="39">
        <v>1</v>
      </c>
      <c r="MA107" s="39">
        <v>1</v>
      </c>
      <c r="MB107" s="39">
        <v>1</v>
      </c>
      <c r="MC107" s="39">
        <v>1</v>
      </c>
      <c r="MD107" s="39">
        <v>1</v>
      </c>
      <c r="ME107" s="39">
        <v>0</v>
      </c>
      <c r="MF107" s="39" t="s">
        <v>4784</v>
      </c>
      <c r="MG107" s="39">
        <v>0</v>
      </c>
      <c r="MH107" s="39"/>
      <c r="MI107" s="39">
        <v>1</v>
      </c>
      <c r="MJ107" s="39"/>
      <c r="MK107" s="39">
        <v>0</v>
      </c>
      <c r="ML107" s="39">
        <v>1</v>
      </c>
      <c r="MM107" s="39">
        <v>1</v>
      </c>
      <c r="MN107" s="39">
        <v>0</v>
      </c>
      <c r="MO107" s="39"/>
      <c r="MP107" s="39"/>
      <c r="MQ107" s="39">
        <v>0</v>
      </c>
      <c r="MR107" s="39">
        <v>0</v>
      </c>
      <c r="MS107" s="39"/>
      <c r="MT107" s="39"/>
      <c r="MU107" s="39"/>
      <c r="MV107" s="39">
        <v>1</v>
      </c>
      <c r="MW107" s="39" t="s">
        <v>3169</v>
      </c>
      <c r="MX107" s="39">
        <v>1</v>
      </c>
      <c r="MY107" s="39">
        <v>0</v>
      </c>
      <c r="MZ107" s="39">
        <v>0</v>
      </c>
      <c r="NA107" s="39">
        <v>0</v>
      </c>
      <c r="NB107" s="39">
        <v>0</v>
      </c>
      <c r="NC107" s="39">
        <v>0</v>
      </c>
      <c r="ND107" s="39">
        <v>0</v>
      </c>
      <c r="NE107" s="39">
        <v>0</v>
      </c>
      <c r="NF107" s="39">
        <v>0</v>
      </c>
      <c r="NG107" s="39"/>
      <c r="NH107" s="39" t="s">
        <v>3511</v>
      </c>
      <c r="NI107" s="39"/>
      <c r="NJ107" s="39" t="s">
        <v>4785</v>
      </c>
      <c r="NK107" s="39" t="s">
        <v>4785</v>
      </c>
      <c r="NL107" s="39" t="s">
        <v>4786</v>
      </c>
      <c r="NM107" s="39">
        <v>1</v>
      </c>
      <c r="NN107" s="39" t="s">
        <v>3712</v>
      </c>
      <c r="NO107" s="39" t="s">
        <v>3713</v>
      </c>
      <c r="NP107" s="39"/>
      <c r="NQ107" s="39"/>
      <c r="NR107" s="39" t="s">
        <v>4787</v>
      </c>
      <c r="NS107" s="39" t="s">
        <v>2418</v>
      </c>
      <c r="NT107" s="39"/>
      <c r="NU107" s="39"/>
      <c r="NV107" s="39"/>
      <c r="NW107" s="39">
        <v>0</v>
      </c>
      <c r="NX107" s="39"/>
      <c r="NY107" s="39">
        <v>1</v>
      </c>
      <c r="NZ107" s="39">
        <v>0</v>
      </c>
      <c r="OA107" s="39" t="s">
        <v>2433</v>
      </c>
      <c r="OB107" s="39">
        <v>0</v>
      </c>
      <c r="OC107" s="39">
        <v>0</v>
      </c>
      <c r="OD107" s="39">
        <v>0</v>
      </c>
      <c r="OE107" s="39">
        <v>1</v>
      </c>
      <c r="OF107" s="39">
        <v>0</v>
      </c>
      <c r="OG107" s="39">
        <v>0</v>
      </c>
      <c r="OH107" s="39">
        <v>0</v>
      </c>
      <c r="OI107" s="39">
        <v>0</v>
      </c>
      <c r="OJ107" s="39"/>
      <c r="OK107" s="39">
        <v>1</v>
      </c>
      <c r="OL107" s="39"/>
      <c r="OM107" s="39" t="s">
        <v>2434</v>
      </c>
      <c r="ON107" s="39">
        <v>1</v>
      </c>
      <c r="OO107" s="39">
        <v>0</v>
      </c>
      <c r="OP107" s="39">
        <v>0</v>
      </c>
      <c r="OQ107" s="39">
        <v>0</v>
      </c>
      <c r="OR107" s="39">
        <v>0</v>
      </c>
      <c r="OS107" s="39">
        <v>0</v>
      </c>
      <c r="OT107" s="39">
        <v>0</v>
      </c>
      <c r="OU107" s="39">
        <v>0</v>
      </c>
      <c r="OV107" s="39">
        <v>0</v>
      </c>
      <c r="OW107" s="39">
        <v>0</v>
      </c>
      <c r="OX107" s="39"/>
      <c r="OY107" s="39"/>
      <c r="OZ107" s="39" t="s">
        <v>1241</v>
      </c>
      <c r="PA107" s="39">
        <v>0</v>
      </c>
      <c r="PB107" s="39">
        <v>0</v>
      </c>
      <c r="PC107" s="39">
        <v>0</v>
      </c>
      <c r="PD107" s="39">
        <v>0</v>
      </c>
      <c r="PE107" s="39">
        <v>1</v>
      </c>
      <c r="PF107" s="39">
        <v>0</v>
      </c>
      <c r="PG107" s="39">
        <v>0</v>
      </c>
      <c r="PH107" s="39"/>
      <c r="PI107" s="39">
        <v>1</v>
      </c>
      <c r="PJ107" s="39" t="s">
        <v>2435</v>
      </c>
      <c r="PK107" s="39">
        <v>0</v>
      </c>
      <c r="PL107" s="39">
        <v>0</v>
      </c>
      <c r="PM107" s="39">
        <v>0</v>
      </c>
      <c r="PN107" s="39">
        <v>0</v>
      </c>
      <c r="PO107" s="39">
        <v>0</v>
      </c>
      <c r="PP107" s="39">
        <v>0</v>
      </c>
      <c r="PQ107" s="39">
        <v>0</v>
      </c>
      <c r="PR107" s="39">
        <v>0</v>
      </c>
      <c r="PS107" s="39">
        <v>1</v>
      </c>
      <c r="PT107" s="39"/>
      <c r="PU107" s="39"/>
      <c r="PV107" s="39"/>
      <c r="PW107" s="39">
        <v>0</v>
      </c>
      <c r="PX107" s="39"/>
      <c r="PY107" s="39"/>
      <c r="PZ107" s="39">
        <v>0</v>
      </c>
      <c r="QA107" s="39" t="s">
        <v>4788</v>
      </c>
      <c r="QB107" s="39" t="s">
        <v>2792</v>
      </c>
      <c r="QC107" s="39" t="s">
        <v>2792</v>
      </c>
      <c r="QD107" s="39">
        <v>6</v>
      </c>
      <c r="QE107" s="39">
        <v>0</v>
      </c>
      <c r="QF107" s="39">
        <v>0</v>
      </c>
      <c r="QG107" s="39">
        <v>0</v>
      </c>
      <c r="QH107" s="39">
        <v>0</v>
      </c>
      <c r="QI107" s="39">
        <v>0</v>
      </c>
      <c r="QJ107" s="39">
        <v>1</v>
      </c>
      <c r="QK107" s="39">
        <v>0</v>
      </c>
      <c r="QL107" s="39"/>
      <c r="QM107" s="39" t="s">
        <v>2442</v>
      </c>
      <c r="QN107" s="39">
        <v>1</v>
      </c>
      <c r="QO107" s="39">
        <v>0</v>
      </c>
      <c r="QP107" s="39">
        <v>0</v>
      </c>
      <c r="QQ107" s="39">
        <v>0</v>
      </c>
      <c r="QR107" s="39">
        <v>0</v>
      </c>
      <c r="QS107" s="39"/>
      <c r="QT107" s="39" t="s">
        <v>2433</v>
      </c>
      <c r="QU107" s="39">
        <v>1</v>
      </c>
      <c r="QV107" s="39">
        <v>0</v>
      </c>
      <c r="QW107" s="39">
        <v>0</v>
      </c>
      <c r="QX107" s="39">
        <v>0</v>
      </c>
      <c r="QY107" s="39">
        <v>0</v>
      </c>
      <c r="QZ107" s="39">
        <v>0</v>
      </c>
      <c r="RA107" s="39">
        <v>0</v>
      </c>
      <c r="RB107" s="39"/>
      <c r="RC107" s="39">
        <v>0</v>
      </c>
      <c r="RD107" s="39">
        <v>0</v>
      </c>
      <c r="RE107" s="39">
        <v>0</v>
      </c>
      <c r="RF107" s="39"/>
      <c r="RG107" s="39">
        <v>0</v>
      </c>
      <c r="RH107" s="39">
        <v>0</v>
      </c>
      <c r="RI107" s="39"/>
      <c r="RJ107" s="39">
        <v>0</v>
      </c>
      <c r="RK107" s="39">
        <v>0</v>
      </c>
      <c r="RL107" s="39"/>
      <c r="RM107" s="39">
        <v>0</v>
      </c>
      <c r="RN107" s="39">
        <v>0</v>
      </c>
      <c r="RO107" s="39"/>
      <c r="RP107" s="39">
        <v>0</v>
      </c>
      <c r="RQ107" s="39"/>
      <c r="RR107" s="39" t="s">
        <v>2741</v>
      </c>
      <c r="RS107" s="39">
        <v>0</v>
      </c>
      <c r="RT107" s="39">
        <v>1</v>
      </c>
      <c r="RU107" s="39">
        <v>0</v>
      </c>
      <c r="RV107" s="39">
        <v>0</v>
      </c>
      <c r="RW107" s="39">
        <v>0</v>
      </c>
      <c r="RX107" s="39">
        <v>0</v>
      </c>
      <c r="RY107" s="39">
        <v>0</v>
      </c>
      <c r="RZ107" s="39">
        <v>0</v>
      </c>
      <c r="SA107" s="39">
        <v>0</v>
      </c>
      <c r="SB107" s="39">
        <v>0</v>
      </c>
      <c r="SC107" s="39">
        <v>0</v>
      </c>
      <c r="SD107" s="39">
        <v>0</v>
      </c>
      <c r="SE107" s="39">
        <v>0</v>
      </c>
      <c r="SF107" s="39">
        <v>1</v>
      </c>
      <c r="SG107" s="39" t="s">
        <v>4067</v>
      </c>
      <c r="SH107" s="39" t="s">
        <v>4068</v>
      </c>
      <c r="SI107" s="39" t="s">
        <v>2435</v>
      </c>
      <c r="SJ107" s="39">
        <v>0</v>
      </c>
      <c r="SK107" s="39">
        <v>0</v>
      </c>
      <c r="SL107" s="39">
        <v>0</v>
      </c>
      <c r="SM107" s="39">
        <v>0</v>
      </c>
      <c r="SN107" s="39">
        <v>0</v>
      </c>
      <c r="SO107" s="39">
        <v>0</v>
      </c>
      <c r="SP107" s="39">
        <v>0</v>
      </c>
      <c r="SQ107" s="39">
        <v>0</v>
      </c>
      <c r="SR107" s="39">
        <v>0</v>
      </c>
      <c r="SS107" s="39">
        <v>1</v>
      </c>
      <c r="ST107" s="39"/>
      <c r="SU107" s="39" t="s">
        <v>1979</v>
      </c>
      <c r="SV107" s="39">
        <v>0</v>
      </c>
      <c r="SW107" s="39">
        <v>0</v>
      </c>
      <c r="SX107" s="39">
        <v>0</v>
      </c>
      <c r="SY107" s="39">
        <v>0</v>
      </c>
      <c r="SZ107" s="39">
        <v>1</v>
      </c>
      <c r="TA107" s="39" t="s">
        <v>4010</v>
      </c>
      <c r="TB107" s="39"/>
      <c r="TC107" s="39"/>
      <c r="TD107" s="39">
        <v>1</v>
      </c>
      <c r="TE107" s="39"/>
      <c r="TF107" s="39">
        <v>0</v>
      </c>
      <c r="TG107" s="39"/>
      <c r="TH107" s="39" t="s">
        <v>2435</v>
      </c>
      <c r="TI107" s="39">
        <v>0</v>
      </c>
      <c r="TJ107" s="39">
        <v>0</v>
      </c>
      <c r="TK107" s="39">
        <v>0</v>
      </c>
      <c r="TL107" s="39">
        <v>0</v>
      </c>
      <c r="TM107" s="39">
        <v>0</v>
      </c>
      <c r="TN107" s="39">
        <v>0</v>
      </c>
      <c r="TO107" s="39">
        <v>0</v>
      </c>
      <c r="TP107" s="39">
        <v>1</v>
      </c>
      <c r="TQ107" s="39"/>
      <c r="TR107" s="39">
        <v>1</v>
      </c>
      <c r="TS107" s="39" t="s">
        <v>4022</v>
      </c>
      <c r="TT107" s="39">
        <v>1</v>
      </c>
      <c r="TU107" s="39">
        <v>0</v>
      </c>
      <c r="TV107" s="39">
        <v>0</v>
      </c>
      <c r="TW107" s="39">
        <v>0</v>
      </c>
      <c r="TX107" s="39">
        <v>0</v>
      </c>
      <c r="TY107" s="39">
        <v>0</v>
      </c>
      <c r="TZ107" s="39">
        <v>0</v>
      </c>
      <c r="UA107" s="39">
        <v>0</v>
      </c>
      <c r="UB107" s="39">
        <v>0</v>
      </c>
      <c r="UC107" s="39"/>
      <c r="UD107" s="39">
        <f>SUM(TT107+TV107+TW107+TX107)</f>
        <v>1</v>
      </c>
      <c r="UE107" s="39" t="s">
        <v>1241</v>
      </c>
      <c r="UF107" s="39">
        <v>0</v>
      </c>
      <c r="UG107" s="39">
        <v>0</v>
      </c>
      <c r="UH107" s="39">
        <v>0</v>
      </c>
      <c r="UI107" s="39">
        <v>0</v>
      </c>
      <c r="UJ107" s="39">
        <v>1</v>
      </c>
      <c r="UK107" s="39">
        <v>0</v>
      </c>
      <c r="UL107" s="39">
        <v>9</v>
      </c>
      <c r="UM107" s="39" t="s">
        <v>383</v>
      </c>
      <c r="UN107" s="39">
        <v>0</v>
      </c>
      <c r="UO107" s="39" t="s">
        <v>383</v>
      </c>
      <c r="UP107" s="39" t="s">
        <v>383</v>
      </c>
      <c r="UQ107" s="39" t="s">
        <v>383</v>
      </c>
      <c r="UR107" s="39" t="s">
        <v>383</v>
      </c>
      <c r="US107" s="39" t="s">
        <v>383</v>
      </c>
      <c r="UT107" s="39" t="s">
        <v>383</v>
      </c>
      <c r="UU107" s="39" t="s">
        <v>383</v>
      </c>
      <c r="UV107" s="39">
        <v>0</v>
      </c>
      <c r="UW107" s="39" t="s">
        <v>383</v>
      </c>
      <c r="UX107" s="39" t="s">
        <v>4212</v>
      </c>
      <c r="UY107" s="39" t="s">
        <v>2846</v>
      </c>
      <c r="UZ107" s="39">
        <v>1</v>
      </c>
      <c r="VA107" s="39">
        <v>0</v>
      </c>
      <c r="VB107" s="39">
        <v>0</v>
      </c>
      <c r="VC107" s="39">
        <v>0</v>
      </c>
      <c r="VD107" s="39">
        <v>0</v>
      </c>
      <c r="VE107" s="39">
        <v>0</v>
      </c>
      <c r="VF107" s="39">
        <v>0</v>
      </c>
      <c r="VG107" s="39">
        <v>0</v>
      </c>
      <c r="VH107" s="39"/>
      <c r="VI107" s="39">
        <v>0</v>
      </c>
      <c r="VJ107" s="39" t="s">
        <v>383</v>
      </c>
      <c r="VK107" s="39" t="s">
        <v>383</v>
      </c>
      <c r="VL107" s="39" t="s">
        <v>383</v>
      </c>
      <c r="VM107" s="39" t="s">
        <v>383</v>
      </c>
      <c r="VN107" s="39" t="s">
        <v>383</v>
      </c>
      <c r="VO107" s="39" t="s">
        <v>383</v>
      </c>
      <c r="VP107" s="39" t="s">
        <v>383</v>
      </c>
      <c r="VQ107" s="39" t="s">
        <v>383</v>
      </c>
      <c r="VR107" s="39" t="s">
        <v>383</v>
      </c>
      <c r="VS107" s="39" t="s">
        <v>383</v>
      </c>
      <c r="VT107" s="39" t="s">
        <v>383</v>
      </c>
      <c r="VU107" s="39" t="s">
        <v>383</v>
      </c>
      <c r="VV107" s="39"/>
      <c r="VW107" s="39" t="s">
        <v>1979</v>
      </c>
      <c r="VX107" s="39">
        <v>0</v>
      </c>
      <c r="VY107" s="39">
        <v>0</v>
      </c>
      <c r="VZ107" s="39">
        <v>0</v>
      </c>
      <c r="WA107" s="39">
        <v>0</v>
      </c>
      <c r="WB107" s="39">
        <v>0</v>
      </c>
      <c r="WC107" s="39">
        <v>0</v>
      </c>
      <c r="WD107" s="39">
        <v>0</v>
      </c>
      <c r="WE107" s="39">
        <v>0</v>
      </c>
      <c r="WF107" s="39">
        <v>0</v>
      </c>
      <c r="WG107" s="39">
        <v>0</v>
      </c>
      <c r="WH107" s="39">
        <v>0</v>
      </c>
      <c r="WI107" s="39">
        <v>0</v>
      </c>
      <c r="WJ107" s="39">
        <v>0</v>
      </c>
      <c r="WK107" s="39">
        <v>1</v>
      </c>
      <c r="WL107" s="39" t="s">
        <v>2742</v>
      </c>
      <c r="WM107" s="39" t="s">
        <v>2743</v>
      </c>
      <c r="WN107" s="39"/>
      <c r="WO107" s="39">
        <f t="shared" si="9"/>
        <v>0</v>
      </c>
      <c r="WP107" s="39" t="s">
        <v>2681</v>
      </c>
      <c r="WQ107" s="39"/>
      <c r="WR107" s="39" t="s">
        <v>2435</v>
      </c>
      <c r="WS107" s="39">
        <v>0</v>
      </c>
      <c r="WT107" s="39">
        <v>0</v>
      </c>
      <c r="WU107" s="39">
        <v>0</v>
      </c>
      <c r="WV107" s="39">
        <v>0</v>
      </c>
      <c r="WW107" s="39">
        <v>0</v>
      </c>
      <c r="WX107" s="39">
        <v>0</v>
      </c>
      <c r="WY107" s="39">
        <v>0</v>
      </c>
      <c r="WZ107" s="39">
        <v>0</v>
      </c>
      <c r="XA107" s="39">
        <v>0</v>
      </c>
      <c r="XB107" s="39">
        <v>1</v>
      </c>
      <c r="XC107" s="39">
        <v>0</v>
      </c>
      <c r="XD107" s="39"/>
      <c r="XE107" s="39"/>
      <c r="XF107" s="39">
        <f t="shared" si="11"/>
        <v>0</v>
      </c>
      <c r="XG107" s="39" t="s">
        <v>1979</v>
      </c>
      <c r="XH107" s="39">
        <v>0</v>
      </c>
      <c r="XI107" s="39">
        <v>0</v>
      </c>
      <c r="XJ107" s="39">
        <v>0</v>
      </c>
      <c r="XK107" s="39">
        <v>0</v>
      </c>
      <c r="XL107" s="39">
        <v>1</v>
      </c>
      <c r="XM107" s="39" t="s">
        <v>4010</v>
      </c>
      <c r="XN107" s="39"/>
      <c r="XO107" s="57" t="e">
        <f>SUM(XF107+WO107+VA107+UD107+TR107+TD107+#REF!)</f>
        <v>#REF!</v>
      </c>
      <c r="XP107" s="57">
        <v>3</v>
      </c>
      <c r="XQ107" s="56">
        <v>0</v>
      </c>
    </row>
    <row r="108" spans="1:641" ht="15" customHeight="1" x14ac:dyDescent="0.2">
      <c r="A108" s="39" t="s">
        <v>383</v>
      </c>
      <c r="B108" s="39" t="s">
        <v>1576</v>
      </c>
      <c r="C108" s="52" t="s">
        <v>1672</v>
      </c>
      <c r="D108" s="39" t="s">
        <v>2578</v>
      </c>
      <c r="E108" s="52" t="s">
        <v>4627</v>
      </c>
      <c r="F108" s="52" t="s">
        <v>4789</v>
      </c>
      <c r="G108" s="79">
        <v>9.1662780000000001</v>
      </c>
      <c r="H108" s="79">
        <v>-79.205072999999999</v>
      </c>
      <c r="I108" s="52">
        <v>9.1665500000000009</v>
      </c>
      <c r="J108" s="52">
        <v>-79.205241999999998</v>
      </c>
      <c r="K108" s="79">
        <v>-79.205072999999999</v>
      </c>
      <c r="L108" s="80">
        <v>86</v>
      </c>
      <c r="M108" s="40">
        <v>16.5</v>
      </c>
      <c r="N108" s="39"/>
      <c r="O108" s="41">
        <v>2</v>
      </c>
      <c r="P108" s="39" t="s">
        <v>4790</v>
      </c>
      <c r="Q108" s="39">
        <v>1</v>
      </c>
      <c r="R108" s="41">
        <v>49</v>
      </c>
      <c r="S108" s="39">
        <v>2</v>
      </c>
      <c r="T108" s="39">
        <v>2</v>
      </c>
      <c r="U108" s="39" t="s">
        <v>4363</v>
      </c>
      <c r="V108" s="39" t="s">
        <v>4791</v>
      </c>
      <c r="W108" s="39" t="s">
        <v>2598</v>
      </c>
      <c r="X108" s="39" t="s">
        <v>383</v>
      </c>
      <c r="Y108" s="39" t="s">
        <v>4792</v>
      </c>
      <c r="Z108" s="39">
        <v>1</v>
      </c>
      <c r="AA108" s="39">
        <v>0</v>
      </c>
      <c r="AB108" s="39">
        <v>0</v>
      </c>
      <c r="AC108" s="39">
        <v>0</v>
      </c>
      <c r="AD108" s="39">
        <v>0</v>
      </c>
      <c r="AE108" s="39">
        <v>0</v>
      </c>
      <c r="AF108" s="39">
        <v>0</v>
      </c>
      <c r="AG108" s="39" t="s">
        <v>2401</v>
      </c>
      <c r="AH108" s="39" t="s">
        <v>383</v>
      </c>
      <c r="AI108" s="39">
        <v>0</v>
      </c>
      <c r="AJ108" s="39">
        <v>0</v>
      </c>
      <c r="AK108" s="39">
        <v>0</v>
      </c>
      <c r="AL108" s="39">
        <v>1</v>
      </c>
      <c r="AM108" s="39">
        <v>0</v>
      </c>
      <c r="AN108" s="39">
        <v>0</v>
      </c>
      <c r="AO108" s="39">
        <v>0</v>
      </c>
      <c r="AP108" s="39" t="s">
        <v>2600</v>
      </c>
      <c r="AQ108" s="39">
        <v>1</v>
      </c>
      <c r="AR108" s="39" t="s">
        <v>1795</v>
      </c>
      <c r="AS108" s="39">
        <v>3</v>
      </c>
      <c r="AT108" s="39">
        <v>8</v>
      </c>
      <c r="AU108" s="39">
        <v>1</v>
      </c>
      <c r="AV108" s="39"/>
      <c r="AW108" s="39">
        <v>1</v>
      </c>
      <c r="AX108" s="39">
        <v>2</v>
      </c>
      <c r="AY108" s="39">
        <v>1</v>
      </c>
      <c r="AZ108" s="39">
        <v>1</v>
      </c>
      <c r="BA108" s="39">
        <v>0</v>
      </c>
      <c r="BB108" s="39">
        <v>0</v>
      </c>
      <c r="BC108" s="39"/>
      <c r="BD108" s="39">
        <v>2</v>
      </c>
      <c r="BE108" s="39" t="s">
        <v>383</v>
      </c>
      <c r="BF108" s="39">
        <v>0</v>
      </c>
      <c r="BG108" s="39">
        <v>1</v>
      </c>
      <c r="BH108" s="39">
        <v>0</v>
      </c>
      <c r="BI108" s="39">
        <v>0</v>
      </c>
      <c r="BJ108" s="39"/>
      <c r="BK108" s="39">
        <v>5</v>
      </c>
      <c r="BL108" s="39">
        <v>1</v>
      </c>
      <c r="BM108" s="64" t="s">
        <v>383</v>
      </c>
      <c r="BN108" s="39">
        <v>1</v>
      </c>
      <c r="BO108" s="39">
        <v>0</v>
      </c>
      <c r="BP108" s="39">
        <v>0</v>
      </c>
      <c r="BQ108" s="39">
        <v>0</v>
      </c>
      <c r="BR108" s="39">
        <v>0</v>
      </c>
      <c r="BS108" s="39">
        <v>0</v>
      </c>
      <c r="BT108" s="39">
        <v>0</v>
      </c>
      <c r="BU108" s="39"/>
      <c r="BV108" s="39">
        <v>5</v>
      </c>
      <c r="BW108" s="39">
        <v>3</v>
      </c>
      <c r="BX108" s="39"/>
      <c r="BY108" s="39">
        <v>0</v>
      </c>
      <c r="BZ108" s="39">
        <v>0</v>
      </c>
      <c r="CA108" s="39">
        <v>1</v>
      </c>
      <c r="CB108" s="39">
        <v>0</v>
      </c>
      <c r="CC108" s="39"/>
      <c r="CD108" s="39">
        <v>4</v>
      </c>
      <c r="CE108" s="39">
        <v>0</v>
      </c>
      <c r="CF108" s="39"/>
      <c r="CG108" s="39">
        <v>2</v>
      </c>
      <c r="CH108" s="39">
        <v>3</v>
      </c>
      <c r="CI108" s="39">
        <v>3</v>
      </c>
      <c r="CJ108" s="39" t="s">
        <v>383</v>
      </c>
      <c r="CK108" s="39"/>
      <c r="CL108" s="39" t="s">
        <v>2404</v>
      </c>
      <c r="CM108" s="39"/>
      <c r="CN108" s="39">
        <v>1</v>
      </c>
      <c r="CO108" s="39">
        <v>1</v>
      </c>
      <c r="CP108" s="39">
        <v>0</v>
      </c>
      <c r="CQ108" s="39"/>
      <c r="CR108" s="39">
        <v>0</v>
      </c>
      <c r="CS108" s="39"/>
      <c r="CT108" s="39">
        <v>0</v>
      </c>
      <c r="CU108" s="39">
        <v>1</v>
      </c>
      <c r="CV108" s="39">
        <v>1</v>
      </c>
      <c r="CW108" s="39"/>
      <c r="CX108" s="39">
        <v>0</v>
      </c>
      <c r="CY108" s="39">
        <v>0</v>
      </c>
      <c r="CZ108" s="39"/>
      <c r="DA108" s="39">
        <v>0</v>
      </c>
      <c r="DB108" s="39"/>
      <c r="DC108" s="39">
        <v>1</v>
      </c>
      <c r="DD108" s="39">
        <v>1</v>
      </c>
      <c r="DE108" s="39">
        <v>1</v>
      </c>
      <c r="DF108" s="39">
        <v>2</v>
      </c>
      <c r="DG108" s="39">
        <v>1</v>
      </c>
      <c r="DH108" s="39">
        <v>3</v>
      </c>
      <c r="DI108" s="39">
        <v>0</v>
      </c>
      <c r="DJ108" s="39"/>
      <c r="DK108" s="39"/>
      <c r="DL108" s="39">
        <v>0</v>
      </c>
      <c r="DM108" s="39"/>
      <c r="DN108" s="39">
        <v>0</v>
      </c>
      <c r="DO108" s="39"/>
      <c r="DP108" s="39">
        <v>1</v>
      </c>
      <c r="DQ108" s="39">
        <v>2</v>
      </c>
      <c r="DR108" s="39">
        <v>1</v>
      </c>
      <c r="DS108" s="39">
        <v>2</v>
      </c>
      <c r="DT108" s="39">
        <v>1</v>
      </c>
      <c r="DU108" s="39">
        <v>2</v>
      </c>
      <c r="DV108" s="39">
        <v>1</v>
      </c>
      <c r="DW108" s="39">
        <v>1</v>
      </c>
      <c r="DX108" s="39">
        <v>0</v>
      </c>
      <c r="DY108" s="39"/>
      <c r="DZ108" s="39">
        <v>1</v>
      </c>
      <c r="EA108" s="39" t="s">
        <v>3860</v>
      </c>
      <c r="EB108" s="39">
        <v>1</v>
      </c>
      <c r="EC108" s="39">
        <v>1</v>
      </c>
      <c r="ED108" s="39" t="s">
        <v>4793</v>
      </c>
      <c r="EE108" s="39" t="s">
        <v>4794</v>
      </c>
      <c r="EF108" s="39">
        <v>0</v>
      </c>
      <c r="EG108" s="39"/>
      <c r="EH108" s="39">
        <v>1</v>
      </c>
      <c r="EI108" s="39" t="s">
        <v>2409</v>
      </c>
      <c r="EJ108" s="39" t="s">
        <v>2409</v>
      </c>
      <c r="EK108" s="39" t="s">
        <v>2462</v>
      </c>
      <c r="EL108" s="39" t="s">
        <v>2607</v>
      </c>
      <c r="EM108" s="39" t="s">
        <v>2464</v>
      </c>
      <c r="EN108" s="39" t="s">
        <v>383</v>
      </c>
      <c r="EO108" s="39">
        <v>1</v>
      </c>
      <c r="EP108" s="39" t="s">
        <v>2413</v>
      </c>
      <c r="EQ108" s="39" t="s">
        <v>2413</v>
      </c>
      <c r="ER108" s="39" t="s">
        <v>2462</v>
      </c>
      <c r="ES108" s="39" t="s">
        <v>2728</v>
      </c>
      <c r="ET108" s="39" t="s">
        <v>2415</v>
      </c>
      <c r="EU108" s="39" t="s">
        <v>383</v>
      </c>
      <c r="EV108" s="39">
        <v>0</v>
      </c>
      <c r="EW108" s="39" t="s">
        <v>383</v>
      </c>
      <c r="EX108" s="39" t="s">
        <v>383</v>
      </c>
      <c r="EY108" s="39" t="s">
        <v>383</v>
      </c>
      <c r="EZ108" s="39" t="s">
        <v>383</v>
      </c>
      <c r="FA108" s="39" t="s">
        <v>383</v>
      </c>
      <c r="FB108" s="39" t="s">
        <v>383</v>
      </c>
      <c r="FC108" s="39">
        <v>1</v>
      </c>
      <c r="FD108" s="39" t="s">
        <v>2498</v>
      </c>
      <c r="FE108" s="39" t="s">
        <v>2498</v>
      </c>
      <c r="FF108" s="39" t="s">
        <v>2466</v>
      </c>
      <c r="FG108" s="39" t="s">
        <v>2728</v>
      </c>
      <c r="FH108" s="39" t="s">
        <v>2415</v>
      </c>
      <c r="FI108" s="39" t="s">
        <v>383</v>
      </c>
      <c r="FJ108" s="39">
        <v>0</v>
      </c>
      <c r="FK108" s="39" t="s">
        <v>383</v>
      </c>
      <c r="FL108" s="39" t="s">
        <v>383</v>
      </c>
      <c r="FM108" s="39" t="s">
        <v>383</v>
      </c>
      <c r="FN108" s="39" t="s">
        <v>383</v>
      </c>
      <c r="FO108" s="39" t="s">
        <v>383</v>
      </c>
      <c r="FP108" s="39" t="s">
        <v>383</v>
      </c>
      <c r="FQ108" s="39">
        <v>1</v>
      </c>
      <c r="FR108" s="39" t="s">
        <v>2412</v>
      </c>
      <c r="FS108" s="39" t="s">
        <v>2413</v>
      </c>
      <c r="FT108" s="39" t="s">
        <v>2462</v>
      </c>
      <c r="FU108" s="39" t="s">
        <v>2728</v>
      </c>
      <c r="FV108" s="39" t="s">
        <v>2415</v>
      </c>
      <c r="FW108" s="39" t="s">
        <v>383</v>
      </c>
      <c r="FX108" s="39">
        <v>0</v>
      </c>
      <c r="FY108" s="39" t="s">
        <v>383</v>
      </c>
      <c r="FZ108" s="39" t="s">
        <v>383</v>
      </c>
      <c r="GA108" s="39" t="s">
        <v>383</v>
      </c>
      <c r="GB108" s="39" t="s">
        <v>383</v>
      </c>
      <c r="GC108" s="39" t="s">
        <v>383</v>
      </c>
      <c r="GD108" s="39" t="s">
        <v>383</v>
      </c>
      <c r="GE108" s="39">
        <v>0</v>
      </c>
      <c r="GF108" s="39" t="s">
        <v>383</v>
      </c>
      <c r="GG108" s="39" t="s">
        <v>383</v>
      </c>
      <c r="GH108" s="39" t="s">
        <v>383</v>
      </c>
      <c r="GI108" s="39" t="s">
        <v>383</v>
      </c>
      <c r="GJ108" s="39" t="s">
        <v>383</v>
      </c>
      <c r="GK108" s="39" t="s">
        <v>383</v>
      </c>
      <c r="GL108" s="39" t="s">
        <v>383</v>
      </c>
      <c r="GM108" s="39" t="s">
        <v>383</v>
      </c>
      <c r="GN108" s="39" t="s">
        <v>383</v>
      </c>
      <c r="GO108" s="39" t="s">
        <v>383</v>
      </c>
      <c r="GP108" s="39" t="s">
        <v>383</v>
      </c>
      <c r="GQ108" s="39" t="s">
        <v>383</v>
      </c>
      <c r="GR108" s="39" t="s">
        <v>383</v>
      </c>
      <c r="GS108" s="39" t="s">
        <v>383</v>
      </c>
      <c r="GT108" s="39">
        <v>1</v>
      </c>
      <c r="GU108" s="39">
        <v>20</v>
      </c>
      <c r="GV108" s="39" t="s">
        <v>4795</v>
      </c>
      <c r="GW108" s="39">
        <v>1</v>
      </c>
      <c r="GX108" s="39">
        <v>5</v>
      </c>
      <c r="GY108" s="39"/>
      <c r="GZ108" s="39">
        <v>1</v>
      </c>
      <c r="HA108" s="39">
        <v>5</v>
      </c>
      <c r="HB108" s="39"/>
      <c r="HC108" s="39">
        <v>0</v>
      </c>
      <c r="HD108" s="39" t="s">
        <v>383</v>
      </c>
      <c r="HE108" s="39"/>
      <c r="HF108" s="39">
        <v>0</v>
      </c>
      <c r="HG108" s="39" t="s">
        <v>383</v>
      </c>
      <c r="HH108" s="39"/>
      <c r="HI108" s="39">
        <v>1</v>
      </c>
      <c r="HJ108" s="39">
        <v>10</v>
      </c>
      <c r="HK108" s="39"/>
      <c r="HL108" s="39">
        <v>0</v>
      </c>
      <c r="HM108" s="39" t="s">
        <v>383</v>
      </c>
      <c r="HN108" s="39"/>
      <c r="HO108" s="39">
        <v>0</v>
      </c>
      <c r="HP108" s="39" t="s">
        <v>383</v>
      </c>
      <c r="HQ108" s="39">
        <v>0</v>
      </c>
      <c r="HR108" s="39" t="s">
        <v>383</v>
      </c>
      <c r="HS108" s="39">
        <v>0</v>
      </c>
      <c r="HT108" s="39"/>
      <c r="HU108" s="39" t="s">
        <v>383</v>
      </c>
      <c r="HV108" s="39" t="s">
        <v>383</v>
      </c>
      <c r="HW108" s="39"/>
      <c r="HX108" s="39" t="s">
        <v>383</v>
      </c>
      <c r="HY108" s="39" t="s">
        <v>2417</v>
      </c>
      <c r="HZ108" s="39"/>
      <c r="IA108" s="39" t="s">
        <v>1743</v>
      </c>
      <c r="IB108" s="39"/>
      <c r="IC108" s="39">
        <v>0</v>
      </c>
      <c r="ID108" s="39">
        <v>0</v>
      </c>
      <c r="IE108" s="39" t="s">
        <v>383</v>
      </c>
      <c r="IF108" s="39" t="s">
        <v>383</v>
      </c>
      <c r="IG108" s="39">
        <v>1</v>
      </c>
      <c r="IH108" s="39">
        <v>25</v>
      </c>
      <c r="II108" s="39">
        <v>0</v>
      </c>
      <c r="IJ108" s="39">
        <v>1</v>
      </c>
      <c r="IK108" s="39">
        <v>0</v>
      </c>
      <c r="IL108" s="39">
        <v>1</v>
      </c>
      <c r="IM108" s="39">
        <v>23</v>
      </c>
      <c r="IN108" s="39">
        <v>0</v>
      </c>
      <c r="IO108" s="39">
        <v>1</v>
      </c>
      <c r="IP108" s="39">
        <v>0</v>
      </c>
      <c r="IQ108" s="39">
        <v>1</v>
      </c>
      <c r="IR108" s="39">
        <v>10</v>
      </c>
      <c r="IS108" s="39">
        <v>0</v>
      </c>
      <c r="IT108" s="39">
        <v>1</v>
      </c>
      <c r="IU108" s="39">
        <v>1</v>
      </c>
      <c r="IV108" s="39">
        <v>0</v>
      </c>
      <c r="IW108" s="39">
        <v>0</v>
      </c>
      <c r="IX108" s="39" t="s">
        <v>383</v>
      </c>
      <c r="IY108" s="39" t="s">
        <v>383</v>
      </c>
      <c r="IZ108" s="39" t="s">
        <v>383</v>
      </c>
      <c r="JA108" s="39">
        <v>0</v>
      </c>
      <c r="JB108" s="39">
        <v>0</v>
      </c>
      <c r="JC108" s="39" t="s">
        <v>383</v>
      </c>
      <c r="JD108" s="39" t="s">
        <v>383</v>
      </c>
      <c r="JE108" s="39" t="s">
        <v>383</v>
      </c>
      <c r="JF108" s="39">
        <v>0</v>
      </c>
      <c r="JG108" s="39">
        <v>0</v>
      </c>
      <c r="JH108" s="39" t="s">
        <v>383</v>
      </c>
      <c r="JI108" s="39" t="s">
        <v>383</v>
      </c>
      <c r="JJ108" s="39">
        <v>1</v>
      </c>
      <c r="JK108" s="39">
        <v>2</v>
      </c>
      <c r="JL108" s="39">
        <v>1</v>
      </c>
      <c r="JM108" s="39">
        <v>1</v>
      </c>
      <c r="JN108" s="39" t="s">
        <v>4796</v>
      </c>
      <c r="JO108" s="39">
        <v>5</v>
      </c>
      <c r="JP108" s="39">
        <v>2</v>
      </c>
      <c r="JQ108" s="39">
        <v>2</v>
      </c>
      <c r="JR108" s="39">
        <v>2</v>
      </c>
      <c r="JS108" s="39">
        <v>2</v>
      </c>
      <c r="JT108" s="39">
        <v>0</v>
      </c>
      <c r="JU108" s="39">
        <v>0</v>
      </c>
      <c r="JV108" s="39">
        <v>0</v>
      </c>
      <c r="JW108" s="39">
        <v>0</v>
      </c>
      <c r="JX108" s="39">
        <v>2</v>
      </c>
      <c r="JY108" s="39">
        <v>0</v>
      </c>
      <c r="JZ108" s="39">
        <v>2</v>
      </c>
      <c r="KA108" s="39">
        <v>2</v>
      </c>
      <c r="KB108" s="39">
        <v>1</v>
      </c>
      <c r="KC108" s="39">
        <v>1</v>
      </c>
      <c r="KD108" s="39">
        <v>2</v>
      </c>
      <c r="KE108" s="39">
        <v>0</v>
      </c>
      <c r="KF108" s="39"/>
      <c r="KG108" s="39" t="s">
        <v>2452</v>
      </c>
      <c r="KH108" s="39">
        <v>2</v>
      </c>
      <c r="KI108" s="39"/>
      <c r="KJ108" s="39"/>
      <c r="KK108" s="39">
        <v>0</v>
      </c>
      <c r="KL108" s="39"/>
      <c r="KM108" s="39"/>
      <c r="KN108" s="39">
        <v>0</v>
      </c>
      <c r="KO108" s="39"/>
      <c r="KP108" s="39"/>
      <c r="KQ108" s="39">
        <v>0</v>
      </c>
      <c r="KR108" s="39" t="s">
        <v>2731</v>
      </c>
      <c r="KS108" s="39" t="s">
        <v>383</v>
      </c>
      <c r="KT108" s="39" t="s">
        <v>383</v>
      </c>
      <c r="KU108" s="39" t="s">
        <v>383</v>
      </c>
      <c r="KV108" s="39" t="s">
        <v>383</v>
      </c>
      <c r="KW108" s="39" t="s">
        <v>383</v>
      </c>
      <c r="KX108" s="39" t="s">
        <v>383</v>
      </c>
      <c r="KY108" s="39" t="s">
        <v>383</v>
      </c>
      <c r="KZ108" s="39" t="s">
        <v>383</v>
      </c>
      <c r="LA108" s="39" t="s">
        <v>383</v>
      </c>
      <c r="LB108" s="39" t="s">
        <v>383</v>
      </c>
      <c r="LC108" s="39" t="s">
        <v>383</v>
      </c>
      <c r="LD108" s="39" t="s">
        <v>2731</v>
      </c>
      <c r="LE108" s="39">
        <v>2</v>
      </c>
      <c r="LF108" s="39">
        <v>0</v>
      </c>
      <c r="LG108" s="39">
        <v>1</v>
      </c>
      <c r="LH108" s="39">
        <v>0</v>
      </c>
      <c r="LI108" s="39">
        <v>0</v>
      </c>
      <c r="LJ108" s="39"/>
      <c r="LK108" s="39" t="s">
        <v>4797</v>
      </c>
      <c r="LL108" s="39">
        <v>1</v>
      </c>
      <c r="LM108" s="39">
        <v>1</v>
      </c>
      <c r="LN108" s="39">
        <v>1</v>
      </c>
      <c r="LO108" s="39">
        <v>0</v>
      </c>
      <c r="LP108" s="39">
        <v>0</v>
      </c>
      <c r="LQ108" s="39"/>
      <c r="LR108" s="39">
        <v>1</v>
      </c>
      <c r="LS108" s="39"/>
      <c r="LT108" s="39">
        <v>18</v>
      </c>
      <c r="LU108" s="39" t="s">
        <v>4771</v>
      </c>
      <c r="LV108" s="39">
        <v>1</v>
      </c>
      <c r="LW108" s="39">
        <v>1</v>
      </c>
      <c r="LX108" s="39">
        <v>0</v>
      </c>
      <c r="LY108" s="39"/>
      <c r="LZ108" s="39">
        <v>1</v>
      </c>
      <c r="MA108" s="39">
        <v>1</v>
      </c>
      <c r="MB108" s="39">
        <v>0</v>
      </c>
      <c r="MC108" s="39" t="s">
        <v>383</v>
      </c>
      <c r="MD108" s="39">
        <v>1</v>
      </c>
      <c r="ME108" s="39">
        <v>0</v>
      </c>
      <c r="MF108" s="39" t="s">
        <v>4798</v>
      </c>
      <c r="MG108" s="39">
        <v>1</v>
      </c>
      <c r="MH108" s="39" t="s">
        <v>4799</v>
      </c>
      <c r="MI108" s="39">
        <v>0</v>
      </c>
      <c r="MJ108" s="39"/>
      <c r="MK108" s="39">
        <v>0</v>
      </c>
      <c r="ML108" s="39">
        <v>1</v>
      </c>
      <c r="MM108" s="39">
        <v>1</v>
      </c>
      <c r="MN108" s="39">
        <v>0</v>
      </c>
      <c r="MO108" s="39"/>
      <c r="MP108" s="39"/>
      <c r="MQ108" s="39">
        <v>1</v>
      </c>
      <c r="MR108" s="39">
        <v>1</v>
      </c>
      <c r="MS108" s="39" t="s">
        <v>4495</v>
      </c>
      <c r="MT108" s="39" t="s">
        <v>4800</v>
      </c>
      <c r="MU108" s="39"/>
      <c r="MV108" s="39">
        <v>0</v>
      </c>
      <c r="MW108" s="39" t="s">
        <v>383</v>
      </c>
      <c r="MX108" s="39" t="s">
        <v>383</v>
      </c>
      <c r="MY108" s="39" t="s">
        <v>383</v>
      </c>
      <c r="MZ108" s="39" t="s">
        <v>383</v>
      </c>
      <c r="NA108" s="39" t="s">
        <v>383</v>
      </c>
      <c r="NB108" s="39" t="s">
        <v>383</v>
      </c>
      <c r="NC108" s="39" t="s">
        <v>383</v>
      </c>
      <c r="ND108" s="39" t="s">
        <v>383</v>
      </c>
      <c r="NE108" s="39" t="s">
        <v>383</v>
      </c>
      <c r="NF108" s="39" t="s">
        <v>383</v>
      </c>
      <c r="NG108" s="39"/>
      <c r="NH108" s="39" t="s">
        <v>4801</v>
      </c>
      <c r="NI108" s="39"/>
      <c r="NJ108" s="39" t="s">
        <v>4802</v>
      </c>
      <c r="NK108" s="39" t="s">
        <v>4803</v>
      </c>
      <c r="NL108" s="39" t="s">
        <v>4010</v>
      </c>
      <c r="NM108" s="39">
        <v>0</v>
      </c>
      <c r="NN108" s="39"/>
      <c r="NO108" s="39"/>
      <c r="NP108" s="39"/>
      <c r="NQ108" s="39"/>
      <c r="NR108" s="39"/>
      <c r="NS108" s="39"/>
      <c r="NT108" s="39"/>
      <c r="NU108" s="39"/>
      <c r="NV108" s="39"/>
      <c r="NW108" s="39">
        <v>0</v>
      </c>
      <c r="NX108" s="39"/>
      <c r="NY108" s="39">
        <v>1</v>
      </c>
      <c r="NZ108" s="39">
        <v>1</v>
      </c>
      <c r="OA108" s="39" t="s">
        <v>2760</v>
      </c>
      <c r="OB108" s="39">
        <v>0</v>
      </c>
      <c r="OC108" s="39">
        <v>0</v>
      </c>
      <c r="OD108" s="39">
        <v>0</v>
      </c>
      <c r="OE108" s="39">
        <v>0</v>
      </c>
      <c r="OF108" s="39">
        <v>0</v>
      </c>
      <c r="OG108" s="39">
        <v>0</v>
      </c>
      <c r="OH108" s="39">
        <v>1</v>
      </c>
      <c r="OI108" s="39">
        <v>0</v>
      </c>
      <c r="OJ108" s="39"/>
      <c r="OK108" s="39">
        <v>1</v>
      </c>
      <c r="OL108" s="39"/>
      <c r="OM108" s="39" t="s">
        <v>3247</v>
      </c>
      <c r="ON108" s="39">
        <v>0</v>
      </c>
      <c r="OO108" s="39">
        <v>1</v>
      </c>
      <c r="OP108" s="39">
        <v>0</v>
      </c>
      <c r="OQ108" s="39">
        <v>0</v>
      </c>
      <c r="OR108" s="39">
        <v>0</v>
      </c>
      <c r="OS108" s="39">
        <v>0</v>
      </c>
      <c r="OT108" s="39">
        <v>0</v>
      </c>
      <c r="OU108" s="39">
        <v>0</v>
      </c>
      <c r="OV108" s="39">
        <v>0</v>
      </c>
      <c r="OW108" s="39">
        <v>0</v>
      </c>
      <c r="OX108" s="39"/>
      <c r="OY108" s="39"/>
      <c r="OZ108" s="39" t="s">
        <v>1241</v>
      </c>
      <c r="PA108" s="39">
        <v>0</v>
      </c>
      <c r="PB108" s="39">
        <v>0</v>
      </c>
      <c r="PC108" s="39">
        <v>0</v>
      </c>
      <c r="PD108" s="39">
        <v>0</v>
      </c>
      <c r="PE108" s="39">
        <v>1</v>
      </c>
      <c r="PF108" s="39">
        <v>0</v>
      </c>
      <c r="PG108" s="39">
        <v>0</v>
      </c>
      <c r="PH108" s="39"/>
      <c r="PI108" s="39">
        <v>0</v>
      </c>
      <c r="PJ108" s="39" t="s">
        <v>2435</v>
      </c>
      <c r="PK108" s="39">
        <v>0</v>
      </c>
      <c r="PL108" s="39">
        <v>0</v>
      </c>
      <c r="PM108" s="39">
        <v>0</v>
      </c>
      <c r="PN108" s="39">
        <v>0</v>
      </c>
      <c r="PO108" s="39">
        <v>0</v>
      </c>
      <c r="PP108" s="39">
        <v>0</v>
      </c>
      <c r="PQ108" s="39">
        <v>0</v>
      </c>
      <c r="PR108" s="39">
        <v>0</v>
      </c>
      <c r="PS108" s="39">
        <v>1</v>
      </c>
      <c r="PT108" s="39"/>
      <c r="PU108" s="39"/>
      <c r="PV108" s="39"/>
      <c r="PW108" s="39">
        <v>0</v>
      </c>
      <c r="PX108" s="39"/>
      <c r="PY108" s="39"/>
      <c r="PZ108" s="39" t="s">
        <v>383</v>
      </c>
      <c r="QA108" s="39" t="s">
        <v>2859</v>
      </c>
      <c r="QB108" s="39"/>
      <c r="QC108" s="39"/>
      <c r="QD108" s="39">
        <v>6</v>
      </c>
      <c r="QE108" s="39">
        <v>0</v>
      </c>
      <c r="QF108" s="39">
        <v>0</v>
      </c>
      <c r="QG108" s="39">
        <v>0</v>
      </c>
      <c r="QH108" s="39">
        <v>0</v>
      </c>
      <c r="QI108" s="39">
        <v>0</v>
      </c>
      <c r="QJ108" s="39">
        <v>1</v>
      </c>
      <c r="QK108" s="39">
        <v>0</v>
      </c>
      <c r="QL108" s="39"/>
      <c r="QM108" s="39" t="s">
        <v>2435</v>
      </c>
      <c r="QN108" s="39">
        <v>0</v>
      </c>
      <c r="QO108" s="39">
        <v>0</v>
      </c>
      <c r="QP108" s="39">
        <v>0</v>
      </c>
      <c r="QQ108" s="39">
        <v>1</v>
      </c>
      <c r="QR108" s="39">
        <v>0</v>
      </c>
      <c r="QS108" s="39"/>
      <c r="QT108" s="39" t="s">
        <v>2435</v>
      </c>
      <c r="QU108" s="39">
        <v>0</v>
      </c>
      <c r="QV108" s="39">
        <v>0</v>
      </c>
      <c r="QW108" s="39">
        <v>0</v>
      </c>
      <c r="QX108" s="39">
        <v>0</v>
      </c>
      <c r="QY108" s="39">
        <v>0</v>
      </c>
      <c r="QZ108" s="39">
        <v>1</v>
      </c>
      <c r="RA108" s="39">
        <v>0</v>
      </c>
      <c r="RB108" s="39"/>
      <c r="RC108" s="39">
        <v>0</v>
      </c>
      <c r="RD108" s="39">
        <v>0</v>
      </c>
      <c r="RE108" s="39">
        <v>0</v>
      </c>
      <c r="RF108" s="39"/>
      <c r="RG108" s="39">
        <v>0</v>
      </c>
      <c r="RH108" s="39">
        <v>0</v>
      </c>
      <c r="RI108" s="39"/>
      <c r="RJ108" s="39">
        <v>0</v>
      </c>
      <c r="RK108" s="39">
        <v>0</v>
      </c>
      <c r="RL108" s="39"/>
      <c r="RM108" s="39">
        <v>0</v>
      </c>
      <c r="RN108" s="39">
        <v>0</v>
      </c>
      <c r="RO108" s="39"/>
      <c r="RP108" s="39">
        <v>0</v>
      </c>
      <c r="RQ108" s="39"/>
      <c r="RR108" s="39" t="s">
        <v>2484</v>
      </c>
      <c r="RS108" s="39">
        <v>0</v>
      </c>
      <c r="RT108" s="39">
        <v>0</v>
      </c>
      <c r="RU108" s="39">
        <v>1</v>
      </c>
      <c r="RV108" s="39">
        <v>0</v>
      </c>
      <c r="RW108" s="39">
        <v>0</v>
      </c>
      <c r="RX108" s="39">
        <v>0</v>
      </c>
      <c r="RY108" s="39">
        <v>0</v>
      </c>
      <c r="RZ108" s="39">
        <v>0</v>
      </c>
      <c r="SA108" s="39">
        <v>0</v>
      </c>
      <c r="SB108" s="39">
        <v>0</v>
      </c>
      <c r="SC108" s="39">
        <v>0</v>
      </c>
      <c r="SD108" s="39">
        <v>0</v>
      </c>
      <c r="SE108" s="39">
        <v>0</v>
      </c>
      <c r="SF108" s="39">
        <v>0</v>
      </c>
      <c r="SG108" s="39"/>
      <c r="SH108" s="39"/>
      <c r="SI108" s="39" t="s">
        <v>2435</v>
      </c>
      <c r="SJ108" s="39">
        <v>0</v>
      </c>
      <c r="SK108" s="39">
        <v>0</v>
      </c>
      <c r="SL108" s="39">
        <v>0</v>
      </c>
      <c r="SM108" s="39">
        <v>0</v>
      </c>
      <c r="SN108" s="39">
        <v>0</v>
      </c>
      <c r="SO108" s="39">
        <v>0</v>
      </c>
      <c r="SP108" s="39">
        <v>0</v>
      </c>
      <c r="SQ108" s="39">
        <v>0</v>
      </c>
      <c r="SR108" s="39">
        <v>0</v>
      </c>
      <c r="SS108" s="39">
        <v>1</v>
      </c>
      <c r="ST108" s="39"/>
      <c r="SU108" s="39" t="s">
        <v>2447</v>
      </c>
      <c r="SV108" s="39">
        <v>1</v>
      </c>
      <c r="SW108" s="39">
        <v>0</v>
      </c>
      <c r="SX108" s="39">
        <v>0</v>
      </c>
      <c r="SY108" s="39">
        <v>0</v>
      </c>
      <c r="SZ108" s="39">
        <v>0</v>
      </c>
      <c r="TA108" s="39"/>
      <c r="TB108" s="39"/>
      <c r="TC108" s="39"/>
      <c r="TD108" s="39">
        <v>0</v>
      </c>
      <c r="TE108" s="39"/>
      <c r="TF108" s="39" t="s">
        <v>383</v>
      </c>
      <c r="TG108" s="39"/>
      <c r="TH108" s="39" t="s">
        <v>1979</v>
      </c>
      <c r="TI108" s="39">
        <v>0</v>
      </c>
      <c r="TJ108" s="39">
        <v>0</v>
      </c>
      <c r="TK108" s="39">
        <v>0</v>
      </c>
      <c r="TL108" s="39">
        <v>0</v>
      </c>
      <c r="TM108" s="39">
        <v>0</v>
      </c>
      <c r="TN108" s="39">
        <v>0</v>
      </c>
      <c r="TO108" s="39">
        <v>1</v>
      </c>
      <c r="TP108" s="39">
        <v>0</v>
      </c>
      <c r="TQ108" s="39" t="s">
        <v>2538</v>
      </c>
      <c r="TR108" s="39">
        <v>0</v>
      </c>
      <c r="TS108" s="39" t="s">
        <v>383</v>
      </c>
      <c r="TT108" s="39" t="s">
        <v>383</v>
      </c>
      <c r="TU108" s="39" t="s">
        <v>383</v>
      </c>
      <c r="TV108" s="39" t="s">
        <v>383</v>
      </c>
      <c r="TW108" s="39" t="s">
        <v>383</v>
      </c>
      <c r="TX108" s="39" t="s">
        <v>383</v>
      </c>
      <c r="TY108" s="39" t="s">
        <v>383</v>
      </c>
      <c r="TZ108" s="39" t="s">
        <v>383</v>
      </c>
      <c r="UA108" s="39" t="s">
        <v>383</v>
      </c>
      <c r="UB108" s="39" t="s">
        <v>383</v>
      </c>
      <c r="UC108" s="39"/>
      <c r="UD108" s="39">
        <v>0</v>
      </c>
      <c r="UE108" s="39" t="s">
        <v>383</v>
      </c>
      <c r="UF108" s="39" t="s">
        <v>383</v>
      </c>
      <c r="UG108" s="39" t="s">
        <v>383</v>
      </c>
      <c r="UH108" s="39" t="s">
        <v>383</v>
      </c>
      <c r="UI108" s="39" t="s">
        <v>383</v>
      </c>
      <c r="UJ108" s="39" t="s">
        <v>383</v>
      </c>
      <c r="UK108" s="39" t="s">
        <v>383</v>
      </c>
      <c r="UL108" s="39" t="s">
        <v>383</v>
      </c>
      <c r="UM108" s="39" t="s">
        <v>383</v>
      </c>
      <c r="UN108" s="39" t="s">
        <v>383</v>
      </c>
      <c r="UO108" s="39" t="s">
        <v>383</v>
      </c>
      <c r="UP108" s="39" t="s">
        <v>383</v>
      </c>
      <c r="UQ108" s="39" t="s">
        <v>383</v>
      </c>
      <c r="UR108" s="39" t="s">
        <v>383</v>
      </c>
      <c r="US108" s="39" t="s">
        <v>383</v>
      </c>
      <c r="UT108" s="39" t="s">
        <v>383</v>
      </c>
      <c r="UU108" s="39" t="s">
        <v>383</v>
      </c>
      <c r="UV108" s="39">
        <v>0</v>
      </c>
      <c r="UW108" s="39" t="s">
        <v>383</v>
      </c>
      <c r="UX108" s="39" t="s">
        <v>383</v>
      </c>
      <c r="UY108" s="39" t="s">
        <v>383</v>
      </c>
      <c r="UZ108" s="39" t="s">
        <v>383</v>
      </c>
      <c r="VA108" s="39">
        <v>0</v>
      </c>
      <c r="VB108" s="39" t="s">
        <v>383</v>
      </c>
      <c r="VC108" s="39" t="s">
        <v>383</v>
      </c>
      <c r="VD108" s="39" t="s">
        <v>383</v>
      </c>
      <c r="VE108" s="39" t="s">
        <v>383</v>
      </c>
      <c r="VF108" s="39" t="s">
        <v>383</v>
      </c>
      <c r="VG108" s="39" t="s">
        <v>383</v>
      </c>
      <c r="VH108" s="39"/>
      <c r="VI108" s="39">
        <v>1</v>
      </c>
      <c r="VJ108" s="39" t="s">
        <v>383</v>
      </c>
      <c r="VK108" s="39">
        <v>0</v>
      </c>
      <c r="VL108" s="39"/>
      <c r="VM108" s="39">
        <v>1</v>
      </c>
      <c r="VN108" s="39">
        <v>5</v>
      </c>
      <c r="VO108" s="39"/>
      <c r="VP108" s="39">
        <v>0</v>
      </c>
      <c r="VQ108" s="39">
        <v>0</v>
      </c>
      <c r="VR108" s="39">
        <v>0</v>
      </c>
      <c r="VS108" s="39">
        <v>0</v>
      </c>
      <c r="VT108" s="39"/>
      <c r="VU108" s="39">
        <v>0</v>
      </c>
      <c r="VV108" s="39"/>
      <c r="VW108" s="39" t="s">
        <v>1979</v>
      </c>
      <c r="VX108" s="39">
        <v>0</v>
      </c>
      <c r="VY108" s="39">
        <v>0</v>
      </c>
      <c r="VZ108" s="39">
        <v>0</v>
      </c>
      <c r="WA108" s="39">
        <v>0</v>
      </c>
      <c r="WB108" s="39">
        <v>0</v>
      </c>
      <c r="WC108" s="39">
        <v>0</v>
      </c>
      <c r="WD108" s="39">
        <v>0</v>
      </c>
      <c r="WE108" s="39">
        <v>0</v>
      </c>
      <c r="WF108" s="39">
        <v>0</v>
      </c>
      <c r="WG108" s="39">
        <v>0</v>
      </c>
      <c r="WH108" s="39">
        <v>0</v>
      </c>
      <c r="WI108" s="39">
        <v>0</v>
      </c>
      <c r="WJ108" s="39">
        <v>0</v>
      </c>
      <c r="WK108" s="39">
        <v>1</v>
      </c>
      <c r="WL108" s="39" t="s">
        <v>2540</v>
      </c>
      <c r="WM108" s="39" t="s">
        <v>2541</v>
      </c>
      <c r="WN108" s="39"/>
      <c r="WO108" s="39">
        <f t="shared" si="9"/>
        <v>0</v>
      </c>
      <c r="WP108" s="39" t="s">
        <v>2577</v>
      </c>
      <c r="WQ108" s="39"/>
      <c r="WR108" s="39" t="s">
        <v>2435</v>
      </c>
      <c r="WS108" s="39">
        <v>0</v>
      </c>
      <c r="WT108" s="39">
        <v>0</v>
      </c>
      <c r="WU108" s="39">
        <v>0</v>
      </c>
      <c r="WV108" s="39">
        <v>0</v>
      </c>
      <c r="WW108" s="39">
        <v>0</v>
      </c>
      <c r="WX108" s="39">
        <v>0</v>
      </c>
      <c r="WY108" s="39">
        <v>0</v>
      </c>
      <c r="WZ108" s="39">
        <v>0</v>
      </c>
      <c r="XA108" s="39">
        <v>0</v>
      </c>
      <c r="XB108" s="39">
        <v>1</v>
      </c>
      <c r="XC108" s="39">
        <v>0</v>
      </c>
      <c r="XD108" s="39"/>
      <c r="XE108" s="39"/>
      <c r="XF108" s="39">
        <f t="shared" si="11"/>
        <v>0</v>
      </c>
      <c r="XG108" s="39" t="s">
        <v>2447</v>
      </c>
      <c r="XH108" s="39">
        <v>1</v>
      </c>
      <c r="XI108" s="39">
        <v>0</v>
      </c>
      <c r="XJ108" s="39">
        <v>0</v>
      </c>
      <c r="XK108" s="39">
        <v>0</v>
      </c>
      <c r="XL108" s="39">
        <v>0</v>
      </c>
      <c r="XM108" s="39"/>
      <c r="XN108" s="39"/>
      <c r="XO108" s="57" t="e">
        <f>SUM(XF108+WO108+VA108+UD108+TR108+TD108+#REF!)</f>
        <v>#REF!</v>
      </c>
      <c r="XP108" s="57">
        <v>1</v>
      </c>
      <c r="XQ108" s="56">
        <v>0</v>
      </c>
    </row>
    <row r="109" spans="1:641" ht="15" customHeight="1" x14ac:dyDescent="0.2">
      <c r="A109" s="39" t="s">
        <v>383</v>
      </c>
      <c r="B109" s="39" t="s">
        <v>1576</v>
      </c>
      <c r="C109" s="52" t="s">
        <v>1689</v>
      </c>
      <c r="D109" s="39" t="s">
        <v>2722</v>
      </c>
      <c r="E109" s="52" t="s">
        <v>4627</v>
      </c>
      <c r="F109" s="52" t="s">
        <v>4804</v>
      </c>
      <c r="G109" s="79">
        <v>9.1507810000000003</v>
      </c>
      <c r="H109" s="79">
        <v>-79.209473000000003</v>
      </c>
      <c r="I109" s="52">
        <v>9.150722</v>
      </c>
      <c r="J109" s="52">
        <v>-79.209372999999999</v>
      </c>
      <c r="K109" s="79">
        <v>-79.209473000000003</v>
      </c>
      <c r="L109" s="80">
        <v>20.5</v>
      </c>
      <c r="M109" s="40">
        <v>23.5</v>
      </c>
      <c r="N109" s="39"/>
      <c r="O109" s="41">
        <v>4</v>
      </c>
      <c r="P109" s="39" t="s">
        <v>4805</v>
      </c>
      <c r="Q109" s="39">
        <v>1</v>
      </c>
      <c r="R109" s="41">
        <v>35</v>
      </c>
      <c r="S109" s="39">
        <v>2</v>
      </c>
      <c r="T109" s="39">
        <v>2</v>
      </c>
      <c r="U109" s="39" t="s">
        <v>2454</v>
      </c>
      <c r="V109" s="39" t="s">
        <v>2455</v>
      </c>
      <c r="W109" s="39" t="s">
        <v>1979</v>
      </c>
      <c r="X109" s="39" t="s">
        <v>383</v>
      </c>
      <c r="Y109" s="39" t="s">
        <v>4792</v>
      </c>
      <c r="Z109" s="39">
        <v>0</v>
      </c>
      <c r="AA109" s="39">
        <v>0</v>
      </c>
      <c r="AB109" s="39">
        <v>0</v>
      </c>
      <c r="AC109" s="39">
        <v>0</v>
      </c>
      <c r="AD109" s="39">
        <v>0</v>
      </c>
      <c r="AE109" s="39">
        <v>0</v>
      </c>
      <c r="AF109" s="39">
        <v>1</v>
      </c>
      <c r="AG109" s="39" t="s">
        <v>2401</v>
      </c>
      <c r="AH109" s="39" t="s">
        <v>383</v>
      </c>
      <c r="AI109" s="39">
        <v>0</v>
      </c>
      <c r="AJ109" s="39">
        <v>0</v>
      </c>
      <c r="AK109" s="39">
        <v>0</v>
      </c>
      <c r="AL109" s="39">
        <v>1</v>
      </c>
      <c r="AM109" s="39">
        <v>0</v>
      </c>
      <c r="AN109" s="39">
        <v>0</v>
      </c>
      <c r="AO109" s="39">
        <v>0</v>
      </c>
      <c r="AP109" s="39" t="s">
        <v>2600</v>
      </c>
      <c r="AQ109" s="39">
        <v>0</v>
      </c>
      <c r="AR109" s="39"/>
      <c r="AS109" s="39">
        <v>18</v>
      </c>
      <c r="AT109" s="39">
        <v>35</v>
      </c>
      <c r="AU109" s="39">
        <v>1</v>
      </c>
      <c r="AV109" s="39"/>
      <c r="AW109" s="39">
        <v>2</v>
      </c>
      <c r="AX109" s="39" t="s">
        <v>383</v>
      </c>
      <c r="AY109" s="39">
        <v>0</v>
      </c>
      <c r="AZ109" s="39">
        <v>1</v>
      </c>
      <c r="BA109" s="39">
        <v>0</v>
      </c>
      <c r="BB109" s="39">
        <v>0</v>
      </c>
      <c r="BC109" s="39"/>
      <c r="BD109" s="39">
        <v>2</v>
      </c>
      <c r="BE109" s="39" t="s">
        <v>383</v>
      </c>
      <c r="BF109" s="39">
        <v>0</v>
      </c>
      <c r="BG109" s="39">
        <v>1</v>
      </c>
      <c r="BH109" s="39">
        <v>0</v>
      </c>
      <c r="BI109" s="39">
        <v>0</v>
      </c>
      <c r="BJ109" s="39"/>
      <c r="BK109" s="39">
        <v>4</v>
      </c>
      <c r="BL109" s="39">
        <v>1</v>
      </c>
      <c r="BM109" s="64" t="s">
        <v>383</v>
      </c>
      <c r="BN109" s="39">
        <v>1</v>
      </c>
      <c r="BO109" s="39">
        <v>0</v>
      </c>
      <c r="BP109" s="39">
        <v>0</v>
      </c>
      <c r="BQ109" s="39">
        <v>0</v>
      </c>
      <c r="BR109" s="39">
        <v>0</v>
      </c>
      <c r="BS109" s="39">
        <v>0</v>
      </c>
      <c r="BT109" s="39">
        <v>0</v>
      </c>
      <c r="BU109" s="39"/>
      <c r="BV109" s="39">
        <v>4</v>
      </c>
      <c r="BW109" s="39">
        <v>3</v>
      </c>
      <c r="BX109" s="39"/>
      <c r="BY109" s="39">
        <v>0</v>
      </c>
      <c r="BZ109" s="39">
        <v>0</v>
      </c>
      <c r="CA109" s="39">
        <v>1</v>
      </c>
      <c r="CB109" s="39">
        <v>0</v>
      </c>
      <c r="CC109" s="39"/>
      <c r="CD109" s="39">
        <v>3</v>
      </c>
      <c r="CE109" s="39">
        <v>1</v>
      </c>
      <c r="CF109" s="39"/>
      <c r="CG109" s="39">
        <v>3</v>
      </c>
      <c r="CH109" s="39"/>
      <c r="CI109" s="39">
        <v>3</v>
      </c>
      <c r="CJ109" s="39">
        <v>1</v>
      </c>
      <c r="CK109" s="39"/>
      <c r="CL109" s="39" t="s">
        <v>2404</v>
      </c>
      <c r="CM109" s="39"/>
      <c r="CN109" s="39">
        <v>1</v>
      </c>
      <c r="CO109" s="39">
        <v>1</v>
      </c>
      <c r="CP109" s="39">
        <v>2</v>
      </c>
      <c r="CQ109" s="39"/>
      <c r="CR109" s="39">
        <v>0</v>
      </c>
      <c r="CS109" s="39"/>
      <c r="CT109" s="39">
        <v>0</v>
      </c>
      <c r="CU109" s="39">
        <v>0</v>
      </c>
      <c r="CV109" s="39">
        <v>0</v>
      </c>
      <c r="CW109" s="39"/>
      <c r="CX109" s="39">
        <v>0</v>
      </c>
      <c r="CY109" s="39">
        <v>0</v>
      </c>
      <c r="CZ109" s="39"/>
      <c r="DA109" s="39">
        <v>0</v>
      </c>
      <c r="DB109" s="39"/>
      <c r="DC109" s="39">
        <v>1</v>
      </c>
      <c r="DD109" s="39">
        <v>1</v>
      </c>
      <c r="DE109" s="39">
        <v>1</v>
      </c>
      <c r="DF109" s="39">
        <v>1</v>
      </c>
      <c r="DG109" s="39">
        <v>1</v>
      </c>
      <c r="DH109" s="39">
        <v>1</v>
      </c>
      <c r="DI109" s="39">
        <v>0</v>
      </c>
      <c r="DJ109" s="39"/>
      <c r="DK109" s="39"/>
      <c r="DL109" s="39">
        <v>0</v>
      </c>
      <c r="DM109" s="39"/>
      <c r="DN109" s="39">
        <v>0</v>
      </c>
      <c r="DO109" s="39"/>
      <c r="DP109" s="39">
        <v>1</v>
      </c>
      <c r="DQ109" s="39">
        <v>2</v>
      </c>
      <c r="DR109" s="39">
        <v>1</v>
      </c>
      <c r="DS109" s="39">
        <v>1</v>
      </c>
      <c r="DT109" s="39">
        <v>1</v>
      </c>
      <c r="DU109" s="39">
        <v>1</v>
      </c>
      <c r="DV109" s="39">
        <v>1</v>
      </c>
      <c r="DW109" s="39">
        <v>1</v>
      </c>
      <c r="DX109" s="39">
        <v>0</v>
      </c>
      <c r="DY109" s="39"/>
      <c r="DZ109" s="39">
        <v>1</v>
      </c>
      <c r="EA109" s="39" t="s">
        <v>4806</v>
      </c>
      <c r="EB109" s="39">
        <v>2</v>
      </c>
      <c r="EC109" s="39">
        <v>1</v>
      </c>
      <c r="ED109" s="39" t="s">
        <v>2800</v>
      </c>
      <c r="EE109" s="39" t="s">
        <v>4807</v>
      </c>
      <c r="EF109" s="39">
        <v>0</v>
      </c>
      <c r="EG109" s="39"/>
      <c r="EH109" s="39">
        <v>1</v>
      </c>
      <c r="EI109" s="39" t="s">
        <v>2413</v>
      </c>
      <c r="EJ109" s="39" t="s">
        <v>2413</v>
      </c>
      <c r="EK109" s="39" t="s">
        <v>2410</v>
      </c>
      <c r="EL109" s="39" t="s">
        <v>4808</v>
      </c>
      <c r="EM109" s="39" t="s">
        <v>2464</v>
      </c>
      <c r="EN109" s="39">
        <v>0</v>
      </c>
      <c r="EO109" s="39">
        <v>1</v>
      </c>
      <c r="EP109" s="39" t="s">
        <v>2413</v>
      </c>
      <c r="EQ109" s="39" t="s">
        <v>2413</v>
      </c>
      <c r="ER109" s="39" t="s">
        <v>2410</v>
      </c>
      <c r="ES109" s="39" t="s">
        <v>3105</v>
      </c>
      <c r="ET109" s="39" t="s">
        <v>2464</v>
      </c>
      <c r="EU109" s="39" t="s">
        <v>383</v>
      </c>
      <c r="EV109" s="39">
        <v>1</v>
      </c>
      <c r="EW109" s="39" t="s">
        <v>2412</v>
      </c>
      <c r="EX109" s="39" t="s">
        <v>2413</v>
      </c>
      <c r="EY109" s="39" t="s">
        <v>2462</v>
      </c>
      <c r="EZ109" s="39" t="s">
        <v>2665</v>
      </c>
      <c r="FA109" s="39" t="s">
        <v>2464</v>
      </c>
      <c r="FB109" s="39" t="s">
        <v>383</v>
      </c>
      <c r="FC109" s="39">
        <v>0</v>
      </c>
      <c r="FD109" s="39" t="s">
        <v>383</v>
      </c>
      <c r="FE109" s="39" t="s">
        <v>383</v>
      </c>
      <c r="FF109" s="39" t="s">
        <v>383</v>
      </c>
      <c r="FG109" s="39" t="s">
        <v>383</v>
      </c>
      <c r="FH109" s="39" t="s">
        <v>383</v>
      </c>
      <c r="FI109" s="39" t="s">
        <v>383</v>
      </c>
      <c r="FJ109" s="39">
        <v>1</v>
      </c>
      <c r="FK109" s="39" t="s">
        <v>2498</v>
      </c>
      <c r="FL109" s="39" t="s">
        <v>2498</v>
      </c>
      <c r="FM109" s="39" t="s">
        <v>2466</v>
      </c>
      <c r="FN109" s="39" t="s">
        <v>3355</v>
      </c>
      <c r="FO109" s="39" t="s">
        <v>2469</v>
      </c>
      <c r="FP109" s="39" t="s">
        <v>383</v>
      </c>
      <c r="FQ109" s="39">
        <v>1</v>
      </c>
      <c r="FR109" s="39" t="s">
        <v>2412</v>
      </c>
      <c r="FS109" s="39" t="s">
        <v>2413</v>
      </c>
      <c r="FT109" s="39" t="s">
        <v>2462</v>
      </c>
      <c r="FU109" s="39" t="s">
        <v>3355</v>
      </c>
      <c r="FV109" s="39" t="s">
        <v>2469</v>
      </c>
      <c r="FW109" s="39" t="s">
        <v>383</v>
      </c>
      <c r="FX109" s="39">
        <v>0</v>
      </c>
      <c r="FY109" s="39" t="s">
        <v>383</v>
      </c>
      <c r="FZ109" s="39" t="s">
        <v>383</v>
      </c>
      <c r="GA109" s="39" t="s">
        <v>383</v>
      </c>
      <c r="GB109" s="39" t="s">
        <v>383</v>
      </c>
      <c r="GC109" s="39" t="s">
        <v>383</v>
      </c>
      <c r="GD109" s="39" t="s">
        <v>383</v>
      </c>
      <c r="GE109" s="39">
        <v>1</v>
      </c>
      <c r="GF109" s="39" t="s">
        <v>2412</v>
      </c>
      <c r="GG109" s="39" t="s">
        <v>2413</v>
      </c>
      <c r="GH109" s="39" t="s">
        <v>2466</v>
      </c>
      <c r="GI109" s="39" t="s">
        <v>3105</v>
      </c>
      <c r="GJ109" s="39" t="s">
        <v>2464</v>
      </c>
      <c r="GK109" s="39" t="s">
        <v>383</v>
      </c>
      <c r="GL109" s="39" t="s">
        <v>383</v>
      </c>
      <c r="GM109" s="39" t="s">
        <v>383</v>
      </c>
      <c r="GN109" s="39" t="s">
        <v>383</v>
      </c>
      <c r="GO109" s="39" t="s">
        <v>383</v>
      </c>
      <c r="GP109" s="39" t="s">
        <v>383</v>
      </c>
      <c r="GQ109" s="39" t="s">
        <v>383</v>
      </c>
      <c r="GR109" s="39" t="s">
        <v>383</v>
      </c>
      <c r="GS109" s="39" t="s">
        <v>383</v>
      </c>
      <c r="GT109" s="39">
        <v>0</v>
      </c>
      <c r="GU109" s="39" t="s">
        <v>383</v>
      </c>
      <c r="GV109" s="39"/>
      <c r="GW109" s="39">
        <v>1</v>
      </c>
      <c r="GX109" s="39">
        <v>10</v>
      </c>
      <c r="GY109" s="39" t="s">
        <v>4809</v>
      </c>
      <c r="GZ109" s="39">
        <v>0</v>
      </c>
      <c r="HA109" s="39" t="s">
        <v>383</v>
      </c>
      <c r="HB109" s="39"/>
      <c r="HC109" s="39">
        <v>0</v>
      </c>
      <c r="HD109" s="39" t="s">
        <v>383</v>
      </c>
      <c r="HE109" s="39"/>
      <c r="HF109" s="39">
        <v>0</v>
      </c>
      <c r="HG109" s="39" t="s">
        <v>383</v>
      </c>
      <c r="HH109" s="39"/>
      <c r="HI109" s="39">
        <v>0</v>
      </c>
      <c r="HJ109" s="39" t="s">
        <v>383</v>
      </c>
      <c r="HK109" s="39"/>
      <c r="HL109" s="39">
        <v>0</v>
      </c>
      <c r="HM109" s="39" t="s">
        <v>383</v>
      </c>
      <c r="HN109" s="39"/>
      <c r="HO109" s="39">
        <v>0</v>
      </c>
      <c r="HP109" s="39" t="s">
        <v>383</v>
      </c>
      <c r="HQ109" s="39">
        <v>0</v>
      </c>
      <c r="HR109" s="39" t="s">
        <v>383</v>
      </c>
      <c r="HS109" s="39">
        <v>0</v>
      </c>
      <c r="HT109" s="39"/>
      <c r="HU109" s="39" t="s">
        <v>383</v>
      </c>
      <c r="HV109" s="39" t="s">
        <v>383</v>
      </c>
      <c r="HW109" s="39"/>
      <c r="HX109" s="39" t="s">
        <v>383</v>
      </c>
      <c r="HY109" s="39" t="s">
        <v>2584</v>
      </c>
      <c r="HZ109" s="39"/>
      <c r="IA109" s="39" t="s">
        <v>1734</v>
      </c>
      <c r="IB109" s="39"/>
      <c r="IC109" s="39">
        <v>0</v>
      </c>
      <c r="ID109" s="39">
        <v>0</v>
      </c>
      <c r="IE109" s="39" t="s">
        <v>383</v>
      </c>
      <c r="IF109" s="39" t="s">
        <v>383</v>
      </c>
      <c r="IG109" s="39">
        <v>0</v>
      </c>
      <c r="IH109" s="39">
        <v>0</v>
      </c>
      <c r="II109" s="39" t="s">
        <v>383</v>
      </c>
      <c r="IJ109" s="39" t="s">
        <v>383</v>
      </c>
      <c r="IK109" s="39" t="s">
        <v>383</v>
      </c>
      <c r="IL109" s="39">
        <v>0</v>
      </c>
      <c r="IM109" s="39">
        <v>0</v>
      </c>
      <c r="IN109" s="39" t="s">
        <v>383</v>
      </c>
      <c r="IO109" s="39" t="s">
        <v>383</v>
      </c>
      <c r="IP109" s="39" t="s">
        <v>383</v>
      </c>
      <c r="IQ109" s="39">
        <v>0</v>
      </c>
      <c r="IR109" s="39">
        <v>0</v>
      </c>
      <c r="IS109" s="39" t="s">
        <v>383</v>
      </c>
      <c r="IT109" s="39" t="s">
        <v>383</v>
      </c>
      <c r="IU109" s="39" t="s">
        <v>383</v>
      </c>
      <c r="IV109" s="39">
        <v>0</v>
      </c>
      <c r="IW109" s="39">
        <v>0</v>
      </c>
      <c r="IX109" s="39" t="s">
        <v>383</v>
      </c>
      <c r="IY109" s="39" t="s">
        <v>383</v>
      </c>
      <c r="IZ109" s="39" t="s">
        <v>383</v>
      </c>
      <c r="JA109" s="39">
        <v>0</v>
      </c>
      <c r="JB109" s="39">
        <v>0</v>
      </c>
      <c r="JC109" s="39" t="s">
        <v>383</v>
      </c>
      <c r="JD109" s="39" t="s">
        <v>383</v>
      </c>
      <c r="JE109" s="39" t="s">
        <v>383</v>
      </c>
      <c r="JF109" s="39">
        <v>0</v>
      </c>
      <c r="JG109" s="39">
        <v>0</v>
      </c>
      <c r="JH109" s="39" t="s">
        <v>383</v>
      </c>
      <c r="JI109" s="39" t="s">
        <v>383</v>
      </c>
      <c r="JJ109" s="39">
        <v>0</v>
      </c>
      <c r="JK109" s="39">
        <v>0</v>
      </c>
      <c r="JL109" s="39" t="s">
        <v>383</v>
      </c>
      <c r="JM109" s="39" t="s">
        <v>383</v>
      </c>
      <c r="JN109" s="39" t="s">
        <v>2418</v>
      </c>
      <c r="JO109" s="39">
        <v>2</v>
      </c>
      <c r="JP109" s="39">
        <v>0</v>
      </c>
      <c r="JQ109" s="39">
        <v>0</v>
      </c>
      <c r="JR109" s="39" t="s">
        <v>383</v>
      </c>
      <c r="JS109" s="39" t="s">
        <v>383</v>
      </c>
      <c r="JT109" s="39">
        <v>1</v>
      </c>
      <c r="JU109" s="39">
        <v>1</v>
      </c>
      <c r="JV109" s="39">
        <v>0</v>
      </c>
      <c r="JW109" s="39">
        <v>0</v>
      </c>
      <c r="JX109" s="39">
        <v>0</v>
      </c>
      <c r="JY109" s="39">
        <v>0</v>
      </c>
      <c r="JZ109" s="39">
        <v>2</v>
      </c>
      <c r="KA109" s="39">
        <v>2</v>
      </c>
      <c r="KB109" s="39">
        <v>0</v>
      </c>
      <c r="KC109" s="39">
        <v>0</v>
      </c>
      <c r="KD109" s="39">
        <v>1</v>
      </c>
      <c r="KE109" s="39">
        <v>0</v>
      </c>
      <c r="KF109" s="39"/>
      <c r="KG109" s="39"/>
      <c r="KH109" s="39">
        <v>0</v>
      </c>
      <c r="KI109" s="39"/>
      <c r="KJ109" s="39"/>
      <c r="KK109" s="39">
        <v>0</v>
      </c>
      <c r="KL109" s="39"/>
      <c r="KM109" s="39"/>
      <c r="KN109" s="39">
        <v>0</v>
      </c>
      <c r="KO109" s="39"/>
      <c r="KP109" s="39"/>
      <c r="KQ109" s="39">
        <v>1</v>
      </c>
      <c r="KR109" s="39">
        <v>24</v>
      </c>
      <c r="KS109" s="39" t="s">
        <v>4810</v>
      </c>
      <c r="KT109" s="39" t="s">
        <v>4357</v>
      </c>
      <c r="KU109" s="39">
        <v>0</v>
      </c>
      <c r="KV109" s="39">
        <v>0</v>
      </c>
      <c r="KW109" s="39">
        <v>0</v>
      </c>
      <c r="KX109" s="39">
        <v>0</v>
      </c>
      <c r="KY109" s="39">
        <v>0</v>
      </c>
      <c r="KZ109" s="39">
        <v>0</v>
      </c>
      <c r="LA109" s="39">
        <v>0</v>
      </c>
      <c r="LB109" s="39">
        <v>1</v>
      </c>
      <c r="LC109" s="39">
        <v>0</v>
      </c>
      <c r="LD109" s="39"/>
      <c r="LE109" s="39">
        <v>4</v>
      </c>
      <c r="LF109" s="39">
        <v>1</v>
      </c>
      <c r="LG109" s="39">
        <v>1</v>
      </c>
      <c r="LH109" s="39">
        <v>0</v>
      </c>
      <c r="LI109" s="39">
        <v>0</v>
      </c>
      <c r="LJ109" s="39" t="s">
        <v>4416</v>
      </c>
      <c r="LK109" s="39" t="s">
        <v>4811</v>
      </c>
      <c r="LL109" s="39">
        <v>1</v>
      </c>
      <c r="LM109" s="39">
        <v>0</v>
      </c>
      <c r="LN109" s="39">
        <v>0</v>
      </c>
      <c r="LO109" s="39">
        <v>0</v>
      </c>
      <c r="LP109" s="39">
        <v>0</v>
      </c>
      <c r="LQ109" s="39"/>
      <c r="LR109" s="39">
        <v>1</v>
      </c>
      <c r="LS109" s="39"/>
      <c r="LT109" s="39">
        <v>1</v>
      </c>
      <c r="LU109" s="39" t="s">
        <v>4812</v>
      </c>
      <c r="LV109" s="39">
        <v>1</v>
      </c>
      <c r="LW109" s="39">
        <v>0</v>
      </c>
      <c r="LX109" s="39">
        <v>0</v>
      </c>
      <c r="LY109" s="39"/>
      <c r="LZ109" s="39">
        <v>1</v>
      </c>
      <c r="MA109" s="39">
        <v>1</v>
      </c>
      <c r="MB109" s="39">
        <v>0</v>
      </c>
      <c r="MC109" s="39">
        <v>0</v>
      </c>
      <c r="MD109" s="39">
        <v>1</v>
      </c>
      <c r="ME109" s="39">
        <v>0</v>
      </c>
      <c r="MF109" s="39" t="s">
        <v>4813</v>
      </c>
      <c r="MG109" s="39">
        <v>0</v>
      </c>
      <c r="MH109" s="39"/>
      <c r="MI109" s="39">
        <v>1</v>
      </c>
      <c r="MJ109" s="39"/>
      <c r="MK109" s="39">
        <v>1</v>
      </c>
      <c r="ML109" s="39">
        <v>1</v>
      </c>
      <c r="MM109" s="39">
        <v>1</v>
      </c>
      <c r="MN109" s="39">
        <v>0</v>
      </c>
      <c r="MO109" s="39"/>
      <c r="MP109" s="39"/>
      <c r="MQ109" s="39">
        <v>0</v>
      </c>
      <c r="MR109" s="39">
        <v>0</v>
      </c>
      <c r="MS109" s="39"/>
      <c r="MT109" s="39"/>
      <c r="MU109" s="39"/>
      <c r="MV109" s="39">
        <v>1</v>
      </c>
      <c r="MW109" s="39" t="s">
        <v>2901</v>
      </c>
      <c r="MX109" s="39">
        <v>1</v>
      </c>
      <c r="MY109" s="39">
        <v>0</v>
      </c>
      <c r="MZ109" s="39">
        <v>1</v>
      </c>
      <c r="NA109" s="39">
        <v>0</v>
      </c>
      <c r="NB109" s="39">
        <v>0</v>
      </c>
      <c r="NC109" s="39">
        <v>0</v>
      </c>
      <c r="ND109" s="39">
        <v>0</v>
      </c>
      <c r="NE109" s="39">
        <v>0</v>
      </c>
      <c r="NF109" s="39">
        <v>0</v>
      </c>
      <c r="NG109" s="39"/>
      <c r="NH109" s="39" t="s">
        <v>4814</v>
      </c>
      <c r="NI109" s="39"/>
      <c r="NJ109" s="39" t="s">
        <v>2428</v>
      </c>
      <c r="NK109" s="39" t="s">
        <v>2428</v>
      </c>
      <c r="NL109" s="39" t="s">
        <v>4815</v>
      </c>
      <c r="NM109" s="39">
        <v>0</v>
      </c>
      <c r="NN109" s="39"/>
      <c r="NO109" s="39"/>
      <c r="NP109" s="39"/>
      <c r="NQ109" s="39"/>
      <c r="NR109" s="39"/>
      <c r="NS109" s="39"/>
      <c r="NT109" s="39"/>
      <c r="NU109" s="39"/>
      <c r="NV109" s="39"/>
      <c r="NW109" s="39">
        <v>0</v>
      </c>
      <c r="NX109" s="39"/>
      <c r="NY109" s="39">
        <v>1</v>
      </c>
      <c r="NZ109" s="39">
        <v>0</v>
      </c>
      <c r="OA109" s="39" t="s">
        <v>2433</v>
      </c>
      <c r="OB109" s="39">
        <v>0</v>
      </c>
      <c r="OC109" s="39">
        <v>0</v>
      </c>
      <c r="OD109" s="39">
        <v>0</v>
      </c>
      <c r="OE109" s="39">
        <v>1</v>
      </c>
      <c r="OF109" s="39">
        <v>0</v>
      </c>
      <c r="OG109" s="39">
        <v>0</v>
      </c>
      <c r="OH109" s="39">
        <v>0</v>
      </c>
      <c r="OI109" s="39">
        <v>0</v>
      </c>
      <c r="OJ109" s="39"/>
      <c r="OK109" s="39">
        <v>1</v>
      </c>
      <c r="OL109" s="39"/>
      <c r="OM109" s="39" t="s">
        <v>2434</v>
      </c>
      <c r="ON109" s="39">
        <v>1</v>
      </c>
      <c r="OO109" s="39">
        <v>0</v>
      </c>
      <c r="OP109" s="39">
        <v>0</v>
      </c>
      <c r="OQ109" s="39">
        <v>0</v>
      </c>
      <c r="OR109" s="39">
        <v>0</v>
      </c>
      <c r="OS109" s="39">
        <v>0</v>
      </c>
      <c r="OT109" s="39">
        <v>0</v>
      </c>
      <c r="OU109" s="39">
        <v>0</v>
      </c>
      <c r="OV109" s="39">
        <v>0</v>
      </c>
      <c r="OW109" s="39">
        <v>0</v>
      </c>
      <c r="OX109" s="39"/>
      <c r="OY109" s="39"/>
      <c r="OZ109" s="39" t="s">
        <v>4816</v>
      </c>
      <c r="PA109" s="39">
        <v>1</v>
      </c>
      <c r="PB109" s="39">
        <v>1</v>
      </c>
      <c r="PC109" s="39">
        <v>0</v>
      </c>
      <c r="PD109" s="39">
        <v>0</v>
      </c>
      <c r="PE109" s="39">
        <v>0</v>
      </c>
      <c r="PF109" s="39">
        <v>0</v>
      </c>
      <c r="PG109" s="39">
        <v>0</v>
      </c>
      <c r="PH109" s="39"/>
      <c r="PI109" s="39">
        <v>1</v>
      </c>
      <c r="PJ109" s="39" t="s">
        <v>2435</v>
      </c>
      <c r="PK109" s="39">
        <v>0</v>
      </c>
      <c r="PL109" s="39">
        <v>0</v>
      </c>
      <c r="PM109" s="39">
        <v>0</v>
      </c>
      <c r="PN109" s="39">
        <v>0</v>
      </c>
      <c r="PO109" s="39">
        <v>0</v>
      </c>
      <c r="PP109" s="39">
        <v>0</v>
      </c>
      <c r="PQ109" s="39">
        <v>0</v>
      </c>
      <c r="PR109" s="39">
        <v>0</v>
      </c>
      <c r="PS109" s="39">
        <v>1</v>
      </c>
      <c r="PT109" s="39"/>
      <c r="PU109" s="39"/>
      <c r="PV109" s="39"/>
      <c r="PW109" s="39">
        <v>0</v>
      </c>
      <c r="PX109" s="39"/>
      <c r="PY109" s="39" t="s">
        <v>4817</v>
      </c>
      <c r="PZ109" s="39" t="s">
        <v>383</v>
      </c>
      <c r="QA109" s="39" t="s">
        <v>4818</v>
      </c>
      <c r="QB109" s="39" t="s">
        <v>2792</v>
      </c>
      <c r="QC109" s="39" t="s">
        <v>2792</v>
      </c>
      <c r="QD109" s="39">
        <v>3</v>
      </c>
      <c r="QE109" s="39">
        <v>0</v>
      </c>
      <c r="QF109" s="39">
        <v>0</v>
      </c>
      <c r="QG109" s="39">
        <v>1</v>
      </c>
      <c r="QH109" s="39">
        <v>0</v>
      </c>
      <c r="QI109" s="39">
        <v>0</v>
      </c>
      <c r="QJ109" s="39">
        <v>0</v>
      </c>
      <c r="QK109" s="39">
        <v>0</v>
      </c>
      <c r="QL109" s="39"/>
      <c r="QM109" s="39" t="s">
        <v>2435</v>
      </c>
      <c r="QN109" s="39">
        <v>0</v>
      </c>
      <c r="QO109" s="39">
        <v>0</v>
      </c>
      <c r="QP109" s="39">
        <v>0</v>
      </c>
      <c r="QQ109" s="39">
        <v>1</v>
      </c>
      <c r="QR109" s="39">
        <v>0</v>
      </c>
      <c r="QS109" s="39"/>
      <c r="QT109" s="39" t="s">
        <v>2435</v>
      </c>
      <c r="QU109" s="39">
        <v>0</v>
      </c>
      <c r="QV109" s="39">
        <v>0</v>
      </c>
      <c r="QW109" s="39">
        <v>0</v>
      </c>
      <c r="QX109" s="39">
        <v>0</v>
      </c>
      <c r="QY109" s="39">
        <v>0</v>
      </c>
      <c r="QZ109" s="39">
        <v>1</v>
      </c>
      <c r="RA109" s="39">
        <v>0</v>
      </c>
      <c r="RB109" s="39"/>
      <c r="RC109" s="39">
        <v>0</v>
      </c>
      <c r="RD109" s="39">
        <v>0</v>
      </c>
      <c r="RE109" s="39">
        <v>0</v>
      </c>
      <c r="RF109" s="39"/>
      <c r="RG109" s="39">
        <v>0</v>
      </c>
      <c r="RH109" s="39">
        <v>0</v>
      </c>
      <c r="RI109" s="39"/>
      <c r="RJ109" s="39">
        <v>0</v>
      </c>
      <c r="RK109" s="39">
        <v>0</v>
      </c>
      <c r="RL109" s="39"/>
      <c r="RM109" s="39">
        <v>0</v>
      </c>
      <c r="RN109" s="39">
        <v>0</v>
      </c>
      <c r="RO109" s="39"/>
      <c r="RP109" s="39">
        <v>0</v>
      </c>
      <c r="RQ109" s="39"/>
      <c r="RR109" s="39" t="s">
        <v>4819</v>
      </c>
      <c r="RS109" s="39">
        <v>1</v>
      </c>
      <c r="RT109" s="39">
        <v>0</v>
      </c>
      <c r="RU109" s="39">
        <v>1</v>
      </c>
      <c r="RV109" s="39">
        <v>0</v>
      </c>
      <c r="RW109" s="39">
        <v>0</v>
      </c>
      <c r="RX109" s="39">
        <v>0</v>
      </c>
      <c r="RY109" s="39">
        <v>0</v>
      </c>
      <c r="RZ109" s="39">
        <v>0</v>
      </c>
      <c r="SA109" s="39">
        <v>0</v>
      </c>
      <c r="SB109" s="39">
        <v>0</v>
      </c>
      <c r="SC109" s="39">
        <v>0</v>
      </c>
      <c r="SD109" s="39">
        <v>0</v>
      </c>
      <c r="SE109" s="39">
        <v>0</v>
      </c>
      <c r="SF109" s="39">
        <v>0</v>
      </c>
      <c r="SG109" s="39"/>
      <c r="SH109" s="39"/>
      <c r="SI109" s="39" t="s">
        <v>2435</v>
      </c>
      <c r="SJ109" s="39">
        <v>0</v>
      </c>
      <c r="SK109" s="39">
        <v>0</v>
      </c>
      <c r="SL109" s="39">
        <v>0</v>
      </c>
      <c r="SM109" s="39">
        <v>0</v>
      </c>
      <c r="SN109" s="39">
        <v>0</v>
      </c>
      <c r="SO109" s="39">
        <v>0</v>
      </c>
      <c r="SP109" s="39">
        <v>0</v>
      </c>
      <c r="SQ109" s="39">
        <v>0</v>
      </c>
      <c r="SR109" s="39">
        <v>0</v>
      </c>
      <c r="SS109" s="39">
        <v>1</v>
      </c>
      <c r="ST109" s="39"/>
      <c r="SU109" s="39" t="s">
        <v>1979</v>
      </c>
      <c r="SV109" s="39">
        <v>0</v>
      </c>
      <c r="SW109" s="39">
        <v>0</v>
      </c>
      <c r="SX109" s="39">
        <v>0</v>
      </c>
      <c r="SY109" s="39">
        <v>0</v>
      </c>
      <c r="SZ109" s="39">
        <v>1</v>
      </c>
      <c r="TA109" s="39" t="s">
        <v>4010</v>
      </c>
      <c r="TB109" s="39"/>
      <c r="TC109" s="39"/>
      <c r="TD109" s="39">
        <v>0</v>
      </c>
      <c r="TE109" s="39"/>
      <c r="TF109" s="39" t="s">
        <v>383</v>
      </c>
      <c r="TG109" s="39"/>
      <c r="TH109" s="39" t="s">
        <v>2573</v>
      </c>
      <c r="TI109" s="39">
        <v>1</v>
      </c>
      <c r="TJ109" s="39">
        <v>0</v>
      </c>
      <c r="TK109" s="39">
        <v>0</v>
      </c>
      <c r="TL109" s="39">
        <v>0</v>
      </c>
      <c r="TM109" s="39">
        <v>0</v>
      </c>
      <c r="TN109" s="39">
        <v>0</v>
      </c>
      <c r="TO109" s="39">
        <v>0</v>
      </c>
      <c r="TP109" s="39">
        <v>0</v>
      </c>
      <c r="TQ109" s="39"/>
      <c r="TR109" s="39">
        <v>0</v>
      </c>
      <c r="TS109" s="39" t="s">
        <v>383</v>
      </c>
      <c r="TT109" s="39" t="s">
        <v>383</v>
      </c>
      <c r="TU109" s="39" t="s">
        <v>383</v>
      </c>
      <c r="TV109" s="39" t="s">
        <v>383</v>
      </c>
      <c r="TW109" s="39" t="s">
        <v>383</v>
      </c>
      <c r="TX109" s="39" t="s">
        <v>383</v>
      </c>
      <c r="TY109" s="39" t="s">
        <v>383</v>
      </c>
      <c r="TZ109" s="39" t="s">
        <v>383</v>
      </c>
      <c r="UA109" s="39" t="s">
        <v>383</v>
      </c>
      <c r="UB109" s="39" t="s">
        <v>383</v>
      </c>
      <c r="UC109" s="39"/>
      <c r="UD109" s="39">
        <v>0</v>
      </c>
      <c r="UE109" s="39" t="s">
        <v>383</v>
      </c>
      <c r="UF109" s="39" t="s">
        <v>383</v>
      </c>
      <c r="UG109" s="39" t="s">
        <v>383</v>
      </c>
      <c r="UH109" s="39" t="s">
        <v>383</v>
      </c>
      <c r="UI109" s="39" t="s">
        <v>383</v>
      </c>
      <c r="UJ109" s="39" t="s">
        <v>383</v>
      </c>
      <c r="UK109" s="39" t="s">
        <v>383</v>
      </c>
      <c r="UL109" s="39" t="s">
        <v>383</v>
      </c>
      <c r="UM109" s="39" t="s">
        <v>383</v>
      </c>
      <c r="UN109" s="39" t="s">
        <v>383</v>
      </c>
      <c r="UO109" s="39" t="s">
        <v>383</v>
      </c>
      <c r="UP109" s="39" t="s">
        <v>383</v>
      </c>
      <c r="UQ109" s="39" t="s">
        <v>383</v>
      </c>
      <c r="UR109" s="39" t="s">
        <v>383</v>
      </c>
      <c r="US109" s="39" t="s">
        <v>383</v>
      </c>
      <c r="UT109" s="39" t="s">
        <v>383</v>
      </c>
      <c r="UU109" s="39" t="s">
        <v>383</v>
      </c>
      <c r="UV109" s="39" t="s">
        <v>383</v>
      </c>
      <c r="UW109" s="39" t="s">
        <v>383</v>
      </c>
      <c r="UX109" s="39" t="s">
        <v>383</v>
      </c>
      <c r="UY109" s="39" t="s">
        <v>383</v>
      </c>
      <c r="UZ109" s="39" t="s">
        <v>383</v>
      </c>
      <c r="VA109" s="39">
        <v>0</v>
      </c>
      <c r="VB109" s="39" t="s">
        <v>383</v>
      </c>
      <c r="VC109" s="39" t="s">
        <v>383</v>
      </c>
      <c r="VD109" s="39" t="s">
        <v>383</v>
      </c>
      <c r="VE109" s="39" t="s">
        <v>383</v>
      </c>
      <c r="VF109" s="39" t="s">
        <v>383</v>
      </c>
      <c r="VG109" s="39" t="s">
        <v>383</v>
      </c>
      <c r="VH109" s="39"/>
      <c r="VI109" s="39">
        <v>1</v>
      </c>
      <c r="VJ109" s="39">
        <v>1</v>
      </c>
      <c r="VK109" s="39">
        <v>4</v>
      </c>
      <c r="VL109" s="39"/>
      <c r="VM109" s="39">
        <v>0</v>
      </c>
      <c r="VN109" s="39">
        <v>0</v>
      </c>
      <c r="VO109" s="39"/>
      <c r="VP109" s="39">
        <v>0</v>
      </c>
      <c r="VQ109" s="39">
        <v>0</v>
      </c>
      <c r="VR109" s="39">
        <v>0</v>
      </c>
      <c r="VS109" s="39">
        <v>0</v>
      </c>
      <c r="VT109" s="39"/>
      <c r="VU109" s="39">
        <v>0</v>
      </c>
      <c r="VV109" s="39"/>
      <c r="VW109" s="39" t="s">
        <v>2720</v>
      </c>
      <c r="VX109" s="39">
        <v>0</v>
      </c>
      <c r="VY109" s="39">
        <v>1</v>
      </c>
      <c r="VZ109" s="39">
        <v>0</v>
      </c>
      <c r="WA109" s="39">
        <v>0</v>
      </c>
      <c r="WB109" s="39">
        <v>0</v>
      </c>
      <c r="WC109" s="39">
        <v>0</v>
      </c>
      <c r="WD109" s="39">
        <v>0</v>
      </c>
      <c r="WE109" s="39">
        <v>0</v>
      </c>
      <c r="WF109" s="39">
        <v>0</v>
      </c>
      <c r="WG109" s="39">
        <v>0</v>
      </c>
      <c r="WH109" s="39">
        <v>0</v>
      </c>
      <c r="WI109" s="39">
        <v>0</v>
      </c>
      <c r="WJ109" s="39">
        <v>0</v>
      </c>
      <c r="WK109" s="39">
        <v>0</v>
      </c>
      <c r="WL109" s="39"/>
      <c r="WM109" s="39"/>
      <c r="WN109" s="39"/>
      <c r="WO109" s="39">
        <f t="shared" si="9"/>
        <v>1</v>
      </c>
      <c r="WP109" s="39" t="s">
        <v>2435</v>
      </c>
      <c r="WQ109" s="39"/>
      <c r="WR109" s="39" t="s">
        <v>2435</v>
      </c>
      <c r="WS109" s="39">
        <v>0</v>
      </c>
      <c r="WT109" s="39">
        <v>0</v>
      </c>
      <c r="WU109" s="39">
        <v>0</v>
      </c>
      <c r="WV109" s="39">
        <v>0</v>
      </c>
      <c r="WW109" s="39">
        <v>0</v>
      </c>
      <c r="WX109" s="39">
        <v>0</v>
      </c>
      <c r="WY109" s="39">
        <v>0</v>
      </c>
      <c r="WZ109" s="39">
        <v>0</v>
      </c>
      <c r="XA109" s="39">
        <v>0</v>
      </c>
      <c r="XB109" s="39">
        <v>1</v>
      </c>
      <c r="XC109" s="39">
        <v>0</v>
      </c>
      <c r="XD109" s="39"/>
      <c r="XE109" s="39"/>
      <c r="XF109" s="39">
        <f t="shared" si="11"/>
        <v>0</v>
      </c>
      <c r="XG109" s="39" t="s">
        <v>1979</v>
      </c>
      <c r="XH109" s="39">
        <v>0</v>
      </c>
      <c r="XI109" s="39">
        <v>0</v>
      </c>
      <c r="XJ109" s="39">
        <v>0</v>
      </c>
      <c r="XK109" s="39">
        <v>0</v>
      </c>
      <c r="XL109" s="39">
        <v>1</v>
      </c>
      <c r="XM109" s="39" t="s">
        <v>4010</v>
      </c>
      <c r="XN109" s="39"/>
      <c r="XO109" s="57" t="e">
        <f>SUM(XF109+WO109+VA109+UD109+TR109+TD109+#REF!)</f>
        <v>#REF!</v>
      </c>
      <c r="XP109" s="57">
        <v>2</v>
      </c>
      <c r="XQ109" s="56">
        <v>0</v>
      </c>
    </row>
    <row r="110" spans="1:641" ht="15" customHeight="1" x14ac:dyDescent="0.2">
      <c r="A110" s="39" t="s">
        <v>4724</v>
      </c>
      <c r="B110" s="39" t="s">
        <v>1576</v>
      </c>
      <c r="C110" s="52" t="s">
        <v>1697</v>
      </c>
      <c r="D110" s="39" t="s">
        <v>2578</v>
      </c>
      <c r="E110" s="52" t="s">
        <v>4627</v>
      </c>
      <c r="F110" s="52" t="s">
        <v>4820</v>
      </c>
      <c r="G110" s="79">
        <v>9.1590659999999993</v>
      </c>
      <c r="H110" s="79">
        <v>-79.211922000000001</v>
      </c>
      <c r="I110" s="52">
        <v>9.1589419999999997</v>
      </c>
      <c r="J110" s="52">
        <v>-79.211789999999993</v>
      </c>
      <c r="K110" s="79">
        <v>-79.211922000000001</v>
      </c>
      <c r="L110" s="80">
        <v>45</v>
      </c>
      <c r="M110" s="40">
        <v>27</v>
      </c>
      <c r="N110" s="39"/>
      <c r="O110" s="41">
        <v>1</v>
      </c>
      <c r="P110" s="39" t="s">
        <v>4821</v>
      </c>
      <c r="Q110" s="39">
        <v>0</v>
      </c>
      <c r="R110" s="41">
        <v>63</v>
      </c>
      <c r="S110" s="39">
        <v>0</v>
      </c>
      <c r="T110" s="39">
        <v>0</v>
      </c>
      <c r="U110" s="39" t="s">
        <v>4363</v>
      </c>
      <c r="V110" s="39" t="s">
        <v>4791</v>
      </c>
      <c r="W110" s="39" t="s">
        <v>2456</v>
      </c>
      <c r="X110" s="39" t="s">
        <v>383</v>
      </c>
      <c r="Y110" s="39" t="s">
        <v>2581</v>
      </c>
      <c r="Z110" s="39">
        <v>0</v>
      </c>
      <c r="AA110" s="39">
        <v>1</v>
      </c>
      <c r="AB110" s="39">
        <v>0</v>
      </c>
      <c r="AC110" s="39">
        <v>0</v>
      </c>
      <c r="AD110" s="39">
        <v>0</v>
      </c>
      <c r="AE110" s="39">
        <v>0</v>
      </c>
      <c r="AF110" s="39">
        <v>0</v>
      </c>
      <c r="AG110" s="39" t="s">
        <v>383</v>
      </c>
      <c r="AH110" s="39" t="s">
        <v>383</v>
      </c>
      <c r="AI110" s="39" t="s">
        <v>383</v>
      </c>
      <c r="AJ110" s="39" t="s">
        <v>383</v>
      </c>
      <c r="AK110" s="39" t="s">
        <v>383</v>
      </c>
      <c r="AL110" s="39" t="s">
        <v>383</v>
      </c>
      <c r="AM110" s="39" t="s">
        <v>383</v>
      </c>
      <c r="AN110" s="39" t="s">
        <v>383</v>
      </c>
      <c r="AO110" s="39" t="s">
        <v>383</v>
      </c>
      <c r="AP110" s="39" t="s">
        <v>3762</v>
      </c>
      <c r="AQ110" s="39">
        <v>0</v>
      </c>
      <c r="AR110" s="39"/>
      <c r="AS110" s="39">
        <v>3</v>
      </c>
      <c r="AT110" s="39">
        <v>15</v>
      </c>
      <c r="AU110" s="39">
        <v>1</v>
      </c>
      <c r="AV110" s="39"/>
      <c r="AW110" s="39">
        <v>1</v>
      </c>
      <c r="AX110" s="39" t="s">
        <v>383</v>
      </c>
      <c r="AY110" s="39">
        <v>1</v>
      </c>
      <c r="AZ110" s="39">
        <v>0</v>
      </c>
      <c r="BA110" s="39">
        <v>0</v>
      </c>
      <c r="BB110" s="39">
        <v>0</v>
      </c>
      <c r="BC110" s="39"/>
      <c r="BD110" s="39">
        <v>2</v>
      </c>
      <c r="BE110" s="39" t="s">
        <v>383</v>
      </c>
      <c r="BF110" s="39">
        <v>0</v>
      </c>
      <c r="BG110" s="39">
        <v>1</v>
      </c>
      <c r="BH110" s="39">
        <v>0</v>
      </c>
      <c r="BI110" s="39">
        <v>0</v>
      </c>
      <c r="BJ110" s="39"/>
      <c r="BK110" s="39">
        <v>3</v>
      </c>
      <c r="BL110" s="39">
        <v>2</v>
      </c>
      <c r="BM110" s="39">
        <v>7</v>
      </c>
      <c r="BN110" s="39">
        <v>0</v>
      </c>
      <c r="BO110" s="39">
        <v>1</v>
      </c>
      <c r="BP110" s="39">
        <v>0</v>
      </c>
      <c r="BQ110" s="39">
        <v>0</v>
      </c>
      <c r="BR110" s="39">
        <v>0</v>
      </c>
      <c r="BS110" s="39">
        <v>0</v>
      </c>
      <c r="BT110" s="39">
        <v>1</v>
      </c>
      <c r="BU110" s="39" t="s">
        <v>2625</v>
      </c>
      <c r="BV110" s="39">
        <v>3</v>
      </c>
      <c r="BW110" s="39">
        <v>1</v>
      </c>
      <c r="BX110" s="39"/>
      <c r="BY110" s="39">
        <v>1</v>
      </c>
      <c r="BZ110" s="39">
        <v>0</v>
      </c>
      <c r="CA110" s="39">
        <v>0</v>
      </c>
      <c r="CB110" s="39">
        <v>0</v>
      </c>
      <c r="CC110" s="39"/>
      <c r="CD110" s="39">
        <v>2</v>
      </c>
      <c r="CE110" s="39">
        <v>1</v>
      </c>
      <c r="CF110" s="39"/>
      <c r="CG110" s="39">
        <v>2</v>
      </c>
      <c r="CH110" s="39"/>
      <c r="CI110" s="39">
        <v>3</v>
      </c>
      <c r="CJ110" s="39" t="s">
        <v>383</v>
      </c>
      <c r="CK110" s="39"/>
      <c r="CL110" s="39" t="s">
        <v>2602</v>
      </c>
      <c r="CM110" s="39"/>
      <c r="CN110" s="39">
        <v>0</v>
      </c>
      <c r="CO110" s="39">
        <v>0</v>
      </c>
      <c r="CP110" s="39">
        <v>0</v>
      </c>
      <c r="CQ110" s="39"/>
      <c r="CR110" s="39">
        <v>0</v>
      </c>
      <c r="CS110" s="39"/>
      <c r="CT110" s="39">
        <v>0</v>
      </c>
      <c r="CU110" s="39">
        <v>1</v>
      </c>
      <c r="CV110" s="39">
        <v>0</v>
      </c>
      <c r="CW110" s="39"/>
      <c r="CX110" s="39">
        <v>0</v>
      </c>
      <c r="CY110" s="39">
        <v>0</v>
      </c>
      <c r="CZ110" s="39"/>
      <c r="DA110" s="39">
        <v>0</v>
      </c>
      <c r="DB110" s="39"/>
      <c r="DC110" s="39">
        <v>0</v>
      </c>
      <c r="DD110" s="39"/>
      <c r="DE110" s="39">
        <v>1</v>
      </c>
      <c r="DF110" s="39">
        <v>1</v>
      </c>
      <c r="DG110" s="39">
        <v>0</v>
      </c>
      <c r="DH110" s="39"/>
      <c r="DI110" s="39">
        <v>0</v>
      </c>
      <c r="DJ110" s="39"/>
      <c r="DK110" s="39"/>
      <c r="DL110" s="39">
        <v>0</v>
      </c>
      <c r="DM110" s="39"/>
      <c r="DN110" s="39">
        <v>0</v>
      </c>
      <c r="DO110" s="39"/>
      <c r="DP110" s="39">
        <v>1</v>
      </c>
      <c r="DQ110" s="39">
        <v>1</v>
      </c>
      <c r="DR110" s="39">
        <v>0</v>
      </c>
      <c r="DS110" s="39"/>
      <c r="DT110" s="39">
        <v>0</v>
      </c>
      <c r="DU110" s="39"/>
      <c r="DV110" s="39">
        <v>0</v>
      </c>
      <c r="DW110" s="39"/>
      <c r="DX110" s="39">
        <v>0</v>
      </c>
      <c r="DY110" s="39"/>
      <c r="DZ110" s="39">
        <v>0</v>
      </c>
      <c r="EA110" s="39"/>
      <c r="EB110" s="39">
        <v>0</v>
      </c>
      <c r="EC110" s="39">
        <v>1</v>
      </c>
      <c r="ED110" s="39" t="s">
        <v>4822</v>
      </c>
      <c r="EE110" s="39" t="s">
        <v>4823</v>
      </c>
      <c r="EF110" s="39">
        <v>0</v>
      </c>
      <c r="EG110" s="39"/>
      <c r="EH110" s="39">
        <v>1</v>
      </c>
      <c r="EI110" s="39" t="s">
        <v>2409</v>
      </c>
      <c r="EJ110" s="39" t="s">
        <v>2409</v>
      </c>
      <c r="EK110" s="39" t="s">
        <v>2462</v>
      </c>
      <c r="EL110" s="39" t="s">
        <v>4824</v>
      </c>
      <c r="EM110" s="39" t="s">
        <v>2464</v>
      </c>
      <c r="EN110" s="39" t="s">
        <v>383</v>
      </c>
      <c r="EO110" s="39">
        <v>1</v>
      </c>
      <c r="EP110" s="39" t="s">
        <v>2498</v>
      </c>
      <c r="EQ110" s="39" t="s">
        <v>2498</v>
      </c>
      <c r="ER110" s="39" t="s">
        <v>2466</v>
      </c>
      <c r="ES110" s="39" t="s">
        <v>2664</v>
      </c>
      <c r="ET110" s="39" t="s">
        <v>2415</v>
      </c>
      <c r="EU110" s="39" t="s">
        <v>383</v>
      </c>
      <c r="EV110" s="39">
        <v>1</v>
      </c>
      <c r="EW110" s="39" t="s">
        <v>2412</v>
      </c>
      <c r="EX110" s="39" t="s">
        <v>2413</v>
      </c>
      <c r="EY110" s="39" t="s">
        <v>2462</v>
      </c>
      <c r="EZ110" s="39" t="s">
        <v>2665</v>
      </c>
      <c r="FA110" s="39" t="s">
        <v>2464</v>
      </c>
      <c r="FB110" s="39" t="s">
        <v>383</v>
      </c>
      <c r="FC110" s="39">
        <v>0</v>
      </c>
      <c r="FD110" s="39" t="s">
        <v>383</v>
      </c>
      <c r="FE110" s="39" t="s">
        <v>383</v>
      </c>
      <c r="FF110" s="39" t="s">
        <v>383</v>
      </c>
      <c r="FG110" s="39" t="s">
        <v>383</v>
      </c>
      <c r="FH110" s="39" t="s">
        <v>383</v>
      </c>
      <c r="FI110" s="39" t="s">
        <v>383</v>
      </c>
      <c r="FJ110" s="39">
        <v>1</v>
      </c>
      <c r="FK110" s="39" t="s">
        <v>2498</v>
      </c>
      <c r="FL110" s="39" t="s">
        <v>2498</v>
      </c>
      <c r="FM110" s="39" t="s">
        <v>2410</v>
      </c>
      <c r="FN110" s="39" t="s">
        <v>2411</v>
      </c>
      <c r="FO110" s="39" t="s">
        <v>2415</v>
      </c>
      <c r="FP110" s="39" t="s">
        <v>383</v>
      </c>
      <c r="FQ110" s="39">
        <v>0</v>
      </c>
      <c r="FR110" s="39" t="s">
        <v>383</v>
      </c>
      <c r="FS110" s="39" t="s">
        <v>383</v>
      </c>
      <c r="FT110" s="39" t="s">
        <v>383</v>
      </c>
      <c r="FU110" s="39" t="s">
        <v>383</v>
      </c>
      <c r="FV110" s="39" t="s">
        <v>383</v>
      </c>
      <c r="FW110" s="39" t="s">
        <v>383</v>
      </c>
      <c r="FX110" s="39">
        <v>0</v>
      </c>
      <c r="FY110" s="39" t="s">
        <v>383</v>
      </c>
      <c r="FZ110" s="39" t="s">
        <v>383</v>
      </c>
      <c r="GA110" s="39" t="s">
        <v>383</v>
      </c>
      <c r="GB110" s="39" t="s">
        <v>383</v>
      </c>
      <c r="GC110" s="39" t="s">
        <v>383</v>
      </c>
      <c r="GD110" s="39" t="s">
        <v>383</v>
      </c>
      <c r="GE110" s="39">
        <v>1</v>
      </c>
      <c r="GF110" s="39" t="s">
        <v>2498</v>
      </c>
      <c r="GG110" s="39" t="s">
        <v>2498</v>
      </c>
      <c r="GH110" s="39" t="s">
        <v>2466</v>
      </c>
      <c r="GI110" s="39" t="s">
        <v>2665</v>
      </c>
      <c r="GJ110" s="39" t="s">
        <v>2464</v>
      </c>
      <c r="GK110" s="39" t="s">
        <v>383</v>
      </c>
      <c r="GL110" s="39" t="s">
        <v>383</v>
      </c>
      <c r="GM110" s="39" t="s">
        <v>383</v>
      </c>
      <c r="GN110" s="39" t="s">
        <v>383</v>
      </c>
      <c r="GO110" s="39" t="s">
        <v>383</v>
      </c>
      <c r="GP110" s="39" t="s">
        <v>383</v>
      </c>
      <c r="GQ110" s="39" t="s">
        <v>383</v>
      </c>
      <c r="GR110" s="39" t="s">
        <v>383</v>
      </c>
      <c r="GS110" s="39" t="s">
        <v>383</v>
      </c>
      <c r="GT110" s="39">
        <v>0</v>
      </c>
      <c r="GU110" s="39" t="s">
        <v>383</v>
      </c>
      <c r="GV110" s="39"/>
      <c r="GW110" s="39">
        <v>1</v>
      </c>
      <c r="GX110" s="39">
        <v>2</v>
      </c>
      <c r="GY110" s="39" t="s">
        <v>4201</v>
      </c>
      <c r="GZ110" s="39">
        <v>1</v>
      </c>
      <c r="HA110" s="39">
        <v>5</v>
      </c>
      <c r="HB110" s="39"/>
      <c r="HC110" s="39">
        <v>0</v>
      </c>
      <c r="HD110" s="39" t="s">
        <v>383</v>
      </c>
      <c r="HE110" s="39"/>
      <c r="HF110" s="39">
        <v>0</v>
      </c>
      <c r="HG110" s="39" t="s">
        <v>383</v>
      </c>
      <c r="HH110" s="39"/>
      <c r="HI110" s="39">
        <v>1</v>
      </c>
      <c r="HJ110" s="39">
        <v>2</v>
      </c>
      <c r="HK110" s="39"/>
      <c r="HL110" s="39">
        <v>0</v>
      </c>
      <c r="HM110" s="39" t="s">
        <v>383</v>
      </c>
      <c r="HN110" s="39"/>
      <c r="HO110" s="39">
        <v>1</v>
      </c>
      <c r="HP110" s="39">
        <v>1000</v>
      </c>
      <c r="HQ110" s="39">
        <v>0</v>
      </c>
      <c r="HR110" s="39" t="s">
        <v>383</v>
      </c>
      <c r="HS110" s="39">
        <v>0</v>
      </c>
      <c r="HT110" s="39"/>
      <c r="HU110" s="39" t="s">
        <v>383</v>
      </c>
      <c r="HV110" s="39" t="s">
        <v>383</v>
      </c>
      <c r="HW110" s="39"/>
      <c r="HX110" s="39" t="s">
        <v>383</v>
      </c>
      <c r="HY110" s="39" t="s">
        <v>2584</v>
      </c>
      <c r="HZ110" s="39"/>
      <c r="IA110" s="39" t="s">
        <v>1743</v>
      </c>
      <c r="IB110" s="39"/>
      <c r="IC110" s="39">
        <v>1</v>
      </c>
      <c r="ID110" s="39">
        <v>1</v>
      </c>
      <c r="IE110" s="39">
        <v>0</v>
      </c>
      <c r="IF110" s="39">
        <v>0</v>
      </c>
      <c r="IG110" s="39">
        <v>0</v>
      </c>
      <c r="IH110" s="39">
        <v>0</v>
      </c>
      <c r="II110" s="39" t="s">
        <v>383</v>
      </c>
      <c r="IJ110" s="39" t="s">
        <v>383</v>
      </c>
      <c r="IK110" s="39" t="s">
        <v>383</v>
      </c>
      <c r="IL110" s="39">
        <v>0</v>
      </c>
      <c r="IM110" s="39">
        <v>0</v>
      </c>
      <c r="IN110" s="39" t="s">
        <v>383</v>
      </c>
      <c r="IO110" s="39" t="s">
        <v>383</v>
      </c>
      <c r="IP110" s="39" t="s">
        <v>383</v>
      </c>
      <c r="IQ110" s="39">
        <v>0</v>
      </c>
      <c r="IR110" s="39">
        <v>0</v>
      </c>
      <c r="IS110" s="39" t="s">
        <v>383</v>
      </c>
      <c r="IT110" s="39" t="s">
        <v>383</v>
      </c>
      <c r="IU110" s="39" t="s">
        <v>383</v>
      </c>
      <c r="IV110" s="39">
        <v>0</v>
      </c>
      <c r="IW110" s="39">
        <v>0</v>
      </c>
      <c r="IX110" s="39" t="s">
        <v>383</v>
      </c>
      <c r="IY110" s="39" t="s">
        <v>383</v>
      </c>
      <c r="IZ110" s="39" t="s">
        <v>383</v>
      </c>
      <c r="JA110" s="39">
        <v>0</v>
      </c>
      <c r="JB110" s="39">
        <v>0</v>
      </c>
      <c r="JC110" s="39" t="s">
        <v>383</v>
      </c>
      <c r="JD110" s="39" t="s">
        <v>383</v>
      </c>
      <c r="JE110" s="39" t="s">
        <v>383</v>
      </c>
      <c r="JF110" s="39">
        <v>0</v>
      </c>
      <c r="JG110" s="39">
        <v>0</v>
      </c>
      <c r="JH110" s="39" t="s">
        <v>383</v>
      </c>
      <c r="JI110" s="39" t="s">
        <v>383</v>
      </c>
      <c r="JJ110" s="39">
        <v>0</v>
      </c>
      <c r="JK110" s="39">
        <v>0</v>
      </c>
      <c r="JL110" s="39" t="s">
        <v>383</v>
      </c>
      <c r="JM110" s="39" t="s">
        <v>383</v>
      </c>
      <c r="JN110" s="39" t="s">
        <v>2418</v>
      </c>
      <c r="JO110" s="39">
        <v>4</v>
      </c>
      <c r="JP110" s="39" t="s">
        <v>383</v>
      </c>
      <c r="JQ110" s="39">
        <v>2</v>
      </c>
      <c r="JR110" s="39" t="s">
        <v>383</v>
      </c>
      <c r="JS110" s="39">
        <v>2</v>
      </c>
      <c r="JT110" s="39" t="s">
        <v>383</v>
      </c>
      <c r="JU110" s="39">
        <v>0</v>
      </c>
      <c r="JV110" s="39" t="s">
        <v>383</v>
      </c>
      <c r="JW110" s="39">
        <v>1</v>
      </c>
      <c r="JX110" s="39" t="s">
        <v>383</v>
      </c>
      <c r="JY110" s="39">
        <v>1</v>
      </c>
      <c r="JZ110" s="39" t="s">
        <v>383</v>
      </c>
      <c r="KA110" s="39">
        <v>2</v>
      </c>
      <c r="KB110" s="39" t="s">
        <v>383</v>
      </c>
      <c r="KC110" s="39">
        <v>1</v>
      </c>
      <c r="KD110" s="39">
        <v>1</v>
      </c>
      <c r="KE110" s="39">
        <v>40</v>
      </c>
      <c r="KF110" s="39"/>
      <c r="KG110" s="39"/>
      <c r="KH110" s="39"/>
      <c r="KI110" s="39"/>
      <c r="KJ110" s="39"/>
      <c r="KK110" s="39">
        <v>5</v>
      </c>
      <c r="KL110" s="39">
        <v>100</v>
      </c>
      <c r="KM110" s="39" t="s">
        <v>4825</v>
      </c>
      <c r="KN110" s="39">
        <v>0</v>
      </c>
      <c r="KO110" s="39"/>
      <c r="KP110" s="39"/>
      <c r="KQ110" s="39">
        <v>1</v>
      </c>
      <c r="KR110" s="39">
        <v>120</v>
      </c>
      <c r="KS110" s="39" t="s">
        <v>2473</v>
      </c>
      <c r="KT110" s="39" t="s">
        <v>2068</v>
      </c>
      <c r="KU110" s="39">
        <v>0</v>
      </c>
      <c r="KV110" s="39">
        <v>0</v>
      </c>
      <c r="KW110" s="39">
        <v>0</v>
      </c>
      <c r="KX110" s="39">
        <v>0</v>
      </c>
      <c r="KY110" s="39">
        <v>0</v>
      </c>
      <c r="KZ110" s="39">
        <v>0</v>
      </c>
      <c r="LA110" s="39">
        <v>0</v>
      </c>
      <c r="LB110" s="39">
        <v>0</v>
      </c>
      <c r="LC110" s="39">
        <v>1</v>
      </c>
      <c r="LD110" s="39" t="s">
        <v>4826</v>
      </c>
      <c r="LE110" s="39">
        <v>1</v>
      </c>
      <c r="LF110" s="39">
        <v>1</v>
      </c>
      <c r="LG110" s="39">
        <v>0</v>
      </c>
      <c r="LH110" s="39">
        <v>0</v>
      </c>
      <c r="LI110" s="39">
        <v>0</v>
      </c>
      <c r="LJ110" s="39"/>
      <c r="LK110" s="39" t="s">
        <v>2421</v>
      </c>
      <c r="LL110" s="39">
        <v>1</v>
      </c>
      <c r="LM110" s="39">
        <v>0</v>
      </c>
      <c r="LN110" s="39">
        <v>0</v>
      </c>
      <c r="LO110" s="39">
        <v>0</v>
      </c>
      <c r="LP110" s="39">
        <v>0</v>
      </c>
      <c r="LQ110" s="39"/>
      <c r="LR110" s="39">
        <v>1</v>
      </c>
      <c r="LS110" s="39"/>
      <c r="LT110" s="39">
        <v>18</v>
      </c>
      <c r="LU110" s="39" t="s">
        <v>4771</v>
      </c>
      <c r="LV110" s="39">
        <v>1</v>
      </c>
      <c r="LW110" s="39">
        <v>0</v>
      </c>
      <c r="LX110" s="39">
        <v>0</v>
      </c>
      <c r="LY110" s="39"/>
      <c r="LZ110" s="39">
        <v>1</v>
      </c>
      <c r="MA110" s="39">
        <v>1</v>
      </c>
      <c r="MB110" s="39">
        <v>0</v>
      </c>
      <c r="MC110" s="39" t="s">
        <v>383</v>
      </c>
      <c r="MD110" s="39">
        <v>0</v>
      </c>
      <c r="ME110" s="39" t="s">
        <v>383</v>
      </c>
      <c r="MF110" s="39"/>
      <c r="MG110" s="39">
        <v>0</v>
      </c>
      <c r="MH110" s="39"/>
      <c r="MI110" s="39">
        <v>1</v>
      </c>
      <c r="MJ110" s="39" t="s">
        <v>4827</v>
      </c>
      <c r="MK110" s="39">
        <v>1</v>
      </c>
      <c r="ML110" s="39">
        <v>1</v>
      </c>
      <c r="MM110" s="39">
        <v>1</v>
      </c>
      <c r="MN110" s="39">
        <v>1</v>
      </c>
      <c r="MO110" s="39" t="s">
        <v>4828</v>
      </c>
      <c r="MP110" s="39"/>
      <c r="MQ110" s="39">
        <v>1</v>
      </c>
      <c r="MR110" s="39">
        <v>1</v>
      </c>
      <c r="MS110" s="39" t="s">
        <v>4829</v>
      </c>
      <c r="MT110" s="39" t="s">
        <v>4830</v>
      </c>
      <c r="MU110" s="39"/>
      <c r="MV110" s="39">
        <v>1</v>
      </c>
      <c r="MW110" s="39" t="s">
        <v>2901</v>
      </c>
      <c r="MX110" s="39">
        <v>1</v>
      </c>
      <c r="MY110" s="39">
        <v>0</v>
      </c>
      <c r="MZ110" s="39">
        <v>1</v>
      </c>
      <c r="NA110" s="39">
        <v>0</v>
      </c>
      <c r="NB110" s="39">
        <v>0</v>
      </c>
      <c r="NC110" s="39">
        <v>0</v>
      </c>
      <c r="ND110" s="39">
        <v>0</v>
      </c>
      <c r="NE110" s="39">
        <v>0</v>
      </c>
      <c r="NF110" s="39">
        <v>0</v>
      </c>
      <c r="NG110" s="39"/>
      <c r="NH110" s="39" t="s">
        <v>4831</v>
      </c>
      <c r="NI110" s="39"/>
      <c r="NJ110" s="39" t="s">
        <v>4832</v>
      </c>
      <c r="NK110" s="39" t="s">
        <v>2428</v>
      </c>
      <c r="NL110" s="39" t="s">
        <v>4833</v>
      </c>
      <c r="NM110" s="39">
        <v>1</v>
      </c>
      <c r="NN110" s="39" t="s">
        <v>3799</v>
      </c>
      <c r="NO110" s="39" t="s">
        <v>3800</v>
      </c>
      <c r="NP110" s="39">
        <v>0</v>
      </c>
      <c r="NQ110" s="39" t="s">
        <v>2708</v>
      </c>
      <c r="NR110" s="39" t="s">
        <v>4834</v>
      </c>
      <c r="NS110" s="39"/>
      <c r="NT110" s="39"/>
      <c r="NU110" s="39"/>
      <c r="NV110" s="39"/>
      <c r="NW110" s="39">
        <v>0</v>
      </c>
      <c r="NX110" s="39"/>
      <c r="NY110" s="39">
        <v>1</v>
      </c>
      <c r="NZ110" s="39">
        <v>1</v>
      </c>
      <c r="OA110" s="39" t="s">
        <v>2760</v>
      </c>
      <c r="OB110" s="39">
        <v>0</v>
      </c>
      <c r="OC110" s="39">
        <v>0</v>
      </c>
      <c r="OD110" s="39">
        <v>0</v>
      </c>
      <c r="OE110" s="39">
        <v>0</v>
      </c>
      <c r="OF110" s="39">
        <v>0</v>
      </c>
      <c r="OG110" s="39">
        <v>0</v>
      </c>
      <c r="OH110" s="39">
        <v>1</v>
      </c>
      <c r="OI110" s="39">
        <v>0</v>
      </c>
      <c r="OJ110" s="39"/>
      <c r="OK110" s="39">
        <v>0</v>
      </c>
      <c r="OL110" s="39"/>
      <c r="OM110" s="39" t="s">
        <v>2817</v>
      </c>
      <c r="ON110" s="39">
        <v>0</v>
      </c>
      <c r="OO110" s="39">
        <v>0</v>
      </c>
      <c r="OP110" s="39">
        <v>0</v>
      </c>
      <c r="OQ110" s="39">
        <v>0</v>
      </c>
      <c r="OR110" s="39">
        <v>0</v>
      </c>
      <c r="OS110" s="39">
        <v>0</v>
      </c>
      <c r="OT110" s="39">
        <v>0</v>
      </c>
      <c r="OU110" s="39">
        <v>1</v>
      </c>
      <c r="OV110" s="39">
        <v>0</v>
      </c>
      <c r="OW110" s="39">
        <v>0</v>
      </c>
      <c r="OX110" s="39"/>
      <c r="OY110" s="39"/>
      <c r="OZ110" s="39" t="s">
        <v>2435</v>
      </c>
      <c r="PA110" s="39">
        <v>0</v>
      </c>
      <c r="PB110" s="39">
        <v>0</v>
      </c>
      <c r="PC110" s="39">
        <v>0</v>
      </c>
      <c r="PD110" s="39">
        <v>0</v>
      </c>
      <c r="PE110" s="39">
        <v>0</v>
      </c>
      <c r="PF110" s="39">
        <v>1</v>
      </c>
      <c r="PG110" s="39">
        <v>0</v>
      </c>
      <c r="PH110" s="39"/>
      <c r="PI110" s="39">
        <v>9</v>
      </c>
      <c r="PJ110" s="39" t="s">
        <v>2435</v>
      </c>
      <c r="PK110" s="39">
        <v>0</v>
      </c>
      <c r="PL110" s="39">
        <v>0</v>
      </c>
      <c r="PM110" s="39">
        <v>0</v>
      </c>
      <c r="PN110" s="39">
        <v>0</v>
      </c>
      <c r="PO110" s="39">
        <v>0</v>
      </c>
      <c r="PP110" s="39">
        <v>0</v>
      </c>
      <c r="PQ110" s="39">
        <v>0</v>
      </c>
      <c r="PR110" s="39">
        <v>0</v>
      </c>
      <c r="PS110" s="39">
        <v>1</v>
      </c>
      <c r="PT110" s="39"/>
      <c r="PU110" s="39"/>
      <c r="PV110" s="39"/>
      <c r="PW110" s="39">
        <v>0</v>
      </c>
      <c r="PX110" s="39"/>
      <c r="PY110" s="39"/>
      <c r="PZ110" s="39" t="s">
        <v>383</v>
      </c>
      <c r="QA110" s="39" t="s">
        <v>2943</v>
      </c>
      <c r="QB110" s="39"/>
      <c r="QC110" s="39"/>
      <c r="QD110" s="39">
        <v>6</v>
      </c>
      <c r="QE110" s="39">
        <v>0</v>
      </c>
      <c r="QF110" s="39">
        <v>0</v>
      </c>
      <c r="QG110" s="39">
        <v>0</v>
      </c>
      <c r="QH110" s="39">
        <v>0</v>
      </c>
      <c r="QI110" s="39">
        <v>0</v>
      </c>
      <c r="QJ110" s="39">
        <v>1</v>
      </c>
      <c r="QK110" s="39">
        <v>0</v>
      </c>
      <c r="QL110" s="39"/>
      <c r="QM110" s="39" t="s">
        <v>2435</v>
      </c>
      <c r="QN110" s="39">
        <v>0</v>
      </c>
      <c r="QO110" s="39">
        <v>0</v>
      </c>
      <c r="QP110" s="39">
        <v>0</v>
      </c>
      <c r="QQ110" s="39">
        <v>1</v>
      </c>
      <c r="QR110" s="39">
        <v>0</v>
      </c>
      <c r="QS110" s="39"/>
      <c r="QT110" s="39" t="s">
        <v>2435</v>
      </c>
      <c r="QU110" s="39">
        <v>0</v>
      </c>
      <c r="QV110" s="39">
        <v>0</v>
      </c>
      <c r="QW110" s="39">
        <v>0</v>
      </c>
      <c r="QX110" s="39">
        <v>0</v>
      </c>
      <c r="QY110" s="39">
        <v>0</v>
      </c>
      <c r="QZ110" s="39">
        <v>1</v>
      </c>
      <c r="RA110" s="39">
        <v>0</v>
      </c>
      <c r="RB110" s="39"/>
      <c r="RC110" s="39">
        <v>0</v>
      </c>
      <c r="RD110" s="39">
        <v>0</v>
      </c>
      <c r="RE110" s="39">
        <v>0</v>
      </c>
      <c r="RF110" s="39"/>
      <c r="RG110" s="39">
        <v>0</v>
      </c>
      <c r="RH110" s="39">
        <v>0</v>
      </c>
      <c r="RI110" s="39"/>
      <c r="RJ110" s="39">
        <v>0</v>
      </c>
      <c r="RK110" s="39">
        <v>0</v>
      </c>
      <c r="RL110" s="39"/>
      <c r="RM110" s="39">
        <v>0</v>
      </c>
      <c r="RN110" s="39">
        <v>0</v>
      </c>
      <c r="RO110" s="39"/>
      <c r="RP110" s="39">
        <v>0</v>
      </c>
      <c r="RQ110" s="39"/>
      <c r="RR110" s="39" t="s">
        <v>2678</v>
      </c>
      <c r="RS110" s="39">
        <v>0</v>
      </c>
      <c r="RT110" s="39">
        <v>0</v>
      </c>
      <c r="RU110" s="39">
        <v>0</v>
      </c>
      <c r="RV110" s="39">
        <v>0</v>
      </c>
      <c r="RW110" s="39">
        <v>0</v>
      </c>
      <c r="RX110" s="39">
        <v>0</v>
      </c>
      <c r="RY110" s="39">
        <v>0</v>
      </c>
      <c r="RZ110" s="39">
        <v>0</v>
      </c>
      <c r="SA110" s="39">
        <v>0</v>
      </c>
      <c r="SB110" s="39">
        <v>1</v>
      </c>
      <c r="SC110" s="39">
        <v>0</v>
      </c>
      <c r="SD110" s="39">
        <v>0</v>
      </c>
      <c r="SE110" s="39">
        <v>0</v>
      </c>
      <c r="SF110" s="39">
        <v>0</v>
      </c>
      <c r="SG110" s="39"/>
      <c r="SH110" s="39"/>
      <c r="SI110" s="39" t="s">
        <v>3759</v>
      </c>
      <c r="SJ110" s="39">
        <v>0</v>
      </c>
      <c r="SK110" s="39">
        <v>0</v>
      </c>
      <c r="SL110" s="39">
        <v>0</v>
      </c>
      <c r="SM110" s="39">
        <v>0</v>
      </c>
      <c r="SN110" s="39">
        <v>1</v>
      </c>
      <c r="SO110" s="39">
        <v>0</v>
      </c>
      <c r="SP110" s="39">
        <v>0</v>
      </c>
      <c r="SQ110" s="39">
        <v>0</v>
      </c>
      <c r="SR110" s="39">
        <v>0</v>
      </c>
      <c r="SS110" s="39">
        <v>0</v>
      </c>
      <c r="ST110" s="39"/>
      <c r="SU110" s="39" t="s">
        <v>2447</v>
      </c>
      <c r="SV110" s="39">
        <v>1</v>
      </c>
      <c r="SW110" s="39">
        <v>0</v>
      </c>
      <c r="SX110" s="39">
        <v>0</v>
      </c>
      <c r="SY110" s="39">
        <v>0</v>
      </c>
      <c r="SZ110" s="39">
        <v>0</v>
      </c>
      <c r="TA110" s="39"/>
      <c r="TB110" s="39"/>
      <c r="TC110" s="39"/>
      <c r="TD110" s="39">
        <v>0</v>
      </c>
      <c r="TE110" s="39"/>
      <c r="TF110" s="39" t="s">
        <v>383</v>
      </c>
      <c r="TG110" s="39"/>
      <c r="TH110" s="39" t="s">
        <v>2619</v>
      </c>
      <c r="TI110" s="39">
        <v>0</v>
      </c>
      <c r="TJ110" s="39">
        <v>0</v>
      </c>
      <c r="TK110" s="39">
        <v>1</v>
      </c>
      <c r="TL110" s="39">
        <v>0</v>
      </c>
      <c r="TM110" s="39">
        <v>0</v>
      </c>
      <c r="TN110" s="39">
        <v>0</v>
      </c>
      <c r="TO110" s="39">
        <v>0</v>
      </c>
      <c r="TP110" s="39">
        <v>0</v>
      </c>
      <c r="TQ110" s="39"/>
      <c r="TR110" s="39">
        <v>0</v>
      </c>
      <c r="TS110" s="39" t="s">
        <v>383</v>
      </c>
      <c r="TT110" s="39" t="s">
        <v>383</v>
      </c>
      <c r="TU110" s="39" t="s">
        <v>383</v>
      </c>
      <c r="TV110" s="39" t="s">
        <v>383</v>
      </c>
      <c r="TW110" s="39" t="s">
        <v>383</v>
      </c>
      <c r="TX110" s="39" t="s">
        <v>383</v>
      </c>
      <c r="TY110" s="39" t="s">
        <v>383</v>
      </c>
      <c r="TZ110" s="39" t="s">
        <v>383</v>
      </c>
      <c r="UA110" s="39" t="s">
        <v>383</v>
      </c>
      <c r="UB110" s="39" t="s">
        <v>383</v>
      </c>
      <c r="UC110" s="39"/>
      <c r="UD110" s="39">
        <v>0</v>
      </c>
      <c r="UE110" s="39" t="s">
        <v>383</v>
      </c>
      <c r="UF110" s="39" t="s">
        <v>383</v>
      </c>
      <c r="UG110" s="39" t="s">
        <v>383</v>
      </c>
      <c r="UH110" s="39" t="s">
        <v>383</v>
      </c>
      <c r="UI110" s="39" t="s">
        <v>383</v>
      </c>
      <c r="UJ110" s="39" t="s">
        <v>383</v>
      </c>
      <c r="UK110" s="39" t="s">
        <v>383</v>
      </c>
      <c r="UL110" s="39" t="s">
        <v>383</v>
      </c>
      <c r="UM110" s="39" t="s">
        <v>383</v>
      </c>
      <c r="UN110" s="39" t="s">
        <v>383</v>
      </c>
      <c r="UO110" s="39" t="s">
        <v>383</v>
      </c>
      <c r="UP110" s="39" t="s">
        <v>383</v>
      </c>
      <c r="UQ110" s="39" t="s">
        <v>383</v>
      </c>
      <c r="UR110" s="39" t="s">
        <v>383</v>
      </c>
      <c r="US110" s="39" t="s">
        <v>383</v>
      </c>
      <c r="UT110" s="39" t="s">
        <v>383</v>
      </c>
      <c r="UU110" s="39" t="s">
        <v>383</v>
      </c>
      <c r="UV110" s="39" t="s">
        <v>383</v>
      </c>
      <c r="UW110" s="39" t="s">
        <v>383</v>
      </c>
      <c r="UX110" s="39" t="s">
        <v>383</v>
      </c>
      <c r="UY110" s="39" t="s">
        <v>383</v>
      </c>
      <c r="UZ110" s="39" t="s">
        <v>383</v>
      </c>
      <c r="VA110" s="39">
        <v>0</v>
      </c>
      <c r="VB110" s="39" t="s">
        <v>383</v>
      </c>
      <c r="VC110" s="39" t="s">
        <v>383</v>
      </c>
      <c r="VD110" s="39" t="s">
        <v>383</v>
      </c>
      <c r="VE110" s="39" t="s">
        <v>383</v>
      </c>
      <c r="VF110" s="39" t="s">
        <v>383</v>
      </c>
      <c r="VG110" s="39" t="s">
        <v>383</v>
      </c>
      <c r="VH110" s="39"/>
      <c r="VI110" s="39">
        <v>1</v>
      </c>
      <c r="VJ110" s="39">
        <v>0</v>
      </c>
      <c r="VK110" s="39">
        <v>0</v>
      </c>
      <c r="VL110" s="39"/>
      <c r="VM110" s="39">
        <v>0</v>
      </c>
      <c r="VN110" s="39">
        <v>0</v>
      </c>
      <c r="VO110" s="39"/>
      <c r="VP110" s="39">
        <v>1</v>
      </c>
      <c r="VQ110" s="39">
        <v>4</v>
      </c>
      <c r="VR110" s="39">
        <v>0</v>
      </c>
      <c r="VS110" s="39">
        <v>0</v>
      </c>
      <c r="VT110" s="39"/>
      <c r="VU110" s="39">
        <v>0</v>
      </c>
      <c r="VV110" s="39"/>
      <c r="VW110" s="39" t="s">
        <v>2435</v>
      </c>
      <c r="VX110" s="39">
        <v>0</v>
      </c>
      <c r="VY110" s="39">
        <v>0</v>
      </c>
      <c r="VZ110" s="39">
        <v>0</v>
      </c>
      <c r="WA110" s="39">
        <v>0</v>
      </c>
      <c r="WB110" s="39">
        <v>0</v>
      </c>
      <c r="WC110" s="39">
        <v>0</v>
      </c>
      <c r="WD110" s="39">
        <v>0</v>
      </c>
      <c r="WE110" s="39">
        <v>0</v>
      </c>
      <c r="WF110" s="39">
        <v>0</v>
      </c>
      <c r="WG110" s="39">
        <v>0</v>
      </c>
      <c r="WH110" s="39">
        <v>0</v>
      </c>
      <c r="WI110" s="39">
        <v>0</v>
      </c>
      <c r="WJ110" s="39">
        <v>1</v>
      </c>
      <c r="WK110" s="39">
        <v>0</v>
      </c>
      <c r="WL110" s="39"/>
      <c r="WM110" s="39"/>
      <c r="WN110" s="39"/>
      <c r="WO110" s="39">
        <f t="shared" si="9"/>
        <v>0</v>
      </c>
      <c r="WP110" s="39" t="s">
        <v>2681</v>
      </c>
      <c r="WQ110" s="39"/>
      <c r="WR110" s="39" t="s">
        <v>2435</v>
      </c>
      <c r="WS110" s="39">
        <v>0</v>
      </c>
      <c r="WT110" s="39">
        <v>0</v>
      </c>
      <c r="WU110" s="39">
        <v>0</v>
      </c>
      <c r="WV110" s="39">
        <v>0</v>
      </c>
      <c r="WW110" s="39">
        <v>0</v>
      </c>
      <c r="WX110" s="39">
        <v>0</v>
      </c>
      <c r="WY110" s="39">
        <v>0</v>
      </c>
      <c r="WZ110" s="39">
        <v>0</v>
      </c>
      <c r="XA110" s="39">
        <v>0</v>
      </c>
      <c r="XB110" s="39">
        <v>1</v>
      </c>
      <c r="XC110" s="39">
        <v>0</v>
      </c>
      <c r="XD110" s="39"/>
      <c r="XE110" s="39"/>
      <c r="XF110" s="39">
        <f t="shared" si="11"/>
        <v>0</v>
      </c>
      <c r="XG110" s="39" t="s">
        <v>2447</v>
      </c>
      <c r="XH110" s="39">
        <v>1</v>
      </c>
      <c r="XI110" s="39">
        <v>0</v>
      </c>
      <c r="XJ110" s="39">
        <v>0</v>
      </c>
      <c r="XK110" s="39">
        <v>0</v>
      </c>
      <c r="XL110" s="39">
        <v>0</v>
      </c>
      <c r="XM110" s="39"/>
      <c r="XN110" s="39"/>
      <c r="XO110" s="57" t="e">
        <f>SUM(XF110+WO110+VA110+UD110+TR110+TD110+#REF!)</f>
        <v>#REF!</v>
      </c>
      <c r="XP110" s="57">
        <v>1</v>
      </c>
      <c r="XQ110" s="56">
        <v>0</v>
      </c>
    </row>
    <row r="111" spans="1:641" ht="15" customHeight="1" x14ac:dyDescent="0.2">
      <c r="A111" s="39" t="s">
        <v>383</v>
      </c>
      <c r="B111" s="39" t="s">
        <v>1576</v>
      </c>
      <c r="C111" s="52" t="s">
        <v>1714</v>
      </c>
      <c r="D111" s="39" t="s">
        <v>2722</v>
      </c>
      <c r="E111" s="52" t="s">
        <v>4627</v>
      </c>
      <c r="F111" s="52" t="s">
        <v>4835</v>
      </c>
      <c r="G111" s="79">
        <v>9.1524999999999999</v>
      </c>
      <c r="H111" s="79">
        <v>-79.208214999999996</v>
      </c>
      <c r="I111" s="52">
        <v>9.1523789999999998</v>
      </c>
      <c r="J111" s="52">
        <v>-79.208501999999996</v>
      </c>
      <c r="K111" s="79">
        <v>-79.208214999999996</v>
      </c>
      <c r="L111" s="80">
        <v>-15.100000381499999</v>
      </c>
      <c r="M111" s="40">
        <v>37.5</v>
      </c>
      <c r="N111" s="39"/>
      <c r="O111" s="41">
        <v>1</v>
      </c>
      <c r="P111" s="39" t="s">
        <v>4836</v>
      </c>
      <c r="Q111" s="39">
        <v>0</v>
      </c>
      <c r="R111" s="41">
        <v>88</v>
      </c>
      <c r="S111" s="39">
        <v>0</v>
      </c>
      <c r="T111" s="39">
        <v>0</v>
      </c>
      <c r="U111" s="39" t="s">
        <v>2454</v>
      </c>
      <c r="V111" s="39" t="s">
        <v>4650</v>
      </c>
      <c r="W111" s="39" t="s">
        <v>1979</v>
      </c>
      <c r="X111" s="39" t="s">
        <v>383</v>
      </c>
      <c r="Y111" s="39" t="s">
        <v>2581</v>
      </c>
      <c r="Z111" s="39">
        <v>0</v>
      </c>
      <c r="AA111" s="39">
        <v>0</v>
      </c>
      <c r="AB111" s="39">
        <v>0</v>
      </c>
      <c r="AC111" s="39">
        <v>0</v>
      </c>
      <c r="AD111" s="39">
        <v>0</v>
      </c>
      <c r="AE111" s="39">
        <v>0</v>
      </c>
      <c r="AF111" s="39">
        <v>1</v>
      </c>
      <c r="AG111" s="39" t="s">
        <v>383</v>
      </c>
      <c r="AH111" s="39" t="s">
        <v>383</v>
      </c>
      <c r="AI111" s="39" t="s">
        <v>383</v>
      </c>
      <c r="AJ111" s="39" t="s">
        <v>383</v>
      </c>
      <c r="AK111" s="39" t="s">
        <v>383</v>
      </c>
      <c r="AL111" s="39" t="s">
        <v>383</v>
      </c>
      <c r="AM111" s="39" t="s">
        <v>383</v>
      </c>
      <c r="AN111" s="39" t="s">
        <v>383</v>
      </c>
      <c r="AO111" s="39" t="s">
        <v>383</v>
      </c>
      <c r="AP111" s="39" t="s">
        <v>3762</v>
      </c>
      <c r="AQ111" s="39">
        <v>0</v>
      </c>
      <c r="AR111" s="39"/>
      <c r="AS111" s="39">
        <v>23</v>
      </c>
      <c r="AT111" s="39">
        <v>23</v>
      </c>
      <c r="AU111" s="39">
        <v>1</v>
      </c>
      <c r="AV111" s="39"/>
      <c r="AW111" s="39">
        <v>1</v>
      </c>
      <c r="AX111" s="39" t="s">
        <v>383</v>
      </c>
      <c r="AY111" s="39">
        <v>1</v>
      </c>
      <c r="AZ111" s="39">
        <v>0</v>
      </c>
      <c r="BA111" s="39">
        <v>0</v>
      </c>
      <c r="BB111" s="39">
        <v>0</v>
      </c>
      <c r="BC111" s="39"/>
      <c r="BD111" s="39">
        <v>2</v>
      </c>
      <c r="BE111" s="39" t="s">
        <v>383</v>
      </c>
      <c r="BF111" s="39">
        <v>0</v>
      </c>
      <c r="BG111" s="39">
        <v>1</v>
      </c>
      <c r="BH111" s="39">
        <v>0</v>
      </c>
      <c r="BI111" s="39">
        <v>0</v>
      </c>
      <c r="BJ111" s="39"/>
      <c r="BK111" s="39">
        <v>3</v>
      </c>
      <c r="BL111" s="39">
        <v>2</v>
      </c>
      <c r="BM111" s="64" t="s">
        <v>383</v>
      </c>
      <c r="BN111" s="39">
        <v>0</v>
      </c>
      <c r="BO111" s="39">
        <v>1</v>
      </c>
      <c r="BP111" s="39">
        <v>0</v>
      </c>
      <c r="BQ111" s="39">
        <v>0</v>
      </c>
      <c r="BR111" s="39">
        <v>0</v>
      </c>
      <c r="BS111" s="39">
        <v>0</v>
      </c>
      <c r="BT111" s="39">
        <v>0</v>
      </c>
      <c r="BU111" s="39"/>
      <c r="BV111" s="39">
        <v>2</v>
      </c>
      <c r="BW111" s="39">
        <v>3</v>
      </c>
      <c r="BX111" s="39"/>
      <c r="BY111" s="39">
        <v>0</v>
      </c>
      <c r="BZ111" s="39">
        <v>0</v>
      </c>
      <c r="CA111" s="39">
        <v>1</v>
      </c>
      <c r="CB111" s="39">
        <v>0</v>
      </c>
      <c r="CC111" s="39"/>
      <c r="CD111" s="39">
        <v>2</v>
      </c>
      <c r="CE111" s="39">
        <v>0</v>
      </c>
      <c r="CF111" s="39"/>
      <c r="CG111" s="39">
        <v>2</v>
      </c>
      <c r="CH111" s="39"/>
      <c r="CI111" s="39">
        <v>1</v>
      </c>
      <c r="CJ111" s="39" t="s">
        <v>383</v>
      </c>
      <c r="CK111" s="39"/>
      <c r="CL111" s="39" t="s">
        <v>2602</v>
      </c>
      <c r="CM111" s="39"/>
      <c r="CN111" s="39">
        <v>0</v>
      </c>
      <c r="CO111" s="39">
        <v>0</v>
      </c>
      <c r="CP111" s="39">
        <v>0</v>
      </c>
      <c r="CQ111" s="39"/>
      <c r="CR111" s="39">
        <v>1</v>
      </c>
      <c r="CS111" s="39"/>
      <c r="CT111" s="39">
        <v>0</v>
      </c>
      <c r="CU111" s="39">
        <v>1</v>
      </c>
      <c r="CV111" s="39">
        <v>0</v>
      </c>
      <c r="CW111" s="39"/>
      <c r="CX111" s="39">
        <v>1</v>
      </c>
      <c r="CY111" s="39">
        <v>0</v>
      </c>
      <c r="CZ111" s="39"/>
      <c r="DA111" s="39">
        <v>0</v>
      </c>
      <c r="DB111" s="39"/>
      <c r="DC111" s="39">
        <v>0</v>
      </c>
      <c r="DD111" s="39"/>
      <c r="DE111" s="39">
        <v>1</v>
      </c>
      <c r="DF111" s="39">
        <v>1</v>
      </c>
      <c r="DG111" s="39">
        <v>0</v>
      </c>
      <c r="DH111" s="39"/>
      <c r="DI111" s="39">
        <v>0</v>
      </c>
      <c r="DJ111" s="39"/>
      <c r="DK111" s="39"/>
      <c r="DL111" s="39">
        <v>0</v>
      </c>
      <c r="DM111" s="39"/>
      <c r="DN111" s="39">
        <v>0</v>
      </c>
      <c r="DO111" s="39"/>
      <c r="DP111" s="39">
        <v>0</v>
      </c>
      <c r="DQ111" s="39"/>
      <c r="DR111" s="39">
        <v>0</v>
      </c>
      <c r="DS111" s="39"/>
      <c r="DT111" s="39">
        <v>0</v>
      </c>
      <c r="DU111" s="39"/>
      <c r="DV111" s="39">
        <v>0</v>
      </c>
      <c r="DW111" s="39"/>
      <c r="DX111" s="39">
        <v>0</v>
      </c>
      <c r="DY111" s="39"/>
      <c r="DZ111" s="39">
        <v>1</v>
      </c>
      <c r="EA111" s="39" t="s">
        <v>3572</v>
      </c>
      <c r="EB111" s="39">
        <v>1</v>
      </c>
      <c r="EC111" s="39">
        <v>0</v>
      </c>
      <c r="ED111" s="39"/>
      <c r="EE111" s="39"/>
      <c r="EF111" s="39">
        <v>1</v>
      </c>
      <c r="EG111" s="39" t="s">
        <v>4837</v>
      </c>
      <c r="EH111" s="39">
        <v>0</v>
      </c>
      <c r="EI111" s="39" t="s">
        <v>383</v>
      </c>
      <c r="EJ111" s="39" t="s">
        <v>383</v>
      </c>
      <c r="EK111" s="39" t="s">
        <v>383</v>
      </c>
      <c r="EL111" s="39" t="s">
        <v>383</v>
      </c>
      <c r="EM111" s="39" t="s">
        <v>2464</v>
      </c>
      <c r="EN111" s="39" t="s">
        <v>383</v>
      </c>
      <c r="EO111" s="39">
        <v>1</v>
      </c>
      <c r="EP111" s="39" t="s">
        <v>2413</v>
      </c>
      <c r="EQ111" s="39" t="s">
        <v>2413</v>
      </c>
      <c r="ER111" s="39" t="s">
        <v>2410</v>
      </c>
      <c r="ES111" s="39" t="s">
        <v>4655</v>
      </c>
      <c r="ET111" s="39" t="s">
        <v>2469</v>
      </c>
      <c r="EU111" s="39">
        <v>0</v>
      </c>
      <c r="EV111" s="39">
        <v>0</v>
      </c>
      <c r="EW111" s="39" t="s">
        <v>383</v>
      </c>
      <c r="EX111" s="39" t="s">
        <v>383</v>
      </c>
      <c r="EY111" s="39" t="s">
        <v>383</v>
      </c>
      <c r="EZ111" s="39" t="s">
        <v>383</v>
      </c>
      <c r="FA111" s="39" t="s">
        <v>383</v>
      </c>
      <c r="FB111" s="39" t="s">
        <v>383</v>
      </c>
      <c r="FC111" s="39">
        <v>0</v>
      </c>
      <c r="FD111" s="39" t="s">
        <v>383</v>
      </c>
      <c r="FE111" s="39" t="s">
        <v>383</v>
      </c>
      <c r="FF111" s="39" t="s">
        <v>383</v>
      </c>
      <c r="FG111" s="39" t="s">
        <v>383</v>
      </c>
      <c r="FH111" s="39" t="s">
        <v>383</v>
      </c>
      <c r="FI111" s="39" t="s">
        <v>383</v>
      </c>
      <c r="FJ111" s="39">
        <v>1</v>
      </c>
      <c r="FK111" s="39" t="s">
        <v>2498</v>
      </c>
      <c r="FL111" s="39" t="s">
        <v>2498</v>
      </c>
      <c r="FM111" s="39" t="s">
        <v>2466</v>
      </c>
      <c r="FN111" s="39" t="s">
        <v>2500</v>
      </c>
      <c r="FO111" s="39" t="s">
        <v>2469</v>
      </c>
      <c r="FP111" s="39">
        <v>0</v>
      </c>
      <c r="FQ111" s="39">
        <v>0</v>
      </c>
      <c r="FR111" s="39" t="s">
        <v>383</v>
      </c>
      <c r="FS111" s="39" t="s">
        <v>383</v>
      </c>
      <c r="FT111" s="39" t="s">
        <v>383</v>
      </c>
      <c r="FU111" s="39" t="s">
        <v>383</v>
      </c>
      <c r="FV111" s="39" t="s">
        <v>383</v>
      </c>
      <c r="FW111" s="39" t="s">
        <v>383</v>
      </c>
      <c r="FX111" s="39">
        <v>0</v>
      </c>
      <c r="FY111" s="39" t="s">
        <v>383</v>
      </c>
      <c r="FZ111" s="39" t="s">
        <v>383</v>
      </c>
      <c r="GA111" s="39" t="s">
        <v>383</v>
      </c>
      <c r="GB111" s="39" t="s">
        <v>383</v>
      </c>
      <c r="GC111" s="39" t="s">
        <v>383</v>
      </c>
      <c r="GD111" s="39" t="s">
        <v>383</v>
      </c>
      <c r="GE111" s="39">
        <v>0</v>
      </c>
      <c r="GF111" s="39" t="s">
        <v>383</v>
      </c>
      <c r="GG111" s="39" t="s">
        <v>383</v>
      </c>
      <c r="GH111" s="39" t="s">
        <v>383</v>
      </c>
      <c r="GI111" s="39" t="s">
        <v>383</v>
      </c>
      <c r="GJ111" s="39" t="s">
        <v>383</v>
      </c>
      <c r="GK111" s="39" t="s">
        <v>383</v>
      </c>
      <c r="GL111" s="39" t="s">
        <v>383</v>
      </c>
      <c r="GM111" s="39" t="s">
        <v>383</v>
      </c>
      <c r="GN111" s="39" t="s">
        <v>383</v>
      </c>
      <c r="GO111" s="39" t="s">
        <v>383</v>
      </c>
      <c r="GP111" s="39" t="s">
        <v>383</v>
      </c>
      <c r="GQ111" s="39" t="s">
        <v>383</v>
      </c>
      <c r="GR111" s="39" t="s">
        <v>383</v>
      </c>
      <c r="GS111" s="39" t="s">
        <v>383</v>
      </c>
      <c r="GT111" s="39">
        <v>0</v>
      </c>
      <c r="GU111" s="39" t="s">
        <v>383</v>
      </c>
      <c r="GV111" s="39"/>
      <c r="GW111" s="39">
        <v>1</v>
      </c>
      <c r="GX111" s="39">
        <v>10</v>
      </c>
      <c r="GY111" s="39" t="s">
        <v>4838</v>
      </c>
      <c r="GZ111" s="39">
        <v>0</v>
      </c>
      <c r="HA111" s="39" t="s">
        <v>383</v>
      </c>
      <c r="HB111" s="39"/>
      <c r="HC111" s="39">
        <v>0</v>
      </c>
      <c r="HD111" s="39" t="s">
        <v>383</v>
      </c>
      <c r="HE111" s="39"/>
      <c r="HF111" s="39">
        <v>0</v>
      </c>
      <c r="HG111" s="39" t="s">
        <v>383</v>
      </c>
      <c r="HH111" s="39"/>
      <c r="HI111" s="39">
        <v>1</v>
      </c>
      <c r="HJ111" s="39">
        <v>10</v>
      </c>
      <c r="HK111" s="39"/>
      <c r="HL111" s="39">
        <v>0</v>
      </c>
      <c r="HM111" s="39" t="s">
        <v>383</v>
      </c>
      <c r="HN111" s="39"/>
      <c r="HO111" s="39">
        <v>1</v>
      </c>
      <c r="HP111" s="39">
        <v>10</v>
      </c>
      <c r="HQ111" s="39">
        <v>0</v>
      </c>
      <c r="HR111" s="39" t="s">
        <v>383</v>
      </c>
      <c r="HS111" s="39">
        <v>0</v>
      </c>
      <c r="HT111" s="39"/>
      <c r="HU111" s="39" t="s">
        <v>383</v>
      </c>
      <c r="HV111" s="39" t="s">
        <v>383</v>
      </c>
      <c r="HW111" s="39"/>
      <c r="HX111" s="39" t="s">
        <v>383</v>
      </c>
      <c r="HY111" s="39" t="s">
        <v>2417</v>
      </c>
      <c r="HZ111" s="39"/>
      <c r="IA111" s="39" t="s">
        <v>1734</v>
      </c>
      <c r="IB111" s="39"/>
      <c r="IC111" s="39">
        <v>1</v>
      </c>
      <c r="ID111" s="39">
        <v>1</v>
      </c>
      <c r="IE111" s="39">
        <v>0</v>
      </c>
      <c r="IF111" s="39">
        <v>0</v>
      </c>
      <c r="IG111" s="39">
        <v>1</v>
      </c>
      <c r="IH111" s="39">
        <v>10</v>
      </c>
      <c r="II111" s="39">
        <v>0</v>
      </c>
      <c r="IJ111" s="39">
        <v>0</v>
      </c>
      <c r="IK111" s="39" t="s">
        <v>383</v>
      </c>
      <c r="IL111" s="39">
        <v>0</v>
      </c>
      <c r="IM111" s="39">
        <v>0</v>
      </c>
      <c r="IN111" s="39" t="s">
        <v>383</v>
      </c>
      <c r="IO111" s="39" t="s">
        <v>383</v>
      </c>
      <c r="IP111" s="39" t="s">
        <v>383</v>
      </c>
      <c r="IQ111" s="39">
        <v>0</v>
      </c>
      <c r="IR111" s="39">
        <v>0</v>
      </c>
      <c r="IS111" s="39" t="s">
        <v>383</v>
      </c>
      <c r="IT111" s="39" t="s">
        <v>383</v>
      </c>
      <c r="IU111" s="39" t="s">
        <v>383</v>
      </c>
      <c r="IV111" s="39">
        <v>0</v>
      </c>
      <c r="IW111" s="39">
        <v>0</v>
      </c>
      <c r="IX111" s="39" t="s">
        <v>383</v>
      </c>
      <c r="IY111" s="39" t="s">
        <v>383</v>
      </c>
      <c r="IZ111" s="39" t="s">
        <v>383</v>
      </c>
      <c r="JA111" s="39">
        <v>0</v>
      </c>
      <c r="JB111" s="39">
        <v>0</v>
      </c>
      <c r="JC111" s="39" t="s">
        <v>383</v>
      </c>
      <c r="JD111" s="39" t="s">
        <v>383</v>
      </c>
      <c r="JE111" s="39" t="s">
        <v>383</v>
      </c>
      <c r="JF111" s="39">
        <v>0</v>
      </c>
      <c r="JG111" s="39">
        <v>0</v>
      </c>
      <c r="JH111" s="39" t="s">
        <v>383</v>
      </c>
      <c r="JI111" s="39" t="s">
        <v>383</v>
      </c>
      <c r="JJ111" s="39">
        <v>0</v>
      </c>
      <c r="JK111" s="39">
        <v>0</v>
      </c>
      <c r="JL111" s="39" t="s">
        <v>383</v>
      </c>
      <c r="JM111" s="39" t="s">
        <v>383</v>
      </c>
      <c r="JN111" s="39" t="s">
        <v>2418</v>
      </c>
      <c r="JO111" s="39">
        <v>2</v>
      </c>
      <c r="JP111" s="39" t="s">
        <v>383</v>
      </c>
      <c r="JQ111" s="39">
        <v>1</v>
      </c>
      <c r="JR111" s="39" t="s">
        <v>383</v>
      </c>
      <c r="JS111" s="39">
        <v>0</v>
      </c>
      <c r="JT111" s="39" t="s">
        <v>383</v>
      </c>
      <c r="JU111" s="39">
        <v>0</v>
      </c>
      <c r="JV111" s="39" t="s">
        <v>383</v>
      </c>
      <c r="JW111" s="39">
        <v>0</v>
      </c>
      <c r="JX111" s="39" t="s">
        <v>383</v>
      </c>
      <c r="JY111" s="39">
        <v>0</v>
      </c>
      <c r="JZ111" s="39" t="s">
        <v>383</v>
      </c>
      <c r="KA111" s="39">
        <v>1</v>
      </c>
      <c r="KB111" s="39" t="s">
        <v>383</v>
      </c>
      <c r="KC111" s="39">
        <v>0</v>
      </c>
      <c r="KD111" s="39">
        <v>0</v>
      </c>
      <c r="KE111" s="39">
        <v>1</v>
      </c>
      <c r="KF111" s="39">
        <v>10</v>
      </c>
      <c r="KG111" s="39"/>
      <c r="KH111" s="39">
        <v>0.5</v>
      </c>
      <c r="KI111" s="39">
        <v>10</v>
      </c>
      <c r="KJ111" s="39"/>
      <c r="KK111" s="39">
        <v>0</v>
      </c>
      <c r="KL111" s="39"/>
      <c r="KM111" s="39"/>
      <c r="KN111" s="39">
        <v>0</v>
      </c>
      <c r="KO111" s="39"/>
      <c r="KP111" s="39"/>
      <c r="KQ111" s="39">
        <v>0</v>
      </c>
      <c r="KR111" s="39" t="s">
        <v>2731</v>
      </c>
      <c r="KS111" s="39" t="s">
        <v>383</v>
      </c>
      <c r="KT111" s="39" t="s">
        <v>383</v>
      </c>
      <c r="KU111" s="39" t="s">
        <v>383</v>
      </c>
      <c r="KV111" s="39" t="s">
        <v>383</v>
      </c>
      <c r="KW111" s="39" t="s">
        <v>383</v>
      </c>
      <c r="KX111" s="39" t="s">
        <v>383</v>
      </c>
      <c r="KY111" s="39" t="s">
        <v>383</v>
      </c>
      <c r="KZ111" s="39" t="s">
        <v>383</v>
      </c>
      <c r="LA111" s="39" t="s">
        <v>383</v>
      </c>
      <c r="LB111" s="39" t="s">
        <v>383</v>
      </c>
      <c r="LC111" s="39" t="s">
        <v>383</v>
      </c>
      <c r="LD111" s="39" t="s">
        <v>2731</v>
      </c>
      <c r="LE111" s="39">
        <v>1</v>
      </c>
      <c r="LF111" s="39">
        <v>1</v>
      </c>
      <c r="LG111" s="39">
        <v>0</v>
      </c>
      <c r="LH111" s="39">
        <v>0</v>
      </c>
      <c r="LI111" s="39">
        <v>0</v>
      </c>
      <c r="LJ111" s="39"/>
      <c r="LK111" s="39" t="s">
        <v>2421</v>
      </c>
      <c r="LL111" s="39">
        <v>1</v>
      </c>
      <c r="LM111" s="39">
        <v>0</v>
      </c>
      <c r="LN111" s="39">
        <v>0</v>
      </c>
      <c r="LO111" s="39">
        <v>0</v>
      </c>
      <c r="LP111" s="39">
        <v>0</v>
      </c>
      <c r="LQ111" s="39"/>
      <c r="LR111" s="39">
        <v>1</v>
      </c>
      <c r="LS111" s="39"/>
      <c r="LT111" s="39">
        <v>1</v>
      </c>
      <c r="LU111" s="39" t="s">
        <v>4839</v>
      </c>
      <c r="LV111" s="39">
        <v>1</v>
      </c>
      <c r="LW111" s="39">
        <v>1</v>
      </c>
      <c r="LX111" s="39">
        <v>0</v>
      </c>
      <c r="LY111" s="39"/>
      <c r="LZ111" s="39">
        <v>1</v>
      </c>
      <c r="MA111" s="39">
        <v>1</v>
      </c>
      <c r="MB111" s="39">
        <v>0</v>
      </c>
      <c r="MC111" s="39">
        <v>0</v>
      </c>
      <c r="MD111" s="39">
        <v>1</v>
      </c>
      <c r="ME111" s="39">
        <v>1</v>
      </c>
      <c r="MF111" s="39" t="s">
        <v>4840</v>
      </c>
      <c r="MG111" s="39">
        <v>0</v>
      </c>
      <c r="MH111" s="39"/>
      <c r="MI111" s="39">
        <v>0</v>
      </c>
      <c r="MJ111" s="39"/>
      <c r="MK111" s="39">
        <v>1</v>
      </c>
      <c r="ML111" s="39">
        <v>1</v>
      </c>
      <c r="MM111" s="39">
        <v>1</v>
      </c>
      <c r="MN111" s="39">
        <v>1</v>
      </c>
      <c r="MO111" s="39"/>
      <c r="MP111" s="39"/>
      <c r="MQ111" s="39">
        <v>0</v>
      </c>
      <c r="MR111" s="39">
        <v>0</v>
      </c>
      <c r="MS111" s="39"/>
      <c r="MT111" s="39"/>
      <c r="MU111" s="39"/>
      <c r="MV111" s="39">
        <v>1</v>
      </c>
      <c r="MW111" s="39" t="s">
        <v>3169</v>
      </c>
      <c r="MX111" s="39">
        <v>1</v>
      </c>
      <c r="MY111" s="39">
        <v>0</v>
      </c>
      <c r="MZ111" s="39">
        <v>0</v>
      </c>
      <c r="NA111" s="39">
        <v>0</v>
      </c>
      <c r="NB111" s="39">
        <v>0</v>
      </c>
      <c r="NC111" s="39">
        <v>0</v>
      </c>
      <c r="ND111" s="39">
        <v>0</v>
      </c>
      <c r="NE111" s="39">
        <v>0</v>
      </c>
      <c r="NF111" s="39">
        <v>0</v>
      </c>
      <c r="NG111" s="39"/>
      <c r="NH111" s="39" t="s">
        <v>4394</v>
      </c>
      <c r="NI111" s="39"/>
      <c r="NJ111" s="39" t="s">
        <v>2428</v>
      </c>
      <c r="NK111" s="39"/>
      <c r="NL111" s="39" t="s">
        <v>4390</v>
      </c>
      <c r="NM111" s="39">
        <v>0</v>
      </c>
      <c r="NN111" s="39"/>
      <c r="NO111" s="39"/>
      <c r="NP111" s="39"/>
      <c r="NQ111" s="39"/>
      <c r="NR111" s="39"/>
      <c r="NS111" s="39"/>
      <c r="NT111" s="39"/>
      <c r="NU111" s="39"/>
      <c r="NV111" s="39"/>
      <c r="NW111" s="39">
        <v>0</v>
      </c>
      <c r="NX111" s="39"/>
      <c r="NY111" s="39">
        <v>0</v>
      </c>
      <c r="NZ111" s="39">
        <v>0</v>
      </c>
      <c r="OA111" s="39" t="s">
        <v>2760</v>
      </c>
      <c r="OB111" s="39">
        <v>0</v>
      </c>
      <c r="OC111" s="39">
        <v>0</v>
      </c>
      <c r="OD111" s="39">
        <v>0</v>
      </c>
      <c r="OE111" s="39">
        <v>0</v>
      </c>
      <c r="OF111" s="39">
        <v>0</v>
      </c>
      <c r="OG111" s="39">
        <v>0</v>
      </c>
      <c r="OH111" s="39">
        <v>1</v>
      </c>
      <c r="OI111" s="39">
        <v>0</v>
      </c>
      <c r="OJ111" s="39"/>
      <c r="OK111" s="39" t="s">
        <v>383</v>
      </c>
      <c r="OL111" s="39"/>
      <c r="OM111" s="39" t="s">
        <v>383</v>
      </c>
      <c r="ON111" s="39" t="s">
        <v>383</v>
      </c>
      <c r="OO111" s="39" t="s">
        <v>383</v>
      </c>
      <c r="OP111" s="39" t="s">
        <v>383</v>
      </c>
      <c r="OQ111" s="39" t="s">
        <v>383</v>
      </c>
      <c r="OR111" s="39" t="s">
        <v>383</v>
      </c>
      <c r="OS111" s="39" t="s">
        <v>383</v>
      </c>
      <c r="OT111" s="39" t="s">
        <v>383</v>
      </c>
      <c r="OU111" s="39" t="s">
        <v>383</v>
      </c>
      <c r="OV111" s="39" t="s">
        <v>383</v>
      </c>
      <c r="OW111" s="39" t="s">
        <v>383</v>
      </c>
      <c r="OX111" s="39"/>
      <c r="OY111" s="39"/>
      <c r="OZ111" s="39" t="s">
        <v>383</v>
      </c>
      <c r="PA111" s="39" t="s">
        <v>383</v>
      </c>
      <c r="PB111" s="39" t="s">
        <v>383</v>
      </c>
      <c r="PC111" s="39" t="s">
        <v>383</v>
      </c>
      <c r="PD111" s="39" t="s">
        <v>383</v>
      </c>
      <c r="PE111" s="39" t="s">
        <v>383</v>
      </c>
      <c r="PF111" s="39" t="s">
        <v>383</v>
      </c>
      <c r="PG111" s="39" t="s">
        <v>383</v>
      </c>
      <c r="PH111" s="39"/>
      <c r="PI111" s="39" t="s">
        <v>383</v>
      </c>
      <c r="PJ111" s="39" t="s">
        <v>383</v>
      </c>
      <c r="PK111" s="39" t="s">
        <v>383</v>
      </c>
      <c r="PL111" s="39" t="s">
        <v>383</v>
      </c>
      <c r="PM111" s="39" t="s">
        <v>383</v>
      </c>
      <c r="PN111" s="39" t="s">
        <v>383</v>
      </c>
      <c r="PO111" s="39" t="s">
        <v>383</v>
      </c>
      <c r="PP111" s="39" t="s">
        <v>383</v>
      </c>
      <c r="PQ111" s="39" t="s">
        <v>383</v>
      </c>
      <c r="PR111" s="39" t="s">
        <v>383</v>
      </c>
      <c r="PS111" s="39" t="s">
        <v>383</v>
      </c>
      <c r="PT111" s="39"/>
      <c r="PU111" s="39"/>
      <c r="PV111" s="39"/>
      <c r="PW111" s="39" t="s">
        <v>383</v>
      </c>
      <c r="PX111" s="39"/>
      <c r="PY111" s="39"/>
      <c r="PZ111" s="39" t="s">
        <v>383</v>
      </c>
      <c r="QA111" s="39" t="s">
        <v>383</v>
      </c>
      <c r="QB111" s="39"/>
      <c r="QC111" s="39"/>
      <c r="QD111" s="39" t="s">
        <v>383</v>
      </c>
      <c r="QE111" s="39" t="s">
        <v>383</v>
      </c>
      <c r="QF111" s="39" t="s">
        <v>383</v>
      </c>
      <c r="QG111" s="39" t="s">
        <v>383</v>
      </c>
      <c r="QH111" s="39" t="s">
        <v>383</v>
      </c>
      <c r="QI111" s="39" t="s">
        <v>383</v>
      </c>
      <c r="QJ111" s="39" t="s">
        <v>383</v>
      </c>
      <c r="QK111" s="39" t="s">
        <v>383</v>
      </c>
      <c r="QL111" s="39"/>
      <c r="QM111" s="39" t="s">
        <v>383</v>
      </c>
      <c r="QN111" s="39" t="s">
        <v>383</v>
      </c>
      <c r="QO111" s="39" t="s">
        <v>383</v>
      </c>
      <c r="QP111" s="39" t="s">
        <v>383</v>
      </c>
      <c r="QQ111" s="39" t="s">
        <v>383</v>
      </c>
      <c r="QR111" s="39" t="s">
        <v>383</v>
      </c>
      <c r="QS111" s="39"/>
      <c r="QT111" s="39" t="s">
        <v>383</v>
      </c>
      <c r="QU111" s="39" t="s">
        <v>383</v>
      </c>
      <c r="QV111" s="39" t="s">
        <v>383</v>
      </c>
      <c r="QW111" s="39" t="s">
        <v>383</v>
      </c>
      <c r="QX111" s="39" t="s">
        <v>383</v>
      </c>
      <c r="QY111" s="39" t="s">
        <v>383</v>
      </c>
      <c r="QZ111" s="39" t="s">
        <v>383</v>
      </c>
      <c r="RA111" s="39" t="s">
        <v>383</v>
      </c>
      <c r="RB111" s="39"/>
      <c r="RC111" s="39" t="s">
        <v>383</v>
      </c>
      <c r="RD111" s="39" t="s">
        <v>383</v>
      </c>
      <c r="RE111" s="39" t="s">
        <v>383</v>
      </c>
      <c r="RF111" s="39"/>
      <c r="RG111" s="39" t="s">
        <v>383</v>
      </c>
      <c r="RH111" s="39" t="s">
        <v>383</v>
      </c>
      <c r="RI111" s="39"/>
      <c r="RJ111" s="39" t="s">
        <v>383</v>
      </c>
      <c r="RK111" s="39" t="s">
        <v>383</v>
      </c>
      <c r="RL111" s="39"/>
      <c r="RM111" s="39" t="s">
        <v>383</v>
      </c>
      <c r="RN111" s="39" t="s">
        <v>383</v>
      </c>
      <c r="RO111" s="39"/>
      <c r="RP111" s="39" t="s">
        <v>383</v>
      </c>
      <c r="RQ111" s="39"/>
      <c r="RR111" s="39" t="s">
        <v>383</v>
      </c>
      <c r="RS111" s="39" t="s">
        <v>383</v>
      </c>
      <c r="RT111" s="39" t="s">
        <v>383</v>
      </c>
      <c r="RU111" s="39" t="s">
        <v>383</v>
      </c>
      <c r="RV111" s="39" t="s">
        <v>383</v>
      </c>
      <c r="RW111" s="39" t="s">
        <v>383</v>
      </c>
      <c r="RX111" s="39" t="s">
        <v>383</v>
      </c>
      <c r="RY111" s="39" t="s">
        <v>383</v>
      </c>
      <c r="RZ111" s="39" t="s">
        <v>383</v>
      </c>
      <c r="SA111" s="39" t="s">
        <v>383</v>
      </c>
      <c r="SB111" s="39" t="s">
        <v>383</v>
      </c>
      <c r="SC111" s="39" t="s">
        <v>383</v>
      </c>
      <c r="SD111" s="39" t="s">
        <v>383</v>
      </c>
      <c r="SE111" s="39" t="s">
        <v>383</v>
      </c>
      <c r="SF111" s="39" t="s">
        <v>383</v>
      </c>
      <c r="SG111" s="39"/>
      <c r="SH111" s="39"/>
      <c r="SI111" s="39" t="s">
        <v>383</v>
      </c>
      <c r="SJ111" s="39" t="s">
        <v>383</v>
      </c>
      <c r="SK111" s="39" t="s">
        <v>383</v>
      </c>
      <c r="SL111" s="39" t="s">
        <v>383</v>
      </c>
      <c r="SM111" s="39" t="s">
        <v>383</v>
      </c>
      <c r="SN111" s="39" t="s">
        <v>383</v>
      </c>
      <c r="SO111" s="39" t="s">
        <v>383</v>
      </c>
      <c r="SP111" s="39" t="s">
        <v>383</v>
      </c>
      <c r="SQ111" s="39" t="s">
        <v>383</v>
      </c>
      <c r="SR111" s="39" t="s">
        <v>383</v>
      </c>
      <c r="SS111" s="39" t="s">
        <v>383</v>
      </c>
      <c r="ST111" s="39"/>
      <c r="SU111" s="39" t="s">
        <v>383</v>
      </c>
      <c r="SV111" s="39" t="s">
        <v>383</v>
      </c>
      <c r="SW111" s="39" t="s">
        <v>383</v>
      </c>
      <c r="SX111" s="39" t="s">
        <v>383</v>
      </c>
      <c r="SY111" s="39" t="s">
        <v>383</v>
      </c>
      <c r="SZ111" s="39" t="s">
        <v>383</v>
      </c>
      <c r="TA111" s="39"/>
      <c r="TB111" s="39"/>
      <c r="TC111" s="39"/>
      <c r="TD111" s="39">
        <v>1</v>
      </c>
      <c r="TE111" s="39"/>
      <c r="TF111" s="39">
        <v>0</v>
      </c>
      <c r="TG111" s="39"/>
      <c r="TH111" s="39" t="s">
        <v>2435</v>
      </c>
      <c r="TI111" s="39">
        <v>0</v>
      </c>
      <c r="TJ111" s="39">
        <v>0</v>
      </c>
      <c r="TK111" s="39">
        <v>0</v>
      </c>
      <c r="TL111" s="39">
        <v>0</v>
      </c>
      <c r="TM111" s="39">
        <v>0</v>
      </c>
      <c r="TN111" s="39">
        <v>0</v>
      </c>
      <c r="TO111" s="39">
        <v>0</v>
      </c>
      <c r="TP111" s="39">
        <v>1</v>
      </c>
      <c r="TQ111" s="39"/>
      <c r="TR111" s="39">
        <v>0</v>
      </c>
      <c r="TS111" s="39" t="s">
        <v>2817</v>
      </c>
      <c r="TT111" s="39">
        <v>0</v>
      </c>
      <c r="TU111" s="39">
        <v>0</v>
      </c>
      <c r="TV111" s="39">
        <v>0</v>
      </c>
      <c r="TW111" s="39">
        <v>0</v>
      </c>
      <c r="TX111" s="39">
        <v>0</v>
      </c>
      <c r="TY111" s="39">
        <v>0</v>
      </c>
      <c r="TZ111" s="39">
        <v>1</v>
      </c>
      <c r="UA111" s="39">
        <v>0</v>
      </c>
      <c r="UB111" s="39">
        <v>0</v>
      </c>
      <c r="UC111" s="39"/>
      <c r="UD111" s="39">
        <f>SUM(TT111+TV111+TW111+TX111)</f>
        <v>0</v>
      </c>
      <c r="UE111" s="39" t="s">
        <v>2435</v>
      </c>
      <c r="UF111" s="39">
        <v>0</v>
      </c>
      <c r="UG111" s="39">
        <v>0</v>
      </c>
      <c r="UH111" s="39">
        <v>0</v>
      </c>
      <c r="UI111" s="39">
        <v>0</v>
      </c>
      <c r="UJ111" s="39">
        <v>0</v>
      </c>
      <c r="UK111" s="39">
        <v>1</v>
      </c>
      <c r="UL111" s="39">
        <v>9</v>
      </c>
      <c r="UM111" s="39" t="s">
        <v>2418</v>
      </c>
      <c r="UN111" s="39">
        <v>9</v>
      </c>
      <c r="UO111" s="39" t="s">
        <v>383</v>
      </c>
      <c r="UP111" s="39" t="s">
        <v>383</v>
      </c>
      <c r="UQ111" s="39" t="s">
        <v>383</v>
      </c>
      <c r="UR111" s="39" t="s">
        <v>383</v>
      </c>
      <c r="US111" s="39" t="s">
        <v>383</v>
      </c>
      <c r="UT111" s="39" t="s">
        <v>383</v>
      </c>
      <c r="UU111" s="39" t="s">
        <v>383</v>
      </c>
      <c r="UV111" s="39" t="s">
        <v>383</v>
      </c>
      <c r="UW111" s="39" t="s">
        <v>383</v>
      </c>
      <c r="UX111" s="39" t="s">
        <v>383</v>
      </c>
      <c r="UY111" s="39" t="s">
        <v>2435</v>
      </c>
      <c r="UZ111" s="39">
        <v>0</v>
      </c>
      <c r="VA111" s="39">
        <v>0</v>
      </c>
      <c r="VB111" s="39">
        <v>0</v>
      </c>
      <c r="VC111" s="39">
        <v>0</v>
      </c>
      <c r="VD111" s="39">
        <v>0</v>
      </c>
      <c r="VE111" s="39">
        <v>0</v>
      </c>
      <c r="VF111" s="39">
        <v>1</v>
      </c>
      <c r="VG111" s="39">
        <v>0</v>
      </c>
      <c r="VH111" s="39"/>
      <c r="VI111" s="39">
        <v>0</v>
      </c>
      <c r="VJ111" s="39" t="s">
        <v>383</v>
      </c>
      <c r="VK111" s="39" t="s">
        <v>383</v>
      </c>
      <c r="VL111" s="39" t="s">
        <v>383</v>
      </c>
      <c r="VM111" s="39" t="s">
        <v>383</v>
      </c>
      <c r="VN111" s="39" t="s">
        <v>383</v>
      </c>
      <c r="VO111" s="39" t="s">
        <v>383</v>
      </c>
      <c r="VP111" s="39" t="s">
        <v>383</v>
      </c>
      <c r="VQ111" s="39" t="s">
        <v>383</v>
      </c>
      <c r="VR111" s="39"/>
      <c r="VS111" s="39" t="s">
        <v>383</v>
      </c>
      <c r="VT111" s="39" t="s">
        <v>383</v>
      </c>
      <c r="VU111" s="39" t="s">
        <v>383</v>
      </c>
      <c r="VV111" s="39"/>
      <c r="VW111" s="39" t="s">
        <v>2435</v>
      </c>
      <c r="VX111" s="39">
        <v>0</v>
      </c>
      <c r="VY111" s="39">
        <v>0</v>
      </c>
      <c r="VZ111" s="39">
        <v>0</v>
      </c>
      <c r="WA111" s="39">
        <v>0</v>
      </c>
      <c r="WB111" s="39">
        <v>0</v>
      </c>
      <c r="WC111" s="39">
        <v>0</v>
      </c>
      <c r="WD111" s="39">
        <v>0</v>
      </c>
      <c r="WE111" s="39">
        <v>0</v>
      </c>
      <c r="WF111" s="39">
        <v>0</v>
      </c>
      <c r="WG111" s="39">
        <v>0</v>
      </c>
      <c r="WH111" s="39">
        <v>0</v>
      </c>
      <c r="WI111" s="39">
        <v>0</v>
      </c>
      <c r="WJ111" s="39">
        <v>1</v>
      </c>
      <c r="WK111" s="39">
        <v>0</v>
      </c>
      <c r="WL111" s="39"/>
      <c r="WM111" s="39"/>
      <c r="WN111" s="39"/>
      <c r="WO111" s="39">
        <f t="shared" si="9"/>
        <v>0</v>
      </c>
      <c r="WP111" s="39" t="s">
        <v>2435</v>
      </c>
      <c r="WQ111" s="39"/>
      <c r="WR111" s="39" t="s">
        <v>2435</v>
      </c>
      <c r="WS111" s="39">
        <v>0</v>
      </c>
      <c r="WT111" s="39">
        <v>0</v>
      </c>
      <c r="WU111" s="39">
        <v>0</v>
      </c>
      <c r="WV111" s="39">
        <v>0</v>
      </c>
      <c r="WW111" s="39">
        <v>0</v>
      </c>
      <c r="WX111" s="39">
        <v>0</v>
      </c>
      <c r="WY111" s="39">
        <v>0</v>
      </c>
      <c r="WZ111" s="39">
        <v>0</v>
      </c>
      <c r="XA111" s="39">
        <v>0</v>
      </c>
      <c r="XB111" s="39">
        <v>1</v>
      </c>
      <c r="XC111" s="39">
        <v>0</v>
      </c>
      <c r="XD111" s="39"/>
      <c r="XE111" s="39"/>
      <c r="XF111" s="39">
        <f t="shared" si="11"/>
        <v>0</v>
      </c>
      <c r="XG111" s="39" t="s">
        <v>2817</v>
      </c>
      <c r="XH111" s="39">
        <v>0</v>
      </c>
      <c r="XI111" s="39">
        <v>0</v>
      </c>
      <c r="XJ111" s="39">
        <v>0</v>
      </c>
      <c r="XK111" s="39">
        <v>1</v>
      </c>
      <c r="XL111" s="39">
        <v>0</v>
      </c>
      <c r="XM111" s="39"/>
      <c r="XN111" s="39"/>
      <c r="XO111" s="57" t="e">
        <f>SUM(XF111+WO111+VA111+UD111+TR111+TD111+#REF!)</f>
        <v>#REF!</v>
      </c>
      <c r="XP111" s="57">
        <v>1</v>
      </c>
      <c r="XQ111" s="56">
        <v>0</v>
      </c>
    </row>
    <row r="112" spans="1:641" ht="15" customHeight="1" x14ac:dyDescent="0.2">
      <c r="A112" s="39" t="s">
        <v>4724</v>
      </c>
      <c r="B112" s="39" t="s">
        <v>1576</v>
      </c>
      <c r="C112" s="52" t="s">
        <v>1721</v>
      </c>
      <c r="D112" s="39" t="s">
        <v>4841</v>
      </c>
      <c r="E112" s="52" t="s">
        <v>4627</v>
      </c>
      <c r="F112" s="52" t="s">
        <v>4842</v>
      </c>
      <c r="G112" s="79">
        <v>9.1591249999999995</v>
      </c>
      <c r="H112" s="79">
        <v>-79.211516000000003</v>
      </c>
      <c r="I112" s="52">
        <v>9.1593079999999993</v>
      </c>
      <c r="J112" s="52">
        <v>-79.211702000000002</v>
      </c>
      <c r="K112" s="79">
        <v>-79.211516000000003</v>
      </c>
      <c r="L112" s="80">
        <v>48.400001525900002</v>
      </c>
      <c r="M112" s="40">
        <v>14</v>
      </c>
      <c r="N112" s="39"/>
      <c r="O112" s="41">
        <v>2</v>
      </c>
      <c r="P112" s="39" t="s">
        <v>4843</v>
      </c>
      <c r="Q112" s="39">
        <v>1</v>
      </c>
      <c r="R112" s="41">
        <v>62</v>
      </c>
      <c r="S112" s="39">
        <v>0</v>
      </c>
      <c r="T112" s="39">
        <v>1</v>
      </c>
      <c r="U112" s="39" t="s">
        <v>3499</v>
      </c>
      <c r="V112" s="39" t="s">
        <v>997</v>
      </c>
      <c r="W112" s="39" t="s">
        <v>2456</v>
      </c>
      <c r="X112" s="39" t="s">
        <v>383</v>
      </c>
      <c r="Y112" s="39" t="s">
        <v>4844</v>
      </c>
      <c r="Z112" s="39">
        <v>0</v>
      </c>
      <c r="AA112" s="39">
        <v>1</v>
      </c>
      <c r="AB112" s="39">
        <v>0</v>
      </c>
      <c r="AC112" s="39">
        <v>0</v>
      </c>
      <c r="AD112" s="39">
        <v>0</v>
      </c>
      <c r="AE112" s="39">
        <v>0</v>
      </c>
      <c r="AF112" s="39">
        <v>0</v>
      </c>
      <c r="AG112" s="39" t="s">
        <v>2401</v>
      </c>
      <c r="AH112" s="39" t="s">
        <v>383</v>
      </c>
      <c r="AI112" s="39">
        <v>0</v>
      </c>
      <c r="AJ112" s="39">
        <v>0</v>
      </c>
      <c r="AK112" s="39">
        <v>0</v>
      </c>
      <c r="AL112" s="39">
        <v>1</v>
      </c>
      <c r="AM112" s="39">
        <v>0</v>
      </c>
      <c r="AN112" s="39">
        <v>0</v>
      </c>
      <c r="AO112" s="39">
        <v>0</v>
      </c>
      <c r="AP112" s="39" t="s">
        <v>2600</v>
      </c>
      <c r="AQ112" s="39">
        <v>0</v>
      </c>
      <c r="AR112" s="39"/>
      <c r="AS112" s="39">
        <v>14</v>
      </c>
      <c r="AT112" s="39">
        <v>14</v>
      </c>
      <c r="AU112" s="39">
        <v>1</v>
      </c>
      <c r="AV112" s="39"/>
      <c r="AW112" s="39">
        <v>1</v>
      </c>
      <c r="AX112" s="39" t="s">
        <v>383</v>
      </c>
      <c r="AY112" s="39">
        <v>1</v>
      </c>
      <c r="AZ112" s="39">
        <v>0</v>
      </c>
      <c r="BA112" s="39">
        <v>0</v>
      </c>
      <c r="BB112" s="39">
        <v>0</v>
      </c>
      <c r="BC112" s="39"/>
      <c r="BD112" s="39">
        <v>2</v>
      </c>
      <c r="BE112" s="39" t="s">
        <v>383</v>
      </c>
      <c r="BF112" s="39">
        <v>0</v>
      </c>
      <c r="BG112" s="39">
        <v>1</v>
      </c>
      <c r="BH112" s="39">
        <v>0</v>
      </c>
      <c r="BI112" s="39">
        <v>0</v>
      </c>
      <c r="BJ112" s="39"/>
      <c r="BK112" s="39">
        <v>4</v>
      </c>
      <c r="BL112" s="39">
        <v>1</v>
      </c>
      <c r="BM112" s="64" t="s">
        <v>383</v>
      </c>
      <c r="BN112" s="39">
        <v>1</v>
      </c>
      <c r="BO112" s="39">
        <v>0</v>
      </c>
      <c r="BP112" s="39">
        <v>0</v>
      </c>
      <c r="BQ112" s="39">
        <v>0</v>
      </c>
      <c r="BR112" s="39">
        <v>0</v>
      </c>
      <c r="BS112" s="39">
        <v>0</v>
      </c>
      <c r="BT112" s="39">
        <v>0</v>
      </c>
      <c r="BU112" s="39"/>
      <c r="BV112" s="39">
        <v>4</v>
      </c>
      <c r="BW112" s="39">
        <v>3</v>
      </c>
      <c r="BX112" s="39"/>
      <c r="BY112" s="39">
        <v>0</v>
      </c>
      <c r="BZ112" s="39">
        <v>0</v>
      </c>
      <c r="CA112" s="39">
        <v>1</v>
      </c>
      <c r="CB112" s="39">
        <v>0</v>
      </c>
      <c r="CC112" s="39"/>
      <c r="CD112" s="39">
        <v>5</v>
      </c>
      <c r="CE112" s="39">
        <v>0</v>
      </c>
      <c r="CF112" s="39"/>
      <c r="CG112" s="39">
        <v>2</v>
      </c>
      <c r="CH112" s="39"/>
      <c r="CI112" s="39">
        <v>3</v>
      </c>
      <c r="CJ112" s="39" t="s">
        <v>383</v>
      </c>
      <c r="CK112" s="39"/>
      <c r="CL112" s="39" t="s">
        <v>2404</v>
      </c>
      <c r="CM112" s="39"/>
      <c r="CN112" s="39">
        <v>1</v>
      </c>
      <c r="CO112" s="39">
        <v>0</v>
      </c>
      <c r="CP112" s="39">
        <v>0</v>
      </c>
      <c r="CQ112" s="39"/>
      <c r="CR112" s="39">
        <v>0</v>
      </c>
      <c r="CS112" s="39"/>
      <c r="CT112" s="39">
        <v>0</v>
      </c>
      <c r="CU112" s="39">
        <v>1</v>
      </c>
      <c r="CV112" s="39">
        <v>0</v>
      </c>
      <c r="CW112" s="39"/>
      <c r="CX112" s="39">
        <v>1</v>
      </c>
      <c r="CY112" s="39">
        <v>0</v>
      </c>
      <c r="CZ112" s="39"/>
      <c r="DA112" s="39">
        <v>0</v>
      </c>
      <c r="DB112" s="39"/>
      <c r="DC112" s="39">
        <v>0</v>
      </c>
      <c r="DD112" s="39"/>
      <c r="DE112" s="39">
        <v>0</v>
      </c>
      <c r="DF112" s="39"/>
      <c r="DG112" s="39">
        <v>1</v>
      </c>
      <c r="DH112" s="39">
        <v>1</v>
      </c>
      <c r="DI112" s="39">
        <v>0</v>
      </c>
      <c r="DJ112" s="39"/>
      <c r="DK112" s="39"/>
      <c r="DL112" s="39">
        <v>0</v>
      </c>
      <c r="DM112" s="39"/>
      <c r="DN112" s="39">
        <v>0</v>
      </c>
      <c r="DO112" s="39"/>
      <c r="DP112" s="39">
        <v>1</v>
      </c>
      <c r="DQ112" s="39">
        <v>1</v>
      </c>
      <c r="DR112" s="39">
        <v>0</v>
      </c>
      <c r="DS112" s="39"/>
      <c r="DT112" s="39">
        <v>1</v>
      </c>
      <c r="DU112" s="39">
        <v>1</v>
      </c>
      <c r="DV112" s="39">
        <v>0</v>
      </c>
      <c r="DW112" s="39"/>
      <c r="DX112" s="39">
        <v>0</v>
      </c>
      <c r="DY112" s="39"/>
      <c r="DZ112" s="39">
        <v>0</v>
      </c>
      <c r="EA112" s="39"/>
      <c r="EB112" s="39">
        <v>1</v>
      </c>
      <c r="EC112" s="39">
        <v>1</v>
      </c>
      <c r="ED112" s="39" t="s">
        <v>2442</v>
      </c>
      <c r="EE112" s="39" t="s">
        <v>4676</v>
      </c>
      <c r="EF112" s="39">
        <v>1</v>
      </c>
      <c r="EG112" s="39" t="s">
        <v>4782</v>
      </c>
      <c r="EH112" s="39">
        <v>0</v>
      </c>
      <c r="EI112" s="39" t="s">
        <v>383</v>
      </c>
      <c r="EJ112" s="39" t="s">
        <v>383</v>
      </c>
      <c r="EK112" s="39" t="s">
        <v>383</v>
      </c>
      <c r="EL112" s="39" t="s">
        <v>383</v>
      </c>
      <c r="EM112" s="39" t="s">
        <v>383</v>
      </c>
      <c r="EN112" s="39" t="s">
        <v>383</v>
      </c>
      <c r="EO112" s="39">
        <v>1</v>
      </c>
      <c r="EP112" s="39" t="s">
        <v>2413</v>
      </c>
      <c r="EQ112" s="39" t="s">
        <v>2413</v>
      </c>
      <c r="ER112" s="39" t="s">
        <v>2466</v>
      </c>
      <c r="ES112" s="39" t="s">
        <v>2664</v>
      </c>
      <c r="ET112" s="39" t="s">
        <v>2415</v>
      </c>
      <c r="EU112" s="39" t="s">
        <v>383</v>
      </c>
      <c r="EV112" s="39">
        <v>1</v>
      </c>
      <c r="EW112" s="39" t="s">
        <v>2412</v>
      </c>
      <c r="EX112" s="39" t="s">
        <v>2413</v>
      </c>
      <c r="EY112" s="39" t="s">
        <v>2462</v>
      </c>
      <c r="EZ112" s="39" t="s">
        <v>2665</v>
      </c>
      <c r="FA112" s="39" t="s">
        <v>2464</v>
      </c>
      <c r="FB112" s="39" t="s">
        <v>383</v>
      </c>
      <c r="FC112" s="39">
        <v>0</v>
      </c>
      <c r="FD112" s="39" t="s">
        <v>383</v>
      </c>
      <c r="FE112" s="39" t="s">
        <v>383</v>
      </c>
      <c r="FF112" s="39" t="s">
        <v>383</v>
      </c>
      <c r="FG112" s="39" t="s">
        <v>383</v>
      </c>
      <c r="FH112" s="39" t="s">
        <v>383</v>
      </c>
      <c r="FI112" s="39" t="s">
        <v>383</v>
      </c>
      <c r="FJ112" s="39">
        <v>1</v>
      </c>
      <c r="FK112" s="39" t="s">
        <v>383</v>
      </c>
      <c r="FL112" s="39" t="s">
        <v>383</v>
      </c>
      <c r="FM112" s="39" t="s">
        <v>383</v>
      </c>
      <c r="FN112" s="39" t="s">
        <v>383</v>
      </c>
      <c r="FO112" s="39" t="s">
        <v>383</v>
      </c>
      <c r="FP112" s="39" t="s">
        <v>383</v>
      </c>
      <c r="FQ112" s="39">
        <v>0</v>
      </c>
      <c r="FR112" s="39" t="s">
        <v>383</v>
      </c>
      <c r="FS112" s="39" t="s">
        <v>383</v>
      </c>
      <c r="FT112" s="39" t="s">
        <v>383</v>
      </c>
      <c r="FU112" s="39" t="s">
        <v>383</v>
      </c>
      <c r="FV112" s="39" t="s">
        <v>383</v>
      </c>
      <c r="FW112" s="39" t="s">
        <v>383</v>
      </c>
      <c r="FX112" s="39">
        <v>0</v>
      </c>
      <c r="FY112" s="39" t="s">
        <v>383</v>
      </c>
      <c r="FZ112" s="39" t="s">
        <v>383</v>
      </c>
      <c r="GA112" s="39" t="s">
        <v>383</v>
      </c>
      <c r="GB112" s="39" t="s">
        <v>383</v>
      </c>
      <c r="GC112" s="39" t="s">
        <v>383</v>
      </c>
      <c r="GD112" s="39" t="s">
        <v>383</v>
      </c>
      <c r="GE112" s="39">
        <v>1</v>
      </c>
      <c r="GF112" s="39" t="s">
        <v>2412</v>
      </c>
      <c r="GG112" s="39" t="s">
        <v>2413</v>
      </c>
      <c r="GH112" s="39" t="s">
        <v>2410</v>
      </c>
      <c r="GI112" s="39" t="s">
        <v>2607</v>
      </c>
      <c r="GJ112" s="39" t="s">
        <v>2464</v>
      </c>
      <c r="GK112" s="39" t="s">
        <v>383</v>
      </c>
      <c r="GL112" s="39" t="s">
        <v>383</v>
      </c>
      <c r="GM112" s="39" t="s">
        <v>383</v>
      </c>
      <c r="GN112" s="39" t="s">
        <v>383</v>
      </c>
      <c r="GO112" s="39" t="s">
        <v>383</v>
      </c>
      <c r="GP112" s="39" t="s">
        <v>383</v>
      </c>
      <c r="GQ112" s="39" t="s">
        <v>383</v>
      </c>
      <c r="GR112" s="39" t="s">
        <v>383</v>
      </c>
      <c r="GS112" s="39" t="s">
        <v>383</v>
      </c>
      <c r="GT112" s="39">
        <v>0</v>
      </c>
      <c r="GU112" s="39" t="s">
        <v>383</v>
      </c>
      <c r="GV112" s="39"/>
      <c r="GW112" s="39">
        <v>1</v>
      </c>
      <c r="GX112" s="39">
        <v>3</v>
      </c>
      <c r="GY112" s="39" t="s">
        <v>383</v>
      </c>
      <c r="GZ112" s="39">
        <v>1</v>
      </c>
      <c r="HA112" s="39">
        <v>3</v>
      </c>
      <c r="HB112" s="39"/>
      <c r="HC112" s="39">
        <v>0</v>
      </c>
      <c r="HD112" s="39" t="s">
        <v>383</v>
      </c>
      <c r="HE112" s="39"/>
      <c r="HF112" s="39">
        <v>0</v>
      </c>
      <c r="HG112" s="39">
        <v>10</v>
      </c>
      <c r="HH112" s="39"/>
      <c r="HI112" s="39">
        <v>1</v>
      </c>
      <c r="HJ112" s="39">
        <v>4</v>
      </c>
      <c r="HK112" s="39"/>
      <c r="HL112" s="39">
        <v>0</v>
      </c>
      <c r="HM112" s="39" t="s">
        <v>383</v>
      </c>
      <c r="HN112" s="39"/>
      <c r="HO112" s="39">
        <v>0</v>
      </c>
      <c r="HP112" s="39" t="s">
        <v>383</v>
      </c>
      <c r="HQ112" s="39">
        <v>0</v>
      </c>
      <c r="HR112" s="39" t="s">
        <v>383</v>
      </c>
      <c r="HS112" s="39">
        <v>0</v>
      </c>
      <c r="HT112" s="39"/>
      <c r="HU112" s="39" t="s">
        <v>383</v>
      </c>
      <c r="HV112" s="39" t="s">
        <v>383</v>
      </c>
      <c r="HW112" s="39"/>
      <c r="HX112" s="39" t="s">
        <v>383</v>
      </c>
      <c r="HY112" s="39" t="s">
        <v>2472</v>
      </c>
      <c r="HZ112" s="39"/>
      <c r="IA112" s="39" t="s">
        <v>1743</v>
      </c>
      <c r="IB112" s="39"/>
      <c r="IC112" s="39">
        <v>0</v>
      </c>
      <c r="ID112" s="39">
        <v>0</v>
      </c>
      <c r="IE112" s="39" t="s">
        <v>383</v>
      </c>
      <c r="IF112" s="39" t="s">
        <v>383</v>
      </c>
      <c r="IG112" s="39">
        <v>1</v>
      </c>
      <c r="IH112" s="39">
        <v>25</v>
      </c>
      <c r="II112" s="39">
        <v>0</v>
      </c>
      <c r="IJ112" s="39">
        <v>0</v>
      </c>
      <c r="IK112" s="39" t="s">
        <v>383</v>
      </c>
      <c r="IL112" s="39">
        <v>1</v>
      </c>
      <c r="IM112" s="39">
        <v>7</v>
      </c>
      <c r="IN112" s="39">
        <v>0</v>
      </c>
      <c r="IO112" s="39">
        <v>1</v>
      </c>
      <c r="IP112" s="39">
        <v>0</v>
      </c>
      <c r="IQ112" s="39">
        <v>0</v>
      </c>
      <c r="IR112" s="39">
        <v>0</v>
      </c>
      <c r="IS112" s="39" t="s">
        <v>383</v>
      </c>
      <c r="IT112" s="39" t="s">
        <v>383</v>
      </c>
      <c r="IU112" s="39" t="s">
        <v>383</v>
      </c>
      <c r="IV112" s="39">
        <v>0</v>
      </c>
      <c r="IW112" s="39">
        <v>0</v>
      </c>
      <c r="IX112" s="39" t="s">
        <v>383</v>
      </c>
      <c r="IY112" s="39" t="s">
        <v>383</v>
      </c>
      <c r="IZ112" s="39" t="s">
        <v>383</v>
      </c>
      <c r="JA112" s="39">
        <v>0</v>
      </c>
      <c r="JB112" s="39">
        <v>0</v>
      </c>
      <c r="JC112" s="39" t="s">
        <v>383</v>
      </c>
      <c r="JD112" s="39" t="s">
        <v>383</v>
      </c>
      <c r="JE112" s="39" t="s">
        <v>383</v>
      </c>
      <c r="JF112" s="39">
        <v>0</v>
      </c>
      <c r="JG112" s="39">
        <v>0</v>
      </c>
      <c r="JH112" s="39" t="s">
        <v>383</v>
      </c>
      <c r="JI112" s="39" t="s">
        <v>383</v>
      </c>
      <c r="JJ112" s="39">
        <v>0</v>
      </c>
      <c r="JK112" s="39">
        <v>0</v>
      </c>
      <c r="JL112" s="39" t="s">
        <v>383</v>
      </c>
      <c r="JM112" s="39" t="s">
        <v>383</v>
      </c>
      <c r="JN112" s="39" t="s">
        <v>2418</v>
      </c>
      <c r="JO112" s="39">
        <v>2</v>
      </c>
      <c r="JP112" s="39">
        <v>2</v>
      </c>
      <c r="JQ112" s="39">
        <v>2</v>
      </c>
      <c r="JR112" s="39">
        <v>0</v>
      </c>
      <c r="JS112" s="39">
        <v>0</v>
      </c>
      <c r="JT112" s="39">
        <v>0</v>
      </c>
      <c r="JU112" s="39">
        <v>0</v>
      </c>
      <c r="JV112" s="39">
        <v>0</v>
      </c>
      <c r="JW112" s="39">
        <v>0</v>
      </c>
      <c r="JX112" s="39">
        <v>1</v>
      </c>
      <c r="JY112" s="39">
        <v>0</v>
      </c>
      <c r="JZ112" s="39">
        <v>2</v>
      </c>
      <c r="KA112" s="39">
        <v>1</v>
      </c>
      <c r="KB112" s="39">
        <v>1</v>
      </c>
      <c r="KC112" s="39">
        <v>1</v>
      </c>
      <c r="KD112" s="39">
        <v>0</v>
      </c>
      <c r="KE112" s="39">
        <v>46</v>
      </c>
      <c r="KF112" s="39"/>
      <c r="KG112" s="39"/>
      <c r="KH112" s="39">
        <v>3</v>
      </c>
      <c r="KI112" s="39"/>
      <c r="KJ112" s="39"/>
      <c r="KK112" s="39">
        <v>0</v>
      </c>
      <c r="KL112" s="39"/>
      <c r="KM112" s="39"/>
      <c r="KN112" s="39">
        <v>0</v>
      </c>
      <c r="KO112" s="39"/>
      <c r="KP112" s="39"/>
      <c r="KQ112" s="39">
        <v>0</v>
      </c>
      <c r="KR112" s="39" t="s">
        <v>2731</v>
      </c>
      <c r="KS112" s="39" t="s">
        <v>383</v>
      </c>
      <c r="KT112" s="39" t="s">
        <v>383</v>
      </c>
      <c r="KU112" s="39" t="s">
        <v>383</v>
      </c>
      <c r="KV112" s="39" t="s">
        <v>383</v>
      </c>
      <c r="KW112" s="39" t="s">
        <v>383</v>
      </c>
      <c r="KX112" s="39" t="s">
        <v>383</v>
      </c>
      <c r="KY112" s="39" t="s">
        <v>383</v>
      </c>
      <c r="KZ112" s="39" t="s">
        <v>383</v>
      </c>
      <c r="LA112" s="39" t="s">
        <v>383</v>
      </c>
      <c r="LB112" s="39" t="s">
        <v>383</v>
      </c>
      <c r="LC112" s="39" t="s">
        <v>383</v>
      </c>
      <c r="LD112" s="39" t="s">
        <v>2731</v>
      </c>
      <c r="LE112" s="39">
        <v>2</v>
      </c>
      <c r="LF112" s="39">
        <v>0</v>
      </c>
      <c r="LG112" s="39">
        <v>1</v>
      </c>
      <c r="LH112" s="39">
        <v>0</v>
      </c>
      <c r="LI112" s="39">
        <v>0</v>
      </c>
      <c r="LJ112" s="39"/>
      <c r="LK112" s="39" t="s">
        <v>2421</v>
      </c>
      <c r="LL112" s="39">
        <v>1</v>
      </c>
      <c r="LM112" s="39">
        <v>0</v>
      </c>
      <c r="LN112" s="39">
        <v>0</v>
      </c>
      <c r="LO112" s="39">
        <v>0</v>
      </c>
      <c r="LP112" s="39">
        <v>0</v>
      </c>
      <c r="LQ112" s="39"/>
      <c r="LR112" s="39">
        <v>1</v>
      </c>
      <c r="LS112" s="39"/>
      <c r="LT112" s="39">
        <v>18</v>
      </c>
      <c r="LU112" s="39" t="s">
        <v>4771</v>
      </c>
      <c r="LV112" s="39">
        <v>1</v>
      </c>
      <c r="LW112" s="39">
        <v>0</v>
      </c>
      <c r="LX112" s="39">
        <v>0</v>
      </c>
      <c r="LY112" s="39"/>
      <c r="LZ112" s="39">
        <v>1</v>
      </c>
      <c r="MA112" s="39">
        <v>1</v>
      </c>
      <c r="MB112" s="39">
        <v>0</v>
      </c>
      <c r="MC112" s="39">
        <v>0</v>
      </c>
      <c r="MD112" s="39">
        <v>0</v>
      </c>
      <c r="ME112" s="39" t="s">
        <v>383</v>
      </c>
      <c r="MF112" s="39"/>
      <c r="MG112" s="39">
        <v>0</v>
      </c>
      <c r="MH112" s="39"/>
      <c r="MI112" s="39">
        <v>1</v>
      </c>
      <c r="MJ112" s="39"/>
      <c r="MK112" s="39">
        <v>0</v>
      </c>
      <c r="ML112" s="39">
        <v>1</v>
      </c>
      <c r="MM112" s="39">
        <v>1</v>
      </c>
      <c r="MN112" s="39">
        <v>0</v>
      </c>
      <c r="MO112" s="39"/>
      <c r="MP112" s="39"/>
      <c r="MQ112" s="39">
        <v>1</v>
      </c>
      <c r="MR112" s="39">
        <v>0</v>
      </c>
      <c r="MS112" s="39"/>
      <c r="MT112" s="39"/>
      <c r="MU112" s="39"/>
      <c r="MV112" s="39">
        <v>0</v>
      </c>
      <c r="MW112" s="39" t="s">
        <v>383</v>
      </c>
      <c r="MX112" s="39" t="s">
        <v>383</v>
      </c>
      <c r="MY112" s="39" t="s">
        <v>383</v>
      </c>
      <c r="MZ112" s="39" t="s">
        <v>383</v>
      </c>
      <c r="NA112" s="39" t="s">
        <v>383</v>
      </c>
      <c r="NB112" s="39" t="s">
        <v>383</v>
      </c>
      <c r="NC112" s="39" t="s">
        <v>383</v>
      </c>
      <c r="ND112" s="39" t="s">
        <v>383</v>
      </c>
      <c r="NE112" s="39" t="s">
        <v>383</v>
      </c>
      <c r="NF112" s="39" t="s">
        <v>383</v>
      </c>
      <c r="NG112" s="39"/>
      <c r="NH112" s="39" t="s">
        <v>4845</v>
      </c>
      <c r="NI112" s="39"/>
      <c r="NJ112" s="39" t="s">
        <v>2428</v>
      </c>
      <c r="NK112" s="39" t="s">
        <v>4846</v>
      </c>
      <c r="NL112" s="39" t="s">
        <v>4847</v>
      </c>
      <c r="NM112" s="39">
        <v>0</v>
      </c>
      <c r="NN112" s="39"/>
      <c r="NO112" s="39"/>
      <c r="NP112" s="39"/>
      <c r="NQ112" s="39"/>
      <c r="NR112" s="39"/>
      <c r="NS112" s="39"/>
      <c r="NT112" s="39"/>
      <c r="NU112" s="39"/>
      <c r="NV112" s="39"/>
      <c r="NW112" s="39">
        <v>1</v>
      </c>
      <c r="NX112" s="39"/>
      <c r="NY112" s="39">
        <v>0</v>
      </c>
      <c r="NZ112" s="39">
        <v>0</v>
      </c>
      <c r="OA112" s="39" t="s">
        <v>2760</v>
      </c>
      <c r="OB112" s="39">
        <v>0</v>
      </c>
      <c r="OC112" s="39">
        <v>0</v>
      </c>
      <c r="OD112" s="39">
        <v>0</v>
      </c>
      <c r="OE112" s="39">
        <v>0</v>
      </c>
      <c r="OF112" s="39">
        <v>0</v>
      </c>
      <c r="OG112" s="39">
        <v>0</v>
      </c>
      <c r="OH112" s="39">
        <v>1</v>
      </c>
      <c r="OI112" s="39">
        <v>0</v>
      </c>
      <c r="OJ112" s="39"/>
      <c r="OK112" s="39" t="s">
        <v>383</v>
      </c>
      <c r="OL112" s="39"/>
      <c r="OM112" s="39" t="s">
        <v>383</v>
      </c>
      <c r="ON112" s="39" t="s">
        <v>383</v>
      </c>
      <c r="OO112" s="39" t="s">
        <v>383</v>
      </c>
      <c r="OP112" s="39" t="s">
        <v>383</v>
      </c>
      <c r="OQ112" s="39" t="s">
        <v>383</v>
      </c>
      <c r="OR112" s="39" t="s">
        <v>383</v>
      </c>
      <c r="OS112" s="39" t="s">
        <v>383</v>
      </c>
      <c r="OT112" s="39" t="s">
        <v>383</v>
      </c>
      <c r="OU112" s="39" t="s">
        <v>383</v>
      </c>
      <c r="OV112" s="39" t="s">
        <v>383</v>
      </c>
      <c r="OW112" s="39" t="s">
        <v>383</v>
      </c>
      <c r="OX112" s="39"/>
      <c r="OY112" s="39"/>
      <c r="OZ112" s="39" t="s">
        <v>383</v>
      </c>
      <c r="PA112" s="39" t="s">
        <v>383</v>
      </c>
      <c r="PB112" s="39" t="s">
        <v>383</v>
      </c>
      <c r="PC112" s="39" t="s">
        <v>383</v>
      </c>
      <c r="PD112" s="39" t="s">
        <v>383</v>
      </c>
      <c r="PE112" s="39" t="s">
        <v>383</v>
      </c>
      <c r="PF112" s="39" t="s">
        <v>383</v>
      </c>
      <c r="PG112" s="39" t="s">
        <v>383</v>
      </c>
      <c r="PH112" s="39"/>
      <c r="PI112" s="39" t="s">
        <v>383</v>
      </c>
      <c r="PJ112" s="39" t="s">
        <v>383</v>
      </c>
      <c r="PK112" s="39" t="s">
        <v>383</v>
      </c>
      <c r="PL112" s="39" t="s">
        <v>383</v>
      </c>
      <c r="PM112" s="39" t="s">
        <v>383</v>
      </c>
      <c r="PN112" s="39" t="s">
        <v>383</v>
      </c>
      <c r="PO112" s="39" t="s">
        <v>383</v>
      </c>
      <c r="PP112" s="39" t="s">
        <v>383</v>
      </c>
      <c r="PQ112" s="39" t="s">
        <v>383</v>
      </c>
      <c r="PR112" s="39" t="s">
        <v>383</v>
      </c>
      <c r="PS112" s="39" t="s">
        <v>383</v>
      </c>
      <c r="PT112" s="39"/>
      <c r="PU112" s="39"/>
      <c r="PV112" s="39"/>
      <c r="PW112" s="39" t="s">
        <v>383</v>
      </c>
      <c r="PX112" s="39"/>
      <c r="PY112" s="39"/>
      <c r="PZ112" s="39" t="s">
        <v>383</v>
      </c>
      <c r="QA112" s="39" t="s">
        <v>383</v>
      </c>
      <c r="QB112" s="39"/>
      <c r="QC112" s="39"/>
      <c r="QD112" s="39" t="s">
        <v>383</v>
      </c>
      <c r="QE112" s="39" t="s">
        <v>383</v>
      </c>
      <c r="QF112" s="39" t="s">
        <v>383</v>
      </c>
      <c r="QG112" s="39" t="s">
        <v>383</v>
      </c>
      <c r="QH112" s="39" t="s">
        <v>383</v>
      </c>
      <c r="QI112" s="39" t="s">
        <v>383</v>
      </c>
      <c r="QJ112" s="39" t="s">
        <v>383</v>
      </c>
      <c r="QK112" s="39" t="s">
        <v>383</v>
      </c>
      <c r="QL112" s="39"/>
      <c r="QM112" s="39" t="s">
        <v>383</v>
      </c>
      <c r="QN112" s="39" t="s">
        <v>383</v>
      </c>
      <c r="QO112" s="39" t="s">
        <v>383</v>
      </c>
      <c r="QP112" s="39" t="s">
        <v>383</v>
      </c>
      <c r="QQ112" s="39" t="s">
        <v>383</v>
      </c>
      <c r="QR112" s="39" t="s">
        <v>383</v>
      </c>
      <c r="QS112" s="39"/>
      <c r="QT112" s="39" t="s">
        <v>383</v>
      </c>
      <c r="QU112" s="39" t="s">
        <v>383</v>
      </c>
      <c r="QV112" s="39" t="s">
        <v>383</v>
      </c>
      <c r="QW112" s="39" t="s">
        <v>383</v>
      </c>
      <c r="QX112" s="39" t="s">
        <v>383</v>
      </c>
      <c r="QY112" s="39" t="s">
        <v>383</v>
      </c>
      <c r="QZ112" s="39" t="s">
        <v>383</v>
      </c>
      <c r="RA112" s="39" t="s">
        <v>383</v>
      </c>
      <c r="RB112" s="39"/>
      <c r="RC112" s="39" t="s">
        <v>383</v>
      </c>
      <c r="RD112" s="39" t="s">
        <v>383</v>
      </c>
      <c r="RE112" s="39" t="s">
        <v>383</v>
      </c>
      <c r="RF112" s="39"/>
      <c r="RG112" s="39" t="s">
        <v>383</v>
      </c>
      <c r="RH112" s="39" t="s">
        <v>383</v>
      </c>
      <c r="RI112" s="39"/>
      <c r="RJ112" s="39" t="s">
        <v>383</v>
      </c>
      <c r="RK112" s="39" t="s">
        <v>383</v>
      </c>
      <c r="RL112" s="39"/>
      <c r="RM112" s="39" t="s">
        <v>383</v>
      </c>
      <c r="RN112" s="39" t="s">
        <v>383</v>
      </c>
      <c r="RO112" s="39"/>
      <c r="RP112" s="39" t="s">
        <v>383</v>
      </c>
      <c r="RQ112" s="39"/>
      <c r="RR112" s="39" t="s">
        <v>383</v>
      </c>
      <c r="RS112" s="39" t="s">
        <v>383</v>
      </c>
      <c r="RT112" s="39" t="s">
        <v>383</v>
      </c>
      <c r="RU112" s="39" t="s">
        <v>383</v>
      </c>
      <c r="RV112" s="39" t="s">
        <v>383</v>
      </c>
      <c r="RW112" s="39" t="s">
        <v>383</v>
      </c>
      <c r="RX112" s="39" t="s">
        <v>383</v>
      </c>
      <c r="RY112" s="39" t="s">
        <v>383</v>
      </c>
      <c r="RZ112" s="39" t="s">
        <v>383</v>
      </c>
      <c r="SA112" s="39" t="s">
        <v>383</v>
      </c>
      <c r="SB112" s="39" t="s">
        <v>383</v>
      </c>
      <c r="SC112" s="39" t="s">
        <v>383</v>
      </c>
      <c r="SD112" s="39" t="s">
        <v>383</v>
      </c>
      <c r="SE112" s="39" t="s">
        <v>383</v>
      </c>
      <c r="SF112" s="39" t="s">
        <v>383</v>
      </c>
      <c r="SG112" s="39"/>
      <c r="SH112" s="39"/>
      <c r="SI112" s="39" t="s">
        <v>383</v>
      </c>
      <c r="SJ112" s="39" t="s">
        <v>383</v>
      </c>
      <c r="SK112" s="39" t="s">
        <v>383</v>
      </c>
      <c r="SL112" s="39" t="s">
        <v>383</v>
      </c>
      <c r="SM112" s="39" t="s">
        <v>383</v>
      </c>
      <c r="SN112" s="39" t="s">
        <v>383</v>
      </c>
      <c r="SO112" s="39" t="s">
        <v>383</v>
      </c>
      <c r="SP112" s="39" t="s">
        <v>383</v>
      </c>
      <c r="SQ112" s="39" t="s">
        <v>383</v>
      </c>
      <c r="SR112" s="39" t="s">
        <v>383</v>
      </c>
      <c r="SS112" s="39" t="s">
        <v>383</v>
      </c>
      <c r="ST112" s="39"/>
      <c r="SU112" s="39" t="s">
        <v>383</v>
      </c>
      <c r="SV112" s="39" t="s">
        <v>383</v>
      </c>
      <c r="SW112" s="39" t="s">
        <v>383</v>
      </c>
      <c r="SX112" s="39" t="s">
        <v>383</v>
      </c>
      <c r="SY112" s="39" t="s">
        <v>383</v>
      </c>
      <c r="SZ112" s="39" t="s">
        <v>383</v>
      </c>
      <c r="TA112" s="39"/>
      <c r="TB112" s="39"/>
      <c r="TC112" s="39"/>
      <c r="TD112" s="39">
        <v>0</v>
      </c>
      <c r="TE112" s="39"/>
      <c r="TF112" s="39">
        <v>1</v>
      </c>
      <c r="TG112" s="39"/>
      <c r="TH112" s="39" t="s">
        <v>2573</v>
      </c>
      <c r="TI112" s="39">
        <v>1</v>
      </c>
      <c r="TJ112" s="39">
        <v>0</v>
      </c>
      <c r="TK112" s="39">
        <v>0</v>
      </c>
      <c r="TL112" s="39">
        <v>0</v>
      </c>
      <c r="TM112" s="39">
        <v>0</v>
      </c>
      <c r="TN112" s="39">
        <v>0</v>
      </c>
      <c r="TO112" s="39">
        <v>0</v>
      </c>
      <c r="TP112" s="39">
        <v>0</v>
      </c>
      <c r="TQ112" s="39"/>
      <c r="TR112" s="39">
        <v>0</v>
      </c>
      <c r="TS112" s="39" t="s">
        <v>383</v>
      </c>
      <c r="TT112" s="39" t="s">
        <v>383</v>
      </c>
      <c r="TU112" s="39" t="s">
        <v>383</v>
      </c>
      <c r="TV112" s="39" t="s">
        <v>383</v>
      </c>
      <c r="TW112" s="39" t="s">
        <v>383</v>
      </c>
      <c r="TX112" s="39" t="s">
        <v>383</v>
      </c>
      <c r="TY112" s="39" t="s">
        <v>383</v>
      </c>
      <c r="TZ112" s="39" t="s">
        <v>383</v>
      </c>
      <c r="UA112" s="39" t="s">
        <v>383</v>
      </c>
      <c r="UB112" s="39" t="s">
        <v>383</v>
      </c>
      <c r="UC112" s="39"/>
      <c r="UD112" s="39">
        <v>0</v>
      </c>
      <c r="UE112" s="39" t="s">
        <v>383</v>
      </c>
      <c r="UF112" s="39" t="s">
        <v>383</v>
      </c>
      <c r="UG112" s="39" t="s">
        <v>383</v>
      </c>
      <c r="UH112" s="39" t="s">
        <v>383</v>
      </c>
      <c r="UI112" s="39" t="s">
        <v>383</v>
      </c>
      <c r="UJ112" s="39" t="s">
        <v>383</v>
      </c>
      <c r="UK112" s="39" t="s">
        <v>383</v>
      </c>
      <c r="UL112" s="39" t="s">
        <v>383</v>
      </c>
      <c r="UM112" s="39" t="s">
        <v>383</v>
      </c>
      <c r="UN112" s="39" t="s">
        <v>383</v>
      </c>
      <c r="UO112" s="39" t="s">
        <v>383</v>
      </c>
      <c r="UP112" s="39" t="s">
        <v>383</v>
      </c>
      <c r="UQ112" s="39" t="s">
        <v>383</v>
      </c>
      <c r="UR112" s="39" t="s">
        <v>383</v>
      </c>
      <c r="US112" s="39" t="s">
        <v>383</v>
      </c>
      <c r="UT112" s="39" t="s">
        <v>383</v>
      </c>
      <c r="UU112" s="39" t="s">
        <v>383</v>
      </c>
      <c r="UV112" s="39" t="s">
        <v>383</v>
      </c>
      <c r="UW112" s="39" t="s">
        <v>383</v>
      </c>
      <c r="UX112" s="39" t="s">
        <v>383</v>
      </c>
      <c r="UY112" s="39" t="s">
        <v>383</v>
      </c>
      <c r="UZ112" s="39" t="s">
        <v>383</v>
      </c>
      <c r="VA112" s="39">
        <v>0</v>
      </c>
      <c r="VB112" s="39" t="s">
        <v>383</v>
      </c>
      <c r="VC112" s="39" t="s">
        <v>383</v>
      </c>
      <c r="VD112" s="39" t="s">
        <v>383</v>
      </c>
      <c r="VE112" s="39" t="s">
        <v>383</v>
      </c>
      <c r="VF112" s="39" t="s">
        <v>383</v>
      </c>
      <c r="VG112" s="39" t="s">
        <v>383</v>
      </c>
      <c r="VH112" s="39"/>
      <c r="VI112" s="39">
        <v>1</v>
      </c>
      <c r="VJ112" s="39">
        <v>1</v>
      </c>
      <c r="VK112" s="39">
        <v>4</v>
      </c>
      <c r="VL112" s="39"/>
      <c r="VM112" s="39">
        <v>0</v>
      </c>
      <c r="VN112" s="39">
        <v>0</v>
      </c>
      <c r="VO112" s="39"/>
      <c r="VP112" s="39">
        <v>0</v>
      </c>
      <c r="VQ112" s="39">
        <v>0</v>
      </c>
      <c r="VR112" s="39">
        <v>0</v>
      </c>
      <c r="VS112" s="39">
        <v>0</v>
      </c>
      <c r="VT112" s="39"/>
      <c r="VU112" s="39">
        <v>1</v>
      </c>
      <c r="VV112" s="39" t="s">
        <v>4848</v>
      </c>
      <c r="VW112" s="39" t="s">
        <v>2435</v>
      </c>
      <c r="VX112" s="39">
        <v>0</v>
      </c>
      <c r="VY112" s="39">
        <v>0</v>
      </c>
      <c r="VZ112" s="39">
        <v>0</v>
      </c>
      <c r="WA112" s="39">
        <v>0</v>
      </c>
      <c r="WB112" s="39">
        <v>0</v>
      </c>
      <c r="WC112" s="39">
        <v>0</v>
      </c>
      <c r="WD112" s="39">
        <v>0</v>
      </c>
      <c r="WE112" s="39">
        <v>0</v>
      </c>
      <c r="WF112" s="39">
        <v>0</v>
      </c>
      <c r="WG112" s="39">
        <v>0</v>
      </c>
      <c r="WH112" s="39">
        <v>0</v>
      </c>
      <c r="WI112" s="39">
        <v>0</v>
      </c>
      <c r="WJ112" s="39">
        <v>1</v>
      </c>
      <c r="WK112" s="39">
        <v>0</v>
      </c>
      <c r="WL112" s="39"/>
      <c r="WM112" s="39"/>
      <c r="WN112" s="39"/>
      <c r="WO112" s="39">
        <f t="shared" si="9"/>
        <v>0</v>
      </c>
      <c r="WP112" s="39" t="s">
        <v>2435</v>
      </c>
      <c r="WQ112" s="39"/>
      <c r="WR112" s="39" t="s">
        <v>2435</v>
      </c>
      <c r="WS112" s="39">
        <v>0</v>
      </c>
      <c r="WT112" s="39">
        <v>0</v>
      </c>
      <c r="WU112" s="39">
        <v>0</v>
      </c>
      <c r="WV112" s="39">
        <v>0</v>
      </c>
      <c r="WW112" s="39">
        <v>0</v>
      </c>
      <c r="WX112" s="39">
        <v>0</v>
      </c>
      <c r="WY112" s="39">
        <v>0</v>
      </c>
      <c r="WZ112" s="39">
        <v>0</v>
      </c>
      <c r="XA112" s="39">
        <v>0</v>
      </c>
      <c r="XB112" s="39">
        <v>1</v>
      </c>
      <c r="XC112" s="39">
        <v>0</v>
      </c>
      <c r="XD112" s="39"/>
      <c r="XE112" s="39"/>
      <c r="XF112" s="39">
        <f t="shared" si="11"/>
        <v>0</v>
      </c>
      <c r="XG112" s="39" t="s">
        <v>2447</v>
      </c>
      <c r="XH112" s="39">
        <v>1</v>
      </c>
      <c r="XI112" s="39">
        <v>0</v>
      </c>
      <c r="XJ112" s="39">
        <v>0</v>
      </c>
      <c r="XK112" s="39">
        <v>0</v>
      </c>
      <c r="XL112" s="39">
        <v>0</v>
      </c>
      <c r="XM112" s="39"/>
      <c r="XN112" s="39"/>
      <c r="XO112" s="57" t="e">
        <f>SUM(XF112+WO112+VA112+UD112+TR112+TD112+#REF!)</f>
        <v>#REF!</v>
      </c>
      <c r="XP112" s="57">
        <v>1</v>
      </c>
      <c r="XQ112" s="56">
        <v>0</v>
      </c>
    </row>
    <row r="113" spans="1:641" ht="15" customHeight="1" x14ac:dyDescent="0.2">
      <c r="A113" s="39" t="s">
        <v>383</v>
      </c>
      <c r="B113" s="39" t="s">
        <v>1576</v>
      </c>
      <c r="C113" s="52" t="s">
        <v>1727</v>
      </c>
      <c r="D113" s="39" t="s">
        <v>2722</v>
      </c>
      <c r="E113" s="52" t="s">
        <v>4627</v>
      </c>
      <c r="F113" s="52" t="s">
        <v>4849</v>
      </c>
      <c r="G113" s="79">
        <v>9.1407600000000002</v>
      </c>
      <c r="H113" s="79">
        <v>-79.208212000000003</v>
      </c>
      <c r="I113" s="52">
        <v>9.1406349999999996</v>
      </c>
      <c r="J113" s="52">
        <v>-79.207987000000003</v>
      </c>
      <c r="K113" s="79">
        <v>-79.208212000000003</v>
      </c>
      <c r="L113" s="80">
        <v>70</v>
      </c>
      <c r="M113" s="40">
        <v>10.5</v>
      </c>
      <c r="N113" s="39"/>
      <c r="O113" s="41">
        <v>5</v>
      </c>
      <c r="P113" s="39" t="s">
        <v>4850</v>
      </c>
      <c r="Q113" s="39">
        <v>1</v>
      </c>
      <c r="R113" s="41">
        <v>29</v>
      </c>
      <c r="S113" s="39">
        <v>3</v>
      </c>
      <c r="T113" s="39">
        <v>2</v>
      </c>
      <c r="U113" s="39" t="s">
        <v>2454</v>
      </c>
      <c r="V113" s="39" t="s">
        <v>2455</v>
      </c>
      <c r="W113" s="39" t="s">
        <v>2598</v>
      </c>
      <c r="X113" s="39" t="s">
        <v>383</v>
      </c>
      <c r="Y113" s="39" t="s">
        <v>4851</v>
      </c>
      <c r="Z113" s="39">
        <v>1</v>
      </c>
      <c r="AA113" s="39">
        <v>0</v>
      </c>
      <c r="AB113" s="39">
        <v>0</v>
      </c>
      <c r="AC113" s="39">
        <v>0</v>
      </c>
      <c r="AD113" s="39">
        <v>0</v>
      </c>
      <c r="AE113" s="39">
        <v>0</v>
      </c>
      <c r="AF113" s="39">
        <v>0</v>
      </c>
      <c r="AG113" s="39" t="s">
        <v>2401</v>
      </c>
      <c r="AH113" s="39" t="s">
        <v>383</v>
      </c>
      <c r="AI113" s="39">
        <v>0</v>
      </c>
      <c r="AJ113" s="39">
        <v>0</v>
      </c>
      <c r="AK113" s="39">
        <v>0</v>
      </c>
      <c r="AL113" s="39">
        <v>1</v>
      </c>
      <c r="AM113" s="39">
        <v>0</v>
      </c>
      <c r="AN113" s="39">
        <v>0</v>
      </c>
      <c r="AO113" s="39">
        <v>0</v>
      </c>
      <c r="AP113" s="39" t="s">
        <v>2600</v>
      </c>
      <c r="AQ113" s="39">
        <v>0</v>
      </c>
      <c r="AR113" s="39"/>
      <c r="AS113" s="39">
        <v>1.5</v>
      </c>
      <c r="AT113" s="39">
        <v>29</v>
      </c>
      <c r="AU113" s="39">
        <v>1</v>
      </c>
      <c r="AV113" s="39"/>
      <c r="AW113" s="39">
        <v>1</v>
      </c>
      <c r="AX113" s="39" t="s">
        <v>383</v>
      </c>
      <c r="AY113" s="39">
        <v>1</v>
      </c>
      <c r="AZ113" s="39">
        <v>0</v>
      </c>
      <c r="BA113" s="39">
        <v>0</v>
      </c>
      <c r="BB113" s="39">
        <v>0</v>
      </c>
      <c r="BC113" s="39"/>
      <c r="BD113" s="39">
        <v>2</v>
      </c>
      <c r="BE113" s="39" t="s">
        <v>383</v>
      </c>
      <c r="BF113" s="39">
        <v>0</v>
      </c>
      <c r="BG113" s="39">
        <v>1</v>
      </c>
      <c r="BH113" s="39">
        <v>0</v>
      </c>
      <c r="BI113" s="39">
        <v>0</v>
      </c>
      <c r="BJ113" s="39"/>
      <c r="BK113" s="39">
        <v>3</v>
      </c>
      <c r="BL113" s="39">
        <v>1</v>
      </c>
      <c r="BM113" s="39" t="s">
        <v>383</v>
      </c>
      <c r="BN113" s="39">
        <v>1</v>
      </c>
      <c r="BO113" s="39">
        <v>0</v>
      </c>
      <c r="BP113" s="39">
        <v>0</v>
      </c>
      <c r="BQ113" s="39">
        <v>0</v>
      </c>
      <c r="BR113" s="39">
        <v>0</v>
      </c>
      <c r="BS113" s="39">
        <v>0</v>
      </c>
      <c r="BT113" s="39">
        <v>0</v>
      </c>
      <c r="BU113" s="39"/>
      <c r="BV113" s="39">
        <v>3</v>
      </c>
      <c r="BW113" s="39">
        <v>3</v>
      </c>
      <c r="BX113" s="39"/>
      <c r="BY113" s="39">
        <v>0</v>
      </c>
      <c r="BZ113" s="39">
        <v>0</v>
      </c>
      <c r="CA113" s="39">
        <v>1</v>
      </c>
      <c r="CB113" s="39">
        <v>0</v>
      </c>
      <c r="CC113" s="39"/>
      <c r="CD113" s="39">
        <v>3</v>
      </c>
      <c r="CE113" s="39">
        <v>0</v>
      </c>
      <c r="CF113" s="39"/>
      <c r="CG113" s="39">
        <v>2</v>
      </c>
      <c r="CH113" s="39"/>
      <c r="CI113" s="39">
        <v>3</v>
      </c>
      <c r="CJ113" s="39">
        <v>3</v>
      </c>
      <c r="CK113" s="39"/>
      <c r="CL113" s="39" t="s">
        <v>2404</v>
      </c>
      <c r="CM113" s="39"/>
      <c r="CN113" s="39">
        <v>1</v>
      </c>
      <c r="CO113" s="39">
        <v>0</v>
      </c>
      <c r="CP113" s="39">
        <v>0</v>
      </c>
      <c r="CQ113" s="39"/>
      <c r="CR113" s="39">
        <v>0</v>
      </c>
      <c r="CS113" s="39"/>
      <c r="CT113" s="39">
        <v>0</v>
      </c>
      <c r="CU113" s="39">
        <v>0</v>
      </c>
      <c r="CV113" s="39">
        <v>1</v>
      </c>
      <c r="CW113" s="39"/>
      <c r="CX113" s="39">
        <v>0</v>
      </c>
      <c r="CY113" s="39">
        <v>0</v>
      </c>
      <c r="CZ113" s="39"/>
      <c r="DA113" s="39">
        <v>0</v>
      </c>
      <c r="DB113" s="39"/>
      <c r="DC113" s="39">
        <v>0</v>
      </c>
      <c r="DD113" s="39"/>
      <c r="DE113" s="39">
        <v>1</v>
      </c>
      <c r="DF113" s="39">
        <v>1</v>
      </c>
      <c r="DG113" s="39">
        <v>1</v>
      </c>
      <c r="DH113" s="39">
        <v>1</v>
      </c>
      <c r="DI113" s="39">
        <v>0</v>
      </c>
      <c r="DJ113" s="39"/>
      <c r="DK113" s="39"/>
      <c r="DL113" s="39">
        <v>0</v>
      </c>
      <c r="DM113" s="39"/>
      <c r="DN113" s="39">
        <v>0</v>
      </c>
      <c r="DO113" s="39"/>
      <c r="DP113" s="39">
        <v>1</v>
      </c>
      <c r="DQ113" s="39">
        <v>1</v>
      </c>
      <c r="DR113" s="39">
        <v>1</v>
      </c>
      <c r="DS113" s="39">
        <v>1</v>
      </c>
      <c r="DT113" s="39">
        <v>1</v>
      </c>
      <c r="DU113" s="39">
        <v>1</v>
      </c>
      <c r="DV113" s="39">
        <v>0</v>
      </c>
      <c r="DW113" s="39"/>
      <c r="DX113" s="39">
        <v>0</v>
      </c>
      <c r="DY113" s="39"/>
      <c r="DZ113" s="39">
        <v>0</v>
      </c>
      <c r="EA113" s="39"/>
      <c r="EB113" s="39">
        <v>1</v>
      </c>
      <c r="EC113" s="39">
        <v>1</v>
      </c>
      <c r="ED113" s="39" t="s">
        <v>2800</v>
      </c>
      <c r="EE113" s="39" t="s">
        <v>4852</v>
      </c>
      <c r="EF113" s="39">
        <v>1</v>
      </c>
      <c r="EG113" s="39" t="s">
        <v>4853</v>
      </c>
      <c r="EH113" s="39">
        <v>1</v>
      </c>
      <c r="EI113" s="39" t="s">
        <v>2498</v>
      </c>
      <c r="EJ113" s="39" t="s">
        <v>2498</v>
      </c>
      <c r="EK113" s="39" t="s">
        <v>2466</v>
      </c>
      <c r="EL113" s="39" t="s">
        <v>4354</v>
      </c>
      <c r="EM113" s="39" t="s">
        <v>2464</v>
      </c>
      <c r="EN113" s="39">
        <v>0</v>
      </c>
      <c r="EO113" s="39">
        <v>1</v>
      </c>
      <c r="EP113" s="39" t="s">
        <v>2498</v>
      </c>
      <c r="EQ113" s="39" t="s">
        <v>2498</v>
      </c>
      <c r="ER113" s="39" t="s">
        <v>2410</v>
      </c>
      <c r="ES113" s="39" t="s">
        <v>2500</v>
      </c>
      <c r="ET113" s="39" t="s">
        <v>2469</v>
      </c>
      <c r="EU113" s="39">
        <v>0</v>
      </c>
      <c r="EV113" s="39">
        <v>1</v>
      </c>
      <c r="EW113" s="39" t="s">
        <v>2412</v>
      </c>
      <c r="EX113" s="39" t="s">
        <v>2413</v>
      </c>
      <c r="EY113" s="39" t="s">
        <v>2466</v>
      </c>
      <c r="EZ113" s="39" t="s">
        <v>4854</v>
      </c>
      <c r="FA113" s="39" t="s">
        <v>2464</v>
      </c>
      <c r="FB113" s="39">
        <v>0</v>
      </c>
      <c r="FC113" s="39">
        <v>0</v>
      </c>
      <c r="FD113" s="39" t="s">
        <v>383</v>
      </c>
      <c r="FE113" s="39" t="s">
        <v>383</v>
      </c>
      <c r="FF113" s="39" t="s">
        <v>383</v>
      </c>
      <c r="FG113" s="39" t="s">
        <v>383</v>
      </c>
      <c r="FH113" s="39" t="s">
        <v>383</v>
      </c>
      <c r="FI113" s="39" t="s">
        <v>383</v>
      </c>
      <c r="FJ113" s="39">
        <v>1</v>
      </c>
      <c r="FK113" s="39" t="s">
        <v>2498</v>
      </c>
      <c r="FL113" s="39" t="s">
        <v>2498</v>
      </c>
      <c r="FM113" s="39" t="s">
        <v>2466</v>
      </c>
      <c r="FN113" s="39" t="s">
        <v>2500</v>
      </c>
      <c r="FO113" s="39" t="s">
        <v>2469</v>
      </c>
      <c r="FP113" s="39">
        <v>0</v>
      </c>
      <c r="FQ113" s="39">
        <v>1</v>
      </c>
      <c r="FR113" s="39" t="s">
        <v>2409</v>
      </c>
      <c r="FS113" s="39" t="s">
        <v>2409</v>
      </c>
      <c r="FT113" s="39" t="s">
        <v>2462</v>
      </c>
      <c r="FU113" s="39" t="s">
        <v>4655</v>
      </c>
      <c r="FV113" s="39" t="s">
        <v>2469</v>
      </c>
      <c r="FW113" s="39">
        <v>0</v>
      </c>
      <c r="FX113" s="39">
        <v>0</v>
      </c>
      <c r="FY113" s="39" t="s">
        <v>383</v>
      </c>
      <c r="FZ113" s="39" t="s">
        <v>383</v>
      </c>
      <c r="GA113" s="39" t="s">
        <v>383</v>
      </c>
      <c r="GB113" s="39" t="s">
        <v>383</v>
      </c>
      <c r="GC113" s="39" t="s">
        <v>383</v>
      </c>
      <c r="GD113" s="39" t="s">
        <v>383</v>
      </c>
      <c r="GE113" s="39">
        <v>1</v>
      </c>
      <c r="GF113" s="39" t="s">
        <v>2409</v>
      </c>
      <c r="GG113" s="39" t="s">
        <v>2409</v>
      </c>
      <c r="GH113" s="39" t="s">
        <v>2466</v>
      </c>
      <c r="GI113" s="39" t="s">
        <v>383</v>
      </c>
      <c r="GJ113" s="39" t="s">
        <v>383</v>
      </c>
      <c r="GK113" s="39">
        <v>0</v>
      </c>
      <c r="GL113" s="39" t="s">
        <v>383</v>
      </c>
      <c r="GM113" s="39" t="s">
        <v>383</v>
      </c>
      <c r="GN113" s="39" t="s">
        <v>383</v>
      </c>
      <c r="GO113" s="39" t="s">
        <v>383</v>
      </c>
      <c r="GP113" s="39" t="s">
        <v>383</v>
      </c>
      <c r="GQ113" s="39" t="s">
        <v>383</v>
      </c>
      <c r="GR113" s="39" t="s">
        <v>383</v>
      </c>
      <c r="GS113" s="39" t="s">
        <v>383</v>
      </c>
      <c r="GT113" s="39">
        <v>0</v>
      </c>
      <c r="GU113" s="39" t="s">
        <v>383</v>
      </c>
      <c r="GV113" s="39"/>
      <c r="GW113" s="39">
        <v>1</v>
      </c>
      <c r="GX113" s="39">
        <v>10</v>
      </c>
      <c r="GY113" s="39" t="s">
        <v>4855</v>
      </c>
      <c r="GZ113" s="39">
        <v>1</v>
      </c>
      <c r="HA113" s="39">
        <v>10</v>
      </c>
      <c r="HB113" s="39" t="s">
        <v>4033</v>
      </c>
      <c r="HC113" s="39">
        <v>1</v>
      </c>
      <c r="HD113" s="39">
        <v>10</v>
      </c>
      <c r="HE113" s="39"/>
      <c r="HF113" s="39">
        <v>0</v>
      </c>
      <c r="HG113" s="39" t="s">
        <v>383</v>
      </c>
      <c r="HH113" s="39"/>
      <c r="HI113" s="39">
        <v>1</v>
      </c>
      <c r="HJ113" s="39">
        <v>10</v>
      </c>
      <c r="HK113" s="39"/>
      <c r="HL113" s="39">
        <v>0</v>
      </c>
      <c r="HM113" s="39" t="s">
        <v>383</v>
      </c>
      <c r="HN113" s="39"/>
      <c r="HO113" s="39">
        <v>0</v>
      </c>
      <c r="HP113" s="39" t="s">
        <v>383</v>
      </c>
      <c r="HQ113" s="39">
        <v>0</v>
      </c>
      <c r="HR113" s="39" t="s">
        <v>383</v>
      </c>
      <c r="HS113" s="39">
        <v>0</v>
      </c>
      <c r="HT113" s="39"/>
      <c r="HU113" s="39" t="s">
        <v>383</v>
      </c>
      <c r="HV113" s="39" t="s">
        <v>383</v>
      </c>
      <c r="HW113" s="39"/>
      <c r="HX113" s="39" t="s">
        <v>383</v>
      </c>
      <c r="HY113" s="39" t="s">
        <v>2417</v>
      </c>
      <c r="HZ113" s="39"/>
      <c r="IA113" s="39" t="s">
        <v>1738</v>
      </c>
      <c r="IB113" s="39"/>
      <c r="IC113" s="39">
        <v>0</v>
      </c>
      <c r="ID113" s="39">
        <v>0</v>
      </c>
      <c r="IE113" s="39" t="s">
        <v>383</v>
      </c>
      <c r="IF113" s="39" t="s">
        <v>383</v>
      </c>
      <c r="IG113" s="39">
        <v>1</v>
      </c>
      <c r="IH113" s="39">
        <v>6</v>
      </c>
      <c r="II113" s="39">
        <v>0</v>
      </c>
      <c r="IJ113" s="39">
        <v>0</v>
      </c>
      <c r="IK113" s="39" t="s">
        <v>383</v>
      </c>
      <c r="IL113" s="39">
        <v>0</v>
      </c>
      <c r="IM113" s="39">
        <v>0</v>
      </c>
      <c r="IN113" s="39" t="s">
        <v>383</v>
      </c>
      <c r="IO113" s="39" t="s">
        <v>383</v>
      </c>
      <c r="IP113" s="39" t="s">
        <v>383</v>
      </c>
      <c r="IQ113" s="39">
        <v>0</v>
      </c>
      <c r="IR113" s="39">
        <v>0</v>
      </c>
      <c r="IS113" s="39" t="s">
        <v>383</v>
      </c>
      <c r="IT113" s="39" t="s">
        <v>383</v>
      </c>
      <c r="IU113" s="39" t="s">
        <v>383</v>
      </c>
      <c r="IV113" s="39">
        <v>0</v>
      </c>
      <c r="IW113" s="39">
        <v>0</v>
      </c>
      <c r="IX113" s="39" t="s">
        <v>383</v>
      </c>
      <c r="IY113" s="39" t="s">
        <v>383</v>
      </c>
      <c r="IZ113" s="39" t="s">
        <v>383</v>
      </c>
      <c r="JA113" s="39">
        <v>0</v>
      </c>
      <c r="JB113" s="39">
        <v>0</v>
      </c>
      <c r="JC113" s="39" t="s">
        <v>383</v>
      </c>
      <c r="JD113" s="39" t="s">
        <v>383</v>
      </c>
      <c r="JE113" s="39" t="s">
        <v>383</v>
      </c>
      <c r="JF113" s="39">
        <v>0</v>
      </c>
      <c r="JG113" s="39">
        <v>0</v>
      </c>
      <c r="JH113" s="39" t="s">
        <v>383</v>
      </c>
      <c r="JI113" s="39" t="s">
        <v>383</v>
      </c>
      <c r="JJ113" s="39">
        <v>0</v>
      </c>
      <c r="JK113" s="39">
        <v>0</v>
      </c>
      <c r="JL113" s="39" t="s">
        <v>383</v>
      </c>
      <c r="JM113" s="39" t="s">
        <v>383</v>
      </c>
      <c r="JN113" s="39" t="s">
        <v>2418</v>
      </c>
      <c r="JO113" s="39">
        <v>2</v>
      </c>
      <c r="JP113" s="39">
        <v>1</v>
      </c>
      <c r="JQ113" s="39">
        <v>1</v>
      </c>
      <c r="JR113" s="39">
        <v>1</v>
      </c>
      <c r="JS113" s="39">
        <v>1</v>
      </c>
      <c r="JT113" s="39">
        <v>1</v>
      </c>
      <c r="JU113" s="39">
        <v>1</v>
      </c>
      <c r="JV113" s="39">
        <v>0</v>
      </c>
      <c r="JW113" s="39">
        <v>0</v>
      </c>
      <c r="JX113" s="39">
        <v>0</v>
      </c>
      <c r="JY113" s="39">
        <v>0</v>
      </c>
      <c r="JZ113" s="39">
        <v>2</v>
      </c>
      <c r="KA113" s="39">
        <v>2</v>
      </c>
      <c r="KB113" s="39">
        <v>2</v>
      </c>
      <c r="KC113" s="39">
        <v>2</v>
      </c>
      <c r="KD113" s="39">
        <v>2</v>
      </c>
      <c r="KE113" s="39">
        <v>0</v>
      </c>
      <c r="KF113" s="39"/>
      <c r="KG113" s="39"/>
      <c r="KH113" s="39">
        <v>0</v>
      </c>
      <c r="KI113" s="39"/>
      <c r="KJ113" s="39"/>
      <c r="KK113" s="39">
        <v>0</v>
      </c>
      <c r="KL113" s="39"/>
      <c r="KM113" s="39"/>
      <c r="KN113" s="39">
        <v>0</v>
      </c>
      <c r="KO113" s="39"/>
      <c r="KP113" s="39"/>
      <c r="KQ113" s="39">
        <v>1</v>
      </c>
      <c r="KR113" s="39">
        <v>60</v>
      </c>
      <c r="KS113" s="39" t="s">
        <v>2473</v>
      </c>
      <c r="KT113" s="39" t="s">
        <v>2474</v>
      </c>
      <c r="KU113" s="39">
        <v>0</v>
      </c>
      <c r="KV113" s="39">
        <v>0</v>
      </c>
      <c r="KW113" s="39">
        <v>0</v>
      </c>
      <c r="KX113" s="39">
        <v>1</v>
      </c>
      <c r="KY113" s="39">
        <v>0</v>
      </c>
      <c r="KZ113" s="39">
        <v>0</v>
      </c>
      <c r="LA113" s="39">
        <v>0</v>
      </c>
      <c r="LB113" s="39">
        <v>0</v>
      </c>
      <c r="LC113" s="39">
        <v>0</v>
      </c>
      <c r="LD113" s="39"/>
      <c r="LE113" s="39">
        <v>4</v>
      </c>
      <c r="LF113" s="39">
        <v>1</v>
      </c>
      <c r="LG113" s="39">
        <v>0</v>
      </c>
      <c r="LH113" s="39">
        <v>1</v>
      </c>
      <c r="LI113" s="39">
        <v>0</v>
      </c>
      <c r="LJ113" s="39" t="s">
        <v>3766</v>
      </c>
      <c r="LK113" s="39" t="s">
        <v>2421</v>
      </c>
      <c r="LL113" s="39">
        <v>1</v>
      </c>
      <c r="LM113" s="39">
        <v>0</v>
      </c>
      <c r="LN113" s="39">
        <v>0</v>
      </c>
      <c r="LO113" s="39">
        <v>0</v>
      </c>
      <c r="LP113" s="39">
        <v>0</v>
      </c>
      <c r="LQ113" s="39"/>
      <c r="LR113" s="39">
        <v>4</v>
      </c>
      <c r="LS113" s="39" t="s">
        <v>4856</v>
      </c>
      <c r="LT113" s="39">
        <v>5</v>
      </c>
      <c r="LU113" s="39" t="s">
        <v>2671</v>
      </c>
      <c r="LV113" s="39">
        <v>1</v>
      </c>
      <c r="LW113" s="39">
        <v>1</v>
      </c>
      <c r="LX113" s="39">
        <v>0</v>
      </c>
      <c r="LY113" s="39"/>
      <c r="LZ113" s="39">
        <v>1</v>
      </c>
      <c r="MA113" s="39">
        <v>1</v>
      </c>
      <c r="MB113" s="39">
        <v>0</v>
      </c>
      <c r="MC113" s="39">
        <v>0</v>
      </c>
      <c r="MD113" s="39">
        <v>1</v>
      </c>
      <c r="ME113" s="39">
        <v>1</v>
      </c>
      <c r="MF113" s="39" t="s">
        <v>4857</v>
      </c>
      <c r="MG113" s="39">
        <v>0</v>
      </c>
      <c r="MH113" s="39"/>
      <c r="MI113" s="39">
        <v>1</v>
      </c>
      <c r="MJ113" s="39"/>
      <c r="MK113" s="39">
        <v>0</v>
      </c>
      <c r="ML113" s="39">
        <v>0</v>
      </c>
      <c r="MM113" s="39">
        <v>1</v>
      </c>
      <c r="MN113" s="39">
        <v>0</v>
      </c>
      <c r="MO113" s="39"/>
      <c r="MP113" s="39"/>
      <c r="MQ113" s="39">
        <v>1</v>
      </c>
      <c r="MR113" s="39">
        <v>0</v>
      </c>
      <c r="MS113" s="39"/>
      <c r="MT113" s="39"/>
      <c r="MU113" s="39"/>
      <c r="MV113" s="39">
        <v>1</v>
      </c>
      <c r="MW113" s="39" t="s">
        <v>2586</v>
      </c>
      <c r="MX113" s="39">
        <v>0</v>
      </c>
      <c r="MY113" s="39">
        <v>0</v>
      </c>
      <c r="MZ113" s="39">
        <v>1</v>
      </c>
      <c r="NA113" s="39">
        <v>0</v>
      </c>
      <c r="NB113" s="39">
        <v>0</v>
      </c>
      <c r="NC113" s="39">
        <v>0</v>
      </c>
      <c r="ND113" s="39">
        <v>0</v>
      </c>
      <c r="NE113" s="39">
        <v>0</v>
      </c>
      <c r="NF113" s="39">
        <v>0</v>
      </c>
      <c r="NG113" s="39"/>
      <c r="NH113" s="39" t="s">
        <v>4388</v>
      </c>
      <c r="NI113" s="39"/>
      <c r="NJ113" s="39" t="s">
        <v>3868</v>
      </c>
      <c r="NK113" s="39" t="s">
        <v>4858</v>
      </c>
      <c r="NL113" s="39" t="s">
        <v>4390</v>
      </c>
      <c r="NM113" s="39">
        <v>0</v>
      </c>
      <c r="NN113" s="39"/>
      <c r="NO113" s="39"/>
      <c r="NP113" s="39"/>
      <c r="NQ113" s="39"/>
      <c r="NR113" s="39"/>
      <c r="NS113" s="39"/>
      <c r="NT113" s="39"/>
      <c r="NU113" s="39"/>
      <c r="NV113" s="39"/>
      <c r="NW113" s="39">
        <v>0</v>
      </c>
      <c r="NX113" s="39"/>
      <c r="NY113" s="39">
        <v>0</v>
      </c>
      <c r="NZ113" s="39">
        <v>0</v>
      </c>
      <c r="OA113" s="39" t="s">
        <v>2760</v>
      </c>
      <c r="OB113" s="39">
        <v>0</v>
      </c>
      <c r="OC113" s="39">
        <v>0</v>
      </c>
      <c r="OD113" s="39">
        <v>0</v>
      </c>
      <c r="OE113" s="39">
        <v>0</v>
      </c>
      <c r="OF113" s="39">
        <v>0</v>
      </c>
      <c r="OG113" s="39">
        <v>0</v>
      </c>
      <c r="OH113" s="39">
        <v>1</v>
      </c>
      <c r="OI113" s="39">
        <v>0</v>
      </c>
      <c r="OJ113" s="39"/>
      <c r="OK113" s="39" t="s">
        <v>383</v>
      </c>
      <c r="OL113" s="39"/>
      <c r="OM113" s="39" t="s">
        <v>383</v>
      </c>
      <c r="ON113" s="39" t="s">
        <v>383</v>
      </c>
      <c r="OO113" s="39" t="s">
        <v>383</v>
      </c>
      <c r="OP113" s="39" t="s">
        <v>383</v>
      </c>
      <c r="OQ113" s="39" t="s">
        <v>383</v>
      </c>
      <c r="OR113" s="39" t="s">
        <v>383</v>
      </c>
      <c r="OS113" s="39" t="s">
        <v>383</v>
      </c>
      <c r="OT113" s="39" t="s">
        <v>383</v>
      </c>
      <c r="OU113" s="39" t="s">
        <v>383</v>
      </c>
      <c r="OV113" s="39" t="s">
        <v>383</v>
      </c>
      <c r="OW113" s="39" t="s">
        <v>383</v>
      </c>
      <c r="OX113" s="39"/>
      <c r="OY113" s="39"/>
      <c r="OZ113" s="39" t="s">
        <v>383</v>
      </c>
      <c r="PA113" s="39" t="s">
        <v>383</v>
      </c>
      <c r="PB113" s="39" t="s">
        <v>383</v>
      </c>
      <c r="PC113" s="39" t="s">
        <v>383</v>
      </c>
      <c r="PD113" s="39" t="s">
        <v>383</v>
      </c>
      <c r="PE113" s="39" t="s">
        <v>383</v>
      </c>
      <c r="PF113" s="39" t="s">
        <v>383</v>
      </c>
      <c r="PG113" s="39" t="s">
        <v>383</v>
      </c>
      <c r="PH113" s="39"/>
      <c r="PI113" s="39" t="s">
        <v>383</v>
      </c>
      <c r="PJ113" s="39" t="s">
        <v>383</v>
      </c>
      <c r="PK113" s="39" t="s">
        <v>383</v>
      </c>
      <c r="PL113" s="39" t="s">
        <v>383</v>
      </c>
      <c r="PM113" s="39" t="s">
        <v>383</v>
      </c>
      <c r="PN113" s="39" t="s">
        <v>383</v>
      </c>
      <c r="PO113" s="39" t="s">
        <v>383</v>
      </c>
      <c r="PP113" s="39" t="s">
        <v>383</v>
      </c>
      <c r="PQ113" s="39" t="s">
        <v>383</v>
      </c>
      <c r="PR113" s="39" t="s">
        <v>383</v>
      </c>
      <c r="PS113" s="39" t="s">
        <v>383</v>
      </c>
      <c r="PT113" s="39"/>
      <c r="PU113" s="39"/>
      <c r="PV113" s="39"/>
      <c r="PW113" s="39" t="s">
        <v>383</v>
      </c>
      <c r="PX113" s="39"/>
      <c r="PY113" s="39"/>
      <c r="PZ113" s="39" t="s">
        <v>383</v>
      </c>
      <c r="QA113" s="39" t="s">
        <v>383</v>
      </c>
      <c r="QB113" s="39"/>
      <c r="QC113" s="39"/>
      <c r="QD113" s="39" t="s">
        <v>383</v>
      </c>
      <c r="QE113" s="39" t="s">
        <v>383</v>
      </c>
      <c r="QF113" s="39" t="s">
        <v>383</v>
      </c>
      <c r="QG113" s="39" t="s">
        <v>383</v>
      </c>
      <c r="QH113" s="39" t="s">
        <v>383</v>
      </c>
      <c r="QI113" s="39" t="s">
        <v>383</v>
      </c>
      <c r="QJ113" s="39" t="s">
        <v>383</v>
      </c>
      <c r="QK113" s="39" t="s">
        <v>383</v>
      </c>
      <c r="QL113" s="39"/>
      <c r="QM113" s="39" t="s">
        <v>383</v>
      </c>
      <c r="QN113" s="39" t="s">
        <v>383</v>
      </c>
      <c r="QO113" s="39" t="s">
        <v>383</v>
      </c>
      <c r="QP113" s="39" t="s">
        <v>383</v>
      </c>
      <c r="QQ113" s="39" t="s">
        <v>383</v>
      </c>
      <c r="QR113" s="39" t="s">
        <v>383</v>
      </c>
      <c r="QS113" s="39"/>
      <c r="QT113" s="39" t="s">
        <v>383</v>
      </c>
      <c r="QU113" s="39" t="s">
        <v>383</v>
      </c>
      <c r="QV113" s="39" t="s">
        <v>383</v>
      </c>
      <c r="QW113" s="39" t="s">
        <v>383</v>
      </c>
      <c r="QX113" s="39" t="s">
        <v>383</v>
      </c>
      <c r="QY113" s="39" t="s">
        <v>383</v>
      </c>
      <c r="QZ113" s="39" t="s">
        <v>383</v>
      </c>
      <c r="RA113" s="39" t="s">
        <v>383</v>
      </c>
      <c r="RB113" s="39"/>
      <c r="RC113" s="39">
        <v>0</v>
      </c>
      <c r="RD113" s="39" t="s">
        <v>383</v>
      </c>
      <c r="RE113" s="39" t="s">
        <v>383</v>
      </c>
      <c r="RF113" s="39"/>
      <c r="RG113" s="39" t="s">
        <v>383</v>
      </c>
      <c r="RH113" s="39" t="s">
        <v>383</v>
      </c>
      <c r="RI113" s="39"/>
      <c r="RJ113" s="39" t="s">
        <v>383</v>
      </c>
      <c r="RK113" s="39" t="s">
        <v>383</v>
      </c>
      <c r="RL113" s="39"/>
      <c r="RM113" s="39" t="s">
        <v>383</v>
      </c>
      <c r="RN113" s="39" t="s">
        <v>383</v>
      </c>
      <c r="RO113" s="39"/>
      <c r="RP113" s="39" t="s">
        <v>383</v>
      </c>
      <c r="RQ113" s="39"/>
      <c r="RR113" s="39" t="s">
        <v>383</v>
      </c>
      <c r="RS113" s="39" t="s">
        <v>383</v>
      </c>
      <c r="RT113" s="39" t="s">
        <v>383</v>
      </c>
      <c r="RU113" s="39" t="s">
        <v>383</v>
      </c>
      <c r="RV113" s="39" t="s">
        <v>383</v>
      </c>
      <c r="RW113" s="39" t="s">
        <v>383</v>
      </c>
      <c r="RX113" s="39" t="s">
        <v>383</v>
      </c>
      <c r="RY113" s="39" t="s">
        <v>383</v>
      </c>
      <c r="RZ113" s="39" t="s">
        <v>383</v>
      </c>
      <c r="SA113" s="39" t="s">
        <v>383</v>
      </c>
      <c r="SB113" s="39" t="s">
        <v>383</v>
      </c>
      <c r="SC113" s="39" t="s">
        <v>383</v>
      </c>
      <c r="SD113" s="39" t="s">
        <v>383</v>
      </c>
      <c r="SE113" s="39" t="s">
        <v>383</v>
      </c>
      <c r="SF113" s="39" t="s">
        <v>383</v>
      </c>
      <c r="SG113" s="39"/>
      <c r="SH113" s="39"/>
      <c r="SI113" s="39" t="s">
        <v>383</v>
      </c>
      <c r="SJ113" s="39" t="s">
        <v>383</v>
      </c>
      <c r="SK113" s="39" t="s">
        <v>383</v>
      </c>
      <c r="SL113" s="39" t="s">
        <v>383</v>
      </c>
      <c r="SM113" s="39" t="s">
        <v>383</v>
      </c>
      <c r="SN113" s="39" t="s">
        <v>383</v>
      </c>
      <c r="SO113" s="39" t="s">
        <v>383</v>
      </c>
      <c r="SP113" s="39" t="s">
        <v>383</v>
      </c>
      <c r="SQ113" s="39" t="s">
        <v>383</v>
      </c>
      <c r="SR113" s="39" t="s">
        <v>383</v>
      </c>
      <c r="SS113" s="39" t="s">
        <v>383</v>
      </c>
      <c r="ST113" s="39"/>
      <c r="SU113" s="39" t="s">
        <v>383</v>
      </c>
      <c r="SV113" s="39" t="s">
        <v>383</v>
      </c>
      <c r="SW113" s="39" t="s">
        <v>383</v>
      </c>
      <c r="SX113" s="39" t="s">
        <v>383</v>
      </c>
      <c r="SY113" s="39" t="s">
        <v>383</v>
      </c>
      <c r="SZ113" s="39" t="s">
        <v>383</v>
      </c>
      <c r="TA113" s="39"/>
      <c r="TB113" s="39"/>
      <c r="TC113" s="39"/>
      <c r="TD113" s="39">
        <v>1</v>
      </c>
      <c r="TE113" s="39" t="s">
        <v>4859</v>
      </c>
      <c r="TF113" s="39">
        <v>0</v>
      </c>
      <c r="TG113" s="39"/>
      <c r="TH113" s="39" t="s">
        <v>2435</v>
      </c>
      <c r="TI113" s="39">
        <v>0</v>
      </c>
      <c r="TJ113" s="39">
        <v>0</v>
      </c>
      <c r="TK113" s="39">
        <v>0</v>
      </c>
      <c r="TL113" s="39">
        <v>0</v>
      </c>
      <c r="TM113" s="39">
        <v>0</v>
      </c>
      <c r="TN113" s="39">
        <v>0</v>
      </c>
      <c r="TO113" s="39">
        <v>0</v>
      </c>
      <c r="TP113" s="39">
        <v>1</v>
      </c>
      <c r="TQ113" s="39"/>
      <c r="TR113" s="39">
        <v>1</v>
      </c>
      <c r="TS113" s="39" t="s">
        <v>4022</v>
      </c>
      <c r="TT113" s="39">
        <v>1</v>
      </c>
      <c r="TU113" s="39">
        <v>0</v>
      </c>
      <c r="TV113" s="39">
        <v>0</v>
      </c>
      <c r="TW113" s="39">
        <v>0</v>
      </c>
      <c r="TX113" s="39">
        <v>0</v>
      </c>
      <c r="TY113" s="39">
        <v>0</v>
      </c>
      <c r="TZ113" s="39">
        <v>0</v>
      </c>
      <c r="UA113" s="39">
        <v>1</v>
      </c>
      <c r="UB113" s="39">
        <v>0</v>
      </c>
      <c r="UC113" s="39" t="s">
        <v>4860</v>
      </c>
      <c r="UD113" s="39">
        <f>SUM(TT113+TV113+TW113+TX113)</f>
        <v>1</v>
      </c>
      <c r="UE113" s="39" t="s">
        <v>2435</v>
      </c>
      <c r="UF113" s="39">
        <v>0</v>
      </c>
      <c r="UG113" s="39">
        <v>0</v>
      </c>
      <c r="UH113" s="39">
        <v>0</v>
      </c>
      <c r="UI113" s="39">
        <v>0</v>
      </c>
      <c r="UJ113" s="39">
        <v>0</v>
      </c>
      <c r="UK113" s="39">
        <v>1</v>
      </c>
      <c r="UL113" s="39">
        <v>1</v>
      </c>
      <c r="UM113" s="39" t="s">
        <v>2418</v>
      </c>
      <c r="UN113" s="39">
        <v>0</v>
      </c>
      <c r="UO113" s="39" t="s">
        <v>383</v>
      </c>
      <c r="UP113" s="39" t="s">
        <v>383</v>
      </c>
      <c r="UQ113" s="39" t="s">
        <v>383</v>
      </c>
      <c r="UR113" s="39" t="s">
        <v>383</v>
      </c>
      <c r="US113" s="39" t="s">
        <v>383</v>
      </c>
      <c r="UT113" s="39" t="s">
        <v>383</v>
      </c>
      <c r="UU113" s="39" t="s">
        <v>383</v>
      </c>
      <c r="UV113" s="39">
        <v>0</v>
      </c>
      <c r="UW113" s="39" t="s">
        <v>383</v>
      </c>
      <c r="UX113" s="39" t="s">
        <v>4861</v>
      </c>
      <c r="UY113" s="39" t="s">
        <v>1979</v>
      </c>
      <c r="UZ113" s="39">
        <v>0</v>
      </c>
      <c r="VA113" s="39">
        <v>0</v>
      </c>
      <c r="VB113" s="39">
        <v>0</v>
      </c>
      <c r="VC113" s="39">
        <v>0</v>
      </c>
      <c r="VD113" s="39">
        <v>0</v>
      </c>
      <c r="VE113" s="39">
        <v>0</v>
      </c>
      <c r="VF113" s="39">
        <v>0</v>
      </c>
      <c r="VG113" s="39">
        <v>1</v>
      </c>
      <c r="VH113" s="39" t="s">
        <v>4862</v>
      </c>
      <c r="VI113" s="39">
        <v>0</v>
      </c>
      <c r="VJ113" s="39" t="s">
        <v>383</v>
      </c>
      <c r="VK113" s="39" t="s">
        <v>383</v>
      </c>
      <c r="VL113" s="39" t="s">
        <v>383</v>
      </c>
      <c r="VM113" s="39" t="s">
        <v>383</v>
      </c>
      <c r="VN113" s="39" t="s">
        <v>383</v>
      </c>
      <c r="VO113" s="39" t="s">
        <v>383</v>
      </c>
      <c r="VP113" s="39" t="s">
        <v>383</v>
      </c>
      <c r="VQ113" s="39" t="s">
        <v>383</v>
      </c>
      <c r="VR113" s="39" t="s">
        <v>383</v>
      </c>
      <c r="VS113" s="39" t="s">
        <v>383</v>
      </c>
      <c r="VT113" s="39" t="s">
        <v>383</v>
      </c>
      <c r="VU113" s="39" t="s">
        <v>383</v>
      </c>
      <c r="VV113" s="39"/>
      <c r="VW113" s="39" t="s">
        <v>2484</v>
      </c>
      <c r="VX113" s="39">
        <v>0</v>
      </c>
      <c r="VY113" s="39">
        <v>0</v>
      </c>
      <c r="VZ113" s="39">
        <v>1</v>
      </c>
      <c r="WA113" s="39">
        <v>0</v>
      </c>
      <c r="WB113" s="39">
        <v>0</v>
      </c>
      <c r="WC113" s="39">
        <v>0</v>
      </c>
      <c r="WD113" s="39">
        <v>0</v>
      </c>
      <c r="WE113" s="39">
        <v>0</v>
      </c>
      <c r="WF113" s="39">
        <v>0</v>
      </c>
      <c r="WG113" s="39">
        <v>0</v>
      </c>
      <c r="WH113" s="39">
        <v>0</v>
      </c>
      <c r="WI113" s="39">
        <v>0</v>
      </c>
      <c r="WJ113" s="39">
        <v>0</v>
      </c>
      <c r="WK113" s="39">
        <v>0</v>
      </c>
      <c r="WL113" s="39"/>
      <c r="WM113" s="39"/>
      <c r="WN113" s="39"/>
      <c r="WO113" s="39">
        <f t="shared" si="9"/>
        <v>1</v>
      </c>
      <c r="WP113" s="39" t="s">
        <v>2435</v>
      </c>
      <c r="WQ113" s="39"/>
      <c r="WR113" s="39" t="s">
        <v>1979</v>
      </c>
      <c r="WS113" s="39">
        <v>0</v>
      </c>
      <c r="WT113" s="39">
        <v>0</v>
      </c>
      <c r="WU113" s="39">
        <v>0</v>
      </c>
      <c r="WV113" s="39">
        <v>0</v>
      </c>
      <c r="WW113" s="39">
        <v>0</v>
      </c>
      <c r="WX113" s="39">
        <v>0</v>
      </c>
      <c r="WY113" s="39">
        <v>0</v>
      </c>
      <c r="WZ113" s="39">
        <v>1</v>
      </c>
      <c r="XA113" s="39">
        <v>0</v>
      </c>
      <c r="XB113" s="39">
        <v>0</v>
      </c>
      <c r="XC113" s="39">
        <v>0</v>
      </c>
      <c r="XD113" s="39" t="s">
        <v>1147</v>
      </c>
      <c r="XE113" s="39"/>
      <c r="XF113" s="39">
        <f t="shared" si="11"/>
        <v>0</v>
      </c>
      <c r="XG113" s="39" t="s">
        <v>1979</v>
      </c>
      <c r="XH113" s="39">
        <v>0</v>
      </c>
      <c r="XI113" s="39">
        <v>0</v>
      </c>
      <c r="XJ113" s="39">
        <v>0</v>
      </c>
      <c r="XK113" s="39">
        <v>0</v>
      </c>
      <c r="XL113" s="39">
        <v>1</v>
      </c>
      <c r="XM113" s="39" t="s">
        <v>4863</v>
      </c>
      <c r="XN113" s="39"/>
      <c r="XO113" s="57" t="e">
        <f>SUM(XF113+WO113+VA113+UD113+TR113+TD113+#REF!)</f>
        <v>#REF!</v>
      </c>
      <c r="XP113" s="57">
        <v>4</v>
      </c>
      <c r="XQ113" s="56">
        <v>0</v>
      </c>
    </row>
    <row r="114" spans="1:641" ht="15" customHeight="1" x14ac:dyDescent="0.2">
      <c r="A114" s="39" t="s">
        <v>4864</v>
      </c>
      <c r="B114" s="39" t="s">
        <v>1576</v>
      </c>
      <c r="C114" s="52" t="s">
        <v>1732</v>
      </c>
      <c r="D114" s="39" t="s">
        <v>2722</v>
      </c>
      <c r="E114" s="52" t="s">
        <v>4627</v>
      </c>
      <c r="F114" s="52"/>
      <c r="G114" s="79">
        <v>9.16845</v>
      </c>
      <c r="H114" s="79">
        <v>-79.206266666666593</v>
      </c>
      <c r="I114" s="52">
        <v>9.16845</v>
      </c>
      <c r="J114" s="52">
        <v>-79.206270000000004</v>
      </c>
      <c r="K114" s="79">
        <v>-79.206266666666593</v>
      </c>
      <c r="L114" s="80"/>
      <c r="M114" s="40"/>
      <c r="N114" s="39"/>
      <c r="O114" s="41">
        <v>4</v>
      </c>
      <c r="P114" s="39" t="s">
        <v>4778</v>
      </c>
      <c r="Q114" s="39">
        <v>1</v>
      </c>
      <c r="R114" s="41">
        <v>50</v>
      </c>
      <c r="S114" s="39">
        <v>1</v>
      </c>
      <c r="T114" s="39">
        <v>1</v>
      </c>
      <c r="U114" s="39" t="s">
        <v>2454</v>
      </c>
      <c r="V114" s="39" t="s">
        <v>4865</v>
      </c>
      <c r="W114" s="39" t="s">
        <v>2456</v>
      </c>
      <c r="X114" s="39" t="s">
        <v>383</v>
      </c>
      <c r="Y114" s="39" t="s">
        <v>4866</v>
      </c>
      <c r="Z114" s="39">
        <v>0</v>
      </c>
      <c r="AA114" s="39">
        <v>1</v>
      </c>
      <c r="AB114" s="39">
        <v>0</v>
      </c>
      <c r="AC114" s="39">
        <v>0</v>
      </c>
      <c r="AD114" s="39">
        <v>0</v>
      </c>
      <c r="AE114" s="39">
        <v>0</v>
      </c>
      <c r="AF114" s="39">
        <v>0</v>
      </c>
      <c r="AG114" s="39" t="s">
        <v>2401</v>
      </c>
      <c r="AH114" s="39" t="s">
        <v>383</v>
      </c>
      <c r="AI114" s="39">
        <v>0</v>
      </c>
      <c r="AJ114" s="39">
        <v>0</v>
      </c>
      <c r="AK114" s="39">
        <v>0</v>
      </c>
      <c r="AL114" s="39">
        <v>1</v>
      </c>
      <c r="AM114" s="39">
        <v>0</v>
      </c>
      <c r="AN114" s="39">
        <v>0</v>
      </c>
      <c r="AO114" s="39">
        <v>0</v>
      </c>
      <c r="AP114" s="39" t="s">
        <v>2600</v>
      </c>
      <c r="AQ114" s="39">
        <v>0</v>
      </c>
      <c r="AR114" s="39"/>
      <c r="AS114" s="39">
        <v>7</v>
      </c>
      <c r="AT114" s="39">
        <v>7</v>
      </c>
      <c r="AU114" s="39">
        <v>1</v>
      </c>
      <c r="AV114" s="39"/>
      <c r="AW114" s="39">
        <v>1</v>
      </c>
      <c r="AX114" s="39" t="s">
        <v>383</v>
      </c>
      <c r="AY114" s="39">
        <v>1</v>
      </c>
      <c r="AZ114" s="39">
        <v>0</v>
      </c>
      <c r="BA114" s="39">
        <v>0</v>
      </c>
      <c r="BB114" s="39">
        <v>0</v>
      </c>
      <c r="BC114" s="39"/>
      <c r="BD114" s="39">
        <v>2</v>
      </c>
      <c r="BE114" s="39" t="s">
        <v>383</v>
      </c>
      <c r="BF114" s="39">
        <v>0</v>
      </c>
      <c r="BG114" s="39">
        <v>1</v>
      </c>
      <c r="BH114" s="39">
        <v>0</v>
      </c>
      <c r="BI114" s="39">
        <v>0</v>
      </c>
      <c r="BJ114" s="39"/>
      <c r="BK114" s="39">
        <v>4</v>
      </c>
      <c r="BL114" s="39">
        <v>7</v>
      </c>
      <c r="BM114" s="39" t="s">
        <v>383</v>
      </c>
      <c r="BN114" s="39">
        <v>0</v>
      </c>
      <c r="BO114" s="39">
        <v>0</v>
      </c>
      <c r="BP114" s="39">
        <v>0</v>
      </c>
      <c r="BQ114" s="39">
        <v>0</v>
      </c>
      <c r="BR114" s="39">
        <v>0</v>
      </c>
      <c r="BS114" s="39">
        <v>0</v>
      </c>
      <c r="BT114" s="39">
        <v>1</v>
      </c>
      <c r="BU114" s="39" t="s">
        <v>2625</v>
      </c>
      <c r="BV114" s="39">
        <v>3</v>
      </c>
      <c r="BW114" s="39">
        <v>3</v>
      </c>
      <c r="BX114" s="39"/>
      <c r="BY114" s="39">
        <v>0</v>
      </c>
      <c r="BZ114" s="39">
        <v>0</v>
      </c>
      <c r="CA114" s="39">
        <v>1</v>
      </c>
      <c r="CB114" s="39">
        <v>0</v>
      </c>
      <c r="CC114" s="39"/>
      <c r="CD114" s="39">
        <v>3</v>
      </c>
      <c r="CE114" s="39">
        <v>1</v>
      </c>
      <c r="CF114" s="39"/>
      <c r="CG114" s="39">
        <v>2</v>
      </c>
      <c r="CH114" s="39"/>
      <c r="CI114" s="39">
        <v>1</v>
      </c>
      <c r="CJ114" s="39">
        <v>1</v>
      </c>
      <c r="CK114" s="39"/>
      <c r="CL114" s="39" t="s">
        <v>2602</v>
      </c>
      <c r="CM114" s="39"/>
      <c r="CN114" s="39">
        <v>0</v>
      </c>
      <c r="CO114" s="39">
        <v>0</v>
      </c>
      <c r="CP114" s="39">
        <v>0</v>
      </c>
      <c r="CQ114" s="39"/>
      <c r="CR114" s="39">
        <v>0</v>
      </c>
      <c r="CS114" s="39"/>
      <c r="CT114" s="39">
        <v>0</v>
      </c>
      <c r="CU114" s="39">
        <v>1</v>
      </c>
      <c r="CV114" s="39">
        <v>1</v>
      </c>
      <c r="CW114" s="39"/>
      <c r="CX114" s="39">
        <v>0</v>
      </c>
      <c r="CY114" s="39">
        <v>1</v>
      </c>
      <c r="CZ114" s="39">
        <v>2</v>
      </c>
      <c r="DA114" s="39">
        <v>0</v>
      </c>
      <c r="DB114" s="39"/>
      <c r="DC114" s="39">
        <v>0</v>
      </c>
      <c r="DD114" s="39"/>
      <c r="DE114" s="39">
        <v>0</v>
      </c>
      <c r="DF114" s="39"/>
      <c r="DG114" s="39">
        <v>0</v>
      </c>
      <c r="DH114" s="39"/>
      <c r="DI114" s="39">
        <v>0</v>
      </c>
      <c r="DJ114" s="39"/>
      <c r="DK114" s="39"/>
      <c r="DL114" s="39">
        <v>0</v>
      </c>
      <c r="DM114" s="39"/>
      <c r="DN114" s="39">
        <v>0</v>
      </c>
      <c r="DO114" s="39"/>
      <c r="DP114" s="39">
        <v>1</v>
      </c>
      <c r="DQ114" s="39">
        <v>1</v>
      </c>
      <c r="DR114" s="39">
        <v>0</v>
      </c>
      <c r="DS114" s="39"/>
      <c r="DT114" s="39">
        <v>0</v>
      </c>
      <c r="DU114" s="39"/>
      <c r="DV114" s="39">
        <v>0</v>
      </c>
      <c r="DW114" s="39"/>
      <c r="DX114" s="39">
        <v>0</v>
      </c>
      <c r="DY114" s="39"/>
      <c r="DZ114" s="39">
        <v>1</v>
      </c>
      <c r="EA114" s="39" t="s">
        <v>4867</v>
      </c>
      <c r="EB114" s="39">
        <v>0</v>
      </c>
      <c r="EC114" s="39">
        <v>1</v>
      </c>
      <c r="ED114" s="39" t="s">
        <v>2442</v>
      </c>
      <c r="EE114" s="39" t="s">
        <v>4868</v>
      </c>
      <c r="EF114" s="39">
        <v>1</v>
      </c>
      <c r="EG114" s="39" t="s">
        <v>4782</v>
      </c>
      <c r="EH114" s="39">
        <v>1</v>
      </c>
      <c r="EI114" s="39" t="s">
        <v>2413</v>
      </c>
      <c r="EJ114" s="39" t="s">
        <v>2413</v>
      </c>
      <c r="EK114" s="39" t="s">
        <v>2462</v>
      </c>
      <c r="EL114" s="39" t="s">
        <v>2665</v>
      </c>
      <c r="EM114" s="39" t="s">
        <v>2464</v>
      </c>
      <c r="EN114" s="39" t="s">
        <v>383</v>
      </c>
      <c r="EO114" s="39">
        <v>1</v>
      </c>
      <c r="EP114" s="39" t="s">
        <v>2498</v>
      </c>
      <c r="EQ114" s="39" t="s">
        <v>2498</v>
      </c>
      <c r="ER114" s="39" t="s">
        <v>2466</v>
      </c>
      <c r="ES114" s="39" t="s">
        <v>2664</v>
      </c>
      <c r="ET114" s="39" t="s">
        <v>2415</v>
      </c>
      <c r="EU114" s="39" t="s">
        <v>383</v>
      </c>
      <c r="EV114" s="39">
        <v>1</v>
      </c>
      <c r="EW114" s="39" t="s">
        <v>2498</v>
      </c>
      <c r="EX114" s="39" t="s">
        <v>2498</v>
      </c>
      <c r="EY114" s="39" t="s">
        <v>2466</v>
      </c>
      <c r="EZ114" s="39" t="s">
        <v>2665</v>
      </c>
      <c r="FA114" s="39" t="s">
        <v>2464</v>
      </c>
      <c r="FB114" s="39" t="s">
        <v>383</v>
      </c>
      <c r="FC114" s="39">
        <v>1</v>
      </c>
      <c r="FD114" s="39" t="s">
        <v>2498</v>
      </c>
      <c r="FE114" s="39" t="s">
        <v>2498</v>
      </c>
      <c r="FF114" s="39" t="s">
        <v>2466</v>
      </c>
      <c r="FG114" s="39" t="s">
        <v>2664</v>
      </c>
      <c r="FH114" s="39" t="s">
        <v>2415</v>
      </c>
      <c r="FI114" s="39" t="s">
        <v>383</v>
      </c>
      <c r="FJ114" s="39">
        <v>1</v>
      </c>
      <c r="FK114" s="39" t="s">
        <v>2498</v>
      </c>
      <c r="FL114" s="39" t="s">
        <v>2498</v>
      </c>
      <c r="FM114" s="39" t="s">
        <v>2466</v>
      </c>
      <c r="FN114" s="39" t="s">
        <v>2664</v>
      </c>
      <c r="FO114" s="39" t="s">
        <v>2415</v>
      </c>
      <c r="FP114" s="39" t="s">
        <v>383</v>
      </c>
      <c r="FQ114" s="39">
        <v>1</v>
      </c>
      <c r="FR114" s="39" t="s">
        <v>2498</v>
      </c>
      <c r="FS114" s="39" t="s">
        <v>2498</v>
      </c>
      <c r="FT114" s="39" t="s">
        <v>2410</v>
      </c>
      <c r="FU114" s="39" t="s">
        <v>383</v>
      </c>
      <c r="FV114" s="39" t="s">
        <v>383</v>
      </c>
      <c r="FW114" s="39" t="s">
        <v>383</v>
      </c>
      <c r="FX114" s="39">
        <v>0</v>
      </c>
      <c r="FY114" s="39" t="s">
        <v>383</v>
      </c>
      <c r="FZ114" s="39" t="s">
        <v>383</v>
      </c>
      <c r="GA114" s="39" t="s">
        <v>383</v>
      </c>
      <c r="GB114" s="39" t="s">
        <v>383</v>
      </c>
      <c r="GC114" s="39" t="s">
        <v>383</v>
      </c>
      <c r="GD114" s="39" t="s">
        <v>383</v>
      </c>
      <c r="GE114" s="39">
        <v>1</v>
      </c>
      <c r="GF114" s="39" t="s">
        <v>2412</v>
      </c>
      <c r="GG114" s="39" t="s">
        <v>2413</v>
      </c>
      <c r="GH114" s="39" t="s">
        <v>2466</v>
      </c>
      <c r="GI114" s="39" t="s">
        <v>383</v>
      </c>
      <c r="GJ114" s="39" t="s">
        <v>383</v>
      </c>
      <c r="GK114" s="39" t="s">
        <v>383</v>
      </c>
      <c r="GL114" s="39" t="s">
        <v>383</v>
      </c>
      <c r="GM114" s="39" t="s">
        <v>383</v>
      </c>
      <c r="GN114" s="39" t="s">
        <v>383</v>
      </c>
      <c r="GO114" s="39" t="s">
        <v>383</v>
      </c>
      <c r="GP114" s="39" t="s">
        <v>383</v>
      </c>
      <c r="GQ114" s="39" t="s">
        <v>383</v>
      </c>
      <c r="GR114" s="39" t="s">
        <v>383</v>
      </c>
      <c r="GS114" s="39" t="s">
        <v>383</v>
      </c>
      <c r="GT114" s="39">
        <v>0</v>
      </c>
      <c r="GU114" s="39" t="s">
        <v>383</v>
      </c>
      <c r="GV114" s="39"/>
      <c r="GW114" s="39">
        <v>1</v>
      </c>
      <c r="GX114" s="39">
        <v>5</v>
      </c>
      <c r="GY114" s="39" t="s">
        <v>383</v>
      </c>
      <c r="GZ114" s="39">
        <v>1</v>
      </c>
      <c r="HA114" s="39">
        <v>5</v>
      </c>
      <c r="HB114" s="39"/>
      <c r="HC114" s="39">
        <v>0</v>
      </c>
      <c r="HD114" s="39" t="s">
        <v>383</v>
      </c>
      <c r="HE114" s="39"/>
      <c r="HF114" s="39">
        <v>0</v>
      </c>
      <c r="HG114" s="39" t="s">
        <v>383</v>
      </c>
      <c r="HH114" s="39"/>
      <c r="HI114" s="39">
        <v>0</v>
      </c>
      <c r="HJ114" s="39" t="s">
        <v>383</v>
      </c>
      <c r="HK114" s="39"/>
      <c r="HL114" s="39">
        <v>1</v>
      </c>
      <c r="HM114" s="39">
        <v>10</v>
      </c>
      <c r="HN114" s="39" t="s">
        <v>3668</v>
      </c>
      <c r="HO114" s="64">
        <v>0</v>
      </c>
      <c r="HP114" s="39" t="s">
        <v>383</v>
      </c>
      <c r="HQ114" s="39">
        <v>0</v>
      </c>
      <c r="HR114" s="39" t="s">
        <v>383</v>
      </c>
      <c r="HS114" s="39">
        <v>1</v>
      </c>
      <c r="HT114" s="39" t="s">
        <v>4736</v>
      </c>
      <c r="HU114" s="39">
        <v>10</v>
      </c>
      <c r="HV114" s="39">
        <v>1</v>
      </c>
      <c r="HW114" s="39" t="s">
        <v>3668</v>
      </c>
      <c r="HX114" s="39">
        <v>10</v>
      </c>
      <c r="HY114" s="39" t="s">
        <v>2417</v>
      </c>
      <c r="HZ114" s="39"/>
      <c r="IA114" s="39" t="s">
        <v>1743</v>
      </c>
      <c r="IB114" s="39"/>
      <c r="IC114" s="39">
        <v>1</v>
      </c>
      <c r="ID114" s="39">
        <v>3</v>
      </c>
      <c r="IE114" s="39">
        <v>0</v>
      </c>
      <c r="IF114" s="39">
        <v>0</v>
      </c>
      <c r="IG114" s="39">
        <v>1</v>
      </c>
      <c r="IH114" s="39">
        <v>20</v>
      </c>
      <c r="II114" s="39">
        <v>0</v>
      </c>
      <c r="IJ114" s="39">
        <v>0</v>
      </c>
      <c r="IK114" s="39" t="s">
        <v>383</v>
      </c>
      <c r="IL114" s="39">
        <v>0</v>
      </c>
      <c r="IM114" s="39">
        <v>0</v>
      </c>
      <c r="IN114" s="39" t="s">
        <v>383</v>
      </c>
      <c r="IO114" s="39" t="s">
        <v>383</v>
      </c>
      <c r="IP114" s="39" t="s">
        <v>383</v>
      </c>
      <c r="IQ114" s="39">
        <v>1</v>
      </c>
      <c r="IR114" s="39">
        <v>5</v>
      </c>
      <c r="IS114" s="39">
        <v>0</v>
      </c>
      <c r="IT114" s="39">
        <v>0</v>
      </c>
      <c r="IU114" s="39" t="s">
        <v>383</v>
      </c>
      <c r="IV114" s="39">
        <v>0</v>
      </c>
      <c r="IW114" s="39">
        <v>0</v>
      </c>
      <c r="IX114" s="39" t="s">
        <v>383</v>
      </c>
      <c r="IY114" s="39" t="s">
        <v>383</v>
      </c>
      <c r="IZ114" s="39" t="s">
        <v>383</v>
      </c>
      <c r="JA114" s="39">
        <v>1</v>
      </c>
      <c r="JB114" s="39">
        <v>2</v>
      </c>
      <c r="JC114" s="39">
        <v>0</v>
      </c>
      <c r="JD114" s="39">
        <v>0</v>
      </c>
      <c r="JE114" s="39">
        <v>0</v>
      </c>
      <c r="JF114" s="39">
        <v>0</v>
      </c>
      <c r="JG114" s="39">
        <v>0</v>
      </c>
      <c r="JH114" s="39" t="s">
        <v>383</v>
      </c>
      <c r="JI114" s="39" t="s">
        <v>383</v>
      </c>
      <c r="JJ114" s="39">
        <v>0</v>
      </c>
      <c r="JK114" s="39">
        <v>0</v>
      </c>
      <c r="JL114" s="39" t="s">
        <v>383</v>
      </c>
      <c r="JM114" s="39" t="s">
        <v>383</v>
      </c>
      <c r="JN114" s="39" t="s">
        <v>2418</v>
      </c>
      <c r="JO114" s="39">
        <v>7</v>
      </c>
      <c r="JP114" s="39">
        <v>2</v>
      </c>
      <c r="JQ114" s="39">
        <v>2</v>
      </c>
      <c r="JR114" s="39">
        <v>1</v>
      </c>
      <c r="JS114" s="39">
        <v>1</v>
      </c>
      <c r="JT114" s="39">
        <v>0</v>
      </c>
      <c r="JU114" s="39">
        <v>0</v>
      </c>
      <c r="JV114" s="39">
        <v>1</v>
      </c>
      <c r="JW114" s="39">
        <v>1</v>
      </c>
      <c r="JX114" s="39">
        <v>1</v>
      </c>
      <c r="JY114" s="39">
        <v>0</v>
      </c>
      <c r="JZ114" s="39">
        <v>2</v>
      </c>
      <c r="KA114" s="39">
        <v>2</v>
      </c>
      <c r="KB114" s="39">
        <v>0</v>
      </c>
      <c r="KC114" s="39">
        <v>0</v>
      </c>
      <c r="KD114" s="39">
        <v>1</v>
      </c>
      <c r="KE114" s="39">
        <v>36</v>
      </c>
      <c r="KF114" s="39">
        <v>100</v>
      </c>
      <c r="KG114" s="39"/>
      <c r="KH114" s="39">
        <v>4</v>
      </c>
      <c r="KI114" s="39">
        <v>100</v>
      </c>
      <c r="KJ114" s="39"/>
      <c r="KK114" s="39">
        <v>1</v>
      </c>
      <c r="KL114" s="39">
        <v>100</v>
      </c>
      <c r="KM114" s="39" t="s">
        <v>4869</v>
      </c>
      <c r="KN114" s="39">
        <v>0</v>
      </c>
      <c r="KO114" s="39"/>
      <c r="KP114" s="39"/>
      <c r="KQ114" s="39">
        <v>1</v>
      </c>
      <c r="KR114" s="39">
        <v>45</v>
      </c>
      <c r="KS114" s="39" t="s">
        <v>2897</v>
      </c>
      <c r="KT114" s="39" t="s">
        <v>4870</v>
      </c>
      <c r="KU114" s="39">
        <v>0</v>
      </c>
      <c r="KV114" s="39">
        <v>0</v>
      </c>
      <c r="KW114" s="39">
        <v>1</v>
      </c>
      <c r="KX114" s="39">
        <v>0</v>
      </c>
      <c r="KY114" s="39">
        <v>0</v>
      </c>
      <c r="KZ114" s="39">
        <v>0</v>
      </c>
      <c r="LA114" s="39">
        <v>0</v>
      </c>
      <c r="LB114" s="39">
        <v>0</v>
      </c>
      <c r="LC114" s="39">
        <v>1</v>
      </c>
      <c r="LD114" s="39" t="s">
        <v>4871</v>
      </c>
      <c r="LE114" s="39">
        <v>2</v>
      </c>
      <c r="LF114" s="39">
        <v>0</v>
      </c>
      <c r="LG114" s="39">
        <v>1</v>
      </c>
      <c r="LH114" s="39">
        <v>0</v>
      </c>
      <c r="LI114" s="39">
        <v>0</v>
      </c>
      <c r="LJ114" s="39"/>
      <c r="LK114" s="39" t="s">
        <v>4797</v>
      </c>
      <c r="LL114" s="39">
        <v>1</v>
      </c>
      <c r="LM114" s="39">
        <v>1</v>
      </c>
      <c r="LN114" s="39">
        <v>1</v>
      </c>
      <c r="LO114" s="39">
        <v>0</v>
      </c>
      <c r="LP114" s="39">
        <v>0</v>
      </c>
      <c r="LQ114" s="39"/>
      <c r="LR114" s="39">
        <v>3</v>
      </c>
      <c r="LS114" s="39"/>
      <c r="LT114" s="39">
        <v>10</v>
      </c>
      <c r="LU114" s="39" t="s">
        <v>2671</v>
      </c>
      <c r="LV114" s="39">
        <v>1</v>
      </c>
      <c r="LW114" s="39">
        <v>1</v>
      </c>
      <c r="LX114" s="39">
        <v>0</v>
      </c>
      <c r="LY114" s="39"/>
      <c r="LZ114" s="39">
        <v>1</v>
      </c>
      <c r="MA114" s="39">
        <v>1</v>
      </c>
      <c r="MB114" s="39">
        <v>1</v>
      </c>
      <c r="MC114" s="39">
        <v>1</v>
      </c>
      <c r="MD114" s="39">
        <v>0</v>
      </c>
      <c r="ME114" s="39" t="s">
        <v>383</v>
      </c>
      <c r="MF114" s="39"/>
      <c r="MG114" s="39">
        <v>0</v>
      </c>
      <c r="MH114" s="39"/>
      <c r="MI114" s="39">
        <v>1</v>
      </c>
      <c r="MJ114" s="39"/>
      <c r="MK114" s="39">
        <v>1</v>
      </c>
      <c r="ML114" s="39">
        <v>1</v>
      </c>
      <c r="MM114" s="39">
        <v>1</v>
      </c>
      <c r="MN114" s="39">
        <v>0</v>
      </c>
      <c r="MO114" s="39"/>
      <c r="MP114" s="39"/>
      <c r="MQ114" s="39">
        <v>1</v>
      </c>
      <c r="MR114" s="39">
        <v>1</v>
      </c>
      <c r="MS114" s="39" t="s">
        <v>4872</v>
      </c>
      <c r="MT114" s="39" t="s">
        <v>4873</v>
      </c>
      <c r="MU114" s="39"/>
      <c r="MV114" s="39">
        <v>1</v>
      </c>
      <c r="MW114" s="39" t="s">
        <v>2586</v>
      </c>
      <c r="MX114" s="39">
        <v>0</v>
      </c>
      <c r="MY114" s="39">
        <v>0</v>
      </c>
      <c r="MZ114" s="39">
        <v>1</v>
      </c>
      <c r="NA114" s="39">
        <v>0</v>
      </c>
      <c r="NB114" s="39">
        <v>0</v>
      </c>
      <c r="NC114" s="39">
        <v>0</v>
      </c>
      <c r="ND114" s="39">
        <v>0</v>
      </c>
      <c r="NE114" s="39">
        <v>0</v>
      </c>
      <c r="NF114" s="39">
        <v>0</v>
      </c>
      <c r="NG114" s="39"/>
      <c r="NH114" s="39" t="s">
        <v>3579</v>
      </c>
      <c r="NI114" s="39"/>
      <c r="NJ114" s="39" t="s">
        <v>4115</v>
      </c>
      <c r="NK114" s="39" t="s">
        <v>4874</v>
      </c>
      <c r="NL114" s="39" t="s">
        <v>4875</v>
      </c>
      <c r="NM114" s="39">
        <v>1</v>
      </c>
      <c r="NN114" s="39" t="s">
        <v>2428</v>
      </c>
      <c r="NO114" s="39" t="s">
        <v>2707</v>
      </c>
      <c r="NP114" s="39">
        <v>2</v>
      </c>
      <c r="NQ114" s="39" t="s">
        <v>2708</v>
      </c>
      <c r="NR114" s="39"/>
      <c r="NS114" s="39"/>
      <c r="NT114" s="39"/>
      <c r="NU114" s="39"/>
      <c r="NV114" s="39"/>
      <c r="NW114" s="39">
        <v>0</v>
      </c>
      <c r="NX114" s="39"/>
      <c r="NY114" s="39">
        <v>1</v>
      </c>
      <c r="NZ114" s="39">
        <v>0</v>
      </c>
      <c r="OA114" s="39" t="s">
        <v>2433</v>
      </c>
      <c r="OB114" s="39">
        <v>0</v>
      </c>
      <c r="OC114" s="39">
        <v>0</v>
      </c>
      <c r="OD114" s="39">
        <v>0</v>
      </c>
      <c r="OE114" s="39">
        <v>1</v>
      </c>
      <c r="OF114" s="39">
        <v>0</v>
      </c>
      <c r="OG114" s="39">
        <v>0</v>
      </c>
      <c r="OH114" s="39">
        <v>0</v>
      </c>
      <c r="OI114" s="39">
        <v>0</v>
      </c>
      <c r="OJ114" s="39"/>
      <c r="OK114" s="39">
        <v>1</v>
      </c>
      <c r="OL114" s="39"/>
      <c r="OM114" s="39" t="s">
        <v>2648</v>
      </c>
      <c r="ON114" s="39">
        <v>0</v>
      </c>
      <c r="OO114" s="39">
        <v>0</v>
      </c>
      <c r="OP114" s="39">
        <v>1</v>
      </c>
      <c r="OQ114" s="39">
        <v>0</v>
      </c>
      <c r="OR114" s="39">
        <v>0</v>
      </c>
      <c r="OS114" s="39">
        <v>0</v>
      </c>
      <c r="OT114" s="39">
        <v>0</v>
      </c>
      <c r="OU114" s="39">
        <v>0</v>
      </c>
      <c r="OV114" s="39">
        <v>0</v>
      </c>
      <c r="OW114" s="39">
        <v>0</v>
      </c>
      <c r="OX114" s="39"/>
      <c r="OY114" s="39"/>
      <c r="OZ114" s="39" t="s">
        <v>4609</v>
      </c>
      <c r="PA114" s="39">
        <v>1</v>
      </c>
      <c r="PB114" s="39">
        <v>0</v>
      </c>
      <c r="PC114" s="39">
        <v>1</v>
      </c>
      <c r="PD114" s="39">
        <v>0</v>
      </c>
      <c r="PE114" s="39">
        <v>0</v>
      </c>
      <c r="PF114" s="39">
        <v>0</v>
      </c>
      <c r="PG114" s="39">
        <v>0</v>
      </c>
      <c r="PH114" s="39"/>
      <c r="PI114" s="39">
        <v>1</v>
      </c>
      <c r="PJ114" s="39" t="s">
        <v>4876</v>
      </c>
      <c r="PK114" s="39">
        <v>0</v>
      </c>
      <c r="PL114" s="39">
        <v>0</v>
      </c>
      <c r="PM114" s="39">
        <v>0</v>
      </c>
      <c r="PN114" s="39">
        <v>0</v>
      </c>
      <c r="PO114" s="39">
        <v>1</v>
      </c>
      <c r="PP114" s="39">
        <v>0</v>
      </c>
      <c r="PQ114" s="39">
        <v>0</v>
      </c>
      <c r="PR114" s="39">
        <v>1</v>
      </c>
      <c r="PS114" s="39">
        <v>0</v>
      </c>
      <c r="PT114" s="39"/>
      <c r="PU114" s="39" t="s">
        <v>2436</v>
      </c>
      <c r="PV114" s="39" t="s">
        <v>2437</v>
      </c>
      <c r="PW114" s="39">
        <v>0</v>
      </c>
      <c r="PX114" s="39"/>
      <c r="PY114" s="39"/>
      <c r="PZ114" s="39" t="s">
        <v>383</v>
      </c>
      <c r="QA114" s="39" t="s">
        <v>4877</v>
      </c>
      <c r="QB114" s="39" t="s">
        <v>3476</v>
      </c>
      <c r="QC114" s="39" t="s">
        <v>3477</v>
      </c>
      <c r="QD114" s="39">
        <v>1</v>
      </c>
      <c r="QE114" s="39">
        <v>1</v>
      </c>
      <c r="QF114" s="39">
        <v>0</v>
      </c>
      <c r="QG114" s="39">
        <v>0</v>
      </c>
      <c r="QH114" s="39">
        <v>0</v>
      </c>
      <c r="QI114" s="39">
        <v>0</v>
      </c>
      <c r="QJ114" s="39">
        <v>0</v>
      </c>
      <c r="QK114" s="39">
        <v>0</v>
      </c>
      <c r="QL114" s="39"/>
      <c r="QM114" s="39" t="s">
        <v>2627</v>
      </c>
      <c r="QN114" s="39">
        <v>0</v>
      </c>
      <c r="QO114" s="39">
        <v>1</v>
      </c>
      <c r="QP114" s="39">
        <v>0</v>
      </c>
      <c r="QQ114" s="39">
        <v>0</v>
      </c>
      <c r="QR114" s="39">
        <v>0</v>
      </c>
      <c r="QS114" s="39"/>
      <c r="QT114" s="39" t="s">
        <v>1979</v>
      </c>
      <c r="QU114" s="39">
        <v>0</v>
      </c>
      <c r="QV114" s="39">
        <v>0</v>
      </c>
      <c r="QW114" s="39">
        <v>0</v>
      </c>
      <c r="QX114" s="39">
        <v>0</v>
      </c>
      <c r="QY114" s="39">
        <v>0</v>
      </c>
      <c r="QZ114" s="39">
        <v>0</v>
      </c>
      <c r="RA114" s="39">
        <v>1</v>
      </c>
      <c r="RB114" s="39" t="s">
        <v>4878</v>
      </c>
      <c r="RC114" s="39">
        <v>1</v>
      </c>
      <c r="RD114" s="39">
        <v>0</v>
      </c>
      <c r="RE114" s="39">
        <v>0</v>
      </c>
      <c r="RF114" s="39"/>
      <c r="RG114" s="39">
        <v>1</v>
      </c>
      <c r="RH114" s="39">
        <v>1</v>
      </c>
      <c r="RI114" s="39"/>
      <c r="RJ114" s="39">
        <v>0</v>
      </c>
      <c r="RK114" s="39">
        <v>0</v>
      </c>
      <c r="RL114" s="39"/>
      <c r="RM114" s="39">
        <v>0</v>
      </c>
      <c r="RN114" s="39">
        <v>0</v>
      </c>
      <c r="RO114" s="39"/>
      <c r="RP114" s="39">
        <v>0</v>
      </c>
      <c r="RQ114" s="39"/>
      <c r="RR114" s="39" t="s">
        <v>3636</v>
      </c>
      <c r="RS114" s="39">
        <v>1</v>
      </c>
      <c r="RT114" s="39">
        <v>0</v>
      </c>
      <c r="RU114" s="39">
        <v>0</v>
      </c>
      <c r="RV114" s="39">
        <v>0</v>
      </c>
      <c r="RW114" s="39">
        <v>0</v>
      </c>
      <c r="RX114" s="39">
        <v>0</v>
      </c>
      <c r="RY114" s="39">
        <v>0</v>
      </c>
      <c r="RZ114" s="39">
        <v>0</v>
      </c>
      <c r="SA114" s="39">
        <v>0</v>
      </c>
      <c r="SB114" s="39">
        <v>0</v>
      </c>
      <c r="SC114" s="39">
        <v>0</v>
      </c>
      <c r="SD114" s="39">
        <v>0</v>
      </c>
      <c r="SE114" s="39">
        <v>0</v>
      </c>
      <c r="SF114" s="39">
        <v>1</v>
      </c>
      <c r="SG114" s="39" t="s">
        <v>4879</v>
      </c>
      <c r="SH114" s="39" t="s">
        <v>4880</v>
      </c>
      <c r="SI114" s="39" t="s">
        <v>2794</v>
      </c>
      <c r="SJ114" s="39">
        <v>0</v>
      </c>
      <c r="SK114" s="39">
        <v>0</v>
      </c>
      <c r="SL114" s="39">
        <v>0</v>
      </c>
      <c r="SM114" s="39">
        <v>0</v>
      </c>
      <c r="SN114" s="39">
        <v>0</v>
      </c>
      <c r="SO114" s="39">
        <v>0</v>
      </c>
      <c r="SP114" s="39">
        <v>1</v>
      </c>
      <c r="SQ114" s="39">
        <v>0</v>
      </c>
      <c r="SR114" s="39">
        <v>0</v>
      </c>
      <c r="SS114" s="39">
        <v>0</v>
      </c>
      <c r="ST114" s="39"/>
      <c r="SU114" s="39" t="s">
        <v>2447</v>
      </c>
      <c r="SV114" s="39">
        <v>1</v>
      </c>
      <c r="SW114" s="39">
        <v>0</v>
      </c>
      <c r="SX114" s="39">
        <v>0</v>
      </c>
      <c r="SY114" s="39">
        <v>0</v>
      </c>
      <c r="SZ114" s="39">
        <v>0</v>
      </c>
      <c r="TA114" s="39"/>
      <c r="TB114" s="39"/>
      <c r="TC114" s="39"/>
      <c r="TD114" s="39">
        <v>0</v>
      </c>
      <c r="TE114" s="39"/>
      <c r="TF114" s="39" t="s">
        <v>383</v>
      </c>
      <c r="TG114" s="39"/>
      <c r="TH114" s="39" t="s">
        <v>1979</v>
      </c>
      <c r="TI114" s="39">
        <v>0</v>
      </c>
      <c r="TJ114" s="39">
        <v>0</v>
      </c>
      <c r="TK114" s="39">
        <v>0</v>
      </c>
      <c r="TL114" s="39">
        <v>0</v>
      </c>
      <c r="TM114" s="39">
        <v>0</v>
      </c>
      <c r="TN114" s="39">
        <v>0</v>
      </c>
      <c r="TO114" s="39">
        <v>1</v>
      </c>
      <c r="TP114" s="39">
        <v>0</v>
      </c>
      <c r="TQ114" s="39" t="s">
        <v>2538</v>
      </c>
      <c r="TR114" s="39">
        <v>0</v>
      </c>
      <c r="TS114" s="39" t="s">
        <v>383</v>
      </c>
      <c r="TT114" s="39" t="s">
        <v>383</v>
      </c>
      <c r="TU114" s="39" t="s">
        <v>383</v>
      </c>
      <c r="TV114" s="39" t="s">
        <v>383</v>
      </c>
      <c r="TW114" s="39" t="s">
        <v>383</v>
      </c>
      <c r="TX114" s="39" t="s">
        <v>383</v>
      </c>
      <c r="TY114" s="39" t="s">
        <v>383</v>
      </c>
      <c r="TZ114" s="39" t="s">
        <v>383</v>
      </c>
      <c r="UA114" s="39" t="s">
        <v>383</v>
      </c>
      <c r="UB114" s="39" t="s">
        <v>383</v>
      </c>
      <c r="UC114" s="39"/>
      <c r="UD114" s="39">
        <v>0</v>
      </c>
      <c r="UE114" s="39" t="s">
        <v>383</v>
      </c>
      <c r="UF114" s="39" t="s">
        <v>383</v>
      </c>
      <c r="UG114" s="39" t="s">
        <v>383</v>
      </c>
      <c r="UH114" s="39" t="s">
        <v>383</v>
      </c>
      <c r="UI114" s="39" t="s">
        <v>383</v>
      </c>
      <c r="UJ114" s="39" t="s">
        <v>383</v>
      </c>
      <c r="UK114" s="39" t="s">
        <v>383</v>
      </c>
      <c r="UL114" s="39" t="s">
        <v>383</v>
      </c>
      <c r="UM114" s="39" t="s">
        <v>383</v>
      </c>
      <c r="UN114" s="39" t="s">
        <v>383</v>
      </c>
      <c r="UO114" s="39" t="s">
        <v>383</v>
      </c>
      <c r="UP114" s="39" t="s">
        <v>383</v>
      </c>
      <c r="UQ114" s="39" t="s">
        <v>383</v>
      </c>
      <c r="UR114" s="39" t="s">
        <v>383</v>
      </c>
      <c r="US114" s="39" t="s">
        <v>383</v>
      </c>
      <c r="UT114" s="39" t="s">
        <v>383</v>
      </c>
      <c r="UU114" s="39" t="s">
        <v>383</v>
      </c>
      <c r="UV114" s="39" t="s">
        <v>383</v>
      </c>
      <c r="UW114" s="39" t="s">
        <v>383</v>
      </c>
      <c r="UX114" s="39" t="s">
        <v>383</v>
      </c>
      <c r="UY114" s="39" t="s">
        <v>383</v>
      </c>
      <c r="UZ114" s="39" t="s">
        <v>383</v>
      </c>
      <c r="VA114" s="39">
        <v>0</v>
      </c>
      <c r="VB114" s="39" t="s">
        <v>383</v>
      </c>
      <c r="VC114" s="39" t="s">
        <v>383</v>
      </c>
      <c r="VD114" s="39" t="s">
        <v>383</v>
      </c>
      <c r="VE114" s="39" t="s">
        <v>383</v>
      </c>
      <c r="VF114" s="39" t="s">
        <v>383</v>
      </c>
      <c r="VG114" s="39" t="s">
        <v>383</v>
      </c>
      <c r="VH114" s="39"/>
      <c r="VI114" s="39" t="s">
        <v>383</v>
      </c>
      <c r="VJ114" s="39" t="s">
        <v>383</v>
      </c>
      <c r="VK114" s="39" t="s">
        <v>383</v>
      </c>
      <c r="VL114" s="39" t="s">
        <v>383</v>
      </c>
      <c r="VM114" s="39" t="s">
        <v>383</v>
      </c>
      <c r="VN114" s="39" t="s">
        <v>383</v>
      </c>
      <c r="VO114" s="39" t="s">
        <v>383</v>
      </c>
      <c r="VP114" s="39"/>
      <c r="VQ114" s="39" t="s">
        <v>383</v>
      </c>
      <c r="VR114" s="39" t="s">
        <v>383</v>
      </c>
      <c r="VS114" s="39" t="s">
        <v>383</v>
      </c>
      <c r="VT114" s="39" t="s">
        <v>383</v>
      </c>
      <c r="VU114" s="39" t="s">
        <v>383</v>
      </c>
      <c r="VV114" s="39" t="s">
        <v>383</v>
      </c>
      <c r="VW114" s="39" t="s">
        <v>383</v>
      </c>
      <c r="VX114" s="39" t="s">
        <v>383</v>
      </c>
      <c r="VY114" s="39" t="s">
        <v>383</v>
      </c>
      <c r="VZ114" s="39" t="s">
        <v>383</v>
      </c>
      <c r="WA114" s="39" t="s">
        <v>383</v>
      </c>
      <c r="WB114" s="39" t="s">
        <v>383</v>
      </c>
      <c r="WC114" s="39" t="s">
        <v>383</v>
      </c>
      <c r="WD114" s="39" t="s">
        <v>383</v>
      </c>
      <c r="WE114" s="39" t="s">
        <v>383</v>
      </c>
      <c r="WF114" s="39" t="s">
        <v>383</v>
      </c>
      <c r="WG114" s="39" t="s">
        <v>383</v>
      </c>
      <c r="WH114" s="39" t="s">
        <v>383</v>
      </c>
      <c r="WI114" s="39" t="s">
        <v>383</v>
      </c>
      <c r="WJ114" s="39" t="s">
        <v>383</v>
      </c>
      <c r="WK114" s="39" t="s">
        <v>383</v>
      </c>
      <c r="WL114" s="39"/>
      <c r="WM114" s="39"/>
      <c r="WN114" s="39"/>
      <c r="WO114" s="39">
        <v>0</v>
      </c>
      <c r="WP114" s="39" t="s">
        <v>383</v>
      </c>
      <c r="WQ114" s="39" t="s">
        <v>383</v>
      </c>
      <c r="WR114" s="39" t="s">
        <v>383</v>
      </c>
      <c r="WS114" s="39" t="s">
        <v>383</v>
      </c>
      <c r="WT114" s="39" t="s">
        <v>383</v>
      </c>
      <c r="WU114" s="39" t="s">
        <v>383</v>
      </c>
      <c r="WV114" s="39" t="s">
        <v>383</v>
      </c>
      <c r="WW114" s="39" t="s">
        <v>383</v>
      </c>
      <c r="WX114" s="39" t="s">
        <v>383</v>
      </c>
      <c r="WY114" s="39" t="s">
        <v>383</v>
      </c>
      <c r="WZ114" s="39" t="s">
        <v>383</v>
      </c>
      <c r="XA114" s="39" t="s">
        <v>383</v>
      </c>
      <c r="XB114" s="39" t="s">
        <v>383</v>
      </c>
      <c r="XC114" s="39" t="s">
        <v>383</v>
      </c>
      <c r="XD114" s="39" t="s">
        <v>383</v>
      </c>
      <c r="XE114" s="39"/>
      <c r="XF114" s="39">
        <v>0</v>
      </c>
      <c r="XG114" s="39" t="s">
        <v>2447</v>
      </c>
      <c r="XH114" s="39">
        <v>1</v>
      </c>
      <c r="XI114" s="39">
        <v>0</v>
      </c>
      <c r="XJ114" s="39">
        <v>0</v>
      </c>
      <c r="XK114" s="39">
        <v>0</v>
      </c>
      <c r="XL114" s="39">
        <v>0</v>
      </c>
      <c r="XM114" s="39"/>
      <c r="XN114" s="39"/>
      <c r="XO114" s="57" t="e">
        <f>SUM(XF114+WO114+VA114+UD114+TR114+TD114+#REF!)</f>
        <v>#REF!</v>
      </c>
      <c r="XP114" s="57">
        <v>1</v>
      </c>
      <c r="XQ114" s="56">
        <v>0</v>
      </c>
    </row>
    <row r="115" spans="1:641" ht="15" customHeight="1" x14ac:dyDescent="0.2">
      <c r="QE115" s="57">
        <f>SUM(QE3:QE114)</f>
        <v>80</v>
      </c>
      <c r="WO115" s="39"/>
    </row>
    <row r="116" spans="1:641" ht="15" customHeight="1" x14ac:dyDescent="0.2">
      <c r="WO116" s="39"/>
    </row>
    <row r="117" spans="1:641" ht="15" customHeight="1" x14ac:dyDescent="0.2">
      <c r="WO117" s="39"/>
    </row>
    <row r="118" spans="1:641" ht="15" customHeight="1" x14ac:dyDescent="0.2">
      <c r="WO118" s="39"/>
    </row>
  </sheetData>
  <conditionalFormatting sqref="I1:J1048576">
    <cfRule type="containsText" dxfId="0" priority="1" operator="containsText" text="&quot;&quot;">
      <formula>NOT(ISERROR(SEARCH("""""",I1)))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501C0-FF53-3946-A54C-1A4576DEF514}">
  <sheetPr>
    <outlinePr summaryBelow="0" summaryRight="0"/>
  </sheetPr>
  <dimension ref="A1:E1183"/>
  <sheetViews>
    <sheetView topLeftCell="C1" workbookViewId="0">
      <pane ySplit="1" topLeftCell="A2" activePane="bottomLeft" state="frozen"/>
      <selection pane="bottomLeft" activeCell="A163" sqref="A163"/>
    </sheetView>
  </sheetViews>
  <sheetFormatPr baseColWidth="10" defaultColWidth="14.5" defaultRowHeight="15.75" customHeight="1" x14ac:dyDescent="0.15"/>
  <cols>
    <col min="1" max="2" width="14.5" style="4"/>
    <col min="3" max="3" width="20.5" style="4" customWidth="1"/>
    <col min="4" max="16384" width="14.5" style="4"/>
  </cols>
  <sheetData>
    <row r="1" spans="1:5" ht="15" x14ac:dyDescent="0.2">
      <c r="A1" s="1" t="s">
        <v>0</v>
      </c>
      <c r="B1" s="2" t="s">
        <v>1</v>
      </c>
      <c r="C1" s="3" t="s">
        <v>2</v>
      </c>
      <c r="D1" s="3" t="s">
        <v>3</v>
      </c>
    </row>
    <row r="2" spans="1:5" ht="15" x14ac:dyDescent="0.2">
      <c r="A2" s="1" t="s">
        <v>4</v>
      </c>
      <c r="B2" s="5" t="s">
        <v>5</v>
      </c>
      <c r="C2" s="6" t="s">
        <v>6</v>
      </c>
      <c r="D2" s="6" t="s">
        <v>7</v>
      </c>
    </row>
    <row r="3" spans="1:5" ht="15" x14ac:dyDescent="0.2">
      <c r="A3" s="7" t="s">
        <v>8</v>
      </c>
      <c r="B3" s="5"/>
    </row>
    <row r="4" spans="1:5" ht="15" x14ac:dyDescent="0.2">
      <c r="A4" s="1"/>
      <c r="B4" s="5"/>
    </row>
    <row r="5" spans="1:5" ht="15" x14ac:dyDescent="0.2">
      <c r="A5" s="8">
        <v>1</v>
      </c>
      <c r="B5" s="5">
        <v>2</v>
      </c>
      <c r="C5" s="4">
        <v>3</v>
      </c>
      <c r="D5" s="4">
        <v>4</v>
      </c>
    </row>
    <row r="6" spans="1:5" ht="15" x14ac:dyDescent="0.2">
      <c r="A6" s="8" t="s">
        <v>9</v>
      </c>
      <c r="B6" s="5" t="s">
        <v>10</v>
      </c>
      <c r="C6" s="9" t="s">
        <v>11</v>
      </c>
      <c r="D6" s="6">
        <v>19.7</v>
      </c>
      <c r="E6" s="6"/>
    </row>
    <row r="7" spans="1:5" ht="15" x14ac:dyDescent="0.2">
      <c r="A7" s="8" t="s">
        <v>12</v>
      </c>
      <c r="B7" s="5" t="s">
        <v>10</v>
      </c>
      <c r="C7" s="6">
        <v>300</v>
      </c>
      <c r="D7" s="6">
        <v>36.700000000000003</v>
      </c>
    </row>
    <row r="8" spans="1:5" ht="15" x14ac:dyDescent="0.2">
      <c r="A8" s="8" t="s">
        <v>13</v>
      </c>
      <c r="B8" s="5" t="s">
        <v>10</v>
      </c>
      <c r="C8" s="9" t="s">
        <v>11</v>
      </c>
      <c r="D8" s="6">
        <v>10.1</v>
      </c>
    </row>
    <row r="9" spans="1:5" ht="15" x14ac:dyDescent="0.2">
      <c r="A9" s="8" t="s">
        <v>14</v>
      </c>
      <c r="B9" s="5" t="s">
        <v>10</v>
      </c>
      <c r="C9" s="9" t="s">
        <v>11</v>
      </c>
      <c r="D9" s="6">
        <v>47.8</v>
      </c>
    </row>
    <row r="10" spans="1:5" ht="15" x14ac:dyDescent="0.2">
      <c r="A10" s="8" t="s">
        <v>15</v>
      </c>
      <c r="B10" s="5" t="s">
        <v>10</v>
      </c>
      <c r="C10" s="9" t="s">
        <v>11</v>
      </c>
      <c r="D10" s="6">
        <v>38.200000000000003</v>
      </c>
    </row>
    <row r="11" spans="1:5" ht="15" x14ac:dyDescent="0.2">
      <c r="A11" s="8" t="s">
        <v>16</v>
      </c>
      <c r="B11" s="10"/>
      <c r="D11" s="6">
        <v>103.5</v>
      </c>
    </row>
    <row r="12" spans="1:5" ht="15" x14ac:dyDescent="0.2">
      <c r="A12" s="8" t="s">
        <v>17</v>
      </c>
      <c r="B12" s="10" t="s">
        <v>10</v>
      </c>
      <c r="D12" s="6">
        <v>20.2</v>
      </c>
    </row>
    <row r="13" spans="1:5" ht="15" x14ac:dyDescent="0.2">
      <c r="A13" s="8" t="s">
        <v>18</v>
      </c>
      <c r="B13" s="10"/>
      <c r="D13" s="6">
        <v>17.7</v>
      </c>
    </row>
    <row r="14" spans="1:5" ht="15" x14ac:dyDescent="0.2">
      <c r="A14" s="8" t="s">
        <v>19</v>
      </c>
      <c r="B14" s="5" t="s">
        <v>10</v>
      </c>
      <c r="C14" s="9" t="s">
        <v>11</v>
      </c>
      <c r="D14" s="6">
        <v>18.7</v>
      </c>
    </row>
    <row r="15" spans="1:5" ht="15" x14ac:dyDescent="0.2">
      <c r="A15" s="8" t="s">
        <v>20</v>
      </c>
      <c r="B15" s="5" t="s">
        <v>10</v>
      </c>
      <c r="C15" s="6">
        <v>250</v>
      </c>
      <c r="D15" s="6">
        <v>15.8</v>
      </c>
    </row>
    <row r="16" spans="1:5" ht="15" x14ac:dyDescent="0.2">
      <c r="A16" s="8" t="s">
        <v>21</v>
      </c>
      <c r="B16" s="5" t="s">
        <v>10</v>
      </c>
      <c r="C16" s="9" t="s">
        <v>11</v>
      </c>
      <c r="D16" s="6">
        <v>12.9</v>
      </c>
    </row>
    <row r="17" spans="1:4" ht="15" x14ac:dyDescent="0.2">
      <c r="A17" s="11" t="s">
        <v>22</v>
      </c>
      <c r="B17" s="10" t="s">
        <v>10</v>
      </c>
      <c r="C17" s="9" t="s">
        <v>11</v>
      </c>
      <c r="D17" s="6">
        <v>25.8</v>
      </c>
    </row>
    <row r="18" spans="1:4" ht="15" x14ac:dyDescent="0.2">
      <c r="A18" s="8" t="s">
        <v>23</v>
      </c>
      <c r="B18" s="10" t="s">
        <v>10</v>
      </c>
      <c r="C18" s="9" t="s">
        <v>11</v>
      </c>
      <c r="D18" s="6">
        <v>17.5</v>
      </c>
    </row>
    <row r="19" spans="1:4" ht="15" x14ac:dyDescent="0.2">
      <c r="A19" s="8" t="s">
        <v>24</v>
      </c>
      <c r="B19" s="5" t="s">
        <v>10</v>
      </c>
      <c r="C19" s="9" t="s">
        <v>11</v>
      </c>
      <c r="D19" s="6">
        <v>8.4</v>
      </c>
    </row>
    <row r="20" spans="1:4" ht="15" x14ac:dyDescent="0.2">
      <c r="A20" s="5" t="s">
        <v>25</v>
      </c>
      <c r="B20" s="5" t="s">
        <v>10</v>
      </c>
      <c r="C20" s="6">
        <v>200</v>
      </c>
      <c r="D20" s="6">
        <v>-128.9</v>
      </c>
    </row>
    <row r="21" spans="1:4" ht="15" x14ac:dyDescent="0.2">
      <c r="A21" s="12" t="s">
        <v>26</v>
      </c>
      <c r="B21" s="8" t="s">
        <v>10</v>
      </c>
      <c r="C21" s="9" t="s">
        <v>11</v>
      </c>
    </row>
    <row r="22" spans="1:4" ht="15" x14ac:dyDescent="0.2">
      <c r="A22" s="8" t="s">
        <v>27</v>
      </c>
      <c r="B22" s="10"/>
    </row>
    <row r="23" spans="1:4" ht="15" x14ac:dyDescent="0.2">
      <c r="A23" s="8" t="s">
        <v>28</v>
      </c>
      <c r="B23" s="10"/>
    </row>
    <row r="24" spans="1:4" ht="15" x14ac:dyDescent="0.2">
      <c r="A24" s="8" t="s">
        <v>1348</v>
      </c>
      <c r="B24" s="10" t="s">
        <v>10</v>
      </c>
      <c r="C24" s="9" t="s">
        <v>11</v>
      </c>
    </row>
    <row r="25" spans="1:4" ht="15" x14ac:dyDescent="0.2">
      <c r="A25" s="8" t="s">
        <v>1351</v>
      </c>
      <c r="B25" s="10" t="s">
        <v>10</v>
      </c>
      <c r="C25" s="9" t="s">
        <v>11</v>
      </c>
      <c r="D25" s="6">
        <v>20.100000000000001</v>
      </c>
    </row>
    <row r="26" spans="1:4" ht="15" x14ac:dyDescent="0.2">
      <c r="A26" s="8" t="s">
        <v>31</v>
      </c>
      <c r="B26" s="5" t="s">
        <v>10</v>
      </c>
      <c r="C26" s="6">
        <v>250</v>
      </c>
      <c r="D26" s="6">
        <v>67.8</v>
      </c>
    </row>
    <row r="27" spans="1:4" ht="15" x14ac:dyDescent="0.2">
      <c r="A27" s="8" t="s">
        <v>32</v>
      </c>
      <c r="B27" s="5" t="s">
        <v>10</v>
      </c>
      <c r="C27" s="6">
        <v>200</v>
      </c>
    </row>
    <row r="28" spans="1:4" ht="15" x14ac:dyDescent="0.2">
      <c r="A28" s="8" t="s">
        <v>33</v>
      </c>
      <c r="B28" s="10" t="s">
        <v>10</v>
      </c>
      <c r="C28" s="9" t="s">
        <v>11</v>
      </c>
    </row>
    <row r="29" spans="1:4" ht="15" x14ac:dyDescent="0.2">
      <c r="A29" s="8" t="s">
        <v>34</v>
      </c>
      <c r="B29" s="5" t="s">
        <v>10</v>
      </c>
      <c r="C29" s="9" t="s">
        <v>11</v>
      </c>
    </row>
    <row r="30" spans="1:4" ht="15" x14ac:dyDescent="0.2">
      <c r="A30" s="8" t="s">
        <v>35</v>
      </c>
      <c r="B30" s="5" t="s">
        <v>10</v>
      </c>
      <c r="C30" s="9" t="s">
        <v>11</v>
      </c>
    </row>
    <row r="31" spans="1:4" ht="15" x14ac:dyDescent="0.2">
      <c r="A31" s="8" t="s">
        <v>36</v>
      </c>
      <c r="B31" s="5" t="s">
        <v>10</v>
      </c>
      <c r="C31" s="9" t="s">
        <v>11</v>
      </c>
    </row>
    <row r="32" spans="1:4" ht="15" x14ac:dyDescent="0.2">
      <c r="A32" s="5" t="s">
        <v>37</v>
      </c>
      <c r="B32" s="5" t="s">
        <v>10</v>
      </c>
      <c r="C32" s="9" t="s">
        <v>11</v>
      </c>
      <c r="D32" s="6">
        <v>23</v>
      </c>
    </row>
    <row r="33" spans="1:4" ht="15" x14ac:dyDescent="0.2">
      <c r="A33" s="13" t="s">
        <v>38</v>
      </c>
      <c r="B33" s="5" t="s">
        <v>10</v>
      </c>
      <c r="C33" s="9" t="s">
        <v>11</v>
      </c>
    </row>
    <row r="34" spans="1:4" ht="15" x14ac:dyDescent="0.2">
      <c r="A34" s="8" t="s">
        <v>39</v>
      </c>
      <c r="B34" s="5" t="s">
        <v>10</v>
      </c>
      <c r="C34" s="6">
        <v>300</v>
      </c>
    </row>
    <row r="35" spans="1:4" ht="15" x14ac:dyDescent="0.2">
      <c r="A35" s="8" t="s">
        <v>40</v>
      </c>
      <c r="B35" s="5" t="s">
        <v>10</v>
      </c>
      <c r="C35" s="6">
        <v>300</v>
      </c>
    </row>
    <row r="36" spans="1:4" ht="15" x14ac:dyDescent="0.2">
      <c r="A36" s="8" t="s">
        <v>41</v>
      </c>
      <c r="B36" s="5" t="s">
        <v>10</v>
      </c>
      <c r="C36" s="9" t="s">
        <v>11</v>
      </c>
    </row>
    <row r="37" spans="1:4" ht="15" x14ac:dyDescent="0.2">
      <c r="A37" s="8" t="s">
        <v>42</v>
      </c>
      <c r="B37" s="10" t="s">
        <v>10</v>
      </c>
      <c r="C37" s="9" t="s">
        <v>11</v>
      </c>
    </row>
    <row r="38" spans="1:4" ht="15" x14ac:dyDescent="0.2">
      <c r="A38" s="5" t="s">
        <v>43</v>
      </c>
      <c r="B38" s="5" t="s">
        <v>10</v>
      </c>
      <c r="C38" s="6">
        <v>250</v>
      </c>
    </row>
    <row r="39" spans="1:4" ht="15" x14ac:dyDescent="0.2">
      <c r="A39" s="13" t="s">
        <v>44</v>
      </c>
      <c r="B39" s="10"/>
    </row>
    <row r="40" spans="1:4" ht="15" x14ac:dyDescent="0.2">
      <c r="A40" s="8" t="s">
        <v>45</v>
      </c>
      <c r="B40" s="5" t="s">
        <v>10</v>
      </c>
      <c r="C40" s="6">
        <v>300</v>
      </c>
    </row>
    <row r="41" spans="1:4" ht="15" x14ac:dyDescent="0.2">
      <c r="A41" s="8" t="s">
        <v>46</v>
      </c>
      <c r="B41" s="10"/>
    </row>
    <row r="42" spans="1:4" ht="15" x14ac:dyDescent="0.2">
      <c r="A42" s="11" t="s">
        <v>47</v>
      </c>
      <c r="B42" s="10"/>
      <c r="D42" s="6">
        <v>52.9</v>
      </c>
    </row>
    <row r="43" spans="1:4" ht="15" x14ac:dyDescent="0.2">
      <c r="A43" s="8" t="s">
        <v>48</v>
      </c>
      <c r="B43" s="5" t="s">
        <v>10</v>
      </c>
      <c r="C43" s="6">
        <v>250</v>
      </c>
    </row>
    <row r="44" spans="1:4" ht="15" x14ac:dyDescent="0.2">
      <c r="A44" s="5" t="s">
        <v>49</v>
      </c>
      <c r="B44" s="14" t="s">
        <v>10</v>
      </c>
      <c r="C44" s="9" t="s">
        <v>11</v>
      </c>
    </row>
    <row r="45" spans="1:4" ht="15" x14ac:dyDescent="0.2">
      <c r="A45" s="13" t="s">
        <v>50</v>
      </c>
      <c r="B45" s="10"/>
    </row>
    <row r="46" spans="1:4" ht="15" x14ac:dyDescent="0.2">
      <c r="A46" s="8" t="s">
        <v>51</v>
      </c>
      <c r="B46" s="5" t="s">
        <v>10</v>
      </c>
      <c r="C46" s="6">
        <v>300</v>
      </c>
    </row>
    <row r="47" spans="1:4" ht="15" x14ac:dyDescent="0.2">
      <c r="A47" s="8" t="s">
        <v>52</v>
      </c>
      <c r="B47" s="5" t="s">
        <v>10</v>
      </c>
      <c r="C47" s="6">
        <v>300</v>
      </c>
    </row>
    <row r="48" spans="1:4" ht="15" x14ac:dyDescent="0.2">
      <c r="A48" s="8" t="s">
        <v>53</v>
      </c>
      <c r="B48" s="10"/>
    </row>
    <row r="49" spans="1:4" ht="15" x14ac:dyDescent="0.2">
      <c r="A49" s="8" t="s">
        <v>54</v>
      </c>
      <c r="B49" s="5" t="s">
        <v>10</v>
      </c>
      <c r="C49" s="6">
        <v>300</v>
      </c>
    </row>
    <row r="50" spans="1:4" ht="15" x14ac:dyDescent="0.2">
      <c r="A50" s="8" t="s">
        <v>55</v>
      </c>
      <c r="B50" s="10"/>
    </row>
    <row r="51" spans="1:4" ht="15" x14ac:dyDescent="0.2">
      <c r="A51" s="8" t="s">
        <v>56</v>
      </c>
      <c r="B51" s="5" t="s">
        <v>10</v>
      </c>
      <c r="C51" s="6">
        <v>300</v>
      </c>
      <c r="D51" s="6">
        <v>25.9</v>
      </c>
    </row>
    <row r="52" spans="1:4" ht="15" x14ac:dyDescent="0.2">
      <c r="A52" s="11" t="s">
        <v>57</v>
      </c>
      <c r="B52" s="10"/>
      <c r="D52" s="6">
        <v>8.9</v>
      </c>
    </row>
    <row r="53" spans="1:4" ht="15" x14ac:dyDescent="0.2">
      <c r="A53" s="8" t="s">
        <v>58</v>
      </c>
      <c r="B53" s="10"/>
      <c r="D53" s="6">
        <v>15.2</v>
      </c>
    </row>
    <row r="54" spans="1:4" ht="15" x14ac:dyDescent="0.2">
      <c r="A54" s="8" t="s">
        <v>59</v>
      </c>
      <c r="B54" s="14"/>
      <c r="D54" s="6">
        <v>9.1</v>
      </c>
    </row>
    <row r="55" spans="1:4" ht="15" x14ac:dyDescent="0.2">
      <c r="A55" s="8" t="s">
        <v>60</v>
      </c>
      <c r="B55" s="11" t="s">
        <v>61</v>
      </c>
      <c r="C55" s="9" t="s">
        <v>11</v>
      </c>
    </row>
    <row r="56" spans="1:4" ht="15" x14ac:dyDescent="0.2">
      <c r="A56" s="8" t="s">
        <v>62</v>
      </c>
      <c r="B56" s="8" t="s">
        <v>10</v>
      </c>
      <c r="C56" s="6">
        <v>300</v>
      </c>
      <c r="D56" s="6">
        <v>34.700000000000003</v>
      </c>
    </row>
    <row r="57" spans="1:4" ht="15" x14ac:dyDescent="0.2">
      <c r="A57" s="8" t="s">
        <v>63</v>
      </c>
      <c r="B57" s="5" t="s">
        <v>10</v>
      </c>
      <c r="C57" s="9" t="s">
        <v>11</v>
      </c>
      <c r="D57" s="6">
        <v>64.599999999999994</v>
      </c>
    </row>
    <row r="58" spans="1:4" ht="15" x14ac:dyDescent="0.2">
      <c r="A58" s="8" t="s">
        <v>64</v>
      </c>
      <c r="B58" s="5" t="s">
        <v>10</v>
      </c>
      <c r="C58" s="6">
        <v>300</v>
      </c>
      <c r="D58" s="6">
        <v>25.4</v>
      </c>
    </row>
    <row r="59" spans="1:4" ht="15" x14ac:dyDescent="0.2">
      <c r="A59" s="8" t="s">
        <v>65</v>
      </c>
      <c r="B59" s="5" t="s">
        <v>10</v>
      </c>
      <c r="C59" s="6">
        <v>300</v>
      </c>
      <c r="D59" s="6">
        <v>32.4</v>
      </c>
    </row>
    <row r="60" spans="1:4" ht="15" x14ac:dyDescent="0.2">
      <c r="A60" s="8" t="s">
        <v>66</v>
      </c>
      <c r="B60" s="5" t="s">
        <v>10</v>
      </c>
      <c r="C60" s="6">
        <v>300</v>
      </c>
      <c r="D60" s="6">
        <v>76.8</v>
      </c>
    </row>
    <row r="61" spans="1:4" ht="15" x14ac:dyDescent="0.2">
      <c r="A61" s="5" t="s">
        <v>67</v>
      </c>
      <c r="B61" s="10" t="s">
        <v>10</v>
      </c>
      <c r="C61" s="9" t="s">
        <v>11</v>
      </c>
      <c r="D61" s="6">
        <v>18.8</v>
      </c>
    </row>
    <row r="62" spans="1:4" ht="15" x14ac:dyDescent="0.2">
      <c r="A62" s="12" t="s">
        <v>68</v>
      </c>
      <c r="B62" s="5" t="s">
        <v>10</v>
      </c>
      <c r="C62" s="9" t="s">
        <v>11</v>
      </c>
      <c r="D62" s="6">
        <v>126.9</v>
      </c>
    </row>
    <row r="63" spans="1:4" ht="15" x14ac:dyDescent="0.2">
      <c r="A63" s="8" t="s">
        <v>69</v>
      </c>
      <c r="B63" s="5" t="s">
        <v>10</v>
      </c>
      <c r="C63" s="9" t="s">
        <v>11</v>
      </c>
      <c r="D63" s="6">
        <v>193.8</v>
      </c>
    </row>
    <row r="64" spans="1:4" ht="15" x14ac:dyDescent="0.2">
      <c r="A64" s="8" t="s">
        <v>70</v>
      </c>
      <c r="B64" s="10"/>
      <c r="D64" s="6">
        <v>56.9</v>
      </c>
    </row>
    <row r="65" spans="1:4" ht="15" x14ac:dyDescent="0.2">
      <c r="A65" s="8" t="s">
        <v>71</v>
      </c>
      <c r="B65" s="10"/>
      <c r="D65" s="6">
        <v>17.600000000000001</v>
      </c>
    </row>
    <row r="66" spans="1:4" ht="15" x14ac:dyDescent="0.2">
      <c r="A66" s="5" t="s">
        <v>72</v>
      </c>
      <c r="B66" s="5" t="s">
        <v>10</v>
      </c>
      <c r="C66" s="6">
        <v>250</v>
      </c>
    </row>
    <row r="67" spans="1:4" ht="15" x14ac:dyDescent="0.2">
      <c r="A67" s="12" t="s">
        <v>73</v>
      </c>
      <c r="B67" s="10"/>
    </row>
    <row r="68" spans="1:4" ht="15" x14ac:dyDescent="0.2">
      <c r="A68" s="8" t="s">
        <v>74</v>
      </c>
      <c r="B68" s="10" t="s">
        <v>10</v>
      </c>
      <c r="C68" s="9" t="s">
        <v>11</v>
      </c>
      <c r="D68" s="6">
        <v>73.400000000000006</v>
      </c>
    </row>
    <row r="69" spans="1:4" ht="15" x14ac:dyDescent="0.2">
      <c r="A69" s="8" t="s">
        <v>75</v>
      </c>
      <c r="B69" s="10" t="s">
        <v>10</v>
      </c>
      <c r="C69" s="9" t="s">
        <v>11</v>
      </c>
      <c r="D69" s="6">
        <v>95</v>
      </c>
    </row>
    <row r="70" spans="1:4" ht="15" x14ac:dyDescent="0.2">
      <c r="A70" s="8" t="s">
        <v>76</v>
      </c>
      <c r="B70" s="5" t="s">
        <v>10</v>
      </c>
      <c r="C70" s="6">
        <v>300</v>
      </c>
      <c r="D70" s="6">
        <v>174.9</v>
      </c>
    </row>
    <row r="71" spans="1:4" ht="15" x14ac:dyDescent="0.2">
      <c r="A71" s="8" t="s">
        <v>77</v>
      </c>
      <c r="B71" s="5" t="s">
        <v>10</v>
      </c>
      <c r="C71" s="9" t="s">
        <v>11</v>
      </c>
      <c r="D71" s="6" t="s">
        <v>78</v>
      </c>
    </row>
    <row r="72" spans="1:4" ht="15" x14ac:dyDescent="0.2">
      <c r="A72" s="8" t="s">
        <v>79</v>
      </c>
      <c r="B72" s="5" t="s">
        <v>10</v>
      </c>
      <c r="C72" s="6">
        <v>250</v>
      </c>
      <c r="D72" s="6">
        <v>138.19999999999999</v>
      </c>
    </row>
    <row r="73" spans="1:4" ht="15" x14ac:dyDescent="0.2">
      <c r="A73" s="8" t="s">
        <v>80</v>
      </c>
      <c r="B73" s="5" t="s">
        <v>10</v>
      </c>
      <c r="C73" s="9" t="s">
        <v>11</v>
      </c>
    </row>
    <row r="74" spans="1:4" ht="15" x14ac:dyDescent="0.2">
      <c r="A74" s="8" t="s">
        <v>81</v>
      </c>
      <c r="B74" s="5" t="s">
        <v>10</v>
      </c>
      <c r="C74" s="6">
        <v>250</v>
      </c>
      <c r="D74" s="6">
        <v>12.6</v>
      </c>
    </row>
    <row r="75" spans="1:4" ht="15" x14ac:dyDescent="0.2">
      <c r="A75" s="8" t="s">
        <v>82</v>
      </c>
      <c r="B75" s="5" t="s">
        <v>10</v>
      </c>
      <c r="C75" s="6">
        <v>250</v>
      </c>
      <c r="D75" s="6">
        <v>31.8</v>
      </c>
    </row>
    <row r="76" spans="1:4" ht="15" x14ac:dyDescent="0.2">
      <c r="A76" s="8" t="s">
        <v>83</v>
      </c>
      <c r="B76" s="5" t="s">
        <v>10</v>
      </c>
      <c r="C76" s="9" t="s">
        <v>11</v>
      </c>
      <c r="D76" s="6">
        <v>15.3</v>
      </c>
    </row>
    <row r="77" spans="1:4" ht="15" x14ac:dyDescent="0.2">
      <c r="A77" s="8" t="s">
        <v>84</v>
      </c>
      <c r="B77" s="5" t="s">
        <v>10</v>
      </c>
      <c r="C77" s="9" t="s">
        <v>11</v>
      </c>
      <c r="D77" s="6">
        <v>7.1</v>
      </c>
    </row>
    <row r="78" spans="1:4" ht="15" x14ac:dyDescent="0.2">
      <c r="A78" s="8" t="s">
        <v>85</v>
      </c>
      <c r="B78" s="10" t="s">
        <v>10</v>
      </c>
      <c r="C78" s="9" t="s">
        <v>11</v>
      </c>
      <c r="D78" s="6">
        <v>69.599999999999994</v>
      </c>
    </row>
    <row r="79" spans="1:4" ht="15" x14ac:dyDescent="0.2">
      <c r="A79" s="8" t="s">
        <v>86</v>
      </c>
      <c r="B79" s="10"/>
      <c r="D79" s="6">
        <v>16</v>
      </c>
    </row>
    <row r="80" spans="1:4" ht="15" x14ac:dyDescent="0.2">
      <c r="A80" s="8" t="s">
        <v>87</v>
      </c>
      <c r="B80" s="5" t="s">
        <v>10</v>
      </c>
      <c r="C80" s="9" t="s">
        <v>11</v>
      </c>
      <c r="D80" s="6"/>
    </row>
    <row r="81" spans="1:4" ht="15" x14ac:dyDescent="0.2">
      <c r="A81" s="8" t="s">
        <v>88</v>
      </c>
      <c r="B81" s="5" t="s">
        <v>10</v>
      </c>
      <c r="C81" s="6">
        <v>300</v>
      </c>
      <c r="D81" s="6">
        <v>78.5</v>
      </c>
    </row>
    <row r="82" spans="1:4" ht="15" x14ac:dyDescent="0.2">
      <c r="A82" s="8" t="s">
        <v>89</v>
      </c>
      <c r="B82" s="10"/>
      <c r="D82" s="6">
        <v>78.7</v>
      </c>
    </row>
    <row r="83" spans="1:4" ht="15" x14ac:dyDescent="0.2">
      <c r="A83" s="8" t="s">
        <v>90</v>
      </c>
      <c r="B83" s="8" t="s">
        <v>10</v>
      </c>
      <c r="C83" s="6">
        <v>250</v>
      </c>
    </row>
    <row r="84" spans="1:4" ht="15" x14ac:dyDescent="0.2">
      <c r="A84" s="8" t="s">
        <v>91</v>
      </c>
      <c r="B84" s="5" t="s">
        <v>10</v>
      </c>
      <c r="C84" s="6">
        <v>300</v>
      </c>
    </row>
    <row r="85" spans="1:4" ht="15" x14ac:dyDescent="0.2">
      <c r="A85" s="8" t="s">
        <v>92</v>
      </c>
      <c r="B85" s="5" t="s">
        <v>10</v>
      </c>
      <c r="C85" s="9" t="s">
        <v>11</v>
      </c>
    </row>
    <row r="86" spans="1:4" ht="15" x14ac:dyDescent="0.2">
      <c r="A86" s="8" t="s">
        <v>93</v>
      </c>
      <c r="B86" s="5" t="s">
        <v>10</v>
      </c>
      <c r="C86" s="9" t="s">
        <v>11</v>
      </c>
    </row>
    <row r="87" spans="1:4" ht="15" x14ac:dyDescent="0.2">
      <c r="A87" s="8" t="s">
        <v>94</v>
      </c>
      <c r="B87" s="10"/>
    </row>
    <row r="88" spans="1:4" ht="15" x14ac:dyDescent="0.2">
      <c r="A88" s="8" t="s">
        <v>95</v>
      </c>
      <c r="B88" s="5" t="s">
        <v>10</v>
      </c>
      <c r="C88" s="6">
        <v>250</v>
      </c>
    </row>
    <row r="89" spans="1:4" ht="15" x14ac:dyDescent="0.2">
      <c r="A89" s="8" t="s">
        <v>96</v>
      </c>
      <c r="B89" s="15" t="s">
        <v>61</v>
      </c>
      <c r="C89" s="9" t="s">
        <v>11</v>
      </c>
    </row>
    <row r="90" spans="1:4" ht="15" x14ac:dyDescent="0.2">
      <c r="A90" s="8" t="s">
        <v>97</v>
      </c>
      <c r="B90" s="15" t="s">
        <v>98</v>
      </c>
      <c r="C90" s="9" t="s">
        <v>11</v>
      </c>
    </row>
    <row r="91" spans="1:4" ht="15" x14ac:dyDescent="0.2">
      <c r="A91" s="8" t="s">
        <v>99</v>
      </c>
      <c r="B91" s="5" t="s">
        <v>10</v>
      </c>
      <c r="C91" s="9" t="s">
        <v>11</v>
      </c>
    </row>
    <row r="92" spans="1:4" ht="15" x14ac:dyDescent="0.2">
      <c r="A92" s="8" t="s">
        <v>100</v>
      </c>
      <c r="B92" s="5" t="s">
        <v>10</v>
      </c>
      <c r="C92" s="6">
        <v>300</v>
      </c>
      <c r="D92" s="6">
        <v>91.9</v>
      </c>
    </row>
    <row r="93" spans="1:4" ht="15" x14ac:dyDescent="0.2">
      <c r="A93" s="8" t="s">
        <v>101</v>
      </c>
      <c r="B93" s="5" t="s">
        <v>10</v>
      </c>
      <c r="C93" s="6">
        <v>300</v>
      </c>
      <c r="D93" s="6">
        <v>17.5</v>
      </c>
    </row>
    <row r="94" spans="1:4" ht="15" x14ac:dyDescent="0.2">
      <c r="A94" s="8" t="s">
        <v>102</v>
      </c>
      <c r="B94" s="5" t="s">
        <v>10</v>
      </c>
      <c r="C94" s="6">
        <v>300</v>
      </c>
    </row>
    <row r="95" spans="1:4" ht="15" x14ac:dyDescent="0.2">
      <c r="A95" s="8" t="s">
        <v>103</v>
      </c>
      <c r="B95" s="5" t="s">
        <v>10</v>
      </c>
      <c r="C95" s="6">
        <v>300</v>
      </c>
    </row>
    <row r="96" spans="1:4" ht="15" x14ac:dyDescent="0.2">
      <c r="A96" s="8" t="s">
        <v>104</v>
      </c>
      <c r="B96" s="10"/>
    </row>
    <row r="97" spans="1:4" ht="15" x14ac:dyDescent="0.2">
      <c r="A97" s="8" t="s">
        <v>105</v>
      </c>
      <c r="B97" s="5" t="s">
        <v>10</v>
      </c>
      <c r="C97" s="6">
        <v>250</v>
      </c>
    </row>
    <row r="98" spans="1:4" ht="15" x14ac:dyDescent="0.2">
      <c r="A98" s="8" t="s">
        <v>106</v>
      </c>
      <c r="B98" s="5" t="s">
        <v>10</v>
      </c>
      <c r="C98" s="6">
        <v>250</v>
      </c>
      <c r="D98" s="6">
        <v>15.4</v>
      </c>
    </row>
    <row r="99" spans="1:4" ht="15" x14ac:dyDescent="0.2">
      <c r="A99" s="8" t="s">
        <v>107</v>
      </c>
      <c r="B99" s="15" t="s">
        <v>108</v>
      </c>
      <c r="C99" s="9" t="s">
        <v>11</v>
      </c>
      <c r="D99" s="6" t="s">
        <v>78</v>
      </c>
    </row>
    <row r="100" spans="1:4" ht="15" x14ac:dyDescent="0.2">
      <c r="A100" s="8" t="s">
        <v>109</v>
      </c>
      <c r="B100" s="10"/>
      <c r="D100" s="6">
        <v>13.3</v>
      </c>
    </row>
    <row r="101" spans="1:4" ht="15" x14ac:dyDescent="0.2">
      <c r="A101" s="8" t="s">
        <v>110</v>
      </c>
      <c r="B101" s="15" t="s">
        <v>98</v>
      </c>
      <c r="C101" s="9" t="s">
        <v>11</v>
      </c>
    </row>
    <row r="102" spans="1:4" ht="15" x14ac:dyDescent="0.2">
      <c r="A102" s="8" t="s">
        <v>111</v>
      </c>
      <c r="B102" s="5" t="s">
        <v>10</v>
      </c>
      <c r="C102" s="9" t="s">
        <v>11</v>
      </c>
      <c r="D102" s="6">
        <v>75.8</v>
      </c>
    </row>
    <row r="103" spans="1:4" ht="15" x14ac:dyDescent="0.2">
      <c r="A103" s="8" t="s">
        <v>112</v>
      </c>
      <c r="B103" s="5" t="s">
        <v>10</v>
      </c>
      <c r="C103" s="6">
        <v>250</v>
      </c>
      <c r="D103" s="6" t="s">
        <v>113</v>
      </c>
    </row>
    <row r="104" spans="1:4" ht="15" x14ac:dyDescent="0.2">
      <c r="A104" s="8" t="s">
        <v>114</v>
      </c>
      <c r="B104" s="15" t="s">
        <v>115</v>
      </c>
      <c r="C104" s="9" t="s">
        <v>11</v>
      </c>
      <c r="D104" s="6">
        <v>11.4</v>
      </c>
    </row>
    <row r="105" spans="1:4" ht="15" x14ac:dyDescent="0.2">
      <c r="A105" s="8" t="s">
        <v>116</v>
      </c>
      <c r="B105" s="15" t="s">
        <v>61</v>
      </c>
      <c r="C105" s="6">
        <v>250</v>
      </c>
      <c r="D105" s="6">
        <v>12.5</v>
      </c>
    </row>
    <row r="106" spans="1:4" ht="15" x14ac:dyDescent="0.2">
      <c r="A106" s="8" t="s">
        <v>117</v>
      </c>
      <c r="B106" s="15" t="s">
        <v>61</v>
      </c>
      <c r="C106" s="9" t="s">
        <v>11</v>
      </c>
    </row>
    <row r="107" spans="1:4" ht="15" x14ac:dyDescent="0.2">
      <c r="A107" s="8" t="s">
        <v>118</v>
      </c>
      <c r="B107" s="10" t="s">
        <v>10</v>
      </c>
      <c r="C107" s="9" t="s">
        <v>11</v>
      </c>
      <c r="D107" s="6">
        <v>13.6</v>
      </c>
    </row>
    <row r="108" spans="1:4" ht="15" x14ac:dyDescent="0.2">
      <c r="A108" s="5" t="s">
        <v>119</v>
      </c>
      <c r="B108" s="14" t="s">
        <v>10</v>
      </c>
      <c r="C108" s="9" t="s">
        <v>11</v>
      </c>
    </row>
    <row r="109" spans="1:4" ht="15" x14ac:dyDescent="0.2">
      <c r="A109" s="16" t="s">
        <v>120</v>
      </c>
      <c r="B109" s="15" t="s">
        <v>61</v>
      </c>
      <c r="C109" s="9" t="s">
        <v>11</v>
      </c>
    </row>
    <row r="110" spans="1:4" ht="15" x14ac:dyDescent="0.2">
      <c r="A110" s="8" t="s">
        <v>121</v>
      </c>
      <c r="B110" s="10"/>
    </row>
    <row r="111" spans="1:4" ht="15" x14ac:dyDescent="0.2">
      <c r="A111" s="8" t="s">
        <v>122</v>
      </c>
      <c r="B111" s="15" t="s">
        <v>61</v>
      </c>
      <c r="C111" s="6">
        <v>250</v>
      </c>
    </row>
    <row r="112" spans="1:4" ht="15" x14ac:dyDescent="0.2">
      <c r="A112" s="8" t="s">
        <v>123</v>
      </c>
      <c r="B112" s="14"/>
    </row>
    <row r="113" spans="1:4" ht="15" x14ac:dyDescent="0.2">
      <c r="A113" s="8" t="s">
        <v>124</v>
      </c>
      <c r="B113" s="11" t="s">
        <v>61</v>
      </c>
      <c r="C113" s="6">
        <v>250</v>
      </c>
    </row>
    <row r="114" spans="1:4" ht="15" x14ac:dyDescent="0.2">
      <c r="A114" s="8" t="s">
        <v>125</v>
      </c>
      <c r="B114" s="5" t="s">
        <v>10</v>
      </c>
      <c r="C114" s="6">
        <v>250</v>
      </c>
    </row>
    <row r="115" spans="1:4" ht="15" x14ac:dyDescent="0.2">
      <c r="A115" s="8" t="s">
        <v>126</v>
      </c>
      <c r="B115" s="5" t="s">
        <v>10</v>
      </c>
      <c r="C115" s="9" t="s">
        <v>11</v>
      </c>
      <c r="D115" s="6">
        <v>270.5</v>
      </c>
    </row>
    <row r="116" spans="1:4" ht="15" x14ac:dyDescent="0.2">
      <c r="A116" s="8" t="s">
        <v>127</v>
      </c>
      <c r="B116" s="15" t="s">
        <v>61</v>
      </c>
      <c r="C116" s="6">
        <v>250</v>
      </c>
      <c r="D116" s="6" t="s">
        <v>78</v>
      </c>
    </row>
    <row r="117" spans="1:4" ht="15" x14ac:dyDescent="0.2">
      <c r="A117" s="8" t="s">
        <v>128</v>
      </c>
      <c r="B117" s="15" t="s">
        <v>61</v>
      </c>
      <c r="C117" s="6">
        <v>300</v>
      </c>
      <c r="D117" s="6">
        <v>15.7</v>
      </c>
    </row>
    <row r="118" spans="1:4" ht="15" x14ac:dyDescent="0.2">
      <c r="A118" s="8" t="s">
        <v>129</v>
      </c>
      <c r="B118" s="15" t="s">
        <v>61</v>
      </c>
      <c r="C118" s="9" t="s">
        <v>11</v>
      </c>
      <c r="D118" s="6">
        <v>8.6999999999999993</v>
      </c>
    </row>
    <row r="119" spans="1:4" ht="15" x14ac:dyDescent="0.2">
      <c r="A119" s="8" t="s">
        <v>130</v>
      </c>
      <c r="B119" s="10" t="s">
        <v>10</v>
      </c>
      <c r="C119" s="9" t="s">
        <v>11</v>
      </c>
      <c r="D119" s="6">
        <v>15.7</v>
      </c>
    </row>
    <row r="120" spans="1:4" ht="15" x14ac:dyDescent="0.2">
      <c r="A120" s="8" t="s">
        <v>131</v>
      </c>
      <c r="B120" s="10" t="s">
        <v>10</v>
      </c>
      <c r="C120" s="9" t="s">
        <v>11</v>
      </c>
    </row>
    <row r="121" spans="1:4" ht="15" x14ac:dyDescent="0.2">
      <c r="A121" s="8" t="s">
        <v>132</v>
      </c>
      <c r="B121" s="15" t="s">
        <v>61</v>
      </c>
      <c r="C121" s="9" t="s">
        <v>11</v>
      </c>
      <c r="D121" s="6">
        <v>55.6</v>
      </c>
    </row>
    <row r="122" spans="1:4" ht="15" x14ac:dyDescent="0.2">
      <c r="A122" s="8" t="s">
        <v>133</v>
      </c>
      <c r="B122" s="15" t="s">
        <v>61</v>
      </c>
      <c r="C122" s="9" t="s">
        <v>11</v>
      </c>
      <c r="D122" s="6">
        <v>13</v>
      </c>
    </row>
    <row r="123" spans="1:4" ht="15" x14ac:dyDescent="0.2">
      <c r="A123" s="8" t="s">
        <v>134</v>
      </c>
      <c r="B123" s="10" t="s">
        <v>10</v>
      </c>
      <c r="D123" s="6">
        <v>10.9</v>
      </c>
    </row>
    <row r="124" spans="1:4" ht="15" x14ac:dyDescent="0.2">
      <c r="A124" s="8" t="s">
        <v>135</v>
      </c>
      <c r="B124" s="15" t="s">
        <v>61</v>
      </c>
      <c r="C124" s="9" t="s">
        <v>11</v>
      </c>
      <c r="D124" s="6">
        <v>32.5</v>
      </c>
    </row>
    <row r="125" spans="1:4" ht="15" x14ac:dyDescent="0.2">
      <c r="A125" s="8" t="s">
        <v>136</v>
      </c>
      <c r="B125" s="15" t="s">
        <v>61</v>
      </c>
      <c r="C125" s="6">
        <v>300</v>
      </c>
      <c r="D125" s="6">
        <v>216.2</v>
      </c>
    </row>
    <row r="126" spans="1:4" ht="15" x14ac:dyDescent="0.2">
      <c r="A126" s="8" t="s">
        <v>137</v>
      </c>
      <c r="B126" s="15" t="s">
        <v>61</v>
      </c>
      <c r="C126" s="9" t="s">
        <v>11</v>
      </c>
      <c r="D126" s="6">
        <v>10.199999999999999</v>
      </c>
    </row>
    <row r="127" spans="1:4" ht="15" x14ac:dyDescent="0.2">
      <c r="A127" s="8" t="s">
        <v>138</v>
      </c>
      <c r="B127" s="10" t="s">
        <v>10</v>
      </c>
      <c r="C127" s="9" t="s">
        <v>11</v>
      </c>
    </row>
    <row r="128" spans="1:4" ht="15" x14ac:dyDescent="0.2">
      <c r="A128" s="8" t="s">
        <v>139</v>
      </c>
      <c r="B128" s="5" t="s">
        <v>10</v>
      </c>
      <c r="C128" s="6">
        <v>250</v>
      </c>
    </row>
    <row r="129" spans="1:4" ht="15" x14ac:dyDescent="0.2">
      <c r="A129" s="8" t="s">
        <v>140</v>
      </c>
      <c r="B129" s="15" t="s">
        <v>141</v>
      </c>
      <c r="C129" s="6">
        <v>250</v>
      </c>
      <c r="D129" s="6" t="s">
        <v>142</v>
      </c>
    </row>
    <row r="130" spans="1:4" ht="15" x14ac:dyDescent="0.2">
      <c r="A130" s="8" t="s">
        <v>143</v>
      </c>
      <c r="B130" s="5" t="s">
        <v>10</v>
      </c>
      <c r="C130" s="9" t="s">
        <v>11</v>
      </c>
      <c r="D130" s="6">
        <v>224.5</v>
      </c>
    </row>
    <row r="131" spans="1:4" ht="15" x14ac:dyDescent="0.2">
      <c r="A131" s="8" t="s">
        <v>144</v>
      </c>
      <c r="B131" s="5" t="s">
        <v>10</v>
      </c>
      <c r="C131" s="6">
        <v>250</v>
      </c>
    </row>
    <row r="132" spans="1:4" ht="15" x14ac:dyDescent="0.2">
      <c r="A132" s="8" t="s">
        <v>145</v>
      </c>
      <c r="B132" s="15" t="s">
        <v>115</v>
      </c>
      <c r="C132" s="9" t="s">
        <v>11</v>
      </c>
    </row>
    <row r="133" spans="1:4" ht="15" x14ac:dyDescent="0.2">
      <c r="A133" s="8" t="s">
        <v>146</v>
      </c>
      <c r="B133" s="5" t="s">
        <v>10</v>
      </c>
      <c r="C133" s="9" t="s">
        <v>11</v>
      </c>
      <c r="D133" s="6">
        <v>5.5</v>
      </c>
    </row>
    <row r="134" spans="1:4" ht="15" x14ac:dyDescent="0.2">
      <c r="A134" s="8" t="s">
        <v>147</v>
      </c>
      <c r="B134" s="15" t="s">
        <v>148</v>
      </c>
      <c r="C134" s="6">
        <v>250</v>
      </c>
    </row>
    <row r="135" spans="1:4" ht="15" x14ac:dyDescent="0.2">
      <c r="A135" s="8" t="s">
        <v>149</v>
      </c>
      <c r="B135" s="5" t="s">
        <v>10</v>
      </c>
      <c r="C135" s="9" t="s">
        <v>11</v>
      </c>
    </row>
    <row r="136" spans="1:4" ht="15" x14ac:dyDescent="0.2">
      <c r="A136" s="8" t="s">
        <v>150</v>
      </c>
      <c r="B136" s="5" t="s">
        <v>10</v>
      </c>
      <c r="C136" s="6">
        <v>250</v>
      </c>
      <c r="D136" s="6">
        <v>153.69999999999999</v>
      </c>
    </row>
    <row r="137" spans="1:4" ht="15" x14ac:dyDescent="0.2">
      <c r="A137" s="8" t="s">
        <v>151</v>
      </c>
      <c r="B137" s="10"/>
    </row>
    <row r="138" spans="1:4" ht="15" x14ac:dyDescent="0.2">
      <c r="A138" s="8" t="s">
        <v>152</v>
      </c>
      <c r="B138" s="5" t="s">
        <v>10</v>
      </c>
      <c r="C138" s="9" t="s">
        <v>11</v>
      </c>
    </row>
    <row r="139" spans="1:4" ht="15" x14ac:dyDescent="0.2">
      <c r="A139" s="8" t="s">
        <v>153</v>
      </c>
      <c r="B139" s="10"/>
      <c r="C139" s="9" t="s">
        <v>11</v>
      </c>
      <c r="D139" s="6">
        <v>38.1</v>
      </c>
    </row>
    <row r="140" spans="1:4" ht="15" x14ac:dyDescent="0.2">
      <c r="A140" s="8" t="s">
        <v>154</v>
      </c>
      <c r="B140" s="10" t="s">
        <v>10</v>
      </c>
      <c r="C140" s="9" t="s">
        <v>11</v>
      </c>
      <c r="D140" s="6">
        <v>7.8</v>
      </c>
    </row>
    <row r="141" spans="1:4" ht="15" x14ac:dyDescent="0.2">
      <c r="A141" s="8" t="s">
        <v>155</v>
      </c>
      <c r="B141" s="10" t="s">
        <v>10</v>
      </c>
      <c r="C141" s="9" t="s">
        <v>11</v>
      </c>
      <c r="D141" s="6">
        <v>38.4</v>
      </c>
    </row>
    <row r="142" spans="1:4" ht="15" x14ac:dyDescent="0.2">
      <c r="A142" s="8" t="s">
        <v>156</v>
      </c>
      <c r="B142" s="5" t="s">
        <v>10</v>
      </c>
      <c r="C142" s="9" t="s">
        <v>11</v>
      </c>
      <c r="D142" s="6" t="s">
        <v>157</v>
      </c>
    </row>
    <row r="143" spans="1:4" ht="15" x14ac:dyDescent="0.2">
      <c r="A143" s="8" t="s">
        <v>158</v>
      </c>
      <c r="B143" s="10" t="s">
        <v>10</v>
      </c>
      <c r="C143" s="9" t="s">
        <v>11</v>
      </c>
      <c r="D143" s="6">
        <v>39.200000000000003</v>
      </c>
    </row>
    <row r="144" spans="1:4" ht="15" x14ac:dyDescent="0.2">
      <c r="A144" s="8" t="s">
        <v>159</v>
      </c>
      <c r="B144" s="10" t="s">
        <v>10</v>
      </c>
      <c r="C144" s="9" t="s">
        <v>11</v>
      </c>
      <c r="D144" s="6">
        <v>8.5</v>
      </c>
    </row>
    <row r="145" spans="1:4" ht="15" x14ac:dyDescent="0.2">
      <c r="A145" s="8" t="s">
        <v>160</v>
      </c>
      <c r="B145" s="10" t="s">
        <v>10</v>
      </c>
      <c r="C145" s="9" t="s">
        <v>11</v>
      </c>
      <c r="D145" s="6">
        <v>60.5</v>
      </c>
    </row>
    <row r="146" spans="1:4" ht="15" x14ac:dyDescent="0.2">
      <c r="A146" s="8" t="s">
        <v>161</v>
      </c>
      <c r="B146" s="5" t="s">
        <v>10</v>
      </c>
      <c r="C146" s="9" t="s">
        <v>11</v>
      </c>
      <c r="D146" s="6">
        <v>74.5</v>
      </c>
    </row>
    <row r="147" spans="1:4" ht="15" x14ac:dyDescent="0.2">
      <c r="A147" s="8" t="s">
        <v>162</v>
      </c>
      <c r="B147" s="10" t="s">
        <v>10</v>
      </c>
      <c r="C147" s="9" t="s">
        <v>11</v>
      </c>
      <c r="D147" s="6">
        <v>112.1</v>
      </c>
    </row>
    <row r="148" spans="1:4" ht="15" x14ac:dyDescent="0.2">
      <c r="A148" s="8" t="s">
        <v>163</v>
      </c>
      <c r="B148" s="10" t="s">
        <v>10</v>
      </c>
      <c r="C148" s="9" t="s">
        <v>11</v>
      </c>
    </row>
    <row r="149" spans="1:4" ht="15" x14ac:dyDescent="0.2">
      <c r="A149" s="8" t="s">
        <v>1462</v>
      </c>
      <c r="B149" s="10"/>
    </row>
    <row r="150" spans="1:4" ht="15" x14ac:dyDescent="0.2">
      <c r="A150" s="8" t="s">
        <v>1466</v>
      </c>
      <c r="B150" s="10"/>
    </row>
    <row r="151" spans="1:4" ht="15" x14ac:dyDescent="0.2">
      <c r="A151" s="8" t="s">
        <v>1156</v>
      </c>
      <c r="B151" s="15" t="s">
        <v>164</v>
      </c>
      <c r="C151" s="9" t="s">
        <v>11</v>
      </c>
      <c r="D151" s="6">
        <v>18.2</v>
      </c>
    </row>
    <row r="152" spans="1:4" ht="15" x14ac:dyDescent="0.2">
      <c r="A152" s="8" t="s">
        <v>1161</v>
      </c>
      <c r="B152" s="10"/>
      <c r="D152" s="6">
        <v>158.4</v>
      </c>
    </row>
    <row r="153" spans="1:4" ht="15" x14ac:dyDescent="0.2">
      <c r="A153" s="8" t="s">
        <v>1167</v>
      </c>
      <c r="B153" s="5" t="s">
        <v>10</v>
      </c>
      <c r="D153" s="6">
        <v>16.7</v>
      </c>
    </row>
    <row r="154" spans="1:4" ht="15" x14ac:dyDescent="0.2">
      <c r="A154" s="8" t="s">
        <v>1177</v>
      </c>
      <c r="B154" s="5" t="s">
        <v>10</v>
      </c>
      <c r="C154" s="9" t="s">
        <v>11</v>
      </c>
      <c r="D154" s="6">
        <v>10.6</v>
      </c>
    </row>
    <row r="155" spans="1:4" ht="15" x14ac:dyDescent="0.2">
      <c r="A155" s="8" t="s">
        <v>4882</v>
      </c>
      <c r="B155" s="5" t="s">
        <v>10</v>
      </c>
      <c r="C155" s="9" t="s">
        <v>11</v>
      </c>
      <c r="D155" s="6">
        <v>225.5</v>
      </c>
    </row>
    <row r="156" spans="1:4" ht="15" x14ac:dyDescent="0.2">
      <c r="A156" s="8" t="s">
        <v>1193</v>
      </c>
      <c r="B156" s="15" t="s">
        <v>148</v>
      </c>
    </row>
    <row r="157" spans="1:4" ht="15" x14ac:dyDescent="0.2">
      <c r="A157" s="8" t="s">
        <v>1197</v>
      </c>
      <c r="B157" s="10" t="s">
        <v>115</v>
      </c>
      <c r="C157" s="9" t="s">
        <v>11</v>
      </c>
      <c r="D157" s="6">
        <v>80.400000000000006</v>
      </c>
    </row>
    <row r="158" spans="1:4" ht="15" x14ac:dyDescent="0.2">
      <c r="A158" s="8" t="s">
        <v>1204</v>
      </c>
      <c r="B158" s="5" t="s">
        <v>10</v>
      </c>
      <c r="C158" s="9" t="s">
        <v>11</v>
      </c>
      <c r="D158" s="6" t="s">
        <v>165</v>
      </c>
    </row>
    <row r="159" spans="1:4" ht="15" x14ac:dyDescent="0.2">
      <c r="A159" s="8" t="s">
        <v>1207</v>
      </c>
      <c r="B159" s="10"/>
      <c r="D159" s="6">
        <v>16.3</v>
      </c>
    </row>
    <row r="160" spans="1:4" ht="15" x14ac:dyDescent="0.2">
      <c r="A160" s="8" t="s">
        <v>1211</v>
      </c>
      <c r="B160" s="5" t="s">
        <v>10</v>
      </c>
      <c r="C160" s="9" t="s">
        <v>11</v>
      </c>
      <c r="D160" s="6">
        <v>22.5</v>
      </c>
    </row>
    <row r="161" spans="1:4" ht="15" x14ac:dyDescent="0.2">
      <c r="A161" s="8" t="s">
        <v>1217</v>
      </c>
      <c r="B161" s="5" t="s">
        <v>10</v>
      </c>
      <c r="C161" s="9" t="s">
        <v>11</v>
      </c>
      <c r="D161" s="6">
        <v>13.5</v>
      </c>
    </row>
    <row r="162" spans="1:4" ht="15" x14ac:dyDescent="0.2">
      <c r="A162" s="8" t="s">
        <v>1220</v>
      </c>
      <c r="B162" s="5" t="s">
        <v>10</v>
      </c>
      <c r="C162" s="9" t="s">
        <v>11</v>
      </c>
      <c r="D162" s="6">
        <v>105.6</v>
      </c>
    </row>
    <row r="163" spans="1:4" ht="15" x14ac:dyDescent="0.2">
      <c r="A163" s="8" t="s">
        <v>4883</v>
      </c>
      <c r="B163" s="5" t="s">
        <v>10</v>
      </c>
      <c r="C163" s="9" t="s">
        <v>11</v>
      </c>
      <c r="D163" s="6" t="s">
        <v>166</v>
      </c>
    </row>
    <row r="164" spans="1:4" ht="15" x14ac:dyDescent="0.2">
      <c r="A164" s="8" t="s">
        <v>1225</v>
      </c>
      <c r="B164" s="5" t="s">
        <v>10</v>
      </c>
      <c r="C164" s="6">
        <v>200</v>
      </c>
      <c r="D164" s="6">
        <v>144.1</v>
      </c>
    </row>
    <row r="165" spans="1:4" ht="15" x14ac:dyDescent="0.2">
      <c r="A165" s="8" t="s">
        <v>1230</v>
      </c>
      <c r="B165" s="10"/>
      <c r="D165" s="6">
        <v>121</v>
      </c>
    </row>
    <row r="166" spans="1:4" ht="15" x14ac:dyDescent="0.2">
      <c r="A166" s="8" t="s">
        <v>1233</v>
      </c>
      <c r="B166" s="10"/>
      <c r="D166" s="6">
        <v>7</v>
      </c>
    </row>
    <row r="167" spans="1:4" ht="15" x14ac:dyDescent="0.2">
      <c r="A167" s="8" t="s">
        <v>4884</v>
      </c>
      <c r="B167" s="5" t="s">
        <v>10</v>
      </c>
      <c r="C167" s="9" t="s">
        <v>11</v>
      </c>
      <c r="D167" s="6">
        <v>11.8</v>
      </c>
    </row>
    <row r="168" spans="1:4" ht="15" x14ac:dyDescent="0.2">
      <c r="A168" s="8" t="s">
        <v>1236</v>
      </c>
      <c r="B168" s="5" t="s">
        <v>10</v>
      </c>
      <c r="C168" s="9" t="s">
        <v>11</v>
      </c>
    </row>
    <row r="169" spans="1:4" ht="15" x14ac:dyDescent="0.2">
      <c r="A169" s="8" t="s">
        <v>1243</v>
      </c>
      <c r="B169" s="5" t="s">
        <v>10</v>
      </c>
      <c r="C169" s="9" t="s">
        <v>11</v>
      </c>
      <c r="D169" s="6">
        <v>22.6</v>
      </c>
    </row>
    <row r="170" spans="1:4" ht="15" x14ac:dyDescent="0.2">
      <c r="A170" s="8" t="s">
        <v>1245</v>
      </c>
      <c r="B170" s="10"/>
      <c r="D170" s="6">
        <v>9.9</v>
      </c>
    </row>
    <row r="171" spans="1:4" ht="15" x14ac:dyDescent="0.2">
      <c r="A171" s="31" t="s">
        <v>839</v>
      </c>
      <c r="B171" s="5" t="s">
        <v>10</v>
      </c>
      <c r="C171" s="6">
        <v>250</v>
      </c>
      <c r="D171" s="6">
        <v>22.3</v>
      </c>
    </row>
    <row r="172" spans="1:4" ht="15" x14ac:dyDescent="0.2">
      <c r="A172" s="31" t="s">
        <v>842</v>
      </c>
      <c r="B172" s="5" t="s">
        <v>10</v>
      </c>
      <c r="C172" s="6">
        <v>250</v>
      </c>
      <c r="D172" s="6">
        <v>72.5</v>
      </c>
    </row>
    <row r="173" spans="1:4" ht="15" x14ac:dyDescent="0.2">
      <c r="A173" s="31" t="s">
        <v>846</v>
      </c>
      <c r="B173" s="5" t="s">
        <v>10</v>
      </c>
      <c r="C173" s="6">
        <v>300</v>
      </c>
    </row>
    <row r="174" spans="1:4" ht="15" x14ac:dyDescent="0.2">
      <c r="A174" s="31" t="s">
        <v>858</v>
      </c>
      <c r="B174" s="5" t="s">
        <v>10</v>
      </c>
      <c r="C174" s="6">
        <v>250</v>
      </c>
      <c r="D174" s="6">
        <v>30.7</v>
      </c>
    </row>
    <row r="175" spans="1:4" ht="15" x14ac:dyDescent="0.2">
      <c r="A175" s="31" t="s">
        <v>862</v>
      </c>
      <c r="B175" s="8" t="s">
        <v>10</v>
      </c>
      <c r="C175" s="9" t="s">
        <v>11</v>
      </c>
      <c r="D175" s="6">
        <v>181.4</v>
      </c>
    </row>
    <row r="176" spans="1:4" ht="15" x14ac:dyDescent="0.2">
      <c r="A176" s="31" t="s">
        <v>855</v>
      </c>
      <c r="B176" s="8" t="s">
        <v>10</v>
      </c>
      <c r="C176" s="6">
        <v>250</v>
      </c>
      <c r="D176" s="6">
        <v>23.6</v>
      </c>
    </row>
    <row r="177" spans="1:4" ht="15" x14ac:dyDescent="0.2">
      <c r="A177" s="31" t="s">
        <v>867</v>
      </c>
      <c r="B177" s="5" t="s">
        <v>10</v>
      </c>
      <c r="C177" s="9" t="s">
        <v>11</v>
      </c>
      <c r="D177" s="6">
        <v>19.600000000000001</v>
      </c>
    </row>
    <row r="178" spans="1:4" ht="15" x14ac:dyDescent="0.2">
      <c r="A178" s="31" t="s">
        <v>871</v>
      </c>
      <c r="B178" s="10"/>
      <c r="D178" s="6">
        <v>8.1999999999999993</v>
      </c>
    </row>
    <row r="179" spans="1:4" ht="15" x14ac:dyDescent="0.2">
      <c r="A179" s="31" t="s">
        <v>879</v>
      </c>
      <c r="B179" s="5" t="s">
        <v>10</v>
      </c>
      <c r="C179" s="6">
        <v>0</v>
      </c>
      <c r="D179" s="6">
        <v>18.100000000000001</v>
      </c>
    </row>
    <row r="180" spans="1:4" ht="15" x14ac:dyDescent="0.2">
      <c r="A180" s="31" t="s">
        <v>885</v>
      </c>
      <c r="B180" s="5" t="s">
        <v>10</v>
      </c>
      <c r="C180" s="6">
        <v>250</v>
      </c>
      <c r="D180" s="6">
        <v>132.19999999999999</v>
      </c>
    </row>
    <row r="181" spans="1:4" ht="15" x14ac:dyDescent="0.2">
      <c r="A181" s="31" t="s">
        <v>890</v>
      </c>
      <c r="B181" s="10"/>
      <c r="D181" s="6">
        <v>10.199999999999999</v>
      </c>
    </row>
    <row r="182" spans="1:4" ht="15" x14ac:dyDescent="0.2">
      <c r="A182" s="31" t="s">
        <v>893</v>
      </c>
      <c r="B182" s="5" t="s">
        <v>10</v>
      </c>
      <c r="C182" s="6">
        <v>250</v>
      </c>
      <c r="D182" s="6">
        <v>44.8</v>
      </c>
    </row>
    <row r="183" spans="1:4" ht="15" x14ac:dyDescent="0.2">
      <c r="A183" s="31" t="s">
        <v>677</v>
      </c>
      <c r="B183" s="5" t="s">
        <v>10</v>
      </c>
      <c r="C183" s="6">
        <v>250</v>
      </c>
      <c r="D183" s="6">
        <v>29.2</v>
      </c>
    </row>
    <row r="184" spans="1:4" ht="16" x14ac:dyDescent="0.2">
      <c r="A184" s="17">
        <v>2016</v>
      </c>
      <c r="B184" s="17"/>
    </row>
    <row r="185" spans="1:4" ht="17" thickBot="1" x14ac:dyDescent="0.25">
      <c r="A185" s="18" t="s">
        <v>167</v>
      </c>
      <c r="B185" s="19"/>
      <c r="D185" s="6" t="s">
        <v>168</v>
      </c>
    </row>
    <row r="186" spans="1:4" ht="17" thickBot="1" x14ac:dyDescent="0.25">
      <c r="A186" s="18" t="s">
        <v>169</v>
      </c>
      <c r="B186" s="19" t="s">
        <v>10</v>
      </c>
      <c r="C186" s="6">
        <v>500</v>
      </c>
      <c r="D186" s="6" t="s">
        <v>168</v>
      </c>
    </row>
    <row r="187" spans="1:4" ht="17" thickBot="1" x14ac:dyDescent="0.25">
      <c r="A187" s="18" t="s">
        <v>170</v>
      </c>
      <c r="B187" s="19"/>
      <c r="C187" s="9" t="s">
        <v>11</v>
      </c>
      <c r="D187" s="6" t="s">
        <v>168</v>
      </c>
    </row>
    <row r="188" spans="1:4" ht="17" thickBot="1" x14ac:dyDescent="0.25">
      <c r="A188" s="18" t="s">
        <v>171</v>
      </c>
      <c r="B188" s="19" t="s">
        <v>10</v>
      </c>
      <c r="C188" s="6">
        <v>300</v>
      </c>
      <c r="D188" s="6" t="s">
        <v>168</v>
      </c>
    </row>
    <row r="189" spans="1:4" ht="17" thickBot="1" x14ac:dyDescent="0.25">
      <c r="A189" s="18" t="s">
        <v>172</v>
      </c>
      <c r="B189" s="19" t="s">
        <v>10</v>
      </c>
      <c r="C189" s="6">
        <v>500</v>
      </c>
      <c r="D189" s="6" t="s">
        <v>168</v>
      </c>
    </row>
    <row r="190" spans="1:4" ht="17" thickBot="1" x14ac:dyDescent="0.25">
      <c r="A190" s="18" t="s">
        <v>173</v>
      </c>
      <c r="B190" s="19" t="s">
        <v>10</v>
      </c>
      <c r="C190" s="6">
        <v>250</v>
      </c>
      <c r="D190" s="6" t="s">
        <v>168</v>
      </c>
    </row>
    <row r="191" spans="1:4" ht="18" thickBot="1" x14ac:dyDescent="0.25">
      <c r="A191" s="18" t="s">
        <v>174</v>
      </c>
      <c r="B191" s="20" t="s">
        <v>10</v>
      </c>
      <c r="C191" s="9" t="s">
        <v>11</v>
      </c>
      <c r="D191" s="6" t="s">
        <v>168</v>
      </c>
    </row>
    <row r="192" spans="1:4" ht="18" thickBot="1" x14ac:dyDescent="0.25">
      <c r="A192" s="18" t="s">
        <v>175</v>
      </c>
      <c r="B192" s="20" t="s">
        <v>10</v>
      </c>
      <c r="C192" s="9" t="s">
        <v>11</v>
      </c>
      <c r="D192" s="6" t="s">
        <v>168</v>
      </c>
    </row>
    <row r="193" spans="1:4" ht="18" thickBot="1" x14ac:dyDescent="0.25">
      <c r="A193" s="18" t="s">
        <v>176</v>
      </c>
      <c r="B193" s="20" t="s">
        <v>10</v>
      </c>
      <c r="C193" s="6">
        <v>500</v>
      </c>
      <c r="D193" s="6" t="s">
        <v>168</v>
      </c>
    </row>
    <row r="194" spans="1:4" ht="18" thickBot="1" x14ac:dyDescent="0.25">
      <c r="A194" s="18" t="s">
        <v>177</v>
      </c>
      <c r="B194" s="20" t="s">
        <v>10</v>
      </c>
      <c r="C194" s="6">
        <v>500</v>
      </c>
      <c r="D194" s="6" t="s">
        <v>168</v>
      </c>
    </row>
    <row r="195" spans="1:4" ht="18" thickBot="1" x14ac:dyDescent="0.25">
      <c r="A195" s="18" t="s">
        <v>178</v>
      </c>
      <c r="B195" s="20" t="s">
        <v>10</v>
      </c>
      <c r="C195" s="6">
        <v>500</v>
      </c>
      <c r="D195" s="6" t="s">
        <v>168</v>
      </c>
    </row>
    <row r="196" spans="1:4" ht="17" thickBot="1" x14ac:dyDescent="0.25">
      <c r="A196" s="18" t="s">
        <v>179</v>
      </c>
      <c r="B196" s="19" t="s">
        <v>10</v>
      </c>
      <c r="C196" s="6">
        <v>250</v>
      </c>
      <c r="D196" s="6" t="s">
        <v>168</v>
      </c>
    </row>
    <row r="197" spans="1:4" ht="18" thickBot="1" x14ac:dyDescent="0.25">
      <c r="A197" s="18" t="s">
        <v>180</v>
      </c>
      <c r="B197" s="20" t="s">
        <v>10</v>
      </c>
      <c r="C197" s="6">
        <v>500</v>
      </c>
      <c r="D197" s="6" t="s">
        <v>168</v>
      </c>
    </row>
    <row r="198" spans="1:4" ht="18" thickBot="1" x14ac:dyDescent="0.25">
      <c r="A198" s="18" t="s">
        <v>181</v>
      </c>
      <c r="B198" s="21" t="s">
        <v>10</v>
      </c>
      <c r="C198" s="6">
        <v>500</v>
      </c>
      <c r="D198" s="6" t="s">
        <v>168</v>
      </c>
    </row>
    <row r="199" spans="1:4" ht="18" thickBot="1" x14ac:dyDescent="0.25">
      <c r="A199" s="18" t="s">
        <v>182</v>
      </c>
      <c r="B199" s="20" t="s">
        <v>10</v>
      </c>
      <c r="C199" s="6">
        <v>500</v>
      </c>
      <c r="D199" s="6" t="s">
        <v>168</v>
      </c>
    </row>
    <row r="200" spans="1:4" ht="18" thickBot="1" x14ac:dyDescent="0.25">
      <c r="A200" s="18" t="s">
        <v>183</v>
      </c>
      <c r="B200" s="20" t="s">
        <v>10</v>
      </c>
      <c r="C200" s="6">
        <v>500</v>
      </c>
      <c r="D200" s="6" t="s">
        <v>168</v>
      </c>
    </row>
    <row r="201" spans="1:4" ht="18" thickBot="1" x14ac:dyDescent="0.25">
      <c r="A201" s="22" t="s">
        <v>184</v>
      </c>
      <c r="B201" s="20" t="s">
        <v>10</v>
      </c>
      <c r="C201" s="6">
        <v>500</v>
      </c>
    </row>
    <row r="202" spans="1:4" ht="18" thickBot="1" x14ac:dyDescent="0.25">
      <c r="A202" s="22" t="s">
        <v>185</v>
      </c>
      <c r="B202" s="20" t="s">
        <v>10</v>
      </c>
      <c r="C202" s="6">
        <v>300</v>
      </c>
      <c r="D202" s="6" t="s">
        <v>168</v>
      </c>
    </row>
    <row r="203" spans="1:4" ht="18" thickBot="1" x14ac:dyDescent="0.25">
      <c r="A203" s="18" t="s">
        <v>186</v>
      </c>
      <c r="B203" s="20" t="s">
        <v>10</v>
      </c>
      <c r="C203" s="6">
        <v>500</v>
      </c>
      <c r="D203" s="6" t="s">
        <v>168</v>
      </c>
    </row>
    <row r="204" spans="1:4" ht="18" thickBot="1" x14ac:dyDescent="0.25">
      <c r="A204" s="18" t="s">
        <v>187</v>
      </c>
      <c r="B204" s="20" t="s">
        <v>10</v>
      </c>
      <c r="C204" s="6">
        <v>500</v>
      </c>
      <c r="D204" s="6" t="s">
        <v>168</v>
      </c>
    </row>
    <row r="205" spans="1:4" ht="18" thickBot="1" x14ac:dyDescent="0.25">
      <c r="A205" s="18" t="s">
        <v>188</v>
      </c>
      <c r="B205" s="20" t="s">
        <v>10</v>
      </c>
      <c r="C205" s="6">
        <v>250</v>
      </c>
      <c r="D205" s="6" t="s">
        <v>168</v>
      </c>
    </row>
    <row r="206" spans="1:4" ht="18" thickBot="1" x14ac:dyDescent="0.25">
      <c r="A206" s="18" t="s">
        <v>189</v>
      </c>
      <c r="B206" s="20" t="s">
        <v>10</v>
      </c>
      <c r="C206" s="6">
        <v>200</v>
      </c>
      <c r="D206" s="6" t="s">
        <v>168</v>
      </c>
    </row>
    <row r="207" spans="1:4" ht="18" thickBot="1" x14ac:dyDescent="0.25">
      <c r="A207" s="18" t="s">
        <v>190</v>
      </c>
      <c r="B207" s="20" t="s">
        <v>10</v>
      </c>
      <c r="C207" s="6">
        <v>500</v>
      </c>
      <c r="D207" s="6" t="s">
        <v>168</v>
      </c>
    </row>
    <row r="208" spans="1:4" ht="18" thickBot="1" x14ac:dyDescent="0.25">
      <c r="A208" s="18" t="s">
        <v>191</v>
      </c>
      <c r="B208" s="20" t="s">
        <v>10</v>
      </c>
      <c r="C208" s="6">
        <v>500</v>
      </c>
      <c r="D208" s="6" t="s">
        <v>168</v>
      </c>
    </row>
    <row r="209" spans="1:4" ht="18" thickBot="1" x14ac:dyDescent="0.25">
      <c r="A209" s="18" t="s">
        <v>192</v>
      </c>
      <c r="B209" s="20" t="s">
        <v>10</v>
      </c>
      <c r="C209" s="6">
        <v>500</v>
      </c>
    </row>
    <row r="210" spans="1:4" ht="18" thickBot="1" x14ac:dyDescent="0.25">
      <c r="A210" s="18" t="s">
        <v>193</v>
      </c>
      <c r="B210" s="23" t="s">
        <v>194</v>
      </c>
      <c r="C210" s="6">
        <v>500</v>
      </c>
      <c r="D210" s="6" t="s">
        <v>168</v>
      </c>
    </row>
    <row r="211" spans="1:4" ht="18" thickBot="1" x14ac:dyDescent="0.25">
      <c r="A211" s="18" t="s">
        <v>195</v>
      </c>
      <c r="B211" s="20" t="s">
        <v>10</v>
      </c>
      <c r="C211" s="6">
        <v>500</v>
      </c>
      <c r="D211" s="6" t="s">
        <v>168</v>
      </c>
    </row>
    <row r="212" spans="1:4" ht="18" thickBot="1" x14ac:dyDescent="0.25">
      <c r="A212" s="18" t="s">
        <v>196</v>
      </c>
      <c r="B212" s="20" t="s">
        <v>10</v>
      </c>
      <c r="C212" s="6">
        <v>500</v>
      </c>
      <c r="D212" s="6" t="s">
        <v>168</v>
      </c>
    </row>
    <row r="213" spans="1:4" ht="18" thickBot="1" x14ac:dyDescent="0.25">
      <c r="A213" s="18" t="s">
        <v>197</v>
      </c>
      <c r="B213" s="20" t="s">
        <v>10</v>
      </c>
      <c r="C213" s="6">
        <v>400</v>
      </c>
      <c r="D213" s="6" t="s">
        <v>168</v>
      </c>
    </row>
    <row r="214" spans="1:4" ht="18" thickBot="1" x14ac:dyDescent="0.25">
      <c r="A214" s="18" t="s">
        <v>198</v>
      </c>
      <c r="B214" s="20" t="s">
        <v>10</v>
      </c>
      <c r="C214" s="6">
        <v>500</v>
      </c>
      <c r="D214" s="6" t="s">
        <v>168</v>
      </c>
    </row>
    <row r="215" spans="1:4" ht="18" thickBot="1" x14ac:dyDescent="0.25">
      <c r="A215" s="18" t="s">
        <v>199</v>
      </c>
      <c r="B215" s="20" t="s">
        <v>10</v>
      </c>
      <c r="C215" s="6">
        <v>500</v>
      </c>
      <c r="D215" s="6" t="s">
        <v>168</v>
      </c>
    </row>
    <row r="216" spans="1:4" ht="18" thickBot="1" x14ac:dyDescent="0.25">
      <c r="A216" s="18" t="s">
        <v>200</v>
      </c>
      <c r="B216" s="23" t="s">
        <v>61</v>
      </c>
      <c r="C216" s="6">
        <v>400</v>
      </c>
      <c r="D216" s="6" t="s">
        <v>168</v>
      </c>
    </row>
    <row r="217" spans="1:4" ht="18" thickBot="1" x14ac:dyDescent="0.25">
      <c r="A217" s="18" t="s">
        <v>201</v>
      </c>
      <c r="B217" s="20" t="s">
        <v>10</v>
      </c>
      <c r="C217" s="6">
        <v>500</v>
      </c>
      <c r="D217" s="6" t="s">
        <v>168</v>
      </c>
    </row>
    <row r="218" spans="1:4" ht="18" thickBot="1" x14ac:dyDescent="0.25">
      <c r="A218" s="24" t="s">
        <v>202</v>
      </c>
      <c r="B218" s="23" t="s">
        <v>61</v>
      </c>
      <c r="C218" s="6">
        <v>300</v>
      </c>
      <c r="D218" s="6" t="s">
        <v>168</v>
      </c>
    </row>
    <row r="219" spans="1:4" ht="18" thickBot="1" x14ac:dyDescent="0.25">
      <c r="A219" s="24" t="s">
        <v>203</v>
      </c>
      <c r="B219" s="20" t="s">
        <v>10</v>
      </c>
      <c r="C219" s="6">
        <v>400</v>
      </c>
      <c r="D219" s="6" t="s">
        <v>168</v>
      </c>
    </row>
    <row r="220" spans="1:4" ht="18" thickBot="1" x14ac:dyDescent="0.25">
      <c r="A220" s="24" t="s">
        <v>204</v>
      </c>
      <c r="B220" s="20" t="s">
        <v>10</v>
      </c>
      <c r="C220" s="6">
        <v>500</v>
      </c>
      <c r="D220" s="6" t="s">
        <v>168</v>
      </c>
    </row>
    <row r="221" spans="1:4" ht="18" thickBot="1" x14ac:dyDescent="0.25">
      <c r="A221" s="24" t="s">
        <v>205</v>
      </c>
      <c r="B221" s="20" t="s">
        <v>10</v>
      </c>
      <c r="C221" s="6">
        <v>400</v>
      </c>
      <c r="D221" s="6" t="s">
        <v>168</v>
      </c>
    </row>
    <row r="222" spans="1:4" ht="18" thickBot="1" x14ac:dyDescent="0.25">
      <c r="A222" s="24" t="s">
        <v>206</v>
      </c>
      <c r="B222" s="20" t="s">
        <v>10</v>
      </c>
      <c r="C222" s="6">
        <v>400</v>
      </c>
      <c r="D222" s="6" t="s">
        <v>168</v>
      </c>
    </row>
    <row r="223" spans="1:4" ht="18" thickBot="1" x14ac:dyDescent="0.25">
      <c r="A223" s="24" t="s">
        <v>207</v>
      </c>
      <c r="B223" s="23" t="s">
        <v>141</v>
      </c>
      <c r="C223" s="6">
        <v>300</v>
      </c>
    </row>
    <row r="224" spans="1:4" ht="18" thickBot="1" x14ac:dyDescent="0.25">
      <c r="A224" s="24" t="s">
        <v>208</v>
      </c>
      <c r="B224" s="20" t="s">
        <v>10</v>
      </c>
      <c r="C224" s="6">
        <v>500</v>
      </c>
      <c r="D224" s="6" t="s">
        <v>168</v>
      </c>
    </row>
    <row r="225" spans="1:4" ht="18" thickBot="1" x14ac:dyDescent="0.25">
      <c r="A225" s="24" t="s">
        <v>209</v>
      </c>
      <c r="B225" s="20" t="s">
        <v>10</v>
      </c>
      <c r="C225" s="6">
        <v>500</v>
      </c>
      <c r="D225" s="6" t="s">
        <v>168</v>
      </c>
    </row>
    <row r="226" spans="1:4" ht="18" thickBot="1" x14ac:dyDescent="0.25">
      <c r="A226" s="24" t="s">
        <v>210</v>
      </c>
      <c r="B226" s="20" t="s">
        <v>194</v>
      </c>
      <c r="C226" s="6">
        <v>300</v>
      </c>
      <c r="D226" s="6" t="s">
        <v>168</v>
      </c>
    </row>
    <row r="227" spans="1:4" ht="18" thickBot="1" x14ac:dyDescent="0.25">
      <c r="A227" s="24" t="s">
        <v>211</v>
      </c>
      <c r="B227" s="20" t="s">
        <v>10</v>
      </c>
      <c r="C227" s="6">
        <v>500</v>
      </c>
      <c r="D227" s="6" t="s">
        <v>168</v>
      </c>
    </row>
    <row r="228" spans="1:4" ht="18" thickBot="1" x14ac:dyDescent="0.25">
      <c r="A228" s="18" t="s">
        <v>212</v>
      </c>
      <c r="B228" s="23" t="s">
        <v>194</v>
      </c>
      <c r="C228" s="6">
        <v>500</v>
      </c>
      <c r="D228" s="6" t="s">
        <v>168</v>
      </c>
    </row>
    <row r="229" spans="1:4" ht="18" thickBot="1" x14ac:dyDescent="0.25">
      <c r="A229" s="18" t="s">
        <v>213</v>
      </c>
      <c r="B229" s="23" t="s">
        <v>194</v>
      </c>
      <c r="C229" s="6">
        <v>500</v>
      </c>
      <c r="D229" s="6" t="s">
        <v>168</v>
      </c>
    </row>
    <row r="230" spans="1:4" ht="18" thickBot="1" x14ac:dyDescent="0.25">
      <c r="A230" s="18" t="s">
        <v>214</v>
      </c>
      <c r="B230" s="20" t="s">
        <v>10</v>
      </c>
      <c r="C230" s="6">
        <v>400</v>
      </c>
      <c r="D230" s="6" t="s">
        <v>168</v>
      </c>
    </row>
    <row r="231" spans="1:4" ht="18" thickBot="1" x14ac:dyDescent="0.25">
      <c r="A231" s="18" t="s">
        <v>215</v>
      </c>
      <c r="B231" s="23" t="s">
        <v>194</v>
      </c>
      <c r="C231" s="6">
        <v>300</v>
      </c>
      <c r="D231" s="6" t="s">
        <v>168</v>
      </c>
    </row>
    <row r="232" spans="1:4" ht="18" thickBot="1" x14ac:dyDescent="0.25">
      <c r="A232" s="18" t="s">
        <v>216</v>
      </c>
      <c r="B232" s="23" t="s">
        <v>194</v>
      </c>
      <c r="C232" s="6">
        <v>400</v>
      </c>
      <c r="D232" s="6" t="s">
        <v>168</v>
      </c>
    </row>
    <row r="233" spans="1:4" ht="18" thickBot="1" x14ac:dyDescent="0.25">
      <c r="A233" s="18" t="s">
        <v>217</v>
      </c>
      <c r="B233" s="23" t="s">
        <v>194</v>
      </c>
      <c r="C233" s="6">
        <v>400</v>
      </c>
      <c r="D233" s="6" t="s">
        <v>168</v>
      </c>
    </row>
    <row r="234" spans="1:4" ht="18" thickBot="1" x14ac:dyDescent="0.25">
      <c r="A234" s="18" t="s">
        <v>218</v>
      </c>
      <c r="B234" s="20" t="s">
        <v>10</v>
      </c>
      <c r="C234" s="6">
        <v>500</v>
      </c>
    </row>
    <row r="235" spans="1:4" ht="18" thickBot="1" x14ac:dyDescent="0.25">
      <c r="A235" s="18" t="s">
        <v>219</v>
      </c>
      <c r="B235" s="20" t="s">
        <v>10</v>
      </c>
      <c r="C235" s="6">
        <v>400</v>
      </c>
      <c r="D235" s="6" t="s">
        <v>168</v>
      </c>
    </row>
    <row r="236" spans="1:4" ht="18" thickBot="1" x14ac:dyDescent="0.25">
      <c r="A236" s="18" t="s">
        <v>220</v>
      </c>
      <c r="B236" s="23" t="s">
        <v>194</v>
      </c>
      <c r="C236" s="6">
        <v>500</v>
      </c>
      <c r="D236" s="6" t="s">
        <v>168</v>
      </c>
    </row>
    <row r="237" spans="1:4" ht="18" thickBot="1" x14ac:dyDescent="0.25">
      <c r="A237" s="18" t="s">
        <v>221</v>
      </c>
      <c r="B237" s="20" t="s">
        <v>10</v>
      </c>
      <c r="C237" s="6">
        <v>500</v>
      </c>
      <c r="D237" s="6" t="s">
        <v>168</v>
      </c>
    </row>
    <row r="238" spans="1:4" ht="18" thickBot="1" x14ac:dyDescent="0.25">
      <c r="A238" s="18" t="s">
        <v>222</v>
      </c>
      <c r="B238" s="20" t="s">
        <v>10</v>
      </c>
      <c r="C238" s="6">
        <v>500</v>
      </c>
      <c r="D238" s="6" t="s">
        <v>168</v>
      </c>
    </row>
    <row r="239" spans="1:4" ht="18" thickBot="1" x14ac:dyDescent="0.25">
      <c r="A239" s="18" t="s">
        <v>223</v>
      </c>
      <c r="B239" s="25" t="s">
        <v>224</v>
      </c>
      <c r="C239" s="6">
        <v>500</v>
      </c>
      <c r="D239" s="6" t="s">
        <v>168</v>
      </c>
    </row>
    <row r="240" spans="1:4" ht="18" thickBot="1" x14ac:dyDescent="0.25">
      <c r="A240" s="18" t="s">
        <v>225</v>
      </c>
      <c r="B240" s="20" t="s">
        <v>10</v>
      </c>
      <c r="C240" s="6">
        <v>400</v>
      </c>
      <c r="D240" s="6" t="s">
        <v>168</v>
      </c>
    </row>
    <row r="241" spans="1:4" ht="18" thickBot="1" x14ac:dyDescent="0.25">
      <c r="A241" s="18" t="s">
        <v>226</v>
      </c>
      <c r="B241" s="25" t="s">
        <v>10</v>
      </c>
      <c r="C241" s="6">
        <v>500</v>
      </c>
      <c r="D241" s="6" t="s">
        <v>168</v>
      </c>
    </row>
    <row r="242" spans="1:4" ht="18" thickBot="1" x14ac:dyDescent="0.25">
      <c r="A242" s="18" t="s">
        <v>227</v>
      </c>
      <c r="B242" s="25" t="s">
        <v>10</v>
      </c>
      <c r="C242" s="6">
        <v>500</v>
      </c>
      <c r="D242" s="6" t="s">
        <v>168</v>
      </c>
    </row>
    <row r="243" spans="1:4" ht="18" thickBot="1" x14ac:dyDescent="0.25">
      <c r="A243" s="18" t="s">
        <v>228</v>
      </c>
      <c r="B243" s="25" t="s">
        <v>10</v>
      </c>
      <c r="C243" s="6">
        <v>400</v>
      </c>
      <c r="D243" s="6" t="s">
        <v>168</v>
      </c>
    </row>
    <row r="244" spans="1:4" ht="18" thickBot="1" x14ac:dyDescent="0.25">
      <c r="A244" s="18" t="s">
        <v>229</v>
      </c>
      <c r="B244" s="20" t="s">
        <v>10</v>
      </c>
      <c r="C244" s="6">
        <v>250</v>
      </c>
      <c r="D244" s="6" t="s">
        <v>168</v>
      </c>
    </row>
    <row r="245" spans="1:4" ht="18" thickBot="1" x14ac:dyDescent="0.25">
      <c r="A245" s="18" t="s">
        <v>230</v>
      </c>
      <c r="B245" s="20" t="s">
        <v>10</v>
      </c>
      <c r="C245" s="6">
        <v>250</v>
      </c>
      <c r="D245" s="6" t="s">
        <v>168</v>
      </c>
    </row>
    <row r="246" spans="1:4" ht="18" thickBot="1" x14ac:dyDescent="0.25">
      <c r="A246" s="18" t="s">
        <v>231</v>
      </c>
      <c r="B246" s="20" t="s">
        <v>10</v>
      </c>
      <c r="C246" s="6">
        <v>500</v>
      </c>
      <c r="D246" s="6" t="s">
        <v>168</v>
      </c>
    </row>
    <row r="247" spans="1:4" ht="18" thickBot="1" x14ac:dyDescent="0.25">
      <c r="A247" s="18" t="s">
        <v>232</v>
      </c>
      <c r="B247" s="20" t="s">
        <v>10</v>
      </c>
      <c r="C247" s="6">
        <v>500</v>
      </c>
      <c r="D247" s="6" t="s">
        <v>168</v>
      </c>
    </row>
    <row r="248" spans="1:4" ht="18" thickBot="1" x14ac:dyDescent="0.25">
      <c r="A248" s="18" t="s">
        <v>233</v>
      </c>
      <c r="B248" s="20" t="s">
        <v>10</v>
      </c>
      <c r="C248" s="6">
        <v>300</v>
      </c>
      <c r="D248" s="6" t="s">
        <v>168</v>
      </c>
    </row>
    <row r="249" spans="1:4" ht="18" thickBot="1" x14ac:dyDescent="0.25">
      <c r="A249" s="18" t="s">
        <v>1616</v>
      </c>
      <c r="B249" s="23" t="s">
        <v>61</v>
      </c>
      <c r="C249" s="9" t="s">
        <v>11</v>
      </c>
      <c r="D249" s="6" t="s">
        <v>168</v>
      </c>
    </row>
    <row r="250" spans="1:4" ht="18" thickBot="1" x14ac:dyDescent="0.25">
      <c r="A250" s="18" t="s">
        <v>235</v>
      </c>
      <c r="B250" s="20" t="s">
        <v>10</v>
      </c>
      <c r="C250" s="6">
        <v>500</v>
      </c>
      <c r="D250" s="6" t="s">
        <v>168</v>
      </c>
    </row>
    <row r="251" spans="1:4" ht="17" thickBot="1" x14ac:dyDescent="0.25">
      <c r="A251" s="18" t="s">
        <v>236</v>
      </c>
      <c r="B251" s="26"/>
    </row>
    <row r="252" spans="1:4" ht="18" thickBot="1" x14ac:dyDescent="0.25">
      <c r="A252" s="18" t="s">
        <v>237</v>
      </c>
      <c r="B252" s="20" t="s">
        <v>10</v>
      </c>
      <c r="C252" s="6">
        <v>300</v>
      </c>
      <c r="D252" s="6" t="s">
        <v>168</v>
      </c>
    </row>
    <row r="253" spans="1:4" ht="18" thickBot="1" x14ac:dyDescent="0.25">
      <c r="A253" s="18" t="s">
        <v>238</v>
      </c>
      <c r="B253" s="20" t="s">
        <v>10</v>
      </c>
      <c r="C253" s="6">
        <v>500</v>
      </c>
      <c r="D253" s="6" t="s">
        <v>168</v>
      </c>
    </row>
    <row r="254" spans="1:4" ht="18" thickBot="1" x14ac:dyDescent="0.25">
      <c r="A254" s="18"/>
      <c r="B254" s="20" t="s">
        <v>10</v>
      </c>
      <c r="C254" s="6">
        <v>500</v>
      </c>
      <c r="D254" s="6" t="s">
        <v>168</v>
      </c>
    </row>
    <row r="255" spans="1:4" ht="18" thickBot="1" x14ac:dyDescent="0.25">
      <c r="A255" s="18" t="s">
        <v>239</v>
      </c>
      <c r="B255" s="20" t="s">
        <v>10</v>
      </c>
      <c r="C255" s="6">
        <v>200</v>
      </c>
      <c r="D255" s="6" t="s">
        <v>168</v>
      </c>
    </row>
    <row r="256" spans="1:4" ht="18" thickBot="1" x14ac:dyDescent="0.25">
      <c r="A256" s="18" t="s">
        <v>240</v>
      </c>
      <c r="B256" s="20" t="s">
        <v>10</v>
      </c>
      <c r="C256" s="6">
        <v>500</v>
      </c>
      <c r="D256" s="6" t="s">
        <v>168</v>
      </c>
    </row>
    <row r="257" spans="1:4" ht="18" thickBot="1" x14ac:dyDescent="0.25">
      <c r="A257" s="18" t="s">
        <v>241</v>
      </c>
      <c r="B257" s="20" t="s">
        <v>10</v>
      </c>
      <c r="C257" s="6">
        <v>500</v>
      </c>
      <c r="D257" s="6" t="s">
        <v>168</v>
      </c>
    </row>
    <row r="258" spans="1:4" ht="18" thickBot="1" x14ac:dyDescent="0.25">
      <c r="A258" s="18" t="s">
        <v>242</v>
      </c>
      <c r="B258" s="20" t="s">
        <v>10</v>
      </c>
      <c r="C258" s="6">
        <v>500</v>
      </c>
      <c r="D258" s="6" t="s">
        <v>168</v>
      </c>
    </row>
    <row r="259" spans="1:4" ht="18" thickBot="1" x14ac:dyDescent="0.25">
      <c r="A259" s="18" t="s">
        <v>243</v>
      </c>
      <c r="B259" s="20" t="s">
        <v>10</v>
      </c>
      <c r="C259" s="6">
        <v>500</v>
      </c>
      <c r="D259" s="6" t="s">
        <v>168</v>
      </c>
    </row>
    <row r="260" spans="1:4" ht="18" thickBot="1" x14ac:dyDescent="0.25">
      <c r="A260" s="18" t="s">
        <v>244</v>
      </c>
      <c r="B260" s="20" t="s">
        <v>10</v>
      </c>
      <c r="C260" s="6">
        <v>500</v>
      </c>
      <c r="D260" s="6" t="s">
        <v>168</v>
      </c>
    </row>
    <row r="261" spans="1:4" ht="18" thickBot="1" x14ac:dyDescent="0.25">
      <c r="A261" s="18" t="s">
        <v>245</v>
      </c>
      <c r="B261" s="20" t="s">
        <v>10</v>
      </c>
      <c r="C261" s="6">
        <v>500</v>
      </c>
      <c r="D261" s="6" t="s">
        <v>168</v>
      </c>
    </row>
    <row r="262" spans="1:4" ht="18" thickBot="1" x14ac:dyDescent="0.25">
      <c r="A262" s="18" t="s">
        <v>246</v>
      </c>
      <c r="B262" s="20" t="s">
        <v>10</v>
      </c>
      <c r="C262" s="6">
        <v>500</v>
      </c>
      <c r="D262" s="6" t="s">
        <v>168</v>
      </c>
    </row>
    <row r="263" spans="1:4" ht="18" thickBot="1" x14ac:dyDescent="0.25">
      <c r="A263" s="18" t="s">
        <v>247</v>
      </c>
      <c r="B263" s="20" t="s">
        <v>10</v>
      </c>
      <c r="C263" s="6">
        <v>200</v>
      </c>
      <c r="D263" s="6" t="s">
        <v>168</v>
      </c>
    </row>
    <row r="264" spans="1:4" ht="17" thickBot="1" x14ac:dyDescent="0.25">
      <c r="A264" s="18" t="s">
        <v>248</v>
      </c>
      <c r="B264" s="26"/>
    </row>
    <row r="265" spans="1:4" ht="18" thickBot="1" x14ac:dyDescent="0.25">
      <c r="A265" s="18" t="s">
        <v>249</v>
      </c>
      <c r="B265" s="20" t="s">
        <v>10</v>
      </c>
      <c r="C265" s="6">
        <v>250</v>
      </c>
      <c r="D265" s="6" t="s">
        <v>168</v>
      </c>
    </row>
    <row r="266" spans="1:4" ht="18" thickBot="1" x14ac:dyDescent="0.25">
      <c r="A266" s="18" t="s">
        <v>250</v>
      </c>
      <c r="B266" s="20" t="s">
        <v>10</v>
      </c>
      <c r="C266" s="6">
        <v>500</v>
      </c>
      <c r="D266" s="6" t="s">
        <v>168</v>
      </c>
    </row>
    <row r="267" spans="1:4" ht="18" thickBot="1" x14ac:dyDescent="0.25">
      <c r="A267" s="18" t="s">
        <v>251</v>
      </c>
      <c r="B267" s="20" t="s">
        <v>10</v>
      </c>
      <c r="C267" s="6">
        <v>500</v>
      </c>
      <c r="D267" s="6" t="s">
        <v>168</v>
      </c>
    </row>
    <row r="268" spans="1:4" ht="18" thickBot="1" x14ac:dyDescent="0.25">
      <c r="A268" s="18" t="s">
        <v>252</v>
      </c>
      <c r="B268" s="20" t="s">
        <v>10</v>
      </c>
      <c r="C268" s="6">
        <v>500</v>
      </c>
      <c r="D268" s="6" t="s">
        <v>168</v>
      </c>
    </row>
    <row r="269" spans="1:4" ht="17" thickBot="1" x14ac:dyDescent="0.25">
      <c r="A269" s="18" t="s">
        <v>253</v>
      </c>
      <c r="B269" s="19" t="s">
        <v>10</v>
      </c>
      <c r="C269" s="6">
        <v>500</v>
      </c>
      <c r="D269" s="6" t="s">
        <v>168</v>
      </c>
    </row>
    <row r="270" spans="1:4" ht="18" thickBot="1" x14ac:dyDescent="0.25">
      <c r="A270" s="18" t="s">
        <v>254</v>
      </c>
      <c r="B270" s="20" t="s">
        <v>10</v>
      </c>
      <c r="C270" s="6">
        <v>500</v>
      </c>
      <c r="D270" s="6" t="s">
        <v>168</v>
      </c>
    </row>
    <row r="271" spans="1:4" ht="18" thickBot="1" x14ac:dyDescent="0.25">
      <c r="A271" s="18" t="s">
        <v>255</v>
      </c>
      <c r="B271" s="20" t="s">
        <v>10</v>
      </c>
      <c r="C271" s="6">
        <v>500</v>
      </c>
    </row>
    <row r="272" spans="1:4" ht="18" thickBot="1" x14ac:dyDescent="0.25">
      <c r="A272" s="18" t="s">
        <v>256</v>
      </c>
      <c r="B272" s="20" t="s">
        <v>10</v>
      </c>
      <c r="C272" s="6">
        <v>500</v>
      </c>
      <c r="D272" s="6" t="s">
        <v>168</v>
      </c>
    </row>
    <row r="273" spans="1:4" ht="18" thickBot="1" x14ac:dyDescent="0.25">
      <c r="A273" s="18" t="s">
        <v>257</v>
      </c>
      <c r="B273" s="20" t="s">
        <v>10</v>
      </c>
      <c r="C273" s="6">
        <v>500</v>
      </c>
      <c r="D273" s="6" t="s">
        <v>168</v>
      </c>
    </row>
    <row r="274" spans="1:4" ht="18" thickBot="1" x14ac:dyDescent="0.25">
      <c r="A274" s="18" t="s">
        <v>258</v>
      </c>
      <c r="B274" s="20" t="s">
        <v>10</v>
      </c>
      <c r="C274" s="9" t="s">
        <v>11</v>
      </c>
      <c r="D274" s="6" t="s">
        <v>168</v>
      </c>
    </row>
    <row r="275" spans="1:4" ht="18" thickBot="1" x14ac:dyDescent="0.25">
      <c r="A275" s="18" t="s">
        <v>259</v>
      </c>
      <c r="B275" s="23" t="s">
        <v>260</v>
      </c>
      <c r="C275" s="6">
        <v>500</v>
      </c>
      <c r="D275" s="6" t="s">
        <v>168</v>
      </c>
    </row>
    <row r="276" spans="1:4" ht="18" thickBot="1" x14ac:dyDescent="0.25">
      <c r="A276" s="18" t="s">
        <v>261</v>
      </c>
      <c r="B276" s="20" t="s">
        <v>10</v>
      </c>
      <c r="C276" s="6">
        <v>500</v>
      </c>
      <c r="D276" s="6" t="s">
        <v>168</v>
      </c>
    </row>
    <row r="277" spans="1:4" ht="18" thickBot="1" x14ac:dyDescent="0.25">
      <c r="A277" s="24" t="s">
        <v>262</v>
      </c>
      <c r="B277" s="20" t="s">
        <v>10</v>
      </c>
      <c r="C277" s="6">
        <v>300</v>
      </c>
      <c r="D277" s="6" t="s">
        <v>168</v>
      </c>
    </row>
    <row r="278" spans="1:4" ht="18" thickBot="1" x14ac:dyDescent="0.25">
      <c r="A278" s="24" t="s">
        <v>263</v>
      </c>
      <c r="B278" s="20" t="s">
        <v>10</v>
      </c>
      <c r="C278" s="6">
        <v>250</v>
      </c>
      <c r="D278" s="6" t="s">
        <v>168</v>
      </c>
    </row>
    <row r="279" spans="1:4" ht="18" thickBot="1" x14ac:dyDescent="0.25">
      <c r="A279" s="24" t="s">
        <v>264</v>
      </c>
      <c r="B279" s="20" t="s">
        <v>10</v>
      </c>
      <c r="C279" s="6">
        <v>500</v>
      </c>
      <c r="D279" s="6" t="s">
        <v>168</v>
      </c>
    </row>
    <row r="280" spans="1:4" ht="18" thickBot="1" x14ac:dyDescent="0.25">
      <c r="A280" s="24" t="s">
        <v>265</v>
      </c>
      <c r="B280" s="20" t="s">
        <v>10</v>
      </c>
      <c r="C280" s="6">
        <v>500</v>
      </c>
      <c r="D280" s="6" t="s">
        <v>168</v>
      </c>
    </row>
    <row r="281" spans="1:4" ht="18" thickBot="1" x14ac:dyDescent="0.25">
      <c r="A281" s="24" t="s">
        <v>266</v>
      </c>
      <c r="B281" s="20" t="s">
        <v>10</v>
      </c>
      <c r="C281" s="6">
        <v>300</v>
      </c>
      <c r="D281" s="6" t="s">
        <v>168</v>
      </c>
    </row>
    <row r="282" spans="1:4" ht="18" thickBot="1" x14ac:dyDescent="0.25">
      <c r="A282" s="24" t="s">
        <v>267</v>
      </c>
      <c r="B282" s="20" t="s">
        <v>10</v>
      </c>
      <c r="C282" s="6">
        <v>300</v>
      </c>
    </row>
    <row r="283" spans="1:4" ht="17" thickBot="1" x14ac:dyDescent="0.25">
      <c r="A283" s="27"/>
      <c r="B283" s="28"/>
    </row>
    <row r="284" spans="1:4" ht="16" x14ac:dyDescent="0.2">
      <c r="A284" s="28"/>
      <c r="B284" s="28"/>
    </row>
    <row r="285" spans="1:4" ht="16" x14ac:dyDescent="0.2">
      <c r="A285" s="14"/>
      <c r="B285" s="28"/>
    </row>
    <row r="286" spans="1:4" ht="15" x14ac:dyDescent="0.2">
      <c r="A286" s="14"/>
      <c r="B286" s="14"/>
    </row>
    <row r="287" spans="1:4" ht="15" x14ac:dyDescent="0.2">
      <c r="A287" s="14"/>
      <c r="B287" s="14"/>
    </row>
    <row r="288" spans="1:4" ht="15" x14ac:dyDescent="0.2">
      <c r="A288" s="14"/>
      <c r="B288" s="14"/>
    </row>
    <row r="289" spans="1:2" ht="15" x14ac:dyDescent="0.2">
      <c r="A289" s="14"/>
      <c r="B289" s="14"/>
    </row>
    <row r="290" spans="1:2" ht="15" x14ac:dyDescent="0.2">
      <c r="A290" s="14"/>
      <c r="B290" s="14"/>
    </row>
    <row r="291" spans="1:2" ht="15" x14ac:dyDescent="0.2">
      <c r="A291" s="14"/>
      <c r="B291" s="14"/>
    </row>
    <row r="292" spans="1:2" ht="15" x14ac:dyDescent="0.2">
      <c r="A292" s="14"/>
      <c r="B292" s="14"/>
    </row>
    <row r="293" spans="1:2" ht="15" x14ac:dyDescent="0.2">
      <c r="A293" s="14"/>
      <c r="B293" s="14"/>
    </row>
    <row r="294" spans="1:2" ht="15" x14ac:dyDescent="0.2">
      <c r="A294" s="14"/>
      <c r="B294" s="14"/>
    </row>
    <row r="295" spans="1:2" ht="15" x14ac:dyDescent="0.2">
      <c r="A295" s="14"/>
      <c r="B295" s="14"/>
    </row>
    <row r="296" spans="1:2" ht="15" x14ac:dyDescent="0.2">
      <c r="A296" s="14"/>
      <c r="B296" s="14"/>
    </row>
    <row r="297" spans="1:2" ht="15" x14ac:dyDescent="0.2">
      <c r="A297" s="14"/>
      <c r="B297" s="14"/>
    </row>
    <row r="298" spans="1:2" ht="15" x14ac:dyDescent="0.2">
      <c r="A298" s="14"/>
      <c r="B298" s="14"/>
    </row>
    <row r="299" spans="1:2" ht="15" x14ac:dyDescent="0.2">
      <c r="A299" s="14"/>
      <c r="B299" s="14"/>
    </row>
    <row r="300" spans="1:2" ht="15" x14ac:dyDescent="0.2">
      <c r="A300" s="14"/>
      <c r="B300" s="14"/>
    </row>
    <row r="301" spans="1:2" ht="15" x14ac:dyDescent="0.2">
      <c r="A301" s="14"/>
      <c r="B301" s="14"/>
    </row>
    <row r="302" spans="1:2" ht="15" x14ac:dyDescent="0.2">
      <c r="A302" s="14"/>
      <c r="B302" s="14"/>
    </row>
    <row r="303" spans="1:2" ht="15" x14ac:dyDescent="0.2">
      <c r="A303" s="14"/>
      <c r="B303" s="14"/>
    </row>
    <row r="304" spans="1:2" ht="15" x14ac:dyDescent="0.2">
      <c r="A304" s="14"/>
      <c r="B304" s="14"/>
    </row>
    <row r="305" spans="1:2" ht="15" x14ac:dyDescent="0.2">
      <c r="A305" s="14"/>
      <c r="B305" s="14"/>
    </row>
    <row r="306" spans="1:2" ht="15" x14ac:dyDescent="0.2">
      <c r="A306" s="14"/>
      <c r="B306" s="14"/>
    </row>
    <row r="307" spans="1:2" ht="15" x14ac:dyDescent="0.2">
      <c r="A307" s="14"/>
      <c r="B307" s="14"/>
    </row>
    <row r="308" spans="1:2" ht="15" x14ac:dyDescent="0.2">
      <c r="A308" s="14"/>
      <c r="B308" s="14"/>
    </row>
    <row r="309" spans="1:2" ht="15" x14ac:dyDescent="0.2">
      <c r="A309" s="14"/>
      <c r="B309" s="14"/>
    </row>
    <row r="310" spans="1:2" ht="15" x14ac:dyDescent="0.2">
      <c r="A310" s="14"/>
      <c r="B310" s="14"/>
    </row>
    <row r="311" spans="1:2" ht="15" x14ac:dyDescent="0.2">
      <c r="A311" s="14"/>
      <c r="B311" s="14"/>
    </row>
    <row r="312" spans="1:2" ht="15" x14ac:dyDescent="0.2">
      <c r="A312" s="14"/>
      <c r="B312" s="14"/>
    </row>
    <row r="313" spans="1:2" ht="15" x14ac:dyDescent="0.2">
      <c r="A313" s="14"/>
      <c r="B313" s="14"/>
    </row>
    <row r="314" spans="1:2" ht="15" x14ac:dyDescent="0.2">
      <c r="A314" s="14"/>
      <c r="B314" s="14"/>
    </row>
    <row r="315" spans="1:2" ht="15" x14ac:dyDescent="0.2">
      <c r="A315" s="14"/>
      <c r="B315" s="14"/>
    </row>
    <row r="316" spans="1:2" ht="15" x14ac:dyDescent="0.2">
      <c r="A316" s="14"/>
      <c r="B316" s="14"/>
    </row>
    <row r="317" spans="1:2" ht="15" x14ac:dyDescent="0.2">
      <c r="A317" s="14"/>
      <c r="B317" s="14"/>
    </row>
    <row r="318" spans="1:2" ht="15" x14ac:dyDescent="0.2">
      <c r="A318" s="14"/>
      <c r="B318" s="14"/>
    </row>
    <row r="319" spans="1:2" ht="15" x14ac:dyDescent="0.2">
      <c r="A319" s="14"/>
      <c r="B319" s="14"/>
    </row>
    <row r="320" spans="1:2" ht="15" x14ac:dyDescent="0.2">
      <c r="A320" s="14"/>
      <c r="B320" s="14"/>
    </row>
    <row r="321" spans="1:2" ht="15" x14ac:dyDescent="0.2">
      <c r="A321" s="14"/>
      <c r="B321" s="14"/>
    </row>
    <row r="322" spans="1:2" ht="15" x14ac:dyDescent="0.2">
      <c r="A322" s="14"/>
      <c r="B322" s="14"/>
    </row>
    <row r="323" spans="1:2" ht="15" x14ac:dyDescent="0.2">
      <c r="A323" s="14"/>
      <c r="B323" s="14"/>
    </row>
    <row r="324" spans="1:2" ht="15" x14ac:dyDescent="0.2">
      <c r="A324" s="14"/>
      <c r="B324" s="14"/>
    </row>
    <row r="325" spans="1:2" ht="15" x14ac:dyDescent="0.2">
      <c r="A325" s="14"/>
      <c r="B325" s="14"/>
    </row>
    <row r="326" spans="1:2" ht="15" x14ac:dyDescent="0.2">
      <c r="A326" s="14"/>
      <c r="B326" s="14"/>
    </row>
    <row r="327" spans="1:2" ht="15" x14ac:dyDescent="0.2">
      <c r="A327" s="14"/>
      <c r="B327" s="14"/>
    </row>
    <row r="328" spans="1:2" ht="15" x14ac:dyDescent="0.2">
      <c r="A328" s="14"/>
      <c r="B328" s="14"/>
    </row>
    <row r="329" spans="1:2" ht="15" x14ac:dyDescent="0.2">
      <c r="A329" s="14"/>
      <c r="B329" s="14"/>
    </row>
    <row r="330" spans="1:2" ht="15" x14ac:dyDescent="0.2">
      <c r="A330" s="14"/>
      <c r="B330" s="14"/>
    </row>
    <row r="331" spans="1:2" ht="15" x14ac:dyDescent="0.2">
      <c r="A331" s="14"/>
      <c r="B331" s="14"/>
    </row>
    <row r="332" spans="1:2" ht="15" x14ac:dyDescent="0.2">
      <c r="A332" s="14"/>
      <c r="B332" s="14"/>
    </row>
    <row r="333" spans="1:2" ht="15" x14ac:dyDescent="0.2">
      <c r="A333" s="14"/>
      <c r="B333" s="14"/>
    </row>
    <row r="334" spans="1:2" ht="15" x14ac:dyDescent="0.2">
      <c r="A334" s="14"/>
      <c r="B334" s="14"/>
    </row>
    <row r="335" spans="1:2" ht="15" x14ac:dyDescent="0.2">
      <c r="A335" s="14"/>
      <c r="B335" s="14"/>
    </row>
    <row r="336" spans="1:2" ht="15" x14ac:dyDescent="0.2">
      <c r="A336" s="14"/>
      <c r="B336" s="14"/>
    </row>
    <row r="337" spans="1:2" ht="15" x14ac:dyDescent="0.2">
      <c r="A337" s="14"/>
      <c r="B337" s="14"/>
    </row>
    <row r="338" spans="1:2" ht="15" x14ac:dyDescent="0.2">
      <c r="A338" s="14"/>
      <c r="B338" s="14"/>
    </row>
    <row r="339" spans="1:2" ht="15" x14ac:dyDescent="0.2">
      <c r="A339" s="14"/>
      <c r="B339" s="14"/>
    </row>
    <row r="340" spans="1:2" ht="15" x14ac:dyDescent="0.2">
      <c r="A340" s="14"/>
      <c r="B340" s="14"/>
    </row>
    <row r="341" spans="1:2" ht="15" x14ac:dyDescent="0.2">
      <c r="A341" s="14"/>
      <c r="B341" s="14"/>
    </row>
    <row r="342" spans="1:2" ht="15" x14ac:dyDescent="0.2">
      <c r="A342" s="14"/>
      <c r="B342" s="14"/>
    </row>
    <row r="343" spans="1:2" ht="15" x14ac:dyDescent="0.2">
      <c r="A343" s="14"/>
      <c r="B343" s="14"/>
    </row>
    <row r="344" spans="1:2" ht="15" x14ac:dyDescent="0.2">
      <c r="A344" s="14"/>
      <c r="B344" s="14"/>
    </row>
    <row r="345" spans="1:2" ht="15" x14ac:dyDescent="0.2">
      <c r="A345" s="14"/>
      <c r="B345" s="14"/>
    </row>
    <row r="346" spans="1:2" ht="15" x14ac:dyDescent="0.2">
      <c r="A346" s="14"/>
      <c r="B346" s="14"/>
    </row>
    <row r="347" spans="1:2" ht="15" x14ac:dyDescent="0.2">
      <c r="A347" s="14"/>
      <c r="B347" s="14"/>
    </row>
    <row r="348" spans="1:2" ht="15" x14ac:dyDescent="0.2">
      <c r="A348" s="14"/>
      <c r="B348" s="14"/>
    </row>
    <row r="349" spans="1:2" ht="15" x14ac:dyDescent="0.2">
      <c r="A349" s="14"/>
      <c r="B349" s="14"/>
    </row>
    <row r="350" spans="1:2" ht="15" x14ac:dyDescent="0.2">
      <c r="A350" s="14"/>
      <c r="B350" s="14"/>
    </row>
    <row r="351" spans="1:2" ht="15" x14ac:dyDescent="0.2">
      <c r="A351" s="14"/>
      <c r="B351" s="14"/>
    </row>
    <row r="352" spans="1:2" ht="15" x14ac:dyDescent="0.2">
      <c r="A352" s="14"/>
      <c r="B352" s="14"/>
    </row>
    <row r="353" spans="1:2" ht="15" x14ac:dyDescent="0.2">
      <c r="A353" s="14"/>
      <c r="B353" s="14"/>
    </row>
    <row r="354" spans="1:2" ht="15" x14ac:dyDescent="0.2">
      <c r="A354" s="14"/>
      <c r="B354" s="14"/>
    </row>
    <row r="355" spans="1:2" ht="15" x14ac:dyDescent="0.2">
      <c r="A355" s="14"/>
      <c r="B355" s="14"/>
    </row>
    <row r="356" spans="1:2" ht="15" x14ac:dyDescent="0.2">
      <c r="A356" s="14"/>
      <c r="B356" s="14"/>
    </row>
    <row r="357" spans="1:2" ht="15" x14ac:dyDescent="0.2">
      <c r="A357" s="14"/>
      <c r="B357" s="14"/>
    </row>
    <row r="358" spans="1:2" ht="15" x14ac:dyDescent="0.2">
      <c r="A358" s="14"/>
      <c r="B358" s="14"/>
    </row>
    <row r="359" spans="1:2" ht="15" x14ac:dyDescent="0.2">
      <c r="A359" s="14"/>
      <c r="B359" s="14"/>
    </row>
    <row r="360" spans="1:2" ht="15" x14ac:dyDescent="0.2">
      <c r="A360" s="14"/>
      <c r="B360" s="14"/>
    </row>
    <row r="361" spans="1:2" ht="15" x14ac:dyDescent="0.2">
      <c r="A361" s="14"/>
      <c r="B361" s="14"/>
    </row>
    <row r="362" spans="1:2" ht="15" x14ac:dyDescent="0.2">
      <c r="A362" s="14"/>
      <c r="B362" s="14"/>
    </row>
    <row r="363" spans="1:2" ht="15" x14ac:dyDescent="0.2">
      <c r="A363" s="14"/>
      <c r="B363" s="14"/>
    </row>
    <row r="364" spans="1:2" ht="15" x14ac:dyDescent="0.2">
      <c r="A364" s="14"/>
      <c r="B364" s="14"/>
    </row>
    <row r="365" spans="1:2" ht="15" x14ac:dyDescent="0.2">
      <c r="A365" s="14"/>
      <c r="B365" s="14"/>
    </row>
    <row r="366" spans="1:2" ht="15" x14ac:dyDescent="0.2">
      <c r="A366" s="14"/>
      <c r="B366" s="14"/>
    </row>
    <row r="367" spans="1:2" ht="15" x14ac:dyDescent="0.2">
      <c r="A367" s="14"/>
      <c r="B367" s="14"/>
    </row>
    <row r="368" spans="1:2" ht="15" x14ac:dyDescent="0.2">
      <c r="A368" s="14"/>
      <c r="B368" s="14"/>
    </row>
    <row r="369" spans="1:2" ht="15" x14ac:dyDescent="0.2">
      <c r="A369" s="14"/>
      <c r="B369" s="14"/>
    </row>
    <row r="370" spans="1:2" ht="15" x14ac:dyDescent="0.2">
      <c r="A370" s="14"/>
      <c r="B370" s="14"/>
    </row>
    <row r="371" spans="1:2" ht="15" x14ac:dyDescent="0.2">
      <c r="A371" s="14"/>
      <c r="B371" s="14"/>
    </row>
    <row r="372" spans="1:2" ht="15" x14ac:dyDescent="0.2">
      <c r="A372" s="14"/>
      <c r="B372" s="14"/>
    </row>
    <row r="373" spans="1:2" ht="15" x14ac:dyDescent="0.2">
      <c r="A373" s="14"/>
      <c r="B373" s="14"/>
    </row>
    <row r="374" spans="1:2" ht="15" x14ac:dyDescent="0.2">
      <c r="A374" s="14"/>
      <c r="B374" s="14"/>
    </row>
    <row r="375" spans="1:2" ht="15" x14ac:dyDescent="0.2">
      <c r="A375" s="14"/>
      <c r="B375" s="14"/>
    </row>
    <row r="376" spans="1:2" ht="15" x14ac:dyDescent="0.2">
      <c r="A376" s="14"/>
      <c r="B376" s="14"/>
    </row>
    <row r="377" spans="1:2" ht="15" x14ac:dyDescent="0.2">
      <c r="A377" s="14"/>
      <c r="B377" s="14"/>
    </row>
    <row r="378" spans="1:2" ht="15" x14ac:dyDescent="0.2">
      <c r="A378" s="14"/>
      <c r="B378" s="14"/>
    </row>
    <row r="379" spans="1:2" ht="15" x14ac:dyDescent="0.2">
      <c r="A379" s="14"/>
      <c r="B379" s="14"/>
    </row>
    <row r="380" spans="1:2" ht="15" x14ac:dyDescent="0.2">
      <c r="A380" s="14"/>
      <c r="B380" s="14"/>
    </row>
    <row r="381" spans="1:2" ht="15" x14ac:dyDescent="0.2">
      <c r="A381" s="14"/>
      <c r="B381" s="14"/>
    </row>
    <row r="382" spans="1:2" ht="15" x14ac:dyDescent="0.2">
      <c r="A382" s="14"/>
      <c r="B382" s="14"/>
    </row>
    <row r="383" spans="1:2" ht="15" x14ac:dyDescent="0.2">
      <c r="A383" s="14"/>
      <c r="B383" s="14"/>
    </row>
    <row r="384" spans="1:2" ht="15" x14ac:dyDescent="0.2">
      <c r="A384" s="14"/>
      <c r="B384" s="14"/>
    </row>
    <row r="385" spans="1:2" ht="15" x14ac:dyDescent="0.2">
      <c r="A385" s="14"/>
      <c r="B385" s="14"/>
    </row>
    <row r="386" spans="1:2" ht="15" x14ac:dyDescent="0.2">
      <c r="A386" s="14"/>
      <c r="B386" s="14"/>
    </row>
    <row r="387" spans="1:2" ht="15" x14ac:dyDescent="0.2">
      <c r="A387" s="14"/>
      <c r="B387" s="14"/>
    </row>
    <row r="388" spans="1:2" ht="15" x14ac:dyDescent="0.2">
      <c r="A388" s="14"/>
      <c r="B388" s="14"/>
    </row>
    <row r="389" spans="1:2" ht="15" x14ac:dyDescent="0.2">
      <c r="A389" s="14"/>
      <c r="B389" s="14"/>
    </row>
    <row r="390" spans="1:2" ht="15" x14ac:dyDescent="0.2">
      <c r="A390" s="14"/>
      <c r="B390" s="14"/>
    </row>
    <row r="391" spans="1:2" ht="15" x14ac:dyDescent="0.2">
      <c r="A391" s="14"/>
      <c r="B391" s="14"/>
    </row>
    <row r="392" spans="1:2" ht="15" x14ac:dyDescent="0.2">
      <c r="A392" s="14"/>
      <c r="B392" s="14"/>
    </row>
    <row r="393" spans="1:2" ht="15" x14ac:dyDescent="0.2">
      <c r="A393" s="14"/>
      <c r="B393" s="14"/>
    </row>
    <row r="394" spans="1:2" ht="15" x14ac:dyDescent="0.2">
      <c r="A394" s="14"/>
      <c r="B394" s="14"/>
    </row>
    <row r="395" spans="1:2" ht="15" x14ac:dyDescent="0.2">
      <c r="A395" s="14"/>
      <c r="B395" s="14"/>
    </row>
    <row r="396" spans="1:2" ht="15" x14ac:dyDescent="0.2">
      <c r="A396" s="14"/>
      <c r="B396" s="14"/>
    </row>
    <row r="397" spans="1:2" ht="15" x14ac:dyDescent="0.2">
      <c r="A397" s="14"/>
      <c r="B397" s="14"/>
    </row>
    <row r="398" spans="1:2" ht="15" x14ac:dyDescent="0.2">
      <c r="A398" s="14"/>
      <c r="B398" s="14"/>
    </row>
    <row r="399" spans="1:2" ht="15" x14ac:dyDescent="0.2">
      <c r="A399" s="14"/>
      <c r="B399" s="14"/>
    </row>
    <row r="400" spans="1:2" ht="15" x14ac:dyDescent="0.2">
      <c r="A400" s="14"/>
      <c r="B400" s="14"/>
    </row>
    <row r="401" spans="1:2" ht="15" x14ac:dyDescent="0.2">
      <c r="A401" s="14"/>
      <c r="B401" s="14"/>
    </row>
    <row r="402" spans="1:2" ht="15" x14ac:dyDescent="0.2">
      <c r="A402" s="14"/>
      <c r="B402" s="14"/>
    </row>
    <row r="403" spans="1:2" ht="15" x14ac:dyDescent="0.2">
      <c r="A403" s="14"/>
      <c r="B403" s="14"/>
    </row>
    <row r="404" spans="1:2" ht="15" x14ac:dyDescent="0.2">
      <c r="A404" s="14"/>
      <c r="B404" s="14"/>
    </row>
    <row r="405" spans="1:2" ht="15" x14ac:dyDescent="0.2">
      <c r="A405" s="14"/>
      <c r="B405" s="14"/>
    </row>
    <row r="406" spans="1:2" ht="15" x14ac:dyDescent="0.2">
      <c r="A406" s="14"/>
      <c r="B406" s="14"/>
    </row>
    <row r="407" spans="1:2" ht="15" x14ac:dyDescent="0.2">
      <c r="A407" s="14"/>
      <c r="B407" s="14"/>
    </row>
    <row r="408" spans="1:2" ht="15" x14ac:dyDescent="0.2">
      <c r="A408" s="14"/>
      <c r="B408" s="14"/>
    </row>
    <row r="409" spans="1:2" ht="15" x14ac:dyDescent="0.2">
      <c r="A409" s="14"/>
      <c r="B409" s="14"/>
    </row>
    <row r="410" spans="1:2" ht="15" x14ac:dyDescent="0.2">
      <c r="A410" s="14"/>
      <c r="B410" s="14"/>
    </row>
    <row r="411" spans="1:2" ht="15" x14ac:dyDescent="0.2">
      <c r="A411" s="14"/>
      <c r="B411" s="14"/>
    </row>
    <row r="412" spans="1:2" ht="15" x14ac:dyDescent="0.2">
      <c r="A412" s="14"/>
      <c r="B412" s="14"/>
    </row>
    <row r="413" spans="1:2" ht="15" x14ac:dyDescent="0.2">
      <c r="A413" s="14"/>
      <c r="B413" s="14"/>
    </row>
    <row r="414" spans="1:2" ht="15" x14ac:dyDescent="0.2">
      <c r="A414" s="14"/>
      <c r="B414" s="14"/>
    </row>
    <row r="415" spans="1:2" ht="15" x14ac:dyDescent="0.2">
      <c r="A415" s="14"/>
      <c r="B415" s="14"/>
    </row>
    <row r="416" spans="1:2" ht="15" x14ac:dyDescent="0.2">
      <c r="A416" s="14"/>
      <c r="B416" s="14"/>
    </row>
    <row r="417" spans="1:2" ht="15" x14ac:dyDescent="0.2">
      <c r="A417" s="14"/>
      <c r="B417" s="14"/>
    </row>
    <row r="418" spans="1:2" ht="15" x14ac:dyDescent="0.2">
      <c r="A418" s="14"/>
      <c r="B418" s="14"/>
    </row>
    <row r="419" spans="1:2" ht="15" x14ac:dyDescent="0.2">
      <c r="A419" s="14"/>
      <c r="B419" s="14"/>
    </row>
    <row r="420" spans="1:2" ht="15" x14ac:dyDescent="0.2">
      <c r="A420" s="14"/>
      <c r="B420" s="14"/>
    </row>
    <row r="421" spans="1:2" ht="15" x14ac:dyDescent="0.2">
      <c r="A421" s="14"/>
      <c r="B421" s="14"/>
    </row>
    <row r="422" spans="1:2" ht="15" x14ac:dyDescent="0.2">
      <c r="A422" s="14"/>
      <c r="B422" s="14"/>
    </row>
    <row r="423" spans="1:2" ht="15" x14ac:dyDescent="0.2">
      <c r="A423" s="14"/>
      <c r="B423" s="14"/>
    </row>
    <row r="424" spans="1:2" ht="15" x14ac:dyDescent="0.2">
      <c r="A424" s="14"/>
      <c r="B424" s="14"/>
    </row>
    <row r="425" spans="1:2" ht="15" x14ac:dyDescent="0.2">
      <c r="A425" s="14"/>
      <c r="B425" s="14"/>
    </row>
    <row r="426" spans="1:2" ht="15" x14ac:dyDescent="0.2">
      <c r="A426" s="14"/>
      <c r="B426" s="14"/>
    </row>
    <row r="427" spans="1:2" ht="15" x14ac:dyDescent="0.2">
      <c r="A427" s="14"/>
      <c r="B427" s="14"/>
    </row>
    <row r="428" spans="1:2" ht="15" x14ac:dyDescent="0.2">
      <c r="A428" s="14"/>
      <c r="B428" s="14"/>
    </row>
    <row r="429" spans="1:2" ht="15" x14ac:dyDescent="0.2">
      <c r="A429" s="14"/>
      <c r="B429" s="14"/>
    </row>
    <row r="430" spans="1:2" ht="15" x14ac:dyDescent="0.2">
      <c r="A430" s="14"/>
      <c r="B430" s="14"/>
    </row>
    <row r="431" spans="1:2" ht="15" x14ac:dyDescent="0.2">
      <c r="A431" s="14"/>
      <c r="B431" s="14"/>
    </row>
    <row r="432" spans="1:2" ht="15" x14ac:dyDescent="0.2">
      <c r="A432" s="14"/>
      <c r="B432" s="14"/>
    </row>
    <row r="433" spans="1:2" ht="15" x14ac:dyDescent="0.2">
      <c r="A433" s="14"/>
      <c r="B433" s="14"/>
    </row>
    <row r="434" spans="1:2" ht="15" x14ac:dyDescent="0.2">
      <c r="A434" s="14"/>
      <c r="B434" s="14"/>
    </row>
    <row r="435" spans="1:2" ht="15" x14ac:dyDescent="0.2">
      <c r="A435" s="14"/>
      <c r="B435" s="14"/>
    </row>
    <row r="436" spans="1:2" ht="15" x14ac:dyDescent="0.2">
      <c r="A436" s="14"/>
      <c r="B436" s="14"/>
    </row>
    <row r="437" spans="1:2" ht="15" x14ac:dyDescent="0.2">
      <c r="A437" s="14"/>
      <c r="B437" s="14"/>
    </row>
    <row r="438" spans="1:2" ht="15" x14ac:dyDescent="0.2">
      <c r="A438" s="14"/>
      <c r="B438" s="14"/>
    </row>
    <row r="439" spans="1:2" ht="15" x14ac:dyDescent="0.2">
      <c r="A439" s="14"/>
      <c r="B439" s="14"/>
    </row>
    <row r="440" spans="1:2" ht="15" x14ac:dyDescent="0.2">
      <c r="A440" s="14"/>
      <c r="B440" s="14"/>
    </row>
    <row r="441" spans="1:2" ht="15" x14ac:dyDescent="0.2">
      <c r="A441" s="14"/>
      <c r="B441" s="14"/>
    </row>
    <row r="442" spans="1:2" ht="15" x14ac:dyDescent="0.2">
      <c r="A442" s="14"/>
      <c r="B442" s="14"/>
    </row>
    <row r="443" spans="1:2" ht="15" x14ac:dyDescent="0.2">
      <c r="A443" s="14"/>
      <c r="B443" s="14"/>
    </row>
    <row r="444" spans="1:2" ht="15" x14ac:dyDescent="0.2">
      <c r="A444" s="14"/>
      <c r="B444" s="14"/>
    </row>
    <row r="445" spans="1:2" ht="15" x14ac:dyDescent="0.2">
      <c r="A445" s="14"/>
      <c r="B445" s="14"/>
    </row>
    <row r="446" spans="1:2" ht="15" x14ac:dyDescent="0.2">
      <c r="A446" s="14"/>
      <c r="B446" s="14"/>
    </row>
    <row r="447" spans="1:2" ht="15" x14ac:dyDescent="0.2">
      <c r="A447" s="14"/>
      <c r="B447" s="14"/>
    </row>
    <row r="448" spans="1:2" ht="15" x14ac:dyDescent="0.2">
      <c r="A448" s="14"/>
      <c r="B448" s="14"/>
    </row>
    <row r="449" spans="1:2" ht="15" x14ac:dyDescent="0.2">
      <c r="A449" s="14"/>
      <c r="B449" s="14"/>
    </row>
    <row r="450" spans="1:2" ht="15" x14ac:dyDescent="0.2">
      <c r="A450" s="14"/>
      <c r="B450" s="14"/>
    </row>
    <row r="451" spans="1:2" ht="15" x14ac:dyDescent="0.2">
      <c r="A451" s="14"/>
      <c r="B451" s="14"/>
    </row>
    <row r="452" spans="1:2" ht="15" x14ac:dyDescent="0.2">
      <c r="A452" s="14"/>
      <c r="B452" s="14"/>
    </row>
    <row r="453" spans="1:2" ht="15" x14ac:dyDescent="0.2">
      <c r="A453" s="14"/>
      <c r="B453" s="14"/>
    </row>
    <row r="454" spans="1:2" ht="15" x14ac:dyDescent="0.2">
      <c r="A454" s="14"/>
      <c r="B454" s="14"/>
    </row>
    <row r="455" spans="1:2" ht="15" x14ac:dyDescent="0.2">
      <c r="A455" s="14"/>
      <c r="B455" s="14"/>
    </row>
    <row r="456" spans="1:2" ht="15" x14ac:dyDescent="0.2">
      <c r="A456" s="14"/>
      <c r="B456" s="14"/>
    </row>
    <row r="457" spans="1:2" ht="15" x14ac:dyDescent="0.2">
      <c r="A457" s="14"/>
      <c r="B457" s="14"/>
    </row>
    <row r="458" spans="1:2" ht="15" x14ac:dyDescent="0.2">
      <c r="A458" s="14"/>
      <c r="B458" s="14"/>
    </row>
    <row r="459" spans="1:2" ht="15" x14ac:dyDescent="0.2">
      <c r="A459" s="14"/>
      <c r="B459" s="14"/>
    </row>
    <row r="460" spans="1:2" ht="15" x14ac:dyDescent="0.2">
      <c r="A460" s="14"/>
      <c r="B460" s="14"/>
    </row>
    <row r="461" spans="1:2" ht="15" x14ac:dyDescent="0.2">
      <c r="A461" s="14"/>
      <c r="B461" s="14"/>
    </row>
    <row r="462" spans="1:2" ht="15" x14ac:dyDescent="0.2">
      <c r="A462" s="14"/>
      <c r="B462" s="14"/>
    </row>
    <row r="463" spans="1:2" ht="15" x14ac:dyDescent="0.2">
      <c r="A463" s="14"/>
      <c r="B463" s="14"/>
    </row>
    <row r="464" spans="1:2" ht="15" x14ac:dyDescent="0.2">
      <c r="A464" s="14"/>
      <c r="B464" s="14"/>
    </row>
    <row r="465" spans="1:2" ht="15" x14ac:dyDescent="0.2">
      <c r="A465" s="14"/>
      <c r="B465" s="14"/>
    </row>
    <row r="466" spans="1:2" ht="15" x14ac:dyDescent="0.2">
      <c r="A466" s="14"/>
      <c r="B466" s="14"/>
    </row>
    <row r="467" spans="1:2" ht="15" x14ac:dyDescent="0.2">
      <c r="A467" s="14"/>
      <c r="B467" s="14"/>
    </row>
    <row r="468" spans="1:2" ht="15" x14ac:dyDescent="0.2">
      <c r="A468" s="14"/>
      <c r="B468" s="14"/>
    </row>
    <row r="469" spans="1:2" ht="15" x14ac:dyDescent="0.2">
      <c r="A469" s="14"/>
      <c r="B469" s="14"/>
    </row>
    <row r="470" spans="1:2" ht="15" x14ac:dyDescent="0.2">
      <c r="A470" s="14"/>
      <c r="B470" s="14"/>
    </row>
    <row r="471" spans="1:2" ht="15" x14ac:dyDescent="0.2">
      <c r="A471" s="14"/>
      <c r="B471" s="14"/>
    </row>
    <row r="472" spans="1:2" ht="15" x14ac:dyDescent="0.2">
      <c r="A472" s="14"/>
      <c r="B472" s="14"/>
    </row>
    <row r="473" spans="1:2" ht="15" x14ac:dyDescent="0.2">
      <c r="A473" s="14"/>
      <c r="B473" s="14"/>
    </row>
    <row r="474" spans="1:2" ht="15" x14ac:dyDescent="0.2">
      <c r="A474" s="14"/>
      <c r="B474" s="14"/>
    </row>
    <row r="475" spans="1:2" ht="15" x14ac:dyDescent="0.2">
      <c r="A475" s="14"/>
      <c r="B475" s="14"/>
    </row>
    <row r="476" spans="1:2" ht="15" x14ac:dyDescent="0.2">
      <c r="A476" s="14"/>
      <c r="B476" s="14"/>
    </row>
    <row r="477" spans="1:2" ht="15" x14ac:dyDescent="0.2">
      <c r="A477" s="14"/>
      <c r="B477" s="14"/>
    </row>
    <row r="478" spans="1:2" ht="15" x14ac:dyDescent="0.2">
      <c r="A478" s="14"/>
      <c r="B478" s="14"/>
    </row>
    <row r="479" spans="1:2" ht="15" x14ac:dyDescent="0.2">
      <c r="A479" s="14"/>
      <c r="B479" s="14"/>
    </row>
    <row r="480" spans="1:2" ht="15" x14ac:dyDescent="0.2">
      <c r="A480" s="14"/>
      <c r="B480" s="14"/>
    </row>
    <row r="481" spans="1:2" ht="15" x14ac:dyDescent="0.2">
      <c r="A481" s="14"/>
      <c r="B481" s="14"/>
    </row>
    <row r="482" spans="1:2" ht="15" x14ac:dyDescent="0.2">
      <c r="A482" s="14"/>
      <c r="B482" s="14"/>
    </row>
    <row r="483" spans="1:2" ht="15" x14ac:dyDescent="0.2">
      <c r="A483" s="14"/>
      <c r="B483" s="14"/>
    </row>
    <row r="484" spans="1:2" ht="15" x14ac:dyDescent="0.2">
      <c r="A484" s="14"/>
      <c r="B484" s="14"/>
    </row>
    <row r="485" spans="1:2" ht="15" x14ac:dyDescent="0.2">
      <c r="A485" s="14"/>
      <c r="B485" s="14"/>
    </row>
    <row r="486" spans="1:2" ht="15" x14ac:dyDescent="0.2">
      <c r="A486" s="14"/>
      <c r="B486" s="14"/>
    </row>
    <row r="487" spans="1:2" ht="15" x14ac:dyDescent="0.2">
      <c r="A487" s="14"/>
      <c r="B487" s="14"/>
    </row>
    <row r="488" spans="1:2" ht="15" x14ac:dyDescent="0.2">
      <c r="A488" s="14"/>
      <c r="B488" s="14"/>
    </row>
    <row r="489" spans="1:2" ht="15" x14ac:dyDescent="0.2">
      <c r="A489" s="14"/>
      <c r="B489" s="14"/>
    </row>
    <row r="490" spans="1:2" ht="15" x14ac:dyDescent="0.2">
      <c r="A490" s="14"/>
      <c r="B490" s="14"/>
    </row>
    <row r="491" spans="1:2" ht="15" x14ac:dyDescent="0.2">
      <c r="A491" s="14"/>
      <c r="B491" s="14"/>
    </row>
    <row r="492" spans="1:2" ht="15" x14ac:dyDescent="0.2">
      <c r="A492" s="14"/>
      <c r="B492" s="14"/>
    </row>
    <row r="493" spans="1:2" ht="15" x14ac:dyDescent="0.2">
      <c r="A493" s="14"/>
      <c r="B493" s="14"/>
    </row>
    <row r="494" spans="1:2" ht="15" x14ac:dyDescent="0.2">
      <c r="A494" s="14"/>
      <c r="B494" s="14"/>
    </row>
    <row r="495" spans="1:2" ht="15" x14ac:dyDescent="0.2">
      <c r="A495" s="14"/>
      <c r="B495" s="14"/>
    </row>
    <row r="496" spans="1:2" ht="15" x14ac:dyDescent="0.2">
      <c r="A496" s="14"/>
      <c r="B496" s="14"/>
    </row>
    <row r="497" spans="1:2" ht="15" x14ac:dyDescent="0.2">
      <c r="A497" s="14"/>
      <c r="B497" s="14"/>
    </row>
    <row r="498" spans="1:2" ht="15" x14ac:dyDescent="0.2">
      <c r="A498" s="14"/>
      <c r="B498" s="14"/>
    </row>
    <row r="499" spans="1:2" ht="15" x14ac:dyDescent="0.2">
      <c r="A499" s="14"/>
      <c r="B499" s="14"/>
    </row>
    <row r="500" spans="1:2" ht="15" x14ac:dyDescent="0.2">
      <c r="A500" s="14"/>
      <c r="B500" s="14"/>
    </row>
    <row r="501" spans="1:2" ht="15" x14ac:dyDescent="0.2">
      <c r="A501" s="14"/>
      <c r="B501" s="14"/>
    </row>
    <row r="502" spans="1:2" ht="15" x14ac:dyDescent="0.2">
      <c r="A502" s="14"/>
      <c r="B502" s="14"/>
    </row>
    <row r="503" spans="1:2" ht="15" x14ac:dyDescent="0.2">
      <c r="A503" s="14"/>
      <c r="B503" s="14"/>
    </row>
    <row r="504" spans="1:2" ht="15" x14ac:dyDescent="0.2">
      <c r="A504" s="14"/>
      <c r="B504" s="14"/>
    </row>
    <row r="505" spans="1:2" ht="15" x14ac:dyDescent="0.2">
      <c r="A505" s="14"/>
      <c r="B505" s="14"/>
    </row>
    <row r="506" spans="1:2" ht="15" x14ac:dyDescent="0.2">
      <c r="A506" s="14"/>
      <c r="B506" s="14"/>
    </row>
    <row r="507" spans="1:2" ht="15" x14ac:dyDescent="0.2">
      <c r="A507" s="14"/>
      <c r="B507" s="14"/>
    </row>
    <row r="508" spans="1:2" ht="15" x14ac:dyDescent="0.2">
      <c r="A508" s="14"/>
      <c r="B508" s="14"/>
    </row>
    <row r="509" spans="1:2" ht="15" x14ac:dyDescent="0.2">
      <c r="A509" s="14"/>
      <c r="B509" s="14"/>
    </row>
    <row r="510" spans="1:2" ht="15" x14ac:dyDescent="0.2">
      <c r="A510" s="14"/>
      <c r="B510" s="14"/>
    </row>
    <row r="511" spans="1:2" ht="15" x14ac:dyDescent="0.2">
      <c r="A511" s="14"/>
      <c r="B511" s="14"/>
    </row>
    <row r="512" spans="1:2" ht="15" x14ac:dyDescent="0.2">
      <c r="A512" s="14"/>
      <c r="B512" s="14"/>
    </row>
    <row r="513" spans="1:2" ht="15" x14ac:dyDescent="0.2">
      <c r="A513" s="14"/>
      <c r="B513" s="14"/>
    </row>
    <row r="514" spans="1:2" ht="15" x14ac:dyDescent="0.2">
      <c r="A514" s="14"/>
      <c r="B514" s="14"/>
    </row>
    <row r="515" spans="1:2" ht="15" x14ac:dyDescent="0.2">
      <c r="A515" s="14"/>
      <c r="B515" s="14"/>
    </row>
    <row r="516" spans="1:2" ht="15" x14ac:dyDescent="0.2">
      <c r="A516" s="14"/>
      <c r="B516" s="14"/>
    </row>
    <row r="517" spans="1:2" ht="15" x14ac:dyDescent="0.2">
      <c r="A517" s="14"/>
      <c r="B517" s="14"/>
    </row>
    <row r="518" spans="1:2" ht="15" x14ac:dyDescent="0.2">
      <c r="A518" s="14"/>
      <c r="B518" s="14"/>
    </row>
    <row r="519" spans="1:2" ht="15" x14ac:dyDescent="0.2">
      <c r="A519" s="14"/>
      <c r="B519" s="14"/>
    </row>
    <row r="520" spans="1:2" ht="15" x14ac:dyDescent="0.2">
      <c r="A520" s="14"/>
      <c r="B520" s="14"/>
    </row>
    <row r="521" spans="1:2" ht="15" x14ac:dyDescent="0.2">
      <c r="A521" s="14"/>
      <c r="B521" s="14"/>
    </row>
    <row r="522" spans="1:2" ht="15" x14ac:dyDescent="0.2">
      <c r="A522" s="14"/>
      <c r="B522" s="14"/>
    </row>
    <row r="523" spans="1:2" ht="15" x14ac:dyDescent="0.2">
      <c r="A523" s="14"/>
      <c r="B523" s="14"/>
    </row>
    <row r="524" spans="1:2" ht="15" x14ac:dyDescent="0.2">
      <c r="A524" s="14"/>
      <c r="B524" s="14"/>
    </row>
    <row r="525" spans="1:2" ht="15" x14ac:dyDescent="0.2">
      <c r="A525" s="14"/>
      <c r="B525" s="14"/>
    </row>
    <row r="526" spans="1:2" ht="15" x14ac:dyDescent="0.2">
      <c r="A526" s="14"/>
      <c r="B526" s="14"/>
    </row>
    <row r="527" spans="1:2" ht="15" x14ac:dyDescent="0.2">
      <c r="A527" s="14"/>
      <c r="B527" s="14"/>
    </row>
    <row r="528" spans="1:2" ht="15" x14ac:dyDescent="0.2">
      <c r="A528" s="14"/>
      <c r="B528" s="14"/>
    </row>
    <row r="529" spans="1:2" ht="15" x14ac:dyDescent="0.2">
      <c r="A529" s="14"/>
      <c r="B529" s="14"/>
    </row>
    <row r="530" spans="1:2" ht="15" x14ac:dyDescent="0.2">
      <c r="A530" s="14"/>
      <c r="B530" s="14"/>
    </row>
    <row r="531" spans="1:2" ht="15" x14ac:dyDescent="0.2">
      <c r="A531" s="14"/>
      <c r="B531" s="14"/>
    </row>
    <row r="532" spans="1:2" ht="15" x14ac:dyDescent="0.2">
      <c r="A532" s="14"/>
      <c r="B532" s="14"/>
    </row>
    <row r="533" spans="1:2" ht="15" x14ac:dyDescent="0.2">
      <c r="A533" s="14"/>
      <c r="B533" s="14"/>
    </row>
    <row r="534" spans="1:2" ht="15" x14ac:dyDescent="0.2">
      <c r="A534" s="14"/>
      <c r="B534" s="14"/>
    </row>
    <row r="535" spans="1:2" ht="15" x14ac:dyDescent="0.2">
      <c r="A535" s="14"/>
      <c r="B535" s="14"/>
    </row>
    <row r="536" spans="1:2" ht="15" x14ac:dyDescent="0.2">
      <c r="A536" s="14"/>
      <c r="B536" s="14"/>
    </row>
    <row r="537" spans="1:2" ht="15" x14ac:dyDescent="0.2">
      <c r="A537" s="14"/>
      <c r="B537" s="14"/>
    </row>
    <row r="538" spans="1:2" ht="15" x14ac:dyDescent="0.2">
      <c r="A538" s="14"/>
      <c r="B538" s="14"/>
    </row>
    <row r="539" spans="1:2" ht="15" x14ac:dyDescent="0.2">
      <c r="A539" s="14"/>
      <c r="B539" s="14"/>
    </row>
    <row r="540" spans="1:2" ht="15" x14ac:dyDescent="0.2">
      <c r="A540" s="14"/>
      <c r="B540" s="14"/>
    </row>
    <row r="541" spans="1:2" ht="15" x14ac:dyDescent="0.2">
      <c r="A541" s="14"/>
      <c r="B541" s="14"/>
    </row>
    <row r="542" spans="1:2" ht="15" x14ac:dyDescent="0.2">
      <c r="A542" s="14"/>
      <c r="B542" s="14"/>
    </row>
    <row r="543" spans="1:2" ht="15" x14ac:dyDescent="0.2">
      <c r="A543" s="14"/>
      <c r="B543" s="14"/>
    </row>
    <row r="544" spans="1:2" ht="15" x14ac:dyDescent="0.2">
      <c r="A544" s="14"/>
      <c r="B544" s="14"/>
    </row>
    <row r="545" spans="1:2" ht="15" x14ac:dyDescent="0.2">
      <c r="A545" s="14"/>
      <c r="B545" s="14"/>
    </row>
    <row r="546" spans="1:2" ht="15" x14ac:dyDescent="0.2">
      <c r="A546" s="14"/>
      <c r="B546" s="14"/>
    </row>
    <row r="547" spans="1:2" ht="15" x14ac:dyDescent="0.2">
      <c r="A547" s="14"/>
      <c r="B547" s="14"/>
    </row>
    <row r="548" spans="1:2" ht="15" x14ac:dyDescent="0.2">
      <c r="A548" s="14"/>
      <c r="B548" s="14"/>
    </row>
    <row r="549" spans="1:2" ht="15" x14ac:dyDescent="0.2">
      <c r="A549" s="14"/>
      <c r="B549" s="14"/>
    </row>
    <row r="550" spans="1:2" ht="15" x14ac:dyDescent="0.2">
      <c r="A550" s="14"/>
      <c r="B550" s="14"/>
    </row>
    <row r="551" spans="1:2" ht="15" x14ac:dyDescent="0.2">
      <c r="A551" s="14"/>
      <c r="B551" s="14"/>
    </row>
    <row r="552" spans="1:2" ht="15" x14ac:dyDescent="0.2">
      <c r="A552" s="14"/>
      <c r="B552" s="14"/>
    </row>
    <row r="553" spans="1:2" ht="15" x14ac:dyDescent="0.2">
      <c r="A553" s="14"/>
      <c r="B553" s="14"/>
    </row>
    <row r="554" spans="1:2" ht="15" x14ac:dyDescent="0.2">
      <c r="A554" s="14"/>
      <c r="B554" s="14"/>
    </row>
    <row r="555" spans="1:2" ht="15" x14ac:dyDescent="0.2">
      <c r="A555" s="14"/>
      <c r="B555" s="14"/>
    </row>
    <row r="556" spans="1:2" ht="15" x14ac:dyDescent="0.2">
      <c r="A556" s="14"/>
      <c r="B556" s="14"/>
    </row>
    <row r="557" spans="1:2" ht="15" x14ac:dyDescent="0.2">
      <c r="A557" s="14"/>
      <c r="B557" s="14"/>
    </row>
    <row r="558" spans="1:2" ht="15" x14ac:dyDescent="0.2">
      <c r="A558" s="14"/>
      <c r="B558" s="14"/>
    </row>
    <row r="559" spans="1:2" ht="15" x14ac:dyDescent="0.2">
      <c r="A559" s="14"/>
      <c r="B559" s="14"/>
    </row>
    <row r="560" spans="1:2" ht="15" x14ac:dyDescent="0.2">
      <c r="A560" s="14"/>
      <c r="B560" s="14"/>
    </row>
    <row r="561" spans="1:2" ht="15" x14ac:dyDescent="0.2">
      <c r="A561" s="14"/>
      <c r="B561" s="14"/>
    </row>
    <row r="562" spans="1:2" ht="15" x14ac:dyDescent="0.2">
      <c r="A562" s="14"/>
      <c r="B562" s="14"/>
    </row>
    <row r="563" spans="1:2" ht="15" x14ac:dyDescent="0.2">
      <c r="A563" s="14"/>
      <c r="B563" s="14"/>
    </row>
    <row r="564" spans="1:2" ht="15" x14ac:dyDescent="0.2">
      <c r="A564" s="14"/>
      <c r="B564" s="14"/>
    </row>
    <row r="565" spans="1:2" ht="15" x14ac:dyDescent="0.2">
      <c r="A565" s="14"/>
      <c r="B565" s="14"/>
    </row>
    <row r="566" spans="1:2" ht="15" x14ac:dyDescent="0.2">
      <c r="A566" s="14"/>
      <c r="B566" s="14"/>
    </row>
    <row r="567" spans="1:2" ht="15" x14ac:dyDescent="0.2">
      <c r="A567" s="14"/>
      <c r="B567" s="14"/>
    </row>
    <row r="568" spans="1:2" ht="15" x14ac:dyDescent="0.2">
      <c r="A568" s="14"/>
      <c r="B568" s="14"/>
    </row>
    <row r="569" spans="1:2" ht="15" x14ac:dyDescent="0.2">
      <c r="A569" s="14"/>
      <c r="B569" s="14"/>
    </row>
    <row r="570" spans="1:2" ht="15" x14ac:dyDescent="0.2">
      <c r="A570" s="14"/>
      <c r="B570" s="14"/>
    </row>
    <row r="571" spans="1:2" ht="15" x14ac:dyDescent="0.2">
      <c r="A571" s="14"/>
      <c r="B571" s="14"/>
    </row>
    <row r="572" spans="1:2" ht="15" x14ac:dyDescent="0.2">
      <c r="A572" s="14"/>
      <c r="B572" s="14"/>
    </row>
    <row r="573" spans="1:2" ht="15" x14ac:dyDescent="0.2">
      <c r="A573" s="14"/>
      <c r="B573" s="14"/>
    </row>
    <row r="574" spans="1:2" ht="15" x14ac:dyDescent="0.2">
      <c r="A574" s="14"/>
      <c r="B574" s="14"/>
    </row>
    <row r="575" spans="1:2" ht="15" x14ac:dyDescent="0.2">
      <c r="A575" s="14"/>
      <c r="B575" s="14"/>
    </row>
    <row r="576" spans="1:2" ht="15" x14ac:dyDescent="0.2">
      <c r="A576" s="14"/>
      <c r="B576" s="14"/>
    </row>
    <row r="577" spans="1:2" ht="15" x14ac:dyDescent="0.2">
      <c r="A577" s="14"/>
      <c r="B577" s="14"/>
    </row>
    <row r="578" spans="1:2" ht="15" x14ac:dyDescent="0.2">
      <c r="A578" s="14"/>
      <c r="B578" s="14"/>
    </row>
    <row r="579" spans="1:2" ht="15" x14ac:dyDescent="0.2">
      <c r="A579" s="14"/>
      <c r="B579" s="14"/>
    </row>
    <row r="580" spans="1:2" ht="15" x14ac:dyDescent="0.2">
      <c r="A580" s="14"/>
      <c r="B580" s="14"/>
    </row>
    <row r="581" spans="1:2" ht="15" x14ac:dyDescent="0.2">
      <c r="A581" s="14"/>
      <c r="B581" s="14"/>
    </row>
    <row r="582" spans="1:2" ht="15" x14ac:dyDescent="0.2">
      <c r="A582" s="14"/>
      <c r="B582" s="14"/>
    </row>
    <row r="583" spans="1:2" ht="15" x14ac:dyDescent="0.2">
      <c r="A583" s="14"/>
      <c r="B583" s="14"/>
    </row>
    <row r="584" spans="1:2" ht="15" x14ac:dyDescent="0.2">
      <c r="A584" s="14"/>
      <c r="B584" s="14"/>
    </row>
    <row r="585" spans="1:2" ht="15" x14ac:dyDescent="0.2">
      <c r="A585" s="14"/>
      <c r="B585" s="14"/>
    </row>
    <row r="586" spans="1:2" ht="15" x14ac:dyDescent="0.2">
      <c r="A586" s="14"/>
      <c r="B586" s="14"/>
    </row>
    <row r="587" spans="1:2" ht="15" x14ac:dyDescent="0.2">
      <c r="A587" s="14"/>
      <c r="B587" s="14"/>
    </row>
    <row r="588" spans="1:2" ht="15" x14ac:dyDescent="0.2">
      <c r="A588" s="14"/>
      <c r="B588" s="14"/>
    </row>
    <row r="589" spans="1:2" ht="15" x14ac:dyDescent="0.2">
      <c r="A589" s="14"/>
      <c r="B589" s="14"/>
    </row>
    <row r="590" spans="1:2" ht="15" x14ac:dyDescent="0.2">
      <c r="A590" s="14"/>
      <c r="B590" s="14"/>
    </row>
    <row r="591" spans="1:2" ht="15" x14ac:dyDescent="0.2">
      <c r="A591" s="14"/>
      <c r="B591" s="14"/>
    </row>
    <row r="592" spans="1:2" ht="15" x14ac:dyDescent="0.2">
      <c r="A592" s="14"/>
      <c r="B592" s="14"/>
    </row>
    <row r="593" spans="1:2" ht="15" x14ac:dyDescent="0.2">
      <c r="A593" s="14"/>
      <c r="B593" s="14"/>
    </row>
    <row r="594" spans="1:2" ht="15" x14ac:dyDescent="0.2">
      <c r="A594" s="14"/>
      <c r="B594" s="14"/>
    </row>
    <row r="595" spans="1:2" ht="15" x14ac:dyDescent="0.2">
      <c r="A595" s="14"/>
      <c r="B595" s="14"/>
    </row>
    <row r="596" spans="1:2" ht="15" x14ac:dyDescent="0.2">
      <c r="A596" s="14"/>
      <c r="B596" s="14"/>
    </row>
    <row r="597" spans="1:2" ht="15" x14ac:dyDescent="0.2">
      <c r="A597" s="14"/>
      <c r="B597" s="14"/>
    </row>
    <row r="598" spans="1:2" ht="15" x14ac:dyDescent="0.2">
      <c r="A598" s="14"/>
      <c r="B598" s="14"/>
    </row>
    <row r="599" spans="1:2" ht="15" x14ac:dyDescent="0.2">
      <c r="A599" s="14"/>
      <c r="B599" s="14"/>
    </row>
    <row r="600" spans="1:2" ht="15" x14ac:dyDescent="0.2">
      <c r="A600" s="14"/>
      <c r="B600" s="14"/>
    </row>
    <row r="601" spans="1:2" ht="15" x14ac:dyDescent="0.2">
      <c r="A601" s="14"/>
      <c r="B601" s="14"/>
    </row>
    <row r="602" spans="1:2" ht="15" x14ac:dyDescent="0.2">
      <c r="A602" s="14"/>
      <c r="B602" s="14"/>
    </row>
    <row r="603" spans="1:2" ht="15" x14ac:dyDescent="0.2">
      <c r="A603" s="14"/>
      <c r="B603" s="14"/>
    </row>
    <row r="604" spans="1:2" ht="15" x14ac:dyDescent="0.2">
      <c r="A604" s="14"/>
      <c r="B604" s="14"/>
    </row>
    <row r="605" spans="1:2" ht="15" x14ac:dyDescent="0.2">
      <c r="A605" s="14"/>
      <c r="B605" s="14"/>
    </row>
    <row r="606" spans="1:2" ht="15" x14ac:dyDescent="0.2">
      <c r="A606" s="14"/>
      <c r="B606" s="14"/>
    </row>
    <row r="607" spans="1:2" ht="15" x14ac:dyDescent="0.2">
      <c r="A607" s="14"/>
      <c r="B607" s="14"/>
    </row>
    <row r="608" spans="1:2" ht="15" x14ac:dyDescent="0.2">
      <c r="A608" s="14"/>
      <c r="B608" s="14"/>
    </row>
    <row r="609" spans="1:2" ht="15" x14ac:dyDescent="0.2">
      <c r="A609" s="14"/>
      <c r="B609" s="14"/>
    </row>
    <row r="610" spans="1:2" ht="15" x14ac:dyDescent="0.2">
      <c r="A610" s="14"/>
      <c r="B610" s="14"/>
    </row>
    <row r="611" spans="1:2" ht="15" x14ac:dyDescent="0.2">
      <c r="A611" s="14"/>
      <c r="B611" s="14"/>
    </row>
    <row r="612" spans="1:2" ht="15" x14ac:dyDescent="0.2">
      <c r="A612" s="14"/>
      <c r="B612" s="14"/>
    </row>
    <row r="613" spans="1:2" ht="15" x14ac:dyDescent="0.2">
      <c r="A613" s="14"/>
      <c r="B613" s="14"/>
    </row>
    <row r="614" spans="1:2" ht="15" x14ac:dyDescent="0.2">
      <c r="A614" s="14"/>
      <c r="B614" s="14"/>
    </row>
    <row r="615" spans="1:2" ht="15" x14ac:dyDescent="0.2">
      <c r="A615" s="14"/>
      <c r="B615" s="14"/>
    </row>
    <row r="616" spans="1:2" ht="15" x14ac:dyDescent="0.2">
      <c r="A616" s="14"/>
      <c r="B616" s="14"/>
    </row>
    <row r="617" spans="1:2" ht="15" x14ac:dyDescent="0.2">
      <c r="A617" s="14"/>
      <c r="B617" s="14"/>
    </row>
    <row r="618" spans="1:2" ht="15" x14ac:dyDescent="0.2">
      <c r="A618" s="14"/>
      <c r="B618" s="14"/>
    </row>
    <row r="619" spans="1:2" ht="15" x14ac:dyDescent="0.2">
      <c r="A619" s="14"/>
      <c r="B619" s="14"/>
    </row>
    <row r="620" spans="1:2" ht="15" x14ac:dyDescent="0.2">
      <c r="A620" s="14"/>
      <c r="B620" s="14"/>
    </row>
    <row r="621" spans="1:2" ht="15" x14ac:dyDescent="0.2">
      <c r="A621" s="14"/>
      <c r="B621" s="14"/>
    </row>
    <row r="622" spans="1:2" ht="15" x14ac:dyDescent="0.2">
      <c r="A622" s="14"/>
      <c r="B622" s="14"/>
    </row>
    <row r="623" spans="1:2" ht="15" x14ac:dyDescent="0.2">
      <c r="A623" s="14"/>
      <c r="B623" s="14"/>
    </row>
    <row r="624" spans="1:2" ht="15" x14ac:dyDescent="0.2">
      <c r="A624" s="14"/>
      <c r="B624" s="14"/>
    </row>
    <row r="625" spans="1:2" ht="15" x14ac:dyDescent="0.2">
      <c r="A625" s="14"/>
      <c r="B625" s="14"/>
    </row>
    <row r="626" spans="1:2" ht="15" x14ac:dyDescent="0.2">
      <c r="A626" s="14"/>
      <c r="B626" s="14"/>
    </row>
    <row r="627" spans="1:2" ht="15" x14ac:dyDescent="0.2">
      <c r="A627" s="14"/>
      <c r="B627" s="14"/>
    </row>
    <row r="628" spans="1:2" ht="15" x14ac:dyDescent="0.2">
      <c r="A628" s="14"/>
      <c r="B628" s="14"/>
    </row>
    <row r="629" spans="1:2" ht="15" x14ac:dyDescent="0.2">
      <c r="A629" s="14"/>
      <c r="B629" s="14"/>
    </row>
    <row r="630" spans="1:2" ht="15" x14ac:dyDescent="0.2">
      <c r="A630" s="14"/>
      <c r="B630" s="14"/>
    </row>
    <row r="631" spans="1:2" ht="15" x14ac:dyDescent="0.2">
      <c r="A631" s="14"/>
      <c r="B631" s="14"/>
    </row>
    <row r="632" spans="1:2" ht="15" x14ac:dyDescent="0.2">
      <c r="A632" s="14"/>
      <c r="B632" s="14"/>
    </row>
    <row r="633" spans="1:2" ht="15" x14ac:dyDescent="0.2">
      <c r="A633" s="14"/>
      <c r="B633" s="14"/>
    </row>
    <row r="634" spans="1:2" ht="15" x14ac:dyDescent="0.2">
      <c r="A634" s="14"/>
      <c r="B634" s="14"/>
    </row>
    <row r="635" spans="1:2" ht="15" x14ac:dyDescent="0.2">
      <c r="A635" s="14"/>
      <c r="B635" s="14"/>
    </row>
    <row r="636" spans="1:2" ht="15" x14ac:dyDescent="0.2">
      <c r="A636" s="14"/>
      <c r="B636" s="14"/>
    </row>
    <row r="637" spans="1:2" ht="15" x14ac:dyDescent="0.2">
      <c r="A637" s="14"/>
      <c r="B637" s="14"/>
    </row>
    <row r="638" spans="1:2" ht="15" x14ac:dyDescent="0.2">
      <c r="A638" s="14"/>
      <c r="B638" s="14"/>
    </row>
    <row r="639" spans="1:2" ht="15" x14ac:dyDescent="0.2">
      <c r="A639" s="14"/>
      <c r="B639" s="14"/>
    </row>
    <row r="640" spans="1:2" ht="15" x14ac:dyDescent="0.2">
      <c r="A640" s="14"/>
      <c r="B640" s="14"/>
    </row>
    <row r="641" spans="1:2" ht="15" x14ac:dyDescent="0.2">
      <c r="A641" s="14"/>
      <c r="B641" s="14"/>
    </row>
    <row r="642" spans="1:2" ht="15" x14ac:dyDescent="0.2">
      <c r="A642" s="14"/>
      <c r="B642" s="14"/>
    </row>
    <row r="643" spans="1:2" ht="15" x14ac:dyDescent="0.2">
      <c r="A643" s="14"/>
      <c r="B643" s="14"/>
    </row>
    <row r="644" spans="1:2" ht="15" x14ac:dyDescent="0.2">
      <c r="A644" s="14"/>
      <c r="B644" s="14"/>
    </row>
    <row r="645" spans="1:2" ht="15" x14ac:dyDescent="0.2">
      <c r="A645" s="14"/>
      <c r="B645" s="14"/>
    </row>
    <row r="646" spans="1:2" ht="15" x14ac:dyDescent="0.2">
      <c r="A646" s="14"/>
      <c r="B646" s="14"/>
    </row>
    <row r="647" spans="1:2" ht="15" x14ac:dyDescent="0.2">
      <c r="A647" s="14"/>
      <c r="B647" s="14"/>
    </row>
    <row r="648" spans="1:2" ht="15" x14ac:dyDescent="0.2">
      <c r="A648" s="14"/>
      <c r="B648" s="14"/>
    </row>
    <row r="649" spans="1:2" ht="15" x14ac:dyDescent="0.2">
      <c r="A649" s="14"/>
      <c r="B649" s="14"/>
    </row>
    <row r="650" spans="1:2" ht="15" x14ac:dyDescent="0.2">
      <c r="A650" s="14"/>
      <c r="B650" s="14"/>
    </row>
    <row r="651" spans="1:2" ht="15" x14ac:dyDescent="0.2">
      <c r="A651" s="14"/>
      <c r="B651" s="14"/>
    </row>
    <row r="652" spans="1:2" ht="15" x14ac:dyDescent="0.2">
      <c r="A652" s="14"/>
      <c r="B652" s="14"/>
    </row>
    <row r="653" spans="1:2" ht="15" x14ac:dyDescent="0.2">
      <c r="A653" s="14"/>
      <c r="B653" s="14"/>
    </row>
    <row r="654" spans="1:2" ht="15" x14ac:dyDescent="0.2">
      <c r="A654" s="14"/>
      <c r="B654" s="14"/>
    </row>
    <row r="655" spans="1:2" ht="15" x14ac:dyDescent="0.2">
      <c r="A655" s="14"/>
      <c r="B655" s="14"/>
    </row>
    <row r="656" spans="1:2" ht="15" x14ac:dyDescent="0.2">
      <c r="A656" s="14"/>
      <c r="B656" s="14"/>
    </row>
    <row r="657" spans="1:2" ht="15" x14ac:dyDescent="0.2">
      <c r="A657" s="14"/>
      <c r="B657" s="14"/>
    </row>
    <row r="658" spans="1:2" ht="15" x14ac:dyDescent="0.2">
      <c r="A658" s="14"/>
      <c r="B658" s="14"/>
    </row>
    <row r="659" spans="1:2" ht="15" x14ac:dyDescent="0.2">
      <c r="A659" s="14"/>
      <c r="B659" s="14"/>
    </row>
    <row r="660" spans="1:2" ht="15" x14ac:dyDescent="0.2">
      <c r="A660" s="14"/>
      <c r="B660" s="14"/>
    </row>
    <row r="661" spans="1:2" ht="15" x14ac:dyDescent="0.2">
      <c r="A661" s="14"/>
      <c r="B661" s="14"/>
    </row>
    <row r="662" spans="1:2" ht="15" x14ac:dyDescent="0.2">
      <c r="A662" s="14"/>
      <c r="B662" s="14"/>
    </row>
    <row r="663" spans="1:2" ht="15" x14ac:dyDescent="0.2">
      <c r="A663" s="14"/>
      <c r="B663" s="14"/>
    </row>
    <row r="664" spans="1:2" ht="15" x14ac:dyDescent="0.2">
      <c r="A664" s="14"/>
      <c r="B664" s="14"/>
    </row>
    <row r="665" spans="1:2" ht="15" x14ac:dyDescent="0.2">
      <c r="A665" s="14"/>
      <c r="B665" s="14"/>
    </row>
    <row r="666" spans="1:2" ht="15" x14ac:dyDescent="0.2">
      <c r="A666" s="14"/>
      <c r="B666" s="14"/>
    </row>
    <row r="667" spans="1:2" ht="15" x14ac:dyDescent="0.2">
      <c r="A667" s="14"/>
      <c r="B667" s="14"/>
    </row>
    <row r="668" spans="1:2" ht="15" x14ac:dyDescent="0.2">
      <c r="A668" s="14"/>
      <c r="B668" s="14"/>
    </row>
    <row r="669" spans="1:2" ht="15" x14ac:dyDescent="0.2">
      <c r="A669" s="14"/>
      <c r="B669" s="14"/>
    </row>
    <row r="670" spans="1:2" ht="15" x14ac:dyDescent="0.2">
      <c r="A670" s="14"/>
      <c r="B670" s="14"/>
    </row>
    <row r="671" spans="1:2" ht="15" x14ac:dyDescent="0.2">
      <c r="A671" s="14"/>
      <c r="B671" s="14"/>
    </row>
    <row r="672" spans="1:2" ht="15" x14ac:dyDescent="0.2">
      <c r="A672" s="14"/>
      <c r="B672" s="14"/>
    </row>
    <row r="673" spans="1:2" ht="15" x14ac:dyDescent="0.2">
      <c r="A673" s="14"/>
      <c r="B673" s="14"/>
    </row>
    <row r="674" spans="1:2" ht="15" x14ac:dyDescent="0.2">
      <c r="A674" s="14"/>
      <c r="B674" s="14"/>
    </row>
    <row r="675" spans="1:2" ht="15" x14ac:dyDescent="0.2">
      <c r="A675" s="14"/>
      <c r="B675" s="14"/>
    </row>
    <row r="676" spans="1:2" ht="15" x14ac:dyDescent="0.2">
      <c r="A676" s="14"/>
      <c r="B676" s="14"/>
    </row>
    <row r="677" spans="1:2" ht="15" x14ac:dyDescent="0.2">
      <c r="A677" s="14"/>
      <c r="B677" s="14"/>
    </row>
    <row r="678" spans="1:2" ht="15" x14ac:dyDescent="0.2">
      <c r="A678" s="14"/>
      <c r="B678" s="14"/>
    </row>
    <row r="679" spans="1:2" ht="15" x14ac:dyDescent="0.2">
      <c r="A679" s="14"/>
      <c r="B679" s="14"/>
    </row>
    <row r="680" spans="1:2" ht="15" x14ac:dyDescent="0.2">
      <c r="A680" s="14"/>
      <c r="B680" s="14"/>
    </row>
    <row r="681" spans="1:2" ht="15" x14ac:dyDescent="0.2">
      <c r="A681" s="14"/>
      <c r="B681" s="14"/>
    </row>
    <row r="682" spans="1:2" ht="15" x14ac:dyDescent="0.2">
      <c r="A682" s="14"/>
      <c r="B682" s="14"/>
    </row>
    <row r="683" spans="1:2" ht="15" x14ac:dyDescent="0.2">
      <c r="A683" s="14"/>
      <c r="B683" s="14"/>
    </row>
    <row r="684" spans="1:2" ht="15" x14ac:dyDescent="0.2">
      <c r="A684" s="14"/>
      <c r="B684" s="14"/>
    </row>
    <row r="685" spans="1:2" ht="15" x14ac:dyDescent="0.2">
      <c r="A685" s="14"/>
      <c r="B685" s="14"/>
    </row>
    <row r="686" spans="1:2" ht="15" x14ac:dyDescent="0.2">
      <c r="A686" s="14"/>
      <c r="B686" s="14"/>
    </row>
    <row r="687" spans="1:2" ht="15" x14ac:dyDescent="0.2">
      <c r="A687" s="14"/>
      <c r="B687" s="14"/>
    </row>
    <row r="688" spans="1:2" ht="15" x14ac:dyDescent="0.2">
      <c r="A688" s="14"/>
      <c r="B688" s="14"/>
    </row>
    <row r="689" spans="1:2" ht="15" x14ac:dyDescent="0.2">
      <c r="A689" s="14"/>
      <c r="B689" s="14"/>
    </row>
    <row r="690" spans="1:2" ht="15" x14ac:dyDescent="0.2">
      <c r="A690" s="14"/>
      <c r="B690" s="14"/>
    </row>
    <row r="691" spans="1:2" ht="15" x14ac:dyDescent="0.2">
      <c r="A691" s="14"/>
      <c r="B691" s="14"/>
    </row>
    <row r="692" spans="1:2" ht="15" x14ac:dyDescent="0.2">
      <c r="A692" s="14"/>
      <c r="B692" s="14"/>
    </row>
    <row r="693" spans="1:2" ht="15" x14ac:dyDescent="0.2">
      <c r="A693" s="14"/>
      <c r="B693" s="14"/>
    </row>
    <row r="694" spans="1:2" ht="15" x14ac:dyDescent="0.2">
      <c r="A694" s="14"/>
      <c r="B694" s="14"/>
    </row>
    <row r="695" spans="1:2" ht="15" x14ac:dyDescent="0.2">
      <c r="A695" s="14"/>
      <c r="B695" s="14"/>
    </row>
    <row r="696" spans="1:2" ht="15" x14ac:dyDescent="0.2">
      <c r="A696" s="14"/>
      <c r="B696" s="14"/>
    </row>
    <row r="697" spans="1:2" ht="15" x14ac:dyDescent="0.2">
      <c r="A697" s="14"/>
      <c r="B697" s="14"/>
    </row>
    <row r="698" spans="1:2" ht="15" x14ac:dyDescent="0.2">
      <c r="A698" s="14"/>
      <c r="B698" s="14"/>
    </row>
    <row r="699" spans="1:2" ht="15" x14ac:dyDescent="0.2">
      <c r="A699" s="14"/>
      <c r="B699" s="14"/>
    </row>
    <row r="700" spans="1:2" ht="15" x14ac:dyDescent="0.2">
      <c r="A700" s="14"/>
      <c r="B700" s="14"/>
    </row>
    <row r="701" spans="1:2" ht="15" x14ac:dyDescent="0.2">
      <c r="A701" s="14"/>
      <c r="B701" s="14"/>
    </row>
    <row r="702" spans="1:2" ht="15" x14ac:dyDescent="0.2">
      <c r="A702" s="14"/>
      <c r="B702" s="14"/>
    </row>
    <row r="703" spans="1:2" ht="15" x14ac:dyDescent="0.2">
      <c r="A703" s="14"/>
      <c r="B703" s="14"/>
    </row>
    <row r="704" spans="1:2" ht="15" x14ac:dyDescent="0.2">
      <c r="A704" s="14"/>
      <c r="B704" s="14"/>
    </row>
    <row r="705" spans="1:2" ht="15" x14ac:dyDescent="0.2">
      <c r="A705" s="14"/>
      <c r="B705" s="14"/>
    </row>
    <row r="706" spans="1:2" ht="15" x14ac:dyDescent="0.2">
      <c r="A706" s="14"/>
      <c r="B706" s="14"/>
    </row>
    <row r="707" spans="1:2" ht="15" x14ac:dyDescent="0.2">
      <c r="A707" s="14"/>
      <c r="B707" s="14"/>
    </row>
    <row r="708" spans="1:2" ht="15" x14ac:dyDescent="0.2">
      <c r="A708" s="14"/>
      <c r="B708" s="14"/>
    </row>
    <row r="709" spans="1:2" ht="15" x14ac:dyDescent="0.2">
      <c r="A709" s="14"/>
      <c r="B709" s="14"/>
    </row>
    <row r="710" spans="1:2" ht="15" x14ac:dyDescent="0.2">
      <c r="A710" s="14"/>
      <c r="B710" s="14"/>
    </row>
    <row r="711" spans="1:2" ht="15" x14ac:dyDescent="0.2">
      <c r="A711" s="14"/>
      <c r="B711" s="14"/>
    </row>
    <row r="712" spans="1:2" ht="15" x14ac:dyDescent="0.2">
      <c r="A712" s="14"/>
      <c r="B712" s="14"/>
    </row>
    <row r="713" spans="1:2" ht="15" x14ac:dyDescent="0.2">
      <c r="A713" s="14"/>
      <c r="B713" s="14"/>
    </row>
    <row r="714" spans="1:2" ht="15" x14ac:dyDescent="0.2">
      <c r="A714" s="14"/>
      <c r="B714" s="14"/>
    </row>
    <row r="715" spans="1:2" ht="15" x14ac:dyDescent="0.2">
      <c r="A715" s="14"/>
      <c r="B715" s="14"/>
    </row>
    <row r="716" spans="1:2" ht="15" x14ac:dyDescent="0.2">
      <c r="A716" s="14"/>
      <c r="B716" s="14"/>
    </row>
    <row r="717" spans="1:2" ht="15" x14ac:dyDescent="0.2">
      <c r="A717" s="14"/>
      <c r="B717" s="14"/>
    </row>
    <row r="718" spans="1:2" ht="15" x14ac:dyDescent="0.2">
      <c r="A718" s="14"/>
      <c r="B718" s="14"/>
    </row>
    <row r="719" spans="1:2" ht="15" x14ac:dyDescent="0.2">
      <c r="A719" s="14"/>
      <c r="B719" s="14"/>
    </row>
    <row r="720" spans="1:2" ht="15" x14ac:dyDescent="0.2">
      <c r="A720" s="14"/>
      <c r="B720" s="14"/>
    </row>
    <row r="721" spans="1:2" ht="15" x14ac:dyDescent="0.2">
      <c r="A721" s="14"/>
      <c r="B721" s="14"/>
    </row>
    <row r="722" spans="1:2" ht="15" x14ac:dyDescent="0.2">
      <c r="A722" s="14"/>
      <c r="B722" s="14"/>
    </row>
    <row r="723" spans="1:2" ht="15" x14ac:dyDescent="0.2">
      <c r="A723" s="14"/>
      <c r="B723" s="14"/>
    </row>
    <row r="724" spans="1:2" ht="15" x14ac:dyDescent="0.2">
      <c r="A724" s="14"/>
      <c r="B724" s="14"/>
    </row>
    <row r="725" spans="1:2" ht="15" x14ac:dyDescent="0.2">
      <c r="A725" s="14"/>
      <c r="B725" s="14"/>
    </row>
    <row r="726" spans="1:2" ht="15" x14ac:dyDescent="0.2">
      <c r="A726" s="14"/>
      <c r="B726" s="14"/>
    </row>
    <row r="727" spans="1:2" ht="15" x14ac:dyDescent="0.2">
      <c r="A727" s="14"/>
      <c r="B727" s="14"/>
    </row>
    <row r="728" spans="1:2" ht="15" x14ac:dyDescent="0.2">
      <c r="A728" s="14"/>
      <c r="B728" s="14"/>
    </row>
    <row r="729" spans="1:2" ht="15" x14ac:dyDescent="0.2">
      <c r="A729" s="14"/>
      <c r="B729" s="14"/>
    </row>
    <row r="730" spans="1:2" ht="15" x14ac:dyDescent="0.2">
      <c r="A730" s="14"/>
      <c r="B730" s="14"/>
    </row>
    <row r="731" spans="1:2" ht="15" x14ac:dyDescent="0.2">
      <c r="A731" s="14"/>
      <c r="B731" s="14"/>
    </row>
    <row r="732" spans="1:2" ht="15" x14ac:dyDescent="0.2">
      <c r="A732" s="14"/>
      <c r="B732" s="14"/>
    </row>
    <row r="733" spans="1:2" ht="15" x14ac:dyDescent="0.2">
      <c r="A733" s="14"/>
      <c r="B733" s="14"/>
    </row>
    <row r="734" spans="1:2" ht="15" x14ac:dyDescent="0.2">
      <c r="A734" s="14"/>
      <c r="B734" s="14"/>
    </row>
    <row r="735" spans="1:2" ht="15" x14ac:dyDescent="0.2">
      <c r="A735" s="14"/>
      <c r="B735" s="14"/>
    </row>
    <row r="736" spans="1:2" ht="15" x14ac:dyDescent="0.2">
      <c r="A736" s="14"/>
      <c r="B736" s="14"/>
    </row>
    <row r="737" spans="1:2" ht="15" x14ac:dyDescent="0.2">
      <c r="A737" s="14"/>
      <c r="B737" s="14"/>
    </row>
    <row r="738" spans="1:2" ht="15" x14ac:dyDescent="0.2">
      <c r="A738" s="14"/>
      <c r="B738" s="14"/>
    </row>
    <row r="739" spans="1:2" ht="15" x14ac:dyDescent="0.2">
      <c r="A739" s="14"/>
      <c r="B739" s="14"/>
    </row>
    <row r="740" spans="1:2" ht="15" x14ac:dyDescent="0.2">
      <c r="A740" s="14"/>
      <c r="B740" s="14"/>
    </row>
    <row r="741" spans="1:2" ht="15" x14ac:dyDescent="0.2">
      <c r="A741" s="14"/>
      <c r="B741" s="14"/>
    </row>
    <row r="742" spans="1:2" ht="15" x14ac:dyDescent="0.2">
      <c r="A742" s="14"/>
      <c r="B742" s="14"/>
    </row>
    <row r="743" spans="1:2" ht="15" x14ac:dyDescent="0.2">
      <c r="A743" s="14"/>
      <c r="B743" s="14"/>
    </row>
    <row r="744" spans="1:2" ht="15" x14ac:dyDescent="0.2">
      <c r="A744" s="14"/>
      <c r="B744" s="14"/>
    </row>
    <row r="745" spans="1:2" ht="15" x14ac:dyDescent="0.2">
      <c r="A745" s="14"/>
      <c r="B745" s="14"/>
    </row>
    <row r="746" spans="1:2" ht="15" x14ac:dyDescent="0.2">
      <c r="A746" s="14"/>
      <c r="B746" s="14"/>
    </row>
    <row r="747" spans="1:2" ht="15" x14ac:dyDescent="0.2">
      <c r="A747" s="14"/>
      <c r="B747" s="14"/>
    </row>
    <row r="748" spans="1:2" ht="15" x14ac:dyDescent="0.2">
      <c r="A748" s="14"/>
      <c r="B748" s="14"/>
    </row>
    <row r="749" spans="1:2" ht="15" x14ac:dyDescent="0.2">
      <c r="A749" s="14"/>
      <c r="B749" s="14"/>
    </row>
    <row r="750" spans="1:2" ht="15" x14ac:dyDescent="0.2">
      <c r="A750" s="14"/>
      <c r="B750" s="14"/>
    </row>
    <row r="751" spans="1:2" ht="15" x14ac:dyDescent="0.2">
      <c r="A751" s="14"/>
      <c r="B751" s="14"/>
    </row>
    <row r="752" spans="1:2" ht="15" x14ac:dyDescent="0.2">
      <c r="A752" s="14"/>
      <c r="B752" s="14"/>
    </row>
    <row r="753" spans="1:2" ht="15" x14ac:dyDescent="0.2">
      <c r="A753" s="14"/>
      <c r="B753" s="14"/>
    </row>
    <row r="754" spans="1:2" ht="15" x14ac:dyDescent="0.2">
      <c r="A754" s="14"/>
      <c r="B754" s="14"/>
    </row>
    <row r="755" spans="1:2" ht="15" x14ac:dyDescent="0.2">
      <c r="A755" s="14"/>
      <c r="B755" s="14"/>
    </row>
    <row r="756" spans="1:2" ht="15" x14ac:dyDescent="0.2">
      <c r="A756" s="14"/>
      <c r="B756" s="14"/>
    </row>
    <row r="757" spans="1:2" ht="15" x14ac:dyDescent="0.2">
      <c r="A757" s="14"/>
      <c r="B757" s="14"/>
    </row>
    <row r="758" spans="1:2" ht="15" x14ac:dyDescent="0.2">
      <c r="A758" s="14"/>
      <c r="B758" s="14"/>
    </row>
    <row r="759" spans="1:2" ht="15" x14ac:dyDescent="0.2">
      <c r="A759" s="14"/>
      <c r="B759" s="14"/>
    </row>
    <row r="760" spans="1:2" ht="15" x14ac:dyDescent="0.2">
      <c r="A760" s="14"/>
      <c r="B760" s="14"/>
    </row>
    <row r="761" spans="1:2" ht="15" x14ac:dyDescent="0.2">
      <c r="A761" s="14"/>
      <c r="B761" s="14"/>
    </row>
    <row r="762" spans="1:2" ht="15" x14ac:dyDescent="0.2">
      <c r="A762" s="14"/>
      <c r="B762" s="14"/>
    </row>
    <row r="763" spans="1:2" ht="15" x14ac:dyDescent="0.2">
      <c r="A763" s="14"/>
      <c r="B763" s="14"/>
    </row>
    <row r="764" spans="1:2" ht="15" x14ac:dyDescent="0.2">
      <c r="A764" s="14"/>
      <c r="B764" s="14"/>
    </row>
    <row r="765" spans="1:2" ht="15" x14ac:dyDescent="0.2">
      <c r="A765" s="14"/>
      <c r="B765" s="14"/>
    </row>
    <row r="766" spans="1:2" ht="15" x14ac:dyDescent="0.2">
      <c r="A766" s="14"/>
      <c r="B766" s="14"/>
    </row>
    <row r="767" spans="1:2" ht="15" x14ac:dyDescent="0.2">
      <c r="A767" s="14"/>
      <c r="B767" s="14"/>
    </row>
    <row r="768" spans="1:2" ht="15" x14ac:dyDescent="0.2">
      <c r="A768" s="14"/>
      <c r="B768" s="14"/>
    </row>
    <row r="769" spans="1:2" ht="15" x14ac:dyDescent="0.2">
      <c r="A769" s="14"/>
      <c r="B769" s="14"/>
    </row>
    <row r="770" spans="1:2" ht="15" x14ac:dyDescent="0.2">
      <c r="A770" s="14"/>
      <c r="B770" s="14"/>
    </row>
    <row r="771" spans="1:2" ht="15" x14ac:dyDescent="0.2">
      <c r="A771" s="14"/>
      <c r="B771" s="14"/>
    </row>
    <row r="772" spans="1:2" ht="15" x14ac:dyDescent="0.2">
      <c r="A772" s="14"/>
      <c r="B772" s="14"/>
    </row>
    <row r="773" spans="1:2" ht="15" x14ac:dyDescent="0.2">
      <c r="A773" s="14"/>
      <c r="B773" s="14"/>
    </row>
    <row r="774" spans="1:2" ht="15" x14ac:dyDescent="0.2">
      <c r="A774" s="14"/>
      <c r="B774" s="14"/>
    </row>
    <row r="775" spans="1:2" ht="15" x14ac:dyDescent="0.2">
      <c r="A775" s="14"/>
      <c r="B775" s="14"/>
    </row>
    <row r="776" spans="1:2" ht="15" x14ac:dyDescent="0.2">
      <c r="A776" s="14"/>
      <c r="B776" s="14"/>
    </row>
    <row r="777" spans="1:2" ht="15" x14ac:dyDescent="0.2">
      <c r="A777" s="14"/>
      <c r="B777" s="14"/>
    </row>
    <row r="778" spans="1:2" ht="15" x14ac:dyDescent="0.2">
      <c r="A778" s="14"/>
      <c r="B778" s="14"/>
    </row>
    <row r="779" spans="1:2" ht="15" x14ac:dyDescent="0.2">
      <c r="A779" s="14"/>
      <c r="B779" s="14"/>
    </row>
    <row r="780" spans="1:2" ht="15" x14ac:dyDescent="0.2">
      <c r="A780" s="14"/>
      <c r="B780" s="14"/>
    </row>
    <row r="781" spans="1:2" ht="15" x14ac:dyDescent="0.2">
      <c r="A781" s="14"/>
      <c r="B781" s="14"/>
    </row>
    <row r="782" spans="1:2" ht="15" x14ac:dyDescent="0.2">
      <c r="A782" s="14"/>
      <c r="B782" s="14"/>
    </row>
    <row r="783" spans="1:2" ht="15" x14ac:dyDescent="0.2">
      <c r="A783" s="14"/>
      <c r="B783" s="14"/>
    </row>
    <row r="784" spans="1:2" ht="15" x14ac:dyDescent="0.2">
      <c r="A784" s="14"/>
      <c r="B784" s="14"/>
    </row>
    <row r="785" spans="1:2" ht="15" x14ac:dyDescent="0.2">
      <c r="A785" s="14"/>
      <c r="B785" s="14"/>
    </row>
    <row r="786" spans="1:2" ht="15" x14ac:dyDescent="0.2">
      <c r="A786" s="14"/>
      <c r="B786" s="14"/>
    </row>
    <row r="787" spans="1:2" ht="15" x14ac:dyDescent="0.2">
      <c r="A787" s="14"/>
      <c r="B787" s="14"/>
    </row>
    <row r="788" spans="1:2" ht="15" x14ac:dyDescent="0.2">
      <c r="A788" s="14"/>
      <c r="B788" s="14"/>
    </row>
    <row r="789" spans="1:2" ht="15" x14ac:dyDescent="0.2">
      <c r="A789" s="14"/>
      <c r="B789" s="14"/>
    </row>
    <row r="790" spans="1:2" ht="15" x14ac:dyDescent="0.2">
      <c r="A790" s="14"/>
      <c r="B790" s="14"/>
    </row>
    <row r="791" spans="1:2" ht="15" x14ac:dyDescent="0.2">
      <c r="A791" s="14"/>
      <c r="B791" s="14"/>
    </row>
    <row r="792" spans="1:2" ht="15" x14ac:dyDescent="0.2">
      <c r="A792" s="14"/>
      <c r="B792" s="14"/>
    </row>
    <row r="793" spans="1:2" ht="15" x14ac:dyDescent="0.2">
      <c r="A793" s="14"/>
      <c r="B793" s="14"/>
    </row>
    <row r="794" spans="1:2" ht="15" x14ac:dyDescent="0.2">
      <c r="A794" s="14"/>
      <c r="B794" s="14"/>
    </row>
    <row r="795" spans="1:2" ht="15" x14ac:dyDescent="0.2">
      <c r="A795" s="14"/>
      <c r="B795" s="14"/>
    </row>
    <row r="796" spans="1:2" ht="15" x14ac:dyDescent="0.2">
      <c r="A796" s="14"/>
      <c r="B796" s="14"/>
    </row>
    <row r="797" spans="1:2" ht="15" x14ac:dyDescent="0.2">
      <c r="A797" s="14"/>
      <c r="B797" s="14"/>
    </row>
    <row r="798" spans="1:2" ht="15" x14ac:dyDescent="0.2">
      <c r="A798" s="14"/>
      <c r="B798" s="14"/>
    </row>
    <row r="799" spans="1:2" ht="15" x14ac:dyDescent="0.2">
      <c r="A799" s="14"/>
      <c r="B799" s="14"/>
    </row>
    <row r="800" spans="1:2" ht="15" x14ac:dyDescent="0.2">
      <c r="A800" s="14"/>
      <c r="B800" s="14"/>
    </row>
    <row r="801" spans="1:2" ht="15" x14ac:dyDescent="0.2">
      <c r="A801" s="14"/>
      <c r="B801" s="14"/>
    </row>
    <row r="802" spans="1:2" ht="15" x14ac:dyDescent="0.2">
      <c r="A802" s="14"/>
      <c r="B802" s="14"/>
    </row>
    <row r="803" spans="1:2" ht="15" x14ac:dyDescent="0.2">
      <c r="A803" s="14"/>
      <c r="B803" s="14"/>
    </row>
    <row r="804" spans="1:2" ht="15" x14ac:dyDescent="0.2">
      <c r="A804" s="14"/>
      <c r="B804" s="14"/>
    </row>
    <row r="805" spans="1:2" ht="15" x14ac:dyDescent="0.2">
      <c r="A805" s="14"/>
      <c r="B805" s="14"/>
    </row>
    <row r="806" spans="1:2" ht="15" x14ac:dyDescent="0.2">
      <c r="A806" s="14"/>
      <c r="B806" s="14"/>
    </row>
    <row r="807" spans="1:2" ht="15" x14ac:dyDescent="0.2">
      <c r="A807" s="14"/>
      <c r="B807" s="14"/>
    </row>
    <row r="808" spans="1:2" ht="15" x14ac:dyDescent="0.2">
      <c r="A808" s="14"/>
      <c r="B808" s="14"/>
    </row>
    <row r="809" spans="1:2" ht="15" x14ac:dyDescent="0.2">
      <c r="A809" s="14"/>
      <c r="B809" s="14"/>
    </row>
    <row r="810" spans="1:2" ht="15" x14ac:dyDescent="0.2">
      <c r="A810" s="14"/>
      <c r="B810" s="14"/>
    </row>
    <row r="811" spans="1:2" ht="15" x14ac:dyDescent="0.2">
      <c r="A811" s="14"/>
      <c r="B811" s="14"/>
    </row>
    <row r="812" spans="1:2" ht="15" x14ac:dyDescent="0.2">
      <c r="A812" s="14"/>
      <c r="B812" s="14"/>
    </row>
    <row r="813" spans="1:2" ht="15" x14ac:dyDescent="0.2">
      <c r="A813" s="14"/>
      <c r="B813" s="14"/>
    </row>
    <row r="814" spans="1:2" ht="15" x14ac:dyDescent="0.2">
      <c r="A814" s="14"/>
      <c r="B814" s="14"/>
    </row>
    <row r="815" spans="1:2" ht="15" x14ac:dyDescent="0.2">
      <c r="A815" s="14"/>
      <c r="B815" s="14"/>
    </row>
    <row r="816" spans="1:2" ht="15" x14ac:dyDescent="0.2">
      <c r="A816" s="14"/>
      <c r="B816" s="14"/>
    </row>
    <row r="817" spans="1:2" ht="15" x14ac:dyDescent="0.2">
      <c r="A817" s="14"/>
      <c r="B817" s="14"/>
    </row>
    <row r="818" spans="1:2" ht="15" x14ac:dyDescent="0.2">
      <c r="A818" s="14"/>
      <c r="B818" s="14"/>
    </row>
    <row r="819" spans="1:2" ht="15" x14ac:dyDescent="0.2">
      <c r="A819" s="14"/>
      <c r="B819" s="14"/>
    </row>
    <row r="820" spans="1:2" ht="15" x14ac:dyDescent="0.2">
      <c r="A820" s="14"/>
      <c r="B820" s="14"/>
    </row>
    <row r="821" spans="1:2" ht="15" x14ac:dyDescent="0.2">
      <c r="A821" s="14"/>
      <c r="B821" s="14"/>
    </row>
    <row r="822" spans="1:2" ht="15" x14ac:dyDescent="0.2">
      <c r="A822" s="14"/>
      <c r="B822" s="14"/>
    </row>
    <row r="823" spans="1:2" ht="15" x14ac:dyDescent="0.2">
      <c r="A823" s="14"/>
      <c r="B823" s="14"/>
    </row>
    <row r="824" spans="1:2" ht="15" x14ac:dyDescent="0.2">
      <c r="A824" s="14"/>
      <c r="B824" s="14"/>
    </row>
    <row r="825" spans="1:2" ht="15" x14ac:dyDescent="0.2">
      <c r="A825" s="14"/>
      <c r="B825" s="14"/>
    </row>
    <row r="826" spans="1:2" ht="15" x14ac:dyDescent="0.2">
      <c r="A826" s="14"/>
      <c r="B826" s="14"/>
    </row>
    <row r="827" spans="1:2" ht="15" x14ac:dyDescent="0.2">
      <c r="A827" s="14"/>
      <c r="B827" s="14"/>
    </row>
    <row r="828" spans="1:2" ht="15" x14ac:dyDescent="0.2">
      <c r="A828" s="14"/>
      <c r="B828" s="14"/>
    </row>
    <row r="829" spans="1:2" ht="15" x14ac:dyDescent="0.2">
      <c r="A829" s="14"/>
      <c r="B829" s="14"/>
    </row>
    <row r="830" spans="1:2" ht="15" x14ac:dyDescent="0.2">
      <c r="A830" s="14"/>
      <c r="B830" s="14"/>
    </row>
    <row r="831" spans="1:2" ht="15" x14ac:dyDescent="0.2">
      <c r="A831" s="14"/>
      <c r="B831" s="14"/>
    </row>
    <row r="832" spans="1:2" ht="15" x14ac:dyDescent="0.2">
      <c r="A832" s="14"/>
      <c r="B832" s="14"/>
    </row>
    <row r="833" spans="1:2" ht="15" x14ac:dyDescent="0.2">
      <c r="A833" s="14"/>
      <c r="B833" s="14"/>
    </row>
    <row r="834" spans="1:2" ht="15" x14ac:dyDescent="0.2">
      <c r="A834" s="14"/>
      <c r="B834" s="14"/>
    </row>
    <row r="835" spans="1:2" ht="15" x14ac:dyDescent="0.2">
      <c r="A835" s="14"/>
      <c r="B835" s="14"/>
    </row>
    <row r="836" spans="1:2" ht="15" x14ac:dyDescent="0.2">
      <c r="A836" s="14"/>
      <c r="B836" s="14"/>
    </row>
    <row r="837" spans="1:2" ht="15" x14ac:dyDescent="0.2">
      <c r="A837" s="14"/>
      <c r="B837" s="14"/>
    </row>
    <row r="838" spans="1:2" ht="15" x14ac:dyDescent="0.2">
      <c r="A838" s="14"/>
      <c r="B838" s="14"/>
    </row>
    <row r="839" spans="1:2" ht="15" x14ac:dyDescent="0.2">
      <c r="A839" s="14"/>
      <c r="B839" s="14"/>
    </row>
    <row r="840" spans="1:2" ht="15" x14ac:dyDescent="0.2">
      <c r="A840" s="14"/>
      <c r="B840" s="14"/>
    </row>
    <row r="841" spans="1:2" ht="15" x14ac:dyDescent="0.2">
      <c r="A841" s="14"/>
      <c r="B841" s="14"/>
    </row>
    <row r="842" spans="1:2" ht="15" x14ac:dyDescent="0.2">
      <c r="A842" s="14"/>
      <c r="B842" s="14"/>
    </row>
    <row r="843" spans="1:2" ht="15" x14ac:dyDescent="0.2">
      <c r="A843" s="14"/>
      <c r="B843" s="14"/>
    </row>
    <row r="844" spans="1:2" ht="15" x14ac:dyDescent="0.2">
      <c r="A844" s="14"/>
      <c r="B844" s="14"/>
    </row>
    <row r="845" spans="1:2" ht="15" x14ac:dyDescent="0.2">
      <c r="A845" s="14"/>
      <c r="B845" s="14"/>
    </row>
    <row r="846" spans="1:2" ht="15" x14ac:dyDescent="0.2">
      <c r="A846" s="14"/>
      <c r="B846" s="14"/>
    </row>
    <row r="847" spans="1:2" ht="15" x14ac:dyDescent="0.2">
      <c r="A847" s="14"/>
      <c r="B847" s="14"/>
    </row>
    <row r="848" spans="1:2" ht="15" x14ac:dyDescent="0.2">
      <c r="A848" s="14"/>
      <c r="B848" s="14"/>
    </row>
    <row r="849" spans="1:2" ht="15" x14ac:dyDescent="0.2">
      <c r="A849" s="14"/>
      <c r="B849" s="14"/>
    </row>
    <row r="850" spans="1:2" ht="15" x14ac:dyDescent="0.2">
      <c r="A850" s="14"/>
      <c r="B850" s="14"/>
    </row>
    <row r="851" spans="1:2" ht="15" x14ac:dyDescent="0.2">
      <c r="A851" s="14"/>
      <c r="B851" s="14"/>
    </row>
    <row r="852" spans="1:2" ht="15" x14ac:dyDescent="0.2">
      <c r="A852" s="14"/>
      <c r="B852" s="14"/>
    </row>
    <row r="853" spans="1:2" ht="15" x14ac:dyDescent="0.2">
      <c r="A853" s="14"/>
      <c r="B853" s="14"/>
    </row>
    <row r="854" spans="1:2" ht="15" x14ac:dyDescent="0.2">
      <c r="A854" s="14"/>
      <c r="B854" s="14"/>
    </row>
    <row r="855" spans="1:2" ht="15" x14ac:dyDescent="0.2">
      <c r="A855" s="14"/>
      <c r="B855" s="14"/>
    </row>
    <row r="856" spans="1:2" ht="15" x14ac:dyDescent="0.2">
      <c r="A856" s="14"/>
      <c r="B856" s="14"/>
    </row>
    <row r="857" spans="1:2" ht="15" x14ac:dyDescent="0.2">
      <c r="A857" s="14"/>
      <c r="B857" s="14"/>
    </row>
    <row r="858" spans="1:2" ht="15" x14ac:dyDescent="0.2">
      <c r="A858" s="14"/>
      <c r="B858" s="14"/>
    </row>
    <row r="859" spans="1:2" ht="15" x14ac:dyDescent="0.2">
      <c r="A859" s="14"/>
      <c r="B859" s="14"/>
    </row>
    <row r="860" spans="1:2" ht="15" x14ac:dyDescent="0.2">
      <c r="A860" s="14"/>
      <c r="B860" s="14"/>
    </row>
    <row r="861" spans="1:2" ht="15" x14ac:dyDescent="0.2">
      <c r="A861" s="14"/>
      <c r="B861" s="14"/>
    </row>
    <row r="862" spans="1:2" ht="15" x14ac:dyDescent="0.2">
      <c r="A862" s="14"/>
      <c r="B862" s="14"/>
    </row>
    <row r="863" spans="1:2" ht="15" x14ac:dyDescent="0.2">
      <c r="A863" s="14"/>
      <c r="B863" s="14"/>
    </row>
    <row r="864" spans="1:2" ht="15" x14ac:dyDescent="0.2">
      <c r="A864" s="14"/>
      <c r="B864" s="14"/>
    </row>
    <row r="865" spans="1:2" ht="15" x14ac:dyDescent="0.2">
      <c r="A865" s="14"/>
      <c r="B865" s="14"/>
    </row>
    <row r="866" spans="1:2" ht="15" x14ac:dyDescent="0.2">
      <c r="A866" s="14"/>
      <c r="B866" s="14"/>
    </row>
    <row r="867" spans="1:2" ht="15" x14ac:dyDescent="0.2">
      <c r="A867" s="14"/>
      <c r="B867" s="14"/>
    </row>
    <row r="868" spans="1:2" ht="15" x14ac:dyDescent="0.2">
      <c r="A868" s="14"/>
      <c r="B868" s="14"/>
    </row>
    <row r="869" spans="1:2" ht="15" x14ac:dyDescent="0.2">
      <c r="A869" s="14"/>
      <c r="B869" s="14"/>
    </row>
    <row r="870" spans="1:2" ht="15" x14ac:dyDescent="0.2">
      <c r="A870" s="14"/>
      <c r="B870" s="14"/>
    </row>
    <row r="871" spans="1:2" ht="15" x14ac:dyDescent="0.2">
      <c r="A871" s="14"/>
      <c r="B871" s="14"/>
    </row>
    <row r="872" spans="1:2" ht="15" x14ac:dyDescent="0.2">
      <c r="A872" s="14"/>
      <c r="B872" s="14"/>
    </row>
    <row r="873" spans="1:2" ht="15" x14ac:dyDescent="0.2">
      <c r="A873" s="14"/>
      <c r="B873" s="14"/>
    </row>
    <row r="874" spans="1:2" ht="15" x14ac:dyDescent="0.2">
      <c r="A874" s="14"/>
      <c r="B874" s="14"/>
    </row>
    <row r="875" spans="1:2" ht="15" x14ac:dyDescent="0.2">
      <c r="A875" s="14"/>
      <c r="B875" s="14"/>
    </row>
    <row r="876" spans="1:2" ht="15" x14ac:dyDescent="0.2">
      <c r="A876" s="14"/>
      <c r="B876" s="14"/>
    </row>
    <row r="877" spans="1:2" ht="15" x14ac:dyDescent="0.2">
      <c r="A877" s="14"/>
      <c r="B877" s="14"/>
    </row>
    <row r="878" spans="1:2" ht="15" x14ac:dyDescent="0.2">
      <c r="A878" s="14"/>
      <c r="B878" s="14"/>
    </row>
    <row r="879" spans="1:2" ht="15" x14ac:dyDescent="0.2">
      <c r="A879" s="14"/>
      <c r="B879" s="14"/>
    </row>
    <row r="880" spans="1:2" ht="15" x14ac:dyDescent="0.2">
      <c r="A880" s="14"/>
      <c r="B880" s="14"/>
    </row>
    <row r="881" spans="1:2" ht="15" x14ac:dyDescent="0.2">
      <c r="A881" s="14"/>
      <c r="B881" s="14"/>
    </row>
    <row r="882" spans="1:2" ht="15" x14ac:dyDescent="0.2">
      <c r="A882" s="14"/>
      <c r="B882" s="14"/>
    </row>
    <row r="883" spans="1:2" ht="15" x14ac:dyDescent="0.2">
      <c r="A883" s="14"/>
      <c r="B883" s="14"/>
    </row>
    <row r="884" spans="1:2" ht="15" x14ac:dyDescent="0.2">
      <c r="A884" s="14"/>
      <c r="B884" s="14"/>
    </row>
    <row r="885" spans="1:2" ht="15" x14ac:dyDescent="0.2">
      <c r="A885" s="14"/>
      <c r="B885" s="14"/>
    </row>
    <row r="886" spans="1:2" ht="15" x14ac:dyDescent="0.2">
      <c r="A886" s="14"/>
      <c r="B886" s="14"/>
    </row>
    <row r="887" spans="1:2" ht="15" x14ac:dyDescent="0.2">
      <c r="A887" s="14"/>
      <c r="B887" s="14"/>
    </row>
    <row r="888" spans="1:2" ht="15" x14ac:dyDescent="0.2">
      <c r="A888" s="14"/>
      <c r="B888" s="14"/>
    </row>
    <row r="889" spans="1:2" ht="15" x14ac:dyDescent="0.2">
      <c r="A889" s="14"/>
      <c r="B889" s="14"/>
    </row>
    <row r="890" spans="1:2" ht="15" x14ac:dyDescent="0.2">
      <c r="A890" s="14"/>
      <c r="B890" s="14"/>
    </row>
    <row r="891" spans="1:2" ht="15" x14ac:dyDescent="0.2">
      <c r="A891" s="14"/>
      <c r="B891" s="14"/>
    </row>
    <row r="892" spans="1:2" ht="15" x14ac:dyDescent="0.2">
      <c r="A892" s="14"/>
      <c r="B892" s="14"/>
    </row>
    <row r="893" spans="1:2" ht="15" x14ac:dyDescent="0.2">
      <c r="A893" s="14"/>
      <c r="B893" s="14"/>
    </row>
    <row r="894" spans="1:2" ht="15" x14ac:dyDescent="0.2">
      <c r="A894" s="14"/>
      <c r="B894" s="14"/>
    </row>
    <row r="895" spans="1:2" ht="15" x14ac:dyDescent="0.2">
      <c r="A895" s="14"/>
      <c r="B895" s="14"/>
    </row>
    <row r="896" spans="1:2" ht="15" x14ac:dyDescent="0.2">
      <c r="A896" s="14"/>
      <c r="B896" s="14"/>
    </row>
    <row r="897" spans="1:2" ht="15" x14ac:dyDescent="0.2">
      <c r="A897" s="14"/>
      <c r="B897" s="14"/>
    </row>
    <row r="898" spans="1:2" ht="15" x14ac:dyDescent="0.2">
      <c r="A898" s="14"/>
      <c r="B898" s="14"/>
    </row>
    <row r="899" spans="1:2" ht="15" x14ac:dyDescent="0.2">
      <c r="A899" s="14"/>
      <c r="B899" s="14"/>
    </row>
    <row r="900" spans="1:2" ht="15" x14ac:dyDescent="0.2">
      <c r="A900" s="14"/>
      <c r="B900" s="14"/>
    </row>
    <row r="901" spans="1:2" ht="15" x14ac:dyDescent="0.2">
      <c r="A901" s="14"/>
      <c r="B901" s="14"/>
    </row>
    <row r="902" spans="1:2" ht="15" x14ac:dyDescent="0.2">
      <c r="A902" s="14"/>
      <c r="B902" s="14"/>
    </row>
    <row r="903" spans="1:2" ht="15" x14ac:dyDescent="0.2">
      <c r="A903" s="14"/>
      <c r="B903" s="14"/>
    </row>
    <row r="904" spans="1:2" ht="15" x14ac:dyDescent="0.2">
      <c r="A904" s="14"/>
      <c r="B904" s="14"/>
    </row>
    <row r="905" spans="1:2" ht="15" x14ac:dyDescent="0.2">
      <c r="A905" s="14"/>
      <c r="B905" s="14"/>
    </row>
    <row r="906" spans="1:2" ht="15" x14ac:dyDescent="0.2">
      <c r="A906" s="14"/>
      <c r="B906" s="14"/>
    </row>
    <row r="907" spans="1:2" ht="15" x14ac:dyDescent="0.2">
      <c r="A907" s="14"/>
      <c r="B907" s="14"/>
    </row>
    <row r="908" spans="1:2" ht="15" x14ac:dyDescent="0.2">
      <c r="A908" s="14"/>
      <c r="B908" s="14"/>
    </row>
    <row r="909" spans="1:2" ht="15" x14ac:dyDescent="0.2">
      <c r="A909" s="14"/>
      <c r="B909" s="14"/>
    </row>
    <row r="910" spans="1:2" ht="15" x14ac:dyDescent="0.2">
      <c r="A910" s="14"/>
      <c r="B910" s="14"/>
    </row>
    <row r="911" spans="1:2" ht="15" x14ac:dyDescent="0.2">
      <c r="A911" s="14"/>
      <c r="B911" s="14"/>
    </row>
    <row r="912" spans="1:2" ht="15" x14ac:dyDescent="0.2">
      <c r="A912" s="14"/>
      <c r="B912" s="14"/>
    </row>
    <row r="913" spans="1:2" ht="15" x14ac:dyDescent="0.2">
      <c r="A913" s="14"/>
      <c r="B913" s="14"/>
    </row>
    <row r="914" spans="1:2" ht="15" x14ac:dyDescent="0.2">
      <c r="A914" s="14"/>
      <c r="B914" s="14"/>
    </row>
    <row r="915" spans="1:2" ht="15" x14ac:dyDescent="0.2">
      <c r="A915" s="14"/>
      <c r="B915" s="14"/>
    </row>
    <row r="916" spans="1:2" ht="15" x14ac:dyDescent="0.2">
      <c r="A916" s="14"/>
      <c r="B916" s="14"/>
    </row>
    <row r="917" spans="1:2" ht="15" x14ac:dyDescent="0.2">
      <c r="A917" s="14"/>
      <c r="B917" s="14"/>
    </row>
    <row r="918" spans="1:2" ht="15" x14ac:dyDescent="0.2">
      <c r="A918" s="14"/>
      <c r="B918" s="14"/>
    </row>
    <row r="919" spans="1:2" ht="15" x14ac:dyDescent="0.2">
      <c r="A919" s="14"/>
      <c r="B919" s="14"/>
    </row>
    <row r="920" spans="1:2" ht="15" x14ac:dyDescent="0.2">
      <c r="A920" s="14"/>
      <c r="B920" s="14"/>
    </row>
    <row r="921" spans="1:2" ht="15" x14ac:dyDescent="0.2">
      <c r="A921" s="14"/>
      <c r="B921" s="14"/>
    </row>
    <row r="922" spans="1:2" ht="15" x14ac:dyDescent="0.2">
      <c r="A922" s="14"/>
      <c r="B922" s="14"/>
    </row>
    <row r="923" spans="1:2" ht="15" x14ac:dyDescent="0.2">
      <c r="A923" s="14"/>
      <c r="B923" s="14"/>
    </row>
    <row r="924" spans="1:2" ht="15" x14ac:dyDescent="0.2">
      <c r="A924" s="14"/>
      <c r="B924" s="14"/>
    </row>
    <row r="925" spans="1:2" ht="15" x14ac:dyDescent="0.2">
      <c r="A925" s="14"/>
      <c r="B925" s="14"/>
    </row>
    <row r="926" spans="1:2" ht="15" x14ac:dyDescent="0.2">
      <c r="A926" s="14"/>
      <c r="B926" s="14"/>
    </row>
    <row r="927" spans="1:2" ht="15" x14ac:dyDescent="0.2">
      <c r="A927" s="14"/>
      <c r="B927" s="14"/>
    </row>
    <row r="928" spans="1:2" ht="15" x14ac:dyDescent="0.2">
      <c r="A928" s="14"/>
      <c r="B928" s="14"/>
    </row>
    <row r="929" spans="1:2" ht="15" x14ac:dyDescent="0.2">
      <c r="A929" s="14"/>
      <c r="B929" s="14"/>
    </row>
    <row r="930" spans="1:2" ht="15" x14ac:dyDescent="0.2">
      <c r="A930" s="14"/>
      <c r="B930" s="14"/>
    </row>
    <row r="931" spans="1:2" ht="15" x14ac:dyDescent="0.2">
      <c r="A931" s="14"/>
      <c r="B931" s="14"/>
    </row>
    <row r="932" spans="1:2" ht="15" x14ac:dyDescent="0.2">
      <c r="A932" s="14"/>
      <c r="B932" s="14"/>
    </row>
    <row r="933" spans="1:2" ht="15" x14ac:dyDescent="0.2">
      <c r="A933" s="14"/>
      <c r="B933" s="14"/>
    </row>
    <row r="934" spans="1:2" ht="15" x14ac:dyDescent="0.2">
      <c r="A934" s="14"/>
      <c r="B934" s="14"/>
    </row>
    <row r="935" spans="1:2" ht="15" x14ac:dyDescent="0.2">
      <c r="A935" s="14"/>
      <c r="B935" s="14"/>
    </row>
    <row r="936" spans="1:2" ht="15" x14ac:dyDescent="0.2">
      <c r="A936" s="14"/>
      <c r="B936" s="14"/>
    </row>
    <row r="937" spans="1:2" ht="15" x14ac:dyDescent="0.2">
      <c r="A937" s="14"/>
      <c r="B937" s="14"/>
    </row>
    <row r="938" spans="1:2" ht="15" x14ac:dyDescent="0.2">
      <c r="A938" s="14"/>
      <c r="B938" s="14"/>
    </row>
    <row r="939" spans="1:2" ht="15" x14ac:dyDescent="0.2">
      <c r="A939" s="14"/>
      <c r="B939" s="14"/>
    </row>
    <row r="940" spans="1:2" ht="15" x14ac:dyDescent="0.2">
      <c r="A940" s="14"/>
      <c r="B940" s="14"/>
    </row>
    <row r="941" spans="1:2" ht="15" x14ac:dyDescent="0.2">
      <c r="A941" s="14"/>
      <c r="B941" s="14"/>
    </row>
    <row r="942" spans="1:2" ht="15" x14ac:dyDescent="0.2">
      <c r="A942" s="14"/>
      <c r="B942" s="14"/>
    </row>
    <row r="943" spans="1:2" ht="15" x14ac:dyDescent="0.2">
      <c r="A943" s="14"/>
      <c r="B943" s="14"/>
    </row>
    <row r="944" spans="1:2" ht="15" x14ac:dyDescent="0.2">
      <c r="A944" s="14"/>
      <c r="B944" s="14"/>
    </row>
    <row r="945" spans="1:2" ht="15" x14ac:dyDescent="0.2">
      <c r="A945" s="14"/>
      <c r="B945" s="14"/>
    </row>
    <row r="946" spans="1:2" ht="15" x14ac:dyDescent="0.2">
      <c r="A946" s="14"/>
      <c r="B946" s="14"/>
    </row>
    <row r="947" spans="1:2" ht="15" x14ac:dyDescent="0.2">
      <c r="A947" s="14"/>
      <c r="B947" s="14"/>
    </row>
    <row r="948" spans="1:2" ht="15" x14ac:dyDescent="0.2">
      <c r="A948" s="14"/>
      <c r="B948" s="14"/>
    </row>
    <row r="949" spans="1:2" ht="15" x14ac:dyDescent="0.2">
      <c r="A949" s="14"/>
      <c r="B949" s="14"/>
    </row>
    <row r="950" spans="1:2" ht="15" x14ac:dyDescent="0.2">
      <c r="A950" s="14"/>
      <c r="B950" s="14"/>
    </row>
    <row r="951" spans="1:2" ht="15" x14ac:dyDescent="0.2">
      <c r="A951" s="14"/>
      <c r="B951" s="14"/>
    </row>
    <row r="952" spans="1:2" ht="15" x14ac:dyDescent="0.2">
      <c r="A952" s="14"/>
      <c r="B952" s="14"/>
    </row>
    <row r="953" spans="1:2" ht="15" x14ac:dyDescent="0.2">
      <c r="A953" s="14"/>
      <c r="B953" s="14"/>
    </row>
    <row r="954" spans="1:2" ht="15" x14ac:dyDescent="0.2">
      <c r="A954" s="14"/>
      <c r="B954" s="14"/>
    </row>
    <row r="955" spans="1:2" ht="15" x14ac:dyDescent="0.2">
      <c r="A955" s="14"/>
      <c r="B955" s="14"/>
    </row>
    <row r="956" spans="1:2" ht="15" x14ac:dyDescent="0.2">
      <c r="A956" s="14"/>
      <c r="B956" s="14"/>
    </row>
    <row r="957" spans="1:2" ht="15" x14ac:dyDescent="0.2">
      <c r="A957" s="14"/>
      <c r="B957" s="14"/>
    </row>
    <row r="958" spans="1:2" ht="15" x14ac:dyDescent="0.2">
      <c r="A958" s="14"/>
      <c r="B958" s="14"/>
    </row>
    <row r="959" spans="1:2" ht="15" x14ac:dyDescent="0.2">
      <c r="A959" s="14"/>
      <c r="B959" s="14"/>
    </row>
    <row r="960" spans="1:2" ht="15" x14ac:dyDescent="0.2">
      <c r="A960" s="14"/>
      <c r="B960" s="14"/>
    </row>
    <row r="961" spans="1:2" ht="15" x14ac:dyDescent="0.2">
      <c r="A961" s="14"/>
      <c r="B961" s="14"/>
    </row>
    <row r="962" spans="1:2" ht="15" x14ac:dyDescent="0.2">
      <c r="A962" s="14"/>
      <c r="B962" s="14"/>
    </row>
    <row r="963" spans="1:2" ht="15" x14ac:dyDescent="0.2">
      <c r="A963" s="14"/>
      <c r="B963" s="14"/>
    </row>
    <row r="964" spans="1:2" ht="15" x14ac:dyDescent="0.2">
      <c r="A964" s="14"/>
      <c r="B964" s="14"/>
    </row>
    <row r="965" spans="1:2" ht="15" x14ac:dyDescent="0.2">
      <c r="A965" s="14"/>
      <c r="B965" s="14"/>
    </row>
    <row r="966" spans="1:2" ht="15" x14ac:dyDescent="0.2">
      <c r="A966" s="14"/>
      <c r="B966" s="14"/>
    </row>
    <row r="967" spans="1:2" ht="15" x14ac:dyDescent="0.2">
      <c r="A967" s="14"/>
      <c r="B967" s="14"/>
    </row>
    <row r="968" spans="1:2" ht="15" x14ac:dyDescent="0.2">
      <c r="A968" s="14"/>
      <c r="B968" s="14"/>
    </row>
    <row r="969" spans="1:2" ht="15" x14ac:dyDescent="0.2">
      <c r="A969" s="14"/>
      <c r="B969" s="14"/>
    </row>
    <row r="970" spans="1:2" ht="15" x14ac:dyDescent="0.2">
      <c r="A970" s="14"/>
      <c r="B970" s="14"/>
    </row>
    <row r="971" spans="1:2" ht="15" x14ac:dyDescent="0.2">
      <c r="A971" s="14"/>
      <c r="B971" s="14"/>
    </row>
    <row r="972" spans="1:2" ht="15" x14ac:dyDescent="0.2">
      <c r="A972" s="14"/>
      <c r="B972" s="14"/>
    </row>
    <row r="973" spans="1:2" ht="15" x14ac:dyDescent="0.2">
      <c r="A973" s="14"/>
      <c r="B973" s="14"/>
    </row>
    <row r="974" spans="1:2" ht="15" x14ac:dyDescent="0.2">
      <c r="A974" s="14"/>
      <c r="B974" s="14"/>
    </row>
    <row r="975" spans="1:2" ht="15" x14ac:dyDescent="0.2">
      <c r="A975" s="14"/>
      <c r="B975" s="14"/>
    </row>
    <row r="976" spans="1:2" ht="15" x14ac:dyDescent="0.2">
      <c r="A976" s="14"/>
      <c r="B976" s="14"/>
    </row>
    <row r="977" spans="1:2" ht="15" x14ac:dyDescent="0.2">
      <c r="A977" s="14"/>
      <c r="B977" s="14"/>
    </row>
    <row r="978" spans="1:2" ht="15" x14ac:dyDescent="0.2">
      <c r="A978" s="14"/>
      <c r="B978" s="14"/>
    </row>
    <row r="979" spans="1:2" ht="15" x14ac:dyDescent="0.2">
      <c r="A979" s="14"/>
      <c r="B979" s="14"/>
    </row>
    <row r="980" spans="1:2" ht="15" x14ac:dyDescent="0.2">
      <c r="A980" s="14"/>
      <c r="B980" s="14"/>
    </row>
    <row r="981" spans="1:2" ht="15" x14ac:dyDescent="0.2">
      <c r="A981" s="14"/>
      <c r="B981" s="14"/>
    </row>
    <row r="982" spans="1:2" ht="15" x14ac:dyDescent="0.2">
      <c r="A982" s="14"/>
      <c r="B982" s="14"/>
    </row>
    <row r="983" spans="1:2" ht="15" x14ac:dyDescent="0.2">
      <c r="A983" s="14"/>
      <c r="B983" s="14"/>
    </row>
    <row r="984" spans="1:2" ht="15" x14ac:dyDescent="0.2">
      <c r="A984" s="14"/>
      <c r="B984" s="14"/>
    </row>
    <row r="985" spans="1:2" ht="15" x14ac:dyDescent="0.2">
      <c r="A985" s="14"/>
      <c r="B985" s="14"/>
    </row>
    <row r="986" spans="1:2" ht="15" x14ac:dyDescent="0.2">
      <c r="A986" s="14"/>
      <c r="B986" s="14"/>
    </row>
    <row r="987" spans="1:2" ht="15" x14ac:dyDescent="0.2">
      <c r="A987" s="14"/>
      <c r="B987" s="14"/>
    </row>
    <row r="988" spans="1:2" ht="15" x14ac:dyDescent="0.2">
      <c r="A988" s="14"/>
      <c r="B988" s="14"/>
    </row>
    <row r="989" spans="1:2" ht="15" x14ac:dyDescent="0.2">
      <c r="A989" s="14"/>
      <c r="B989" s="14"/>
    </row>
    <row r="990" spans="1:2" ht="15" x14ac:dyDescent="0.2">
      <c r="A990" s="14"/>
      <c r="B990" s="14"/>
    </row>
    <row r="991" spans="1:2" ht="15" x14ac:dyDescent="0.2">
      <c r="A991" s="14"/>
      <c r="B991" s="14"/>
    </row>
    <row r="992" spans="1:2" ht="15" x14ac:dyDescent="0.2">
      <c r="A992" s="14"/>
      <c r="B992" s="14"/>
    </row>
    <row r="993" spans="1:2" ht="15" x14ac:dyDescent="0.2">
      <c r="A993" s="14"/>
      <c r="B993" s="14"/>
    </row>
    <row r="994" spans="1:2" ht="15" x14ac:dyDescent="0.2">
      <c r="A994" s="14"/>
      <c r="B994" s="14"/>
    </row>
    <row r="995" spans="1:2" ht="15" x14ac:dyDescent="0.2">
      <c r="A995" s="14"/>
      <c r="B995" s="14"/>
    </row>
    <row r="996" spans="1:2" ht="15" x14ac:dyDescent="0.2">
      <c r="A996" s="14"/>
      <c r="B996" s="14"/>
    </row>
    <row r="997" spans="1:2" ht="15" x14ac:dyDescent="0.2">
      <c r="A997" s="14"/>
      <c r="B997" s="14"/>
    </row>
    <row r="998" spans="1:2" ht="15" x14ac:dyDescent="0.2">
      <c r="A998" s="14"/>
      <c r="B998" s="14"/>
    </row>
    <row r="999" spans="1:2" ht="15" x14ac:dyDescent="0.2">
      <c r="A999" s="14"/>
      <c r="B999" s="14"/>
    </row>
    <row r="1000" spans="1:2" ht="15" x14ac:dyDescent="0.2">
      <c r="A1000" s="14"/>
      <c r="B1000" s="14"/>
    </row>
    <row r="1001" spans="1:2" ht="15" x14ac:dyDescent="0.2">
      <c r="A1001" s="14"/>
      <c r="B1001" s="14"/>
    </row>
    <row r="1002" spans="1:2" ht="15" x14ac:dyDescent="0.2">
      <c r="A1002" s="14"/>
      <c r="B1002" s="14"/>
    </row>
    <row r="1003" spans="1:2" ht="15" x14ac:dyDescent="0.2">
      <c r="A1003" s="14"/>
      <c r="B1003" s="14"/>
    </row>
    <row r="1004" spans="1:2" ht="15" x14ac:dyDescent="0.2">
      <c r="A1004" s="14"/>
      <c r="B1004" s="14"/>
    </row>
    <row r="1005" spans="1:2" ht="15" x14ac:dyDescent="0.2">
      <c r="A1005" s="14"/>
      <c r="B1005" s="14"/>
    </row>
    <row r="1006" spans="1:2" ht="15" x14ac:dyDescent="0.2">
      <c r="A1006" s="14"/>
      <c r="B1006" s="14"/>
    </row>
    <row r="1007" spans="1:2" ht="15" x14ac:dyDescent="0.2">
      <c r="A1007" s="14"/>
      <c r="B1007" s="14"/>
    </row>
    <row r="1008" spans="1:2" ht="15" x14ac:dyDescent="0.2">
      <c r="A1008" s="14"/>
      <c r="B1008" s="14"/>
    </row>
    <row r="1009" spans="1:2" ht="15" x14ac:dyDescent="0.2">
      <c r="A1009" s="14"/>
      <c r="B1009" s="14"/>
    </row>
    <row r="1010" spans="1:2" ht="15" x14ac:dyDescent="0.2">
      <c r="A1010" s="14"/>
      <c r="B1010" s="14"/>
    </row>
    <row r="1011" spans="1:2" ht="15" x14ac:dyDescent="0.2">
      <c r="A1011" s="14"/>
      <c r="B1011" s="14"/>
    </row>
    <row r="1012" spans="1:2" ht="15" x14ac:dyDescent="0.2">
      <c r="A1012" s="14"/>
      <c r="B1012" s="14"/>
    </row>
    <row r="1013" spans="1:2" ht="15" x14ac:dyDescent="0.2">
      <c r="A1013" s="14"/>
      <c r="B1013" s="14"/>
    </row>
    <row r="1014" spans="1:2" ht="15" x14ac:dyDescent="0.2">
      <c r="A1014" s="14"/>
      <c r="B1014" s="14"/>
    </row>
    <row r="1015" spans="1:2" ht="15" x14ac:dyDescent="0.2">
      <c r="A1015" s="14"/>
      <c r="B1015" s="14"/>
    </row>
    <row r="1016" spans="1:2" ht="15" x14ac:dyDescent="0.2">
      <c r="A1016" s="14"/>
      <c r="B1016" s="14"/>
    </row>
    <row r="1017" spans="1:2" ht="15" x14ac:dyDescent="0.2">
      <c r="A1017" s="14"/>
      <c r="B1017" s="14"/>
    </row>
    <row r="1018" spans="1:2" ht="15" x14ac:dyDescent="0.2">
      <c r="A1018" s="14"/>
      <c r="B1018" s="14"/>
    </row>
    <row r="1019" spans="1:2" ht="15" x14ac:dyDescent="0.2">
      <c r="A1019" s="14"/>
      <c r="B1019" s="14"/>
    </row>
    <row r="1020" spans="1:2" ht="15" x14ac:dyDescent="0.2">
      <c r="A1020" s="14"/>
      <c r="B1020" s="14"/>
    </row>
    <row r="1021" spans="1:2" ht="15" x14ac:dyDescent="0.2">
      <c r="A1021" s="14"/>
      <c r="B1021" s="14"/>
    </row>
    <row r="1022" spans="1:2" ht="15" x14ac:dyDescent="0.2">
      <c r="A1022" s="14"/>
      <c r="B1022" s="14"/>
    </row>
    <row r="1023" spans="1:2" ht="15" x14ac:dyDescent="0.2">
      <c r="A1023" s="14"/>
      <c r="B1023" s="14"/>
    </row>
    <row r="1024" spans="1:2" ht="15" x14ac:dyDescent="0.2">
      <c r="A1024" s="14"/>
      <c r="B1024" s="14"/>
    </row>
    <row r="1025" spans="1:2" ht="15" x14ac:dyDescent="0.2">
      <c r="A1025" s="14"/>
      <c r="B1025" s="14"/>
    </row>
    <row r="1026" spans="1:2" ht="15" x14ac:dyDescent="0.2">
      <c r="A1026" s="14"/>
      <c r="B1026" s="14"/>
    </row>
    <row r="1027" spans="1:2" ht="15" x14ac:dyDescent="0.2">
      <c r="A1027" s="14"/>
      <c r="B1027" s="14"/>
    </row>
    <row r="1028" spans="1:2" ht="15" x14ac:dyDescent="0.2">
      <c r="A1028" s="14"/>
      <c r="B1028" s="14"/>
    </row>
    <row r="1029" spans="1:2" ht="15" x14ac:dyDescent="0.2">
      <c r="A1029" s="14"/>
      <c r="B1029" s="14"/>
    </row>
    <row r="1030" spans="1:2" ht="15" x14ac:dyDescent="0.2">
      <c r="A1030" s="14"/>
      <c r="B1030" s="14"/>
    </row>
    <row r="1031" spans="1:2" ht="15" x14ac:dyDescent="0.2">
      <c r="A1031" s="14"/>
      <c r="B1031" s="14"/>
    </row>
    <row r="1032" spans="1:2" ht="15" x14ac:dyDescent="0.2">
      <c r="A1032" s="14"/>
      <c r="B1032" s="14"/>
    </row>
    <row r="1033" spans="1:2" ht="15" x14ac:dyDescent="0.2">
      <c r="A1033" s="14"/>
      <c r="B1033" s="14"/>
    </row>
    <row r="1034" spans="1:2" ht="15" x14ac:dyDescent="0.2">
      <c r="A1034" s="14"/>
      <c r="B1034" s="14"/>
    </row>
    <row r="1035" spans="1:2" ht="15" x14ac:dyDescent="0.2">
      <c r="A1035" s="14"/>
      <c r="B1035" s="14"/>
    </row>
    <row r="1036" spans="1:2" ht="15" x14ac:dyDescent="0.2">
      <c r="A1036" s="14"/>
      <c r="B1036" s="14"/>
    </row>
    <row r="1037" spans="1:2" ht="15" x14ac:dyDescent="0.2">
      <c r="A1037" s="14"/>
      <c r="B1037" s="14"/>
    </row>
    <row r="1038" spans="1:2" ht="15" x14ac:dyDescent="0.2">
      <c r="A1038" s="14"/>
      <c r="B1038" s="14"/>
    </row>
    <row r="1039" spans="1:2" ht="15" x14ac:dyDescent="0.2">
      <c r="A1039" s="14"/>
      <c r="B1039" s="14"/>
    </row>
    <row r="1040" spans="1:2" ht="15" x14ac:dyDescent="0.2">
      <c r="A1040" s="14"/>
      <c r="B1040" s="14"/>
    </row>
    <row r="1041" spans="1:2" ht="15" x14ac:dyDescent="0.2">
      <c r="A1041" s="14"/>
      <c r="B1041" s="14"/>
    </row>
    <row r="1042" spans="1:2" ht="15" x14ac:dyDescent="0.2">
      <c r="A1042" s="14"/>
      <c r="B1042" s="14"/>
    </row>
    <row r="1043" spans="1:2" ht="15" x14ac:dyDescent="0.2">
      <c r="A1043" s="14"/>
      <c r="B1043" s="14"/>
    </row>
    <row r="1044" spans="1:2" ht="15" x14ac:dyDescent="0.2">
      <c r="A1044" s="14"/>
      <c r="B1044" s="14"/>
    </row>
    <row r="1045" spans="1:2" ht="15" x14ac:dyDescent="0.2">
      <c r="A1045" s="14"/>
      <c r="B1045" s="14"/>
    </row>
    <row r="1046" spans="1:2" ht="15" x14ac:dyDescent="0.2">
      <c r="A1046" s="14"/>
      <c r="B1046" s="14"/>
    </row>
    <row r="1047" spans="1:2" ht="15" x14ac:dyDescent="0.2">
      <c r="A1047" s="14"/>
      <c r="B1047" s="14"/>
    </row>
    <row r="1048" spans="1:2" ht="15" x14ac:dyDescent="0.2">
      <c r="A1048" s="14"/>
      <c r="B1048" s="14"/>
    </row>
    <row r="1049" spans="1:2" ht="15" x14ac:dyDescent="0.2">
      <c r="A1049" s="14"/>
      <c r="B1049" s="14"/>
    </row>
    <row r="1050" spans="1:2" ht="15" x14ac:dyDescent="0.2">
      <c r="A1050" s="14"/>
      <c r="B1050" s="14"/>
    </row>
    <row r="1051" spans="1:2" ht="15" x14ac:dyDescent="0.2">
      <c r="A1051" s="14"/>
      <c r="B1051" s="14"/>
    </row>
    <row r="1052" spans="1:2" ht="15" x14ac:dyDescent="0.2">
      <c r="A1052" s="14"/>
      <c r="B1052" s="14"/>
    </row>
    <row r="1053" spans="1:2" ht="15" x14ac:dyDescent="0.2">
      <c r="A1053" s="14"/>
      <c r="B1053" s="14"/>
    </row>
    <row r="1054" spans="1:2" ht="15" x14ac:dyDescent="0.2">
      <c r="A1054" s="14"/>
      <c r="B1054" s="14"/>
    </row>
    <row r="1055" spans="1:2" ht="15" x14ac:dyDescent="0.2">
      <c r="A1055" s="14"/>
      <c r="B1055" s="14"/>
    </row>
    <row r="1056" spans="1:2" ht="15" x14ac:dyDescent="0.2">
      <c r="A1056" s="14"/>
      <c r="B1056" s="14"/>
    </row>
    <row r="1057" spans="1:2" ht="15" x14ac:dyDescent="0.2">
      <c r="A1057" s="14"/>
      <c r="B1057" s="14"/>
    </row>
    <row r="1058" spans="1:2" ht="15" x14ac:dyDescent="0.2">
      <c r="A1058" s="14"/>
      <c r="B1058" s="14"/>
    </row>
    <row r="1059" spans="1:2" ht="15" x14ac:dyDescent="0.2">
      <c r="A1059" s="14"/>
      <c r="B1059" s="14"/>
    </row>
    <row r="1060" spans="1:2" ht="15" x14ac:dyDescent="0.2">
      <c r="A1060" s="14"/>
      <c r="B1060" s="14"/>
    </row>
    <row r="1061" spans="1:2" ht="15" x14ac:dyDescent="0.2">
      <c r="A1061" s="14"/>
      <c r="B1061" s="14"/>
    </row>
    <row r="1062" spans="1:2" ht="15" x14ac:dyDescent="0.2">
      <c r="A1062" s="14"/>
      <c r="B1062" s="14"/>
    </row>
    <row r="1063" spans="1:2" ht="15" x14ac:dyDescent="0.2">
      <c r="A1063" s="14"/>
      <c r="B1063" s="14"/>
    </row>
    <row r="1064" spans="1:2" ht="15" x14ac:dyDescent="0.2">
      <c r="A1064" s="14"/>
      <c r="B1064" s="14"/>
    </row>
    <row r="1065" spans="1:2" ht="15" x14ac:dyDescent="0.2">
      <c r="A1065" s="14"/>
      <c r="B1065" s="14"/>
    </row>
    <row r="1066" spans="1:2" ht="15" x14ac:dyDescent="0.2">
      <c r="A1066" s="14"/>
      <c r="B1066" s="14"/>
    </row>
    <row r="1067" spans="1:2" ht="15" x14ac:dyDescent="0.2">
      <c r="A1067" s="14"/>
      <c r="B1067" s="14"/>
    </row>
    <row r="1068" spans="1:2" ht="15" x14ac:dyDescent="0.2">
      <c r="A1068" s="14"/>
      <c r="B1068" s="14"/>
    </row>
    <row r="1069" spans="1:2" ht="15" x14ac:dyDescent="0.2">
      <c r="A1069" s="14"/>
      <c r="B1069" s="14"/>
    </row>
    <row r="1070" spans="1:2" ht="15" x14ac:dyDescent="0.2">
      <c r="A1070" s="14"/>
      <c r="B1070" s="14"/>
    </row>
    <row r="1071" spans="1:2" ht="15" x14ac:dyDescent="0.2">
      <c r="A1071" s="14"/>
      <c r="B1071" s="14"/>
    </row>
    <row r="1072" spans="1:2" ht="15" x14ac:dyDescent="0.2">
      <c r="A1072" s="14"/>
      <c r="B1072" s="14"/>
    </row>
    <row r="1073" spans="1:2" ht="15" x14ac:dyDescent="0.2">
      <c r="A1073" s="14"/>
      <c r="B1073" s="14"/>
    </row>
    <row r="1074" spans="1:2" ht="15" x14ac:dyDescent="0.2">
      <c r="A1074" s="14"/>
      <c r="B1074" s="14"/>
    </row>
    <row r="1075" spans="1:2" ht="15" x14ac:dyDescent="0.2">
      <c r="A1075" s="14"/>
      <c r="B1075" s="14"/>
    </row>
    <row r="1076" spans="1:2" ht="15" x14ac:dyDescent="0.2">
      <c r="A1076" s="14"/>
      <c r="B1076" s="14"/>
    </row>
    <row r="1077" spans="1:2" ht="15" x14ac:dyDescent="0.2">
      <c r="A1077" s="14"/>
      <c r="B1077" s="14"/>
    </row>
    <row r="1078" spans="1:2" ht="15" x14ac:dyDescent="0.2">
      <c r="A1078" s="14"/>
      <c r="B1078" s="14"/>
    </row>
    <row r="1079" spans="1:2" ht="15" x14ac:dyDescent="0.2">
      <c r="A1079" s="14"/>
      <c r="B1079" s="14"/>
    </row>
    <row r="1080" spans="1:2" ht="15" x14ac:dyDescent="0.2">
      <c r="A1080" s="14"/>
      <c r="B1080" s="14"/>
    </row>
    <row r="1081" spans="1:2" ht="15" x14ac:dyDescent="0.2">
      <c r="A1081" s="14"/>
      <c r="B1081" s="14"/>
    </row>
    <row r="1082" spans="1:2" ht="15" x14ac:dyDescent="0.2">
      <c r="A1082" s="14"/>
      <c r="B1082" s="14"/>
    </row>
    <row r="1083" spans="1:2" ht="15" x14ac:dyDescent="0.2">
      <c r="A1083" s="14"/>
      <c r="B1083" s="14"/>
    </row>
    <row r="1084" spans="1:2" ht="15" x14ac:dyDescent="0.2">
      <c r="A1084" s="14"/>
      <c r="B1084" s="14"/>
    </row>
    <row r="1085" spans="1:2" ht="15" x14ac:dyDescent="0.2">
      <c r="A1085" s="14"/>
      <c r="B1085" s="14"/>
    </row>
    <row r="1086" spans="1:2" ht="15" x14ac:dyDescent="0.2">
      <c r="A1086" s="14"/>
      <c r="B1086" s="14"/>
    </row>
    <row r="1087" spans="1:2" ht="15" x14ac:dyDescent="0.2">
      <c r="A1087" s="14"/>
      <c r="B1087" s="14"/>
    </row>
    <row r="1088" spans="1:2" ht="15" x14ac:dyDescent="0.2">
      <c r="A1088" s="14"/>
      <c r="B1088" s="14"/>
    </row>
    <row r="1089" spans="1:2" ht="15" x14ac:dyDescent="0.2">
      <c r="A1089" s="14"/>
      <c r="B1089" s="14"/>
    </row>
    <row r="1090" spans="1:2" ht="15" x14ac:dyDescent="0.2">
      <c r="A1090" s="14"/>
      <c r="B1090" s="14"/>
    </row>
    <row r="1091" spans="1:2" ht="15" x14ac:dyDescent="0.2">
      <c r="A1091" s="14"/>
      <c r="B1091" s="14"/>
    </row>
    <row r="1092" spans="1:2" ht="15" x14ac:dyDescent="0.2">
      <c r="A1092" s="14"/>
      <c r="B1092" s="14"/>
    </row>
    <row r="1093" spans="1:2" ht="15" x14ac:dyDescent="0.2">
      <c r="A1093" s="14"/>
      <c r="B1093" s="14"/>
    </row>
    <row r="1094" spans="1:2" ht="15" x14ac:dyDescent="0.2">
      <c r="A1094" s="14"/>
      <c r="B1094" s="14"/>
    </row>
    <row r="1095" spans="1:2" ht="15" x14ac:dyDescent="0.2">
      <c r="A1095" s="14"/>
      <c r="B1095" s="14"/>
    </row>
    <row r="1096" spans="1:2" ht="15" x14ac:dyDescent="0.2">
      <c r="A1096" s="14"/>
      <c r="B1096" s="14"/>
    </row>
    <row r="1097" spans="1:2" ht="15" x14ac:dyDescent="0.2">
      <c r="A1097" s="14"/>
      <c r="B1097" s="14"/>
    </row>
    <row r="1098" spans="1:2" ht="15" x14ac:dyDescent="0.2">
      <c r="A1098" s="14"/>
      <c r="B1098" s="14"/>
    </row>
    <row r="1099" spans="1:2" ht="15" x14ac:dyDescent="0.2">
      <c r="A1099" s="14"/>
      <c r="B1099" s="14"/>
    </row>
    <row r="1100" spans="1:2" ht="15" x14ac:dyDescent="0.2">
      <c r="A1100" s="14"/>
      <c r="B1100" s="14"/>
    </row>
    <row r="1101" spans="1:2" ht="15" x14ac:dyDescent="0.2">
      <c r="A1101" s="14"/>
      <c r="B1101" s="14"/>
    </row>
    <row r="1102" spans="1:2" ht="15" x14ac:dyDescent="0.2">
      <c r="A1102" s="14"/>
      <c r="B1102" s="14"/>
    </row>
    <row r="1103" spans="1:2" ht="15" x14ac:dyDescent="0.2">
      <c r="A1103" s="14"/>
      <c r="B1103" s="14"/>
    </row>
    <row r="1104" spans="1:2" ht="15" x14ac:dyDescent="0.2">
      <c r="A1104" s="14"/>
      <c r="B1104" s="14"/>
    </row>
    <row r="1105" spans="1:2" ht="15" x14ac:dyDescent="0.2">
      <c r="A1105" s="14"/>
      <c r="B1105" s="14"/>
    </row>
    <row r="1106" spans="1:2" ht="15" x14ac:dyDescent="0.2">
      <c r="A1106" s="14"/>
      <c r="B1106" s="14"/>
    </row>
    <row r="1107" spans="1:2" ht="15" x14ac:dyDescent="0.2">
      <c r="A1107" s="14"/>
      <c r="B1107" s="14"/>
    </row>
    <row r="1108" spans="1:2" ht="15" x14ac:dyDescent="0.2">
      <c r="A1108" s="14"/>
      <c r="B1108" s="14"/>
    </row>
    <row r="1109" spans="1:2" ht="15" x14ac:dyDescent="0.2">
      <c r="A1109" s="14"/>
      <c r="B1109" s="14"/>
    </row>
    <row r="1110" spans="1:2" ht="15" x14ac:dyDescent="0.2">
      <c r="A1110" s="14"/>
      <c r="B1110" s="14"/>
    </row>
    <row r="1111" spans="1:2" ht="15" x14ac:dyDescent="0.2">
      <c r="A1111" s="14"/>
      <c r="B1111" s="14"/>
    </row>
    <row r="1112" spans="1:2" ht="15" x14ac:dyDescent="0.2">
      <c r="A1112" s="14"/>
      <c r="B1112" s="14"/>
    </row>
    <row r="1113" spans="1:2" ht="15" x14ac:dyDescent="0.2">
      <c r="A1113" s="14"/>
      <c r="B1113" s="14"/>
    </row>
    <row r="1114" spans="1:2" ht="15" x14ac:dyDescent="0.2">
      <c r="A1114" s="14"/>
      <c r="B1114" s="14"/>
    </row>
    <row r="1115" spans="1:2" ht="15" x14ac:dyDescent="0.2">
      <c r="A1115" s="14"/>
      <c r="B1115" s="14"/>
    </row>
    <row r="1116" spans="1:2" ht="15" x14ac:dyDescent="0.2">
      <c r="A1116" s="14"/>
      <c r="B1116" s="14"/>
    </row>
    <row r="1117" spans="1:2" ht="15" x14ac:dyDescent="0.2">
      <c r="A1117" s="14"/>
      <c r="B1117" s="14"/>
    </row>
    <row r="1118" spans="1:2" ht="15" x14ac:dyDescent="0.2">
      <c r="A1118" s="14"/>
      <c r="B1118" s="14"/>
    </row>
    <row r="1119" spans="1:2" ht="15" x14ac:dyDescent="0.2">
      <c r="A1119" s="14"/>
      <c r="B1119" s="14"/>
    </row>
    <row r="1120" spans="1:2" ht="15" x14ac:dyDescent="0.2">
      <c r="A1120" s="14"/>
      <c r="B1120" s="14"/>
    </row>
    <row r="1121" spans="1:2" ht="15" x14ac:dyDescent="0.2">
      <c r="A1121" s="14"/>
      <c r="B1121" s="14"/>
    </row>
    <row r="1122" spans="1:2" ht="15" x14ac:dyDescent="0.2">
      <c r="A1122" s="14"/>
      <c r="B1122" s="14"/>
    </row>
    <row r="1123" spans="1:2" ht="15" x14ac:dyDescent="0.2">
      <c r="A1123" s="14"/>
      <c r="B1123" s="14"/>
    </row>
    <row r="1124" spans="1:2" ht="15" x14ac:dyDescent="0.2">
      <c r="A1124" s="14"/>
      <c r="B1124" s="14"/>
    </row>
    <row r="1125" spans="1:2" ht="15" x14ac:dyDescent="0.2">
      <c r="A1125" s="14"/>
      <c r="B1125" s="14"/>
    </row>
    <row r="1126" spans="1:2" ht="15" x14ac:dyDescent="0.2">
      <c r="A1126" s="14"/>
      <c r="B1126" s="14"/>
    </row>
    <row r="1127" spans="1:2" ht="15" x14ac:dyDescent="0.2">
      <c r="A1127" s="14"/>
      <c r="B1127" s="14"/>
    </row>
    <row r="1128" spans="1:2" ht="15" x14ac:dyDescent="0.2">
      <c r="A1128" s="14"/>
      <c r="B1128" s="14"/>
    </row>
    <row r="1129" spans="1:2" ht="15" x14ac:dyDescent="0.2">
      <c r="A1129" s="14"/>
      <c r="B1129" s="14"/>
    </row>
    <row r="1130" spans="1:2" ht="15" x14ac:dyDescent="0.2">
      <c r="A1130" s="14"/>
      <c r="B1130" s="14"/>
    </row>
    <row r="1131" spans="1:2" ht="15" x14ac:dyDescent="0.2">
      <c r="A1131" s="14"/>
      <c r="B1131" s="14"/>
    </row>
    <row r="1132" spans="1:2" ht="15" x14ac:dyDescent="0.2">
      <c r="A1132" s="14"/>
      <c r="B1132" s="14"/>
    </row>
    <row r="1133" spans="1:2" ht="15" x14ac:dyDescent="0.2">
      <c r="A1133" s="14"/>
      <c r="B1133" s="14"/>
    </row>
    <row r="1134" spans="1:2" ht="15" x14ac:dyDescent="0.2">
      <c r="A1134" s="14"/>
      <c r="B1134" s="14"/>
    </row>
    <row r="1135" spans="1:2" ht="15" x14ac:dyDescent="0.2">
      <c r="A1135" s="14"/>
      <c r="B1135" s="14"/>
    </row>
    <row r="1136" spans="1:2" ht="15" x14ac:dyDescent="0.2">
      <c r="A1136" s="14"/>
      <c r="B1136" s="14"/>
    </row>
    <row r="1137" spans="1:2" ht="15" x14ac:dyDescent="0.2">
      <c r="A1137" s="14"/>
      <c r="B1137" s="14"/>
    </row>
    <row r="1138" spans="1:2" ht="15" x14ac:dyDescent="0.2">
      <c r="A1138" s="14"/>
      <c r="B1138" s="14"/>
    </row>
    <row r="1139" spans="1:2" ht="15" x14ac:dyDescent="0.2">
      <c r="A1139" s="14"/>
      <c r="B1139" s="14"/>
    </row>
    <row r="1140" spans="1:2" ht="15" x14ac:dyDescent="0.2">
      <c r="A1140" s="14"/>
      <c r="B1140" s="14"/>
    </row>
    <row r="1141" spans="1:2" ht="15" x14ac:dyDescent="0.2">
      <c r="A1141" s="14"/>
      <c r="B1141" s="14"/>
    </row>
    <row r="1142" spans="1:2" ht="15" x14ac:dyDescent="0.2">
      <c r="A1142" s="14"/>
      <c r="B1142" s="14"/>
    </row>
    <row r="1143" spans="1:2" ht="15" x14ac:dyDescent="0.2">
      <c r="A1143" s="14"/>
      <c r="B1143" s="14"/>
    </row>
    <row r="1144" spans="1:2" ht="15" x14ac:dyDescent="0.2">
      <c r="A1144" s="14"/>
      <c r="B1144" s="14"/>
    </row>
    <row r="1145" spans="1:2" ht="15" x14ac:dyDescent="0.2">
      <c r="A1145" s="14"/>
      <c r="B1145" s="14"/>
    </row>
    <row r="1146" spans="1:2" ht="15" x14ac:dyDescent="0.2">
      <c r="A1146" s="14"/>
      <c r="B1146" s="14"/>
    </row>
    <row r="1147" spans="1:2" ht="15" x14ac:dyDescent="0.2">
      <c r="A1147" s="14"/>
      <c r="B1147" s="14"/>
    </row>
    <row r="1148" spans="1:2" ht="15" x14ac:dyDescent="0.2">
      <c r="A1148" s="14"/>
      <c r="B1148" s="14"/>
    </row>
    <row r="1149" spans="1:2" ht="15" x14ac:dyDescent="0.2">
      <c r="A1149" s="14"/>
      <c r="B1149" s="14"/>
    </row>
    <row r="1150" spans="1:2" ht="15" x14ac:dyDescent="0.2">
      <c r="A1150" s="14"/>
      <c r="B1150" s="14"/>
    </row>
    <row r="1151" spans="1:2" ht="15" x14ac:dyDescent="0.2">
      <c r="A1151" s="14"/>
      <c r="B1151" s="14"/>
    </row>
    <row r="1152" spans="1:2" ht="15" x14ac:dyDescent="0.2">
      <c r="A1152" s="14"/>
      <c r="B1152" s="14"/>
    </row>
    <row r="1153" spans="1:2" ht="15" x14ac:dyDescent="0.2">
      <c r="A1153" s="14"/>
      <c r="B1153" s="14"/>
    </row>
    <row r="1154" spans="1:2" ht="15" x14ac:dyDescent="0.2">
      <c r="A1154" s="14"/>
      <c r="B1154" s="14"/>
    </row>
    <row r="1155" spans="1:2" ht="15" x14ac:dyDescent="0.2">
      <c r="A1155" s="14"/>
      <c r="B1155" s="14"/>
    </row>
    <row r="1156" spans="1:2" ht="15" x14ac:dyDescent="0.2">
      <c r="A1156" s="14"/>
      <c r="B1156" s="14"/>
    </row>
    <row r="1157" spans="1:2" ht="15" x14ac:dyDescent="0.2">
      <c r="A1157" s="14"/>
      <c r="B1157" s="14"/>
    </row>
    <row r="1158" spans="1:2" ht="15" x14ac:dyDescent="0.2">
      <c r="A1158" s="14"/>
      <c r="B1158" s="14"/>
    </row>
    <row r="1159" spans="1:2" ht="15" x14ac:dyDescent="0.2">
      <c r="A1159" s="14"/>
      <c r="B1159" s="14"/>
    </row>
    <row r="1160" spans="1:2" ht="15" x14ac:dyDescent="0.2">
      <c r="A1160" s="14"/>
      <c r="B1160" s="14"/>
    </row>
    <row r="1161" spans="1:2" ht="15" x14ac:dyDescent="0.2">
      <c r="A1161" s="14"/>
      <c r="B1161" s="14"/>
    </row>
    <row r="1162" spans="1:2" ht="15" x14ac:dyDescent="0.2">
      <c r="A1162" s="14"/>
      <c r="B1162" s="14"/>
    </row>
    <row r="1163" spans="1:2" ht="15" x14ac:dyDescent="0.2">
      <c r="A1163" s="14"/>
      <c r="B1163" s="14"/>
    </row>
    <row r="1164" spans="1:2" ht="15" x14ac:dyDescent="0.2">
      <c r="A1164" s="14"/>
      <c r="B1164" s="14"/>
    </row>
    <row r="1165" spans="1:2" ht="15" x14ac:dyDescent="0.2">
      <c r="A1165" s="14"/>
      <c r="B1165" s="14"/>
    </row>
    <row r="1166" spans="1:2" ht="15" x14ac:dyDescent="0.2">
      <c r="A1166" s="14"/>
      <c r="B1166" s="14"/>
    </row>
    <row r="1167" spans="1:2" ht="15" x14ac:dyDescent="0.2">
      <c r="A1167" s="14"/>
      <c r="B1167" s="14"/>
    </row>
    <row r="1168" spans="1:2" ht="15" x14ac:dyDescent="0.2">
      <c r="A1168" s="14"/>
      <c r="B1168" s="14"/>
    </row>
    <row r="1169" spans="1:2" ht="15" x14ac:dyDescent="0.2">
      <c r="A1169" s="14"/>
      <c r="B1169" s="14"/>
    </row>
    <row r="1170" spans="1:2" ht="15" x14ac:dyDescent="0.2">
      <c r="A1170" s="14"/>
      <c r="B1170" s="14"/>
    </row>
    <row r="1171" spans="1:2" ht="15" x14ac:dyDescent="0.2">
      <c r="A1171" s="14"/>
      <c r="B1171" s="14"/>
    </row>
    <row r="1172" spans="1:2" ht="15" x14ac:dyDescent="0.2">
      <c r="A1172" s="14"/>
      <c r="B1172" s="14"/>
    </row>
    <row r="1173" spans="1:2" ht="15" x14ac:dyDescent="0.2">
      <c r="A1173" s="14"/>
      <c r="B1173" s="14"/>
    </row>
    <row r="1174" spans="1:2" ht="15" x14ac:dyDescent="0.2">
      <c r="A1174" s="14"/>
      <c r="B1174" s="14"/>
    </row>
    <row r="1175" spans="1:2" ht="15" x14ac:dyDescent="0.2">
      <c r="A1175" s="14"/>
      <c r="B1175" s="14"/>
    </row>
    <row r="1176" spans="1:2" ht="15" x14ac:dyDescent="0.2">
      <c r="A1176" s="14"/>
      <c r="B1176" s="14"/>
    </row>
    <row r="1177" spans="1:2" ht="15" x14ac:dyDescent="0.2">
      <c r="A1177" s="14"/>
      <c r="B1177" s="14"/>
    </row>
    <row r="1178" spans="1:2" ht="15" x14ac:dyDescent="0.2">
      <c r="A1178" s="14"/>
      <c r="B1178" s="14"/>
    </row>
    <row r="1179" spans="1:2" ht="15" x14ac:dyDescent="0.2">
      <c r="A1179" s="14"/>
      <c r="B1179" s="14"/>
    </row>
    <row r="1180" spans="1:2" ht="15" x14ac:dyDescent="0.2">
      <c r="A1180" s="14"/>
      <c r="B1180" s="14"/>
    </row>
    <row r="1181" spans="1:2" ht="15" x14ac:dyDescent="0.2">
      <c r="A1181" s="14"/>
      <c r="B1181" s="14"/>
    </row>
    <row r="1182" spans="1:2" ht="15" x14ac:dyDescent="0.2">
      <c r="A1182" s="14"/>
      <c r="B1182" s="14"/>
    </row>
    <row r="1183" spans="1:2" ht="15" x14ac:dyDescent="0.2">
      <c r="B1183"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23228-54C3-6B40-83B4-CBE3F58AC116}">
  <dimension ref="A1:IX21"/>
  <sheetViews>
    <sheetView workbookViewId="0">
      <selection activeCell="J27" sqref="J27"/>
    </sheetView>
  </sheetViews>
  <sheetFormatPr baseColWidth="10" defaultColWidth="11.1640625" defaultRowHeight="15" customHeight="1" x14ac:dyDescent="0.2"/>
  <cols>
    <col min="1" max="258" width="11.1640625" style="57" customWidth="1"/>
    <col min="259" max="16384" width="11.1640625" style="57"/>
  </cols>
  <sheetData>
    <row r="1" spans="1:258" ht="15" customHeight="1" x14ac:dyDescent="0.2">
      <c r="E1" s="57">
        <v>1</v>
      </c>
      <c r="F1" s="57">
        <v>2</v>
      </c>
      <c r="G1" s="57">
        <v>3</v>
      </c>
      <c r="H1" s="57">
        <v>4</v>
      </c>
      <c r="I1" s="57">
        <v>5</v>
      </c>
      <c r="J1" s="57">
        <v>6</v>
      </c>
      <c r="K1" s="57">
        <v>7</v>
      </c>
      <c r="L1" s="57">
        <v>8</v>
      </c>
      <c r="M1" s="57">
        <v>9</v>
      </c>
    </row>
    <row r="2" spans="1:258" ht="27" customHeight="1" x14ac:dyDescent="0.2">
      <c r="A2" s="57" t="s">
        <v>283</v>
      </c>
      <c r="B2" s="57" t="s">
        <v>4885</v>
      </c>
      <c r="C2" s="57" t="s">
        <v>1756</v>
      </c>
      <c r="D2" s="57" t="s">
        <v>268</v>
      </c>
      <c r="E2" s="57" t="s">
        <v>269</v>
      </c>
      <c r="F2" s="57" t="s">
        <v>1757</v>
      </c>
      <c r="G2" s="57" t="s">
        <v>1758</v>
      </c>
      <c r="H2" s="57" t="s">
        <v>1759</v>
      </c>
      <c r="I2" s="57" t="s">
        <v>1760</v>
      </c>
      <c r="J2" s="57" t="s">
        <v>1761</v>
      </c>
      <c r="K2" s="57" t="s">
        <v>1762</v>
      </c>
      <c r="L2" s="57" t="s">
        <v>1763</v>
      </c>
      <c r="M2" s="57" t="s">
        <v>269</v>
      </c>
      <c r="N2" s="57" t="s">
        <v>1764</v>
      </c>
      <c r="O2" s="57" t="s">
        <v>1765</v>
      </c>
      <c r="P2" s="57" t="s">
        <v>1766</v>
      </c>
      <c r="Q2" s="57" t="s">
        <v>1767</v>
      </c>
      <c r="R2" s="57" t="s">
        <v>1768</v>
      </c>
      <c r="S2" s="57" t="s">
        <v>1769</v>
      </c>
      <c r="T2" s="57" t="s">
        <v>1770</v>
      </c>
      <c r="U2" s="57" t="s">
        <v>1771</v>
      </c>
      <c r="V2" s="57" t="s">
        <v>1772</v>
      </c>
      <c r="W2" s="57" t="s">
        <v>1773</v>
      </c>
      <c r="X2" s="57" t="s">
        <v>1774</v>
      </c>
      <c r="Y2" s="57" t="s">
        <v>1775</v>
      </c>
      <c r="Z2" s="57" t="s">
        <v>1776</v>
      </c>
      <c r="AA2" s="57" t="s">
        <v>1778</v>
      </c>
      <c r="AB2" s="57" t="s">
        <v>1779</v>
      </c>
      <c r="AC2" s="57" t="s">
        <v>1780</v>
      </c>
      <c r="AD2" s="57" t="s">
        <v>1781</v>
      </c>
      <c r="AE2" s="57" t="s">
        <v>1782</v>
      </c>
      <c r="AF2" s="57" t="s">
        <v>1783</v>
      </c>
      <c r="AG2" s="57" t="s">
        <v>1784</v>
      </c>
      <c r="AH2" s="57" t="s">
        <v>1777</v>
      </c>
      <c r="AI2" s="57" t="s">
        <v>1785</v>
      </c>
      <c r="AJ2" s="57" t="s">
        <v>1786</v>
      </c>
      <c r="AK2" s="57" t="s">
        <v>1787</v>
      </c>
      <c r="AL2" s="57" t="s">
        <v>1788</v>
      </c>
      <c r="AM2" s="57" t="s">
        <v>1789</v>
      </c>
      <c r="AN2" s="57" t="s">
        <v>1790</v>
      </c>
      <c r="AO2" s="57" t="s">
        <v>1791</v>
      </c>
      <c r="AP2" s="57" t="s">
        <v>1792</v>
      </c>
      <c r="AQ2" s="57" t="s">
        <v>1793</v>
      </c>
      <c r="AR2" s="57" t="s">
        <v>1794</v>
      </c>
      <c r="AS2" s="57" t="s">
        <v>1795</v>
      </c>
      <c r="AT2" s="57" t="s">
        <v>1796</v>
      </c>
      <c r="AU2" s="57" t="s">
        <v>1797</v>
      </c>
      <c r="AV2" s="57" t="s">
        <v>1798</v>
      </c>
      <c r="AW2" s="57" t="s">
        <v>1799</v>
      </c>
      <c r="AX2" s="57" t="s">
        <v>4886</v>
      </c>
      <c r="AY2" s="57" t="s">
        <v>4887</v>
      </c>
      <c r="AZ2" s="57" t="s">
        <v>4888</v>
      </c>
      <c r="BA2" s="57" t="s">
        <v>4889</v>
      </c>
      <c r="BB2" s="57" t="s">
        <v>4890</v>
      </c>
      <c r="BC2" s="57" t="s">
        <v>4891</v>
      </c>
      <c r="BD2" s="57" t="s">
        <v>1800</v>
      </c>
      <c r="BE2" s="57" t="s">
        <v>1801</v>
      </c>
      <c r="BF2" s="57" t="s">
        <v>1802</v>
      </c>
      <c r="BG2" s="57" t="s">
        <v>1803</v>
      </c>
      <c r="BH2" s="57" t="s">
        <v>1804</v>
      </c>
      <c r="BI2" s="57" t="s">
        <v>1805</v>
      </c>
      <c r="BJ2" s="57" t="s">
        <v>1806</v>
      </c>
      <c r="BK2" s="57" t="s">
        <v>1807</v>
      </c>
      <c r="BL2" s="57" t="s">
        <v>1808</v>
      </c>
      <c r="BM2" s="57" t="s">
        <v>1809</v>
      </c>
      <c r="BN2" s="57" t="s">
        <v>1810</v>
      </c>
      <c r="BO2" s="57" t="s">
        <v>1811</v>
      </c>
      <c r="BP2" s="57" t="s">
        <v>1812</v>
      </c>
      <c r="BQ2" s="57" t="s">
        <v>1813</v>
      </c>
      <c r="BR2" s="57" t="s">
        <v>1814</v>
      </c>
      <c r="BS2" s="57" t="s">
        <v>1815</v>
      </c>
      <c r="BT2" s="57" t="s">
        <v>1816</v>
      </c>
      <c r="BU2" s="57" t="s">
        <v>1817</v>
      </c>
      <c r="BV2" s="57" t="s">
        <v>1818</v>
      </c>
      <c r="BW2" s="57" t="s">
        <v>1819</v>
      </c>
      <c r="BX2" s="57" t="s">
        <v>1820</v>
      </c>
      <c r="BY2" s="57" t="s">
        <v>1821</v>
      </c>
      <c r="BZ2" s="57" t="s">
        <v>1822</v>
      </c>
      <c r="CA2" s="57" t="s">
        <v>1823</v>
      </c>
      <c r="CB2" s="57" t="s">
        <v>1824</v>
      </c>
      <c r="CC2" s="57" t="s">
        <v>1825</v>
      </c>
      <c r="CD2" s="57" t="s">
        <v>1826</v>
      </c>
      <c r="CE2" s="57" t="s">
        <v>1827</v>
      </c>
      <c r="CF2" s="57" t="s">
        <v>1828</v>
      </c>
      <c r="CG2" s="57" t="s">
        <v>1829</v>
      </c>
      <c r="CH2" s="57" t="s">
        <v>1830</v>
      </c>
      <c r="CI2" s="57" t="s">
        <v>1831</v>
      </c>
      <c r="CJ2" s="57" t="s">
        <v>1832</v>
      </c>
      <c r="CK2" s="57" t="s">
        <v>1833</v>
      </c>
      <c r="CL2" s="57" t="s">
        <v>1834</v>
      </c>
      <c r="CM2" s="57" t="s">
        <v>1835</v>
      </c>
      <c r="CN2" s="57" t="s">
        <v>1836</v>
      </c>
      <c r="CO2" s="57" t="s">
        <v>4892</v>
      </c>
      <c r="CP2" s="57" t="s">
        <v>4893</v>
      </c>
      <c r="CQ2" s="57" t="s">
        <v>4894</v>
      </c>
      <c r="CR2" s="57" t="s">
        <v>4895</v>
      </c>
      <c r="CS2" s="57" t="s">
        <v>4896</v>
      </c>
      <c r="CT2" s="57" t="s">
        <v>4897</v>
      </c>
      <c r="CU2" s="57" t="s">
        <v>4898</v>
      </c>
      <c r="CV2" s="57" t="s">
        <v>4899</v>
      </c>
      <c r="CW2" s="57" t="s">
        <v>4900</v>
      </c>
      <c r="CX2" s="57" t="s">
        <v>1846</v>
      </c>
      <c r="CY2" s="57" t="s">
        <v>1847</v>
      </c>
      <c r="CZ2" s="57" t="s">
        <v>4901</v>
      </c>
      <c r="DA2" s="57" t="s">
        <v>4902</v>
      </c>
      <c r="DB2" s="57" t="s">
        <v>1850</v>
      </c>
      <c r="DC2" s="57" t="s">
        <v>1851</v>
      </c>
      <c r="DD2" s="57" t="s">
        <v>1852</v>
      </c>
      <c r="DE2" s="57" t="s">
        <v>1853</v>
      </c>
      <c r="DF2" s="57" t="s">
        <v>1854</v>
      </c>
      <c r="DG2" s="57" t="s">
        <v>1855</v>
      </c>
      <c r="DH2" s="57" t="s">
        <v>1856</v>
      </c>
      <c r="DI2" s="57" t="s">
        <v>1857</v>
      </c>
      <c r="DJ2" s="57" t="s">
        <v>1858</v>
      </c>
      <c r="DK2" s="57" t="s">
        <v>1859</v>
      </c>
      <c r="DL2" s="57" t="s">
        <v>1860</v>
      </c>
      <c r="DM2" s="57" t="s">
        <v>1861</v>
      </c>
      <c r="DN2" s="57" t="s">
        <v>1862</v>
      </c>
      <c r="DO2" s="57" t="s">
        <v>4903</v>
      </c>
      <c r="DP2" s="57" t="s">
        <v>1864</v>
      </c>
      <c r="DQ2" s="57" t="s">
        <v>1865</v>
      </c>
      <c r="DR2" s="57" t="s">
        <v>1866</v>
      </c>
      <c r="DS2" s="57" t="s">
        <v>1867</v>
      </c>
      <c r="DT2" s="57" t="s">
        <v>1868</v>
      </c>
      <c r="DU2" s="57" t="s">
        <v>1869</v>
      </c>
      <c r="DV2" s="57" t="s">
        <v>1870</v>
      </c>
      <c r="DW2" s="57" t="s">
        <v>1871</v>
      </c>
      <c r="DX2" s="57" t="s">
        <v>1872</v>
      </c>
      <c r="DY2" s="57" t="s">
        <v>1873</v>
      </c>
      <c r="DZ2" s="57" t="s">
        <v>1874</v>
      </c>
      <c r="EA2" s="57" t="s">
        <v>1875</v>
      </c>
      <c r="EB2" s="57" t="s">
        <v>1876</v>
      </c>
      <c r="EC2" s="57" t="s">
        <v>1877</v>
      </c>
      <c r="ED2" s="57" t="s">
        <v>1878</v>
      </c>
      <c r="EE2" s="57" t="s">
        <v>1879</v>
      </c>
      <c r="EF2" s="57" t="s">
        <v>1880</v>
      </c>
      <c r="EG2" s="57" t="s">
        <v>1881</v>
      </c>
      <c r="EH2" s="57" t="s">
        <v>1882</v>
      </c>
      <c r="EI2" s="57" t="s">
        <v>1883</v>
      </c>
      <c r="EJ2" s="57" t="s">
        <v>1884</v>
      </c>
      <c r="EK2" s="57" t="s">
        <v>1885</v>
      </c>
      <c r="EL2" s="57" t="s">
        <v>1886</v>
      </c>
      <c r="EM2" s="57" t="s">
        <v>1887</v>
      </c>
      <c r="EN2" s="57" t="s">
        <v>1888</v>
      </c>
      <c r="EO2" s="57" t="s">
        <v>1889</v>
      </c>
      <c r="EP2" s="57" t="s">
        <v>1890</v>
      </c>
      <c r="EQ2" s="57" t="s">
        <v>1891</v>
      </c>
      <c r="ER2" s="57" t="s">
        <v>1892</v>
      </c>
      <c r="ES2" s="57" t="s">
        <v>1893</v>
      </c>
      <c r="ET2" s="57" t="s">
        <v>1894</v>
      </c>
      <c r="EU2" s="57" t="s">
        <v>1895</v>
      </c>
      <c r="EV2" s="57" t="s">
        <v>1896</v>
      </c>
      <c r="EW2" s="57" t="s">
        <v>1897</v>
      </c>
      <c r="EX2" s="57" t="s">
        <v>1898</v>
      </c>
      <c r="EY2" s="57" t="s">
        <v>1899</v>
      </c>
      <c r="EZ2" s="57" t="s">
        <v>1900</v>
      </c>
      <c r="FA2" s="57" t="s">
        <v>1901</v>
      </c>
      <c r="FB2" s="57" t="s">
        <v>1902</v>
      </c>
      <c r="FC2" s="57" t="s">
        <v>1903</v>
      </c>
      <c r="FD2" s="57" t="s">
        <v>1904</v>
      </c>
      <c r="FE2" s="57" t="s">
        <v>1905</v>
      </c>
      <c r="FF2" s="57" t="s">
        <v>1906</v>
      </c>
      <c r="FG2" s="57" t="s">
        <v>1907</v>
      </c>
      <c r="FH2" s="57" t="s">
        <v>1908</v>
      </c>
      <c r="FI2" s="57" t="s">
        <v>1909</v>
      </c>
      <c r="FJ2" s="57" t="s">
        <v>1910</v>
      </c>
      <c r="FK2" s="57" t="s">
        <v>1911</v>
      </c>
      <c r="FL2" s="57" t="s">
        <v>1912</v>
      </c>
      <c r="FM2" s="57" t="s">
        <v>1913</v>
      </c>
      <c r="FN2" s="57" t="s">
        <v>1914</v>
      </c>
      <c r="FO2" s="57" t="s">
        <v>1915</v>
      </c>
      <c r="FP2" s="57" t="s">
        <v>1916</v>
      </c>
      <c r="FQ2" s="57" t="s">
        <v>1917</v>
      </c>
      <c r="FR2" s="57" t="s">
        <v>1918</v>
      </c>
      <c r="FS2" s="57" t="s">
        <v>1919</v>
      </c>
      <c r="FT2" s="57" t="s">
        <v>1920</v>
      </c>
      <c r="FU2" s="57" t="s">
        <v>1921</v>
      </c>
      <c r="FV2" s="57" t="s">
        <v>1922</v>
      </c>
      <c r="FW2" s="57" t="s">
        <v>1923</v>
      </c>
      <c r="FX2" s="57" t="s">
        <v>1924</v>
      </c>
      <c r="FY2" s="57" t="s">
        <v>1925</v>
      </c>
      <c r="FZ2" s="57" t="s">
        <v>1926</v>
      </c>
      <c r="GA2" s="57" t="s">
        <v>1927</v>
      </c>
      <c r="GB2" s="57" t="s">
        <v>1928</v>
      </c>
      <c r="GC2" s="57" t="s">
        <v>1929</v>
      </c>
      <c r="GD2" s="57" t="s">
        <v>1930</v>
      </c>
      <c r="GE2" s="57" t="s">
        <v>1931</v>
      </c>
      <c r="GF2" s="57" t="s">
        <v>1932</v>
      </c>
      <c r="GG2" s="57" t="s">
        <v>1933</v>
      </c>
      <c r="GH2" s="57" t="s">
        <v>1934</v>
      </c>
      <c r="GI2" s="57" t="s">
        <v>1935</v>
      </c>
      <c r="GJ2" s="57" t="s">
        <v>1936</v>
      </c>
      <c r="GK2" s="57" t="s">
        <v>1937</v>
      </c>
      <c r="GL2" s="57" t="s">
        <v>1938</v>
      </c>
      <c r="GM2" s="57" t="s">
        <v>1939</v>
      </c>
      <c r="GN2" s="57" t="s">
        <v>1940</v>
      </c>
      <c r="GO2" s="57" t="s">
        <v>1941</v>
      </c>
      <c r="GP2" s="57" t="s">
        <v>1942</v>
      </c>
      <c r="GQ2" s="57" t="s">
        <v>1943</v>
      </c>
      <c r="GR2" s="57" t="s">
        <v>1944</v>
      </c>
      <c r="GS2" s="57" t="s">
        <v>1945</v>
      </c>
      <c r="GT2" s="57" t="s">
        <v>1946</v>
      </c>
      <c r="GU2" s="57" t="s">
        <v>1947</v>
      </c>
      <c r="GV2" s="57" t="s">
        <v>1948</v>
      </c>
      <c r="GW2" s="57" t="s">
        <v>1949</v>
      </c>
      <c r="GX2" s="57" t="s">
        <v>1950</v>
      </c>
      <c r="GY2" s="57" t="s">
        <v>1951</v>
      </c>
      <c r="GZ2" s="57" t="s">
        <v>1952</v>
      </c>
      <c r="HA2" s="57" t="s">
        <v>1953</v>
      </c>
      <c r="HB2" s="57" t="s">
        <v>4904</v>
      </c>
      <c r="HC2" s="57" t="s">
        <v>1954</v>
      </c>
      <c r="HD2" s="57" t="s">
        <v>1955</v>
      </c>
      <c r="HE2" s="57" t="s">
        <v>1956</v>
      </c>
      <c r="HF2" s="57" t="s">
        <v>1957</v>
      </c>
      <c r="HG2" s="57" t="s">
        <v>1958</v>
      </c>
      <c r="HH2" s="57" t="s">
        <v>1959</v>
      </c>
      <c r="HI2" s="57" t="s">
        <v>1960</v>
      </c>
      <c r="HJ2" s="57" t="s">
        <v>1961</v>
      </c>
      <c r="HK2" s="57" t="s">
        <v>1962</v>
      </c>
      <c r="HL2" s="57" t="s">
        <v>1963</v>
      </c>
      <c r="HM2" s="57" t="s">
        <v>1964</v>
      </c>
      <c r="HN2" s="57" t="s">
        <v>1965</v>
      </c>
      <c r="HO2" s="57" t="s">
        <v>1966</v>
      </c>
      <c r="HP2" s="57" t="s">
        <v>1967</v>
      </c>
      <c r="HQ2" s="57" t="s">
        <v>1968</v>
      </c>
      <c r="HR2" s="57" t="s">
        <v>1969</v>
      </c>
      <c r="HS2" s="57" t="s">
        <v>1970</v>
      </c>
      <c r="HT2" s="57" t="s">
        <v>1971</v>
      </c>
      <c r="HU2" s="57" t="s">
        <v>1972</v>
      </c>
      <c r="HV2" s="57" t="s">
        <v>1973</v>
      </c>
      <c r="HW2" s="57" t="s">
        <v>1974</v>
      </c>
      <c r="HX2" s="57" t="s">
        <v>1975</v>
      </c>
      <c r="HY2" s="57" t="s">
        <v>1976</v>
      </c>
      <c r="HZ2" s="57" t="s">
        <v>1977</v>
      </c>
      <c r="IA2" s="57" t="s">
        <v>1978</v>
      </c>
      <c r="IB2" s="57" t="s">
        <v>1979</v>
      </c>
      <c r="IC2" s="57" t="s">
        <v>1980</v>
      </c>
      <c r="ID2" s="57" t="s">
        <v>1981</v>
      </c>
      <c r="IE2" s="57" t="s">
        <v>1982</v>
      </c>
      <c r="IF2" s="57" t="s">
        <v>1983</v>
      </c>
      <c r="IG2" s="57" t="s">
        <v>1984</v>
      </c>
      <c r="IH2" s="57" t="s">
        <v>1985</v>
      </c>
      <c r="II2" s="57" t="s">
        <v>1986</v>
      </c>
      <c r="IJ2" s="57" t="s">
        <v>1987</v>
      </c>
      <c r="IK2" s="57" t="s">
        <v>1988</v>
      </c>
      <c r="IL2" s="57" t="s">
        <v>1989</v>
      </c>
      <c r="IM2" s="57" t="s">
        <v>1990</v>
      </c>
      <c r="IN2" s="57" t="s">
        <v>1991</v>
      </c>
      <c r="IO2" s="57" t="s">
        <v>1992</v>
      </c>
      <c r="IP2" s="57" t="s">
        <v>4905</v>
      </c>
      <c r="IQ2" s="57" t="s">
        <v>1993</v>
      </c>
      <c r="IR2" s="57" t="s">
        <v>1994</v>
      </c>
      <c r="IS2" s="57" t="s">
        <v>1995</v>
      </c>
      <c r="IT2" s="57" t="s">
        <v>1996</v>
      </c>
      <c r="IU2" s="57" t="s">
        <v>1997</v>
      </c>
      <c r="IV2" s="57" t="s">
        <v>1998</v>
      </c>
      <c r="IW2" s="57" t="s">
        <v>1999</v>
      </c>
      <c r="IX2" s="57" t="s">
        <v>2000</v>
      </c>
    </row>
    <row r="3" spans="1:258" ht="16" x14ac:dyDescent="0.2">
      <c r="E3" s="57" t="s">
        <v>551</v>
      </c>
      <c r="K3" s="57">
        <v>8.7216079610000001</v>
      </c>
      <c r="L3" s="57">
        <v>-80.057947960000007</v>
      </c>
      <c r="M3" s="57" t="s">
        <v>551</v>
      </c>
    </row>
    <row r="4" spans="1:258" ht="16" x14ac:dyDescent="0.2">
      <c r="E4" s="57" t="s">
        <v>605</v>
      </c>
      <c r="K4" s="57">
        <v>8.7219679639999992</v>
      </c>
      <c r="L4" s="57">
        <v>-80.057530040000003</v>
      </c>
      <c r="M4" s="57" t="s">
        <v>605</v>
      </c>
    </row>
    <row r="5" spans="1:258" ht="16" x14ac:dyDescent="0.2">
      <c r="E5" s="57" t="s">
        <v>808</v>
      </c>
      <c r="K5" s="57">
        <v>8.7098329789999998</v>
      </c>
      <c r="L5" s="57">
        <v>-80.05560002</v>
      </c>
      <c r="M5" s="57" t="s">
        <v>808</v>
      </c>
    </row>
    <row r="6" spans="1:258" ht="16" x14ac:dyDescent="0.2">
      <c r="E6" s="57" t="s">
        <v>819</v>
      </c>
      <c r="K6" s="57">
        <v>8.7098980229999992</v>
      </c>
      <c r="L6" s="57">
        <v>-80.057688959999993</v>
      </c>
      <c r="M6" s="57" t="s">
        <v>819</v>
      </c>
    </row>
    <row r="7" spans="1:258" ht="16" x14ac:dyDescent="0.2">
      <c r="E7" s="57" t="s">
        <v>946</v>
      </c>
      <c r="K7" s="57">
        <v>8.8393509849999994</v>
      </c>
      <c r="L7" s="57">
        <v>-79.964826020000004</v>
      </c>
      <c r="M7" s="57" t="s">
        <v>946</v>
      </c>
    </row>
    <row r="8" spans="1:258" ht="16" x14ac:dyDescent="0.2">
      <c r="E8" s="57" t="s">
        <v>1001</v>
      </c>
      <c r="K8" s="57">
        <v>8.8406250350000004</v>
      </c>
      <c r="L8" s="57">
        <v>-79.967045970000001</v>
      </c>
      <c r="M8" s="57" t="s">
        <v>1001</v>
      </c>
    </row>
    <row r="9" spans="1:258" ht="16" x14ac:dyDescent="0.2">
      <c r="E9" s="57" t="s">
        <v>1042</v>
      </c>
      <c r="K9" s="57">
        <v>8.8385909980000008</v>
      </c>
      <c r="L9" s="57">
        <v>-79.963380979999997</v>
      </c>
      <c r="M9" s="57" t="s">
        <v>1042</v>
      </c>
    </row>
    <row r="10" spans="1:258" ht="16" x14ac:dyDescent="0.2">
      <c r="E10" s="57" t="s">
        <v>1048</v>
      </c>
      <c r="K10" s="57">
        <v>8.8385380250000001</v>
      </c>
      <c r="L10" s="57">
        <v>-79.963567979999993</v>
      </c>
      <c r="M10" s="57" t="s">
        <v>1048</v>
      </c>
    </row>
    <row r="11" spans="1:258" ht="16" x14ac:dyDescent="0.2">
      <c r="E11" s="57" t="s">
        <v>1072</v>
      </c>
      <c r="K11" s="57">
        <v>8.8381239590000007</v>
      </c>
      <c r="L11" s="57">
        <v>-79.962732979999998</v>
      </c>
      <c r="M11" s="57" t="s">
        <v>1072</v>
      </c>
    </row>
    <row r="12" spans="1:258" ht="16" x14ac:dyDescent="0.2">
      <c r="E12" s="57" t="s">
        <v>1093</v>
      </c>
      <c r="K12" s="57">
        <v>8.8371590340000008</v>
      </c>
      <c r="L12" s="57">
        <v>-79.961642999999995</v>
      </c>
      <c r="M12" s="57" t="s">
        <v>1093</v>
      </c>
    </row>
    <row r="13" spans="1:258" ht="16" x14ac:dyDescent="0.2">
      <c r="E13" s="57" t="s">
        <v>1116</v>
      </c>
      <c r="K13" s="57">
        <v>8.8353809810000001</v>
      </c>
      <c r="L13" s="57">
        <v>-79.96096498</v>
      </c>
      <c r="M13" s="57" t="s">
        <v>1116</v>
      </c>
    </row>
    <row r="14" spans="1:258" ht="16" x14ac:dyDescent="0.2">
      <c r="E14" s="57" t="s">
        <v>1339</v>
      </c>
      <c r="K14" s="57">
        <v>8.8928059860000008</v>
      </c>
      <c r="L14" s="57">
        <v>-79.961640979999999</v>
      </c>
      <c r="M14" s="57" t="s">
        <v>1339</v>
      </c>
    </row>
    <row r="15" spans="1:258" ht="16" x14ac:dyDescent="0.2">
      <c r="E15" s="57" t="s">
        <v>1344</v>
      </c>
      <c r="K15" s="57">
        <v>8.8925710410000001</v>
      </c>
      <c r="L15" s="57">
        <v>-79.961531010000002</v>
      </c>
      <c r="M15" s="57" t="s">
        <v>1344</v>
      </c>
    </row>
    <row r="16" spans="1:258" ht="16" x14ac:dyDescent="0.2">
      <c r="E16" s="57" t="s">
        <v>4906</v>
      </c>
      <c r="K16" s="57">
        <v>8.8916959710000008</v>
      </c>
      <c r="L16" s="57">
        <v>-79.962093019999998</v>
      </c>
      <c r="M16" s="57" t="s">
        <v>4906</v>
      </c>
    </row>
    <row r="17" spans="5:13" ht="16" x14ac:dyDescent="0.2">
      <c r="E17" s="57" t="s">
        <v>1362</v>
      </c>
      <c r="K17" s="57">
        <v>8.8912030309999999</v>
      </c>
      <c r="L17" s="57">
        <v>-79.959131020000001</v>
      </c>
      <c r="M17" s="57" t="s">
        <v>1362</v>
      </c>
    </row>
    <row r="18" spans="5:13" ht="16" x14ac:dyDescent="0.2">
      <c r="E18" s="57" t="s">
        <v>1387</v>
      </c>
      <c r="K18" s="57">
        <v>8.8909659909999998</v>
      </c>
      <c r="L18" s="57">
        <v>-79.966511960000005</v>
      </c>
      <c r="M18" s="57" t="s">
        <v>1387</v>
      </c>
    </row>
    <row r="19" spans="5:13" ht="16" x14ac:dyDescent="0.2">
      <c r="E19" s="57" t="s">
        <v>1415</v>
      </c>
      <c r="K19" s="57">
        <v>8.8952400069999999</v>
      </c>
      <c r="L19" s="57">
        <v>-79.962479009999996</v>
      </c>
      <c r="M19" s="57" t="s">
        <v>1415</v>
      </c>
    </row>
    <row r="20" spans="5:13" ht="16" x14ac:dyDescent="0.2">
      <c r="E20" s="57" t="s">
        <v>1423</v>
      </c>
      <c r="K20" s="57">
        <v>8.8940879979999998</v>
      </c>
      <c r="L20" s="57">
        <v>-79.974890009999996</v>
      </c>
      <c r="M20" s="57" t="s">
        <v>1423</v>
      </c>
    </row>
    <row r="21" spans="5:13" ht="16" x14ac:dyDescent="0.2">
      <c r="E21" s="57" t="s">
        <v>1433</v>
      </c>
      <c r="K21" s="57">
        <v>8.9132229610000007</v>
      </c>
      <c r="L21" s="57">
        <v>-79.971297019999994</v>
      </c>
      <c r="M21" s="57" t="s">
        <v>1433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CE562-20CA-1748-9340-EAA44D4E0B74}">
  <dimension ref="A1"/>
  <sheetViews>
    <sheetView tabSelected="1" workbookViewId="0">
      <selection activeCell="P1" sqref="P1"/>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New Data</vt:lpstr>
      <vt:lpstr>Dog data</vt:lpstr>
      <vt:lpstr>data</vt:lpstr>
      <vt:lpstr>Dirofilaria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2020-05-29T17:36:18Z</dcterms:created>
  <dcterms:modified xsi:type="dcterms:W3CDTF">2020-06-12T16:35:27Z</dcterms:modified>
</cp:coreProperties>
</file>