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esktop\"/>
    </mc:Choice>
  </mc:AlternateContent>
  <xr:revisionPtr revIDLastSave="0" documentId="13_ncr:1_{FBA192B0-EA4A-41BA-B59B-3BE2459CFD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_has_products" sheetId="1" r:id="rId1"/>
    <sheet name="Hoja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orders_has_products!$A$2:$O$2</definedName>
    <definedName name="Entregado">Hoja1!$D$6:$D$7</definedName>
    <definedName name="Proceso">Hoja1!$D$2:$D$3</definedName>
    <definedName name="Tránsito">Hoja1!$D$4:$D$5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H3" i="1"/>
  <c r="I3" i="1"/>
  <c r="O3" i="1" s="1"/>
  <c r="J3" i="1"/>
  <c r="K3" i="1"/>
  <c r="L3" i="1"/>
  <c r="M3" i="1"/>
  <c r="C4" i="1"/>
  <c r="D4" i="1"/>
  <c r="E4" i="1" s="1"/>
  <c r="H4" i="1"/>
  <c r="I4" i="1"/>
  <c r="O4" i="1" s="1"/>
  <c r="J4" i="1"/>
  <c r="K4" i="1"/>
  <c r="L4" i="1"/>
  <c r="M4" i="1"/>
  <c r="C5" i="1"/>
  <c r="D5" i="1"/>
  <c r="E5" i="1" s="1"/>
  <c r="H5" i="1"/>
  <c r="I5" i="1"/>
  <c r="O5" i="1" s="1"/>
  <c r="J5" i="1"/>
  <c r="K5" i="1"/>
  <c r="L5" i="1"/>
  <c r="M5" i="1"/>
  <c r="C6" i="1"/>
  <c r="D6" i="1"/>
  <c r="E6" i="1" s="1"/>
  <c r="H6" i="1"/>
  <c r="I6" i="1"/>
  <c r="J6" i="1"/>
  <c r="K6" i="1"/>
  <c r="L6" i="1"/>
  <c r="M6" i="1"/>
  <c r="C7" i="1"/>
  <c r="D7" i="1"/>
  <c r="E7" i="1" s="1"/>
  <c r="H7" i="1"/>
  <c r="I7" i="1"/>
  <c r="O7" i="1" s="1"/>
  <c r="J7" i="1"/>
  <c r="K7" i="1"/>
  <c r="L7" i="1"/>
  <c r="M7" i="1"/>
  <c r="C8" i="1"/>
  <c r="D8" i="1"/>
  <c r="E8" i="1" s="1"/>
  <c r="H8" i="1"/>
  <c r="I8" i="1"/>
  <c r="N8" i="1" s="1"/>
  <c r="J8" i="1"/>
  <c r="K8" i="1"/>
  <c r="L8" i="1"/>
  <c r="M8" i="1"/>
  <c r="C9" i="1"/>
  <c r="D9" i="1"/>
  <c r="E9" i="1" s="1"/>
  <c r="H9" i="1"/>
  <c r="I9" i="1"/>
  <c r="O9" i="1" s="1"/>
  <c r="J9" i="1"/>
  <c r="K9" i="1"/>
  <c r="L9" i="1"/>
  <c r="M9" i="1"/>
  <c r="C10" i="1"/>
  <c r="D10" i="1"/>
  <c r="E10" i="1" s="1"/>
  <c r="H10" i="1"/>
  <c r="I10" i="1"/>
  <c r="O10" i="1" s="1"/>
  <c r="J10" i="1"/>
  <c r="K10" i="1"/>
  <c r="L10" i="1"/>
  <c r="M10" i="1"/>
  <c r="C11" i="1"/>
  <c r="D11" i="1"/>
  <c r="E11" i="1" s="1"/>
  <c r="H11" i="1"/>
  <c r="I11" i="1"/>
  <c r="N11" i="1" s="1"/>
  <c r="J11" i="1"/>
  <c r="K11" i="1"/>
  <c r="L11" i="1"/>
  <c r="M11" i="1"/>
  <c r="C12" i="1"/>
  <c r="D12" i="1"/>
  <c r="E12" i="1" s="1"/>
  <c r="H12" i="1"/>
  <c r="I12" i="1"/>
  <c r="J12" i="1"/>
  <c r="K12" i="1"/>
  <c r="L12" i="1"/>
  <c r="M12" i="1"/>
  <c r="C13" i="1"/>
  <c r="D13" i="1"/>
  <c r="E13" i="1" s="1"/>
  <c r="H13" i="1"/>
  <c r="I13" i="1"/>
  <c r="J13" i="1"/>
  <c r="K13" i="1"/>
  <c r="L13" i="1"/>
  <c r="M13" i="1"/>
  <c r="C14" i="1"/>
  <c r="D14" i="1"/>
  <c r="E14" i="1" s="1"/>
  <c r="H14" i="1"/>
  <c r="I14" i="1"/>
  <c r="J14" i="1"/>
  <c r="K14" i="1"/>
  <c r="L14" i="1"/>
  <c r="M14" i="1"/>
  <c r="C15" i="1"/>
  <c r="D15" i="1"/>
  <c r="E15" i="1" s="1"/>
  <c r="H15" i="1"/>
  <c r="I15" i="1"/>
  <c r="N15" i="1" s="1"/>
  <c r="J15" i="1"/>
  <c r="K15" i="1"/>
  <c r="L15" i="1"/>
  <c r="M15" i="1"/>
  <c r="C16" i="1"/>
  <c r="D16" i="1"/>
  <c r="E16" i="1" s="1"/>
  <c r="H16" i="1"/>
  <c r="I16" i="1"/>
  <c r="O16" i="1" s="1"/>
  <c r="J16" i="1"/>
  <c r="K16" i="1"/>
  <c r="L16" i="1"/>
  <c r="M16" i="1"/>
  <c r="C17" i="1"/>
  <c r="D17" i="1"/>
  <c r="E17" i="1" s="1"/>
  <c r="H17" i="1"/>
  <c r="I17" i="1"/>
  <c r="O17" i="1" s="1"/>
  <c r="J17" i="1"/>
  <c r="K17" i="1"/>
  <c r="L17" i="1"/>
  <c r="M17" i="1"/>
  <c r="C18" i="1"/>
  <c r="D18" i="1"/>
  <c r="E18" i="1" s="1"/>
  <c r="H18" i="1"/>
  <c r="I18" i="1"/>
  <c r="O18" i="1" s="1"/>
  <c r="J18" i="1"/>
  <c r="K18" i="1"/>
  <c r="L18" i="1"/>
  <c r="M18" i="1"/>
  <c r="C19" i="1"/>
  <c r="D19" i="1"/>
  <c r="E19" i="1" s="1"/>
  <c r="H19" i="1"/>
  <c r="I19" i="1"/>
  <c r="J19" i="1"/>
  <c r="K19" i="1"/>
  <c r="L19" i="1"/>
  <c r="M19" i="1"/>
  <c r="C20" i="1"/>
  <c r="D20" i="1"/>
  <c r="E20" i="1" s="1"/>
  <c r="H20" i="1"/>
  <c r="I20" i="1"/>
  <c r="O20" i="1" s="1"/>
  <c r="J20" i="1"/>
  <c r="K20" i="1"/>
  <c r="L20" i="1"/>
  <c r="M20" i="1"/>
  <c r="C21" i="1"/>
  <c r="D21" i="1"/>
  <c r="E21" i="1" s="1"/>
  <c r="H21" i="1"/>
  <c r="I21" i="1"/>
  <c r="O21" i="1" s="1"/>
  <c r="J21" i="1"/>
  <c r="K21" i="1"/>
  <c r="L21" i="1"/>
  <c r="M21" i="1"/>
  <c r="C22" i="1"/>
  <c r="D22" i="1"/>
  <c r="E22" i="1" s="1"/>
  <c r="H22" i="1"/>
  <c r="I22" i="1"/>
  <c r="O22" i="1" s="1"/>
  <c r="J22" i="1"/>
  <c r="K22" i="1"/>
  <c r="L22" i="1"/>
  <c r="M22" i="1"/>
  <c r="C23" i="1"/>
  <c r="D23" i="1"/>
  <c r="E23" i="1" s="1"/>
  <c r="H23" i="1"/>
  <c r="I23" i="1"/>
  <c r="J23" i="1"/>
  <c r="K23" i="1"/>
  <c r="L23" i="1"/>
  <c r="M23" i="1"/>
  <c r="C24" i="1"/>
  <c r="D24" i="1"/>
  <c r="E24" i="1" s="1"/>
  <c r="H24" i="1"/>
  <c r="I24" i="1"/>
  <c r="N24" i="1" s="1"/>
  <c r="J24" i="1"/>
  <c r="K24" i="1"/>
  <c r="L24" i="1"/>
  <c r="M24" i="1"/>
  <c r="C25" i="1"/>
  <c r="D25" i="1"/>
  <c r="E25" i="1" s="1"/>
  <c r="H25" i="1"/>
  <c r="I25" i="1"/>
  <c r="J25" i="1"/>
  <c r="K25" i="1"/>
  <c r="L25" i="1"/>
  <c r="M25" i="1"/>
  <c r="C26" i="1"/>
  <c r="D26" i="1"/>
  <c r="E26" i="1" s="1"/>
  <c r="H26" i="1"/>
  <c r="I26" i="1"/>
  <c r="J26" i="1"/>
  <c r="K26" i="1"/>
  <c r="L26" i="1"/>
  <c r="M26" i="1"/>
  <c r="C27" i="1"/>
  <c r="D27" i="1"/>
  <c r="E27" i="1" s="1"/>
  <c r="H27" i="1"/>
  <c r="I27" i="1"/>
  <c r="O27" i="1" s="1"/>
  <c r="J27" i="1"/>
  <c r="K27" i="1"/>
  <c r="L27" i="1"/>
  <c r="M27" i="1"/>
  <c r="C28" i="1"/>
  <c r="D28" i="1"/>
  <c r="E28" i="1" s="1"/>
  <c r="H28" i="1"/>
  <c r="I28" i="1"/>
  <c r="O28" i="1" s="1"/>
  <c r="J28" i="1"/>
  <c r="K28" i="1"/>
  <c r="L28" i="1"/>
  <c r="M28" i="1"/>
  <c r="C29" i="1"/>
  <c r="D29" i="1"/>
  <c r="E29" i="1" s="1"/>
  <c r="H29" i="1"/>
  <c r="I29" i="1"/>
  <c r="O29" i="1" s="1"/>
  <c r="J29" i="1"/>
  <c r="K29" i="1"/>
  <c r="L29" i="1"/>
  <c r="M29" i="1"/>
  <c r="C30" i="1"/>
  <c r="D30" i="1"/>
  <c r="E30" i="1" s="1"/>
  <c r="H30" i="1"/>
  <c r="I30" i="1"/>
  <c r="O30" i="1" s="1"/>
  <c r="J30" i="1"/>
  <c r="K30" i="1"/>
  <c r="L30" i="1"/>
  <c r="M30" i="1"/>
  <c r="C31" i="1"/>
  <c r="D31" i="1"/>
  <c r="E31" i="1" s="1"/>
  <c r="H31" i="1"/>
  <c r="I31" i="1"/>
  <c r="O31" i="1" s="1"/>
  <c r="J31" i="1"/>
  <c r="K31" i="1"/>
  <c r="L31" i="1"/>
  <c r="M31" i="1"/>
  <c r="C32" i="1"/>
  <c r="D32" i="1"/>
  <c r="E32" i="1" s="1"/>
  <c r="H32" i="1"/>
  <c r="I32" i="1"/>
  <c r="J32" i="1"/>
  <c r="K32" i="1"/>
  <c r="L32" i="1"/>
  <c r="M32" i="1"/>
  <c r="N23" i="1" l="1"/>
  <c r="N13" i="1"/>
  <c r="N14" i="1"/>
  <c r="N12" i="1"/>
  <c r="N32" i="1"/>
  <c r="N26" i="1"/>
  <c r="N31" i="1"/>
  <c r="N22" i="1"/>
  <c r="N27" i="1"/>
  <c r="N21" i="1"/>
  <c r="N10" i="1"/>
  <c r="N7" i="1"/>
  <c r="N25" i="1"/>
  <c r="O32" i="1"/>
  <c r="N19" i="1"/>
  <c r="N6" i="1"/>
  <c r="O26" i="1"/>
  <c r="O15" i="1"/>
  <c r="O12" i="1"/>
  <c r="O8" i="1"/>
  <c r="N3" i="1"/>
  <c r="O6" i="1"/>
  <c r="N9" i="1"/>
  <c r="O14" i="1"/>
  <c r="N20" i="1"/>
  <c r="O25" i="1"/>
  <c r="O13" i="1"/>
  <c r="N30" i="1"/>
  <c r="N18" i="1"/>
  <c r="O23" i="1"/>
  <c r="O11" i="1"/>
  <c r="N29" i="1"/>
  <c r="N17" i="1"/>
  <c r="N5" i="1"/>
  <c r="O24" i="1"/>
  <c r="N28" i="1"/>
  <c r="N16" i="1"/>
  <c r="N4" i="1"/>
  <c r="O19" i="1"/>
</calcChain>
</file>

<file path=xl/sharedStrings.xml><?xml version="1.0" encoding="utf-8"?>
<sst xmlns="http://schemas.openxmlformats.org/spreadsheetml/2006/main" count="269" uniqueCount="72">
  <si>
    <t>order_id</t>
  </si>
  <si>
    <t>product_id</t>
  </si>
  <si>
    <t>option_id</t>
  </si>
  <si>
    <t>quantity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</si>
  <si>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</si>
  <si>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</si>
  <si>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</si>
  <si>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</si>
  <si>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</si>
  <si>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</si>
  <si>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Anna Addison</t>
  </si>
  <si>
    <t xml:space="preserve">ZW60001 </t>
  </si>
  <si>
    <t>Carol Campbell</t>
  </si>
  <si>
    <t xml:space="preserve">AB61001 </t>
  </si>
  <si>
    <t xml:space="preserve">Julia Jones </t>
  </si>
  <si>
    <t xml:space="preserve">CD62001 </t>
  </si>
  <si>
    <t xml:space="preserve">Irene Everly </t>
  </si>
  <si>
    <t xml:space="preserve">KB63001 </t>
  </si>
  <si>
    <t>Rachel Rose</t>
  </si>
  <si>
    <t xml:space="preserve">IK64001 </t>
  </si>
  <si>
    <t>Sophie Sutton</t>
  </si>
  <si>
    <t xml:space="preserve">OP65001 </t>
  </si>
  <si>
    <t>Wendy West</t>
  </si>
  <si>
    <t xml:space="preserve">XH66001 </t>
  </si>
  <si>
    <t>product_name</t>
  </si>
  <si>
    <t>vendor_id</t>
  </si>
  <si>
    <t>Nombre_Vendedor</t>
  </si>
  <si>
    <t>Macbook Pro (2017)</t>
  </si>
  <si>
    <t xml:space="preserve">Macbook Air (2015) </t>
  </si>
  <si>
    <t>Iphone X</t>
  </si>
  <si>
    <t>Iphone 7</t>
  </si>
  <si>
    <t>Iphone 8</t>
  </si>
  <si>
    <t>Ipad Air</t>
  </si>
  <si>
    <t>Ipad Mini 3th gen</t>
  </si>
  <si>
    <t>ESC8000 G3</t>
  </si>
  <si>
    <t>ESC8000 G4</t>
  </si>
  <si>
    <t>XPS 13 - 5080</t>
  </si>
  <si>
    <t>XPS 15 - 5070</t>
  </si>
  <si>
    <t>Monoprice Ultra Slim Series High Speed HDMI Cable</t>
  </si>
  <si>
    <t>Monoprice Ultra Slim Series High Speed HDMI Cable - 4K</t>
  </si>
  <si>
    <t>Avantree HT3189 Wireless Headphones</t>
  </si>
  <si>
    <t>COWIN E7 PRO</t>
  </si>
  <si>
    <t>Tabla sin Fórmulas</t>
  </si>
  <si>
    <t>Revisión_Fecha</t>
  </si>
  <si>
    <t>Revisión_2</t>
  </si>
  <si>
    <t>1325 Candy Rd--- San Francisco--- CA 96123</t>
  </si>
  <si>
    <t>1931 Brown St--- Gainesville--- FL 85321</t>
  </si>
  <si>
    <t xml:space="preserve">1622 Seaside St--- Seattle--- WA 32569 </t>
  </si>
  <si>
    <t>1756 East Dr--- Houston--- TX 28562</t>
  </si>
  <si>
    <t xml:space="preserve">1465 River Dr--- Boston--- MA 43625 </t>
  </si>
  <si>
    <t>1896 West Dr--- Portland--- OR 65842</t>
  </si>
  <si>
    <t>1252 Vine St--- Chicago--- IL 73215</t>
  </si>
  <si>
    <t>Apple</t>
  </si>
  <si>
    <t>Microsoft</t>
  </si>
  <si>
    <t>Lenovo</t>
  </si>
  <si>
    <t>Asus</t>
  </si>
  <si>
    <t>Dell</t>
  </si>
  <si>
    <t>Monoprice</t>
  </si>
  <si>
    <t>Sony</t>
  </si>
  <si>
    <t>Estado</t>
  </si>
  <si>
    <t>Proceso</t>
  </si>
  <si>
    <t>Tránsito</t>
  </si>
  <si>
    <t>Entregado</t>
  </si>
  <si>
    <t>Estado2</t>
  </si>
  <si>
    <t>Inventario OK</t>
  </si>
  <si>
    <t>Sin Inventario</t>
  </si>
  <si>
    <t>A tiempo</t>
  </si>
  <si>
    <t>Retraso</t>
  </si>
  <si>
    <t>Conforme</t>
  </si>
  <si>
    <t>Reclamo</t>
  </si>
  <si>
    <t>Estado…</t>
  </si>
  <si>
    <t>Estado_2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</si>
</sst>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ibaba%20platzi/products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ibaba%20platzi/product_sold_vendor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libaba%20platzi/vendor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1">
          <cell r="A1" t="str">
            <v>product_id</v>
          </cell>
          <cell r="B1" t="str">
            <v>product_name</v>
          </cell>
          <cell r="C1" t="str">
            <v>descriptions</v>
          </cell>
        </row>
        <row r="2">
          <cell r="A2">
            <v>1200</v>
          </cell>
          <cell r="B2" t="str">
            <v>Macbook Pro (2017)</v>
          </cell>
          <cell r="C2" t="str">
            <v>The ultimate pro notebook. MacBook Pro features faster processors ;upgraded memory;the Apple T2 chip;and a Retina display with True Tone technology.</v>
          </cell>
        </row>
        <row r="3">
          <cell r="A3">
            <v>1300</v>
          </cell>
          <cell r="B3" t="str">
            <v xml:space="preserve">Macbook Air (2015) </v>
          </cell>
          <cell r="C3" t="str">
            <v>MacBook Air lasts up to an incredible 12 hours between charges So from your morning coffee till your evening commute;you can work unplugged. When itís time to kick back and relax;you can get up to 12 hours of iTunes movie playback.</v>
          </cell>
        </row>
        <row r="4">
          <cell r="A4">
            <v>1400</v>
          </cell>
          <cell r="B4" t="str">
            <v>Iphone X</v>
          </cell>
          <cell r="C4" t="str">
            <v xml:space="preserve">The iPhone X display is so immersive the device itself disappears into the experience. </v>
          </cell>
        </row>
        <row r="5">
          <cell r="A5">
            <v>1500</v>
          </cell>
          <cell r="B5" t="str">
            <v>Iphone 7</v>
          </cell>
          <cell r="C5" t="str">
            <v>Great connectivity of this device includes Bluetooth 4.2 version with A2DP</v>
          </cell>
        </row>
        <row r="6">
          <cell r="A6">
            <v>1600</v>
          </cell>
          <cell r="B6" t="str">
            <v>Iphone 8</v>
          </cell>
          <cell r="C6" t="str">
            <v>iPhone 8 introduces a glass design. The glass back enables easy wireless charging.</v>
          </cell>
        </row>
        <row r="7">
          <cell r="A7">
            <v>1700</v>
          </cell>
          <cell r="B7" t="str">
            <v>Ipad Air</v>
          </cell>
          <cell r="C7" t="str">
            <v>4th gen The iPad Air is unbelievably thin and light. And yet it is so much more powerful and capable</v>
          </cell>
        </row>
        <row r="8">
          <cell r="A8">
            <v>1800</v>
          </cell>
          <cell r="B8" t="str">
            <v>Ipad Mini 3th gen</v>
          </cell>
          <cell r="C8" t="str">
            <v>3th gen Everything you love about iPad ó the beautiful screen and fast</v>
          </cell>
        </row>
        <row r="9">
          <cell r="A9">
            <v>1900</v>
          </cell>
          <cell r="B9" t="str">
            <v>ESC8000 G3</v>
          </cell>
          <cell r="C9" t="str">
            <v>G3 High-density GPU server with hybrid computing power. ASUS-patented Adaptable Topology design.</v>
          </cell>
        </row>
        <row r="10">
          <cell r="A10">
            <v>2000</v>
          </cell>
          <cell r="B10" t="str">
            <v>ESC8000 G4</v>
          </cell>
          <cell r="C10" t="str">
            <v>G4 High performance ASUS 2U server with hybrid-storage design and high power-efficiency</v>
          </cell>
        </row>
        <row r="11">
          <cell r="A11">
            <v>2100</v>
          </cell>
          <cell r="B11" t="str">
            <v>XPS 13 - 5080</v>
          </cell>
          <cell r="C11" t="str">
            <v>Thinner and more powerful than ever the Dell XPS reinforces its lofty standing with an 8th Gen Intel Core processor immaculate 4K UHD display, and super-slim build.</v>
          </cell>
        </row>
        <row r="12">
          <cell r="A12">
            <v>2200</v>
          </cell>
          <cell r="B12" t="str">
            <v>XPS 15 - 5070</v>
          </cell>
          <cell r="C12" t="str">
            <v>Ultra-thin and distinctly refined the stylish Dell Inspiron gives definitive elegance to a powerful and expansive PC experience.</v>
          </cell>
        </row>
        <row r="13">
          <cell r="A13">
            <v>2300</v>
          </cell>
          <cell r="B13" t="str">
            <v>Monoprice Ultra Slim Series High Speed HDMI Cable</v>
          </cell>
          <cell r="C13" t="str">
            <v>The Monoprice Ultra Slim Active High Speed HDMI Cable series is designed with the thinnest TVs in mind</v>
          </cell>
        </row>
        <row r="14">
          <cell r="A14">
            <v>2400</v>
          </cell>
          <cell r="B14" t="str">
            <v>Monoprice Ultra Slim Series High Speed HDMI Cable - 4K</v>
          </cell>
          <cell r="C14" t="str">
            <v xml:space="preserve">Monoprice Commercial Cable supports the following HDMI features: 4K resolution at 24Hz. 3D video. </v>
          </cell>
        </row>
        <row r="15">
          <cell r="A15">
            <v>2500</v>
          </cell>
          <cell r="B15" t="str">
            <v>Avantree HT3189 Wireless Headphones</v>
          </cell>
          <cell r="C15" t="str">
            <v>Avantree HT3189 Wireless Headphones for TV Watching &amp; PC Gaming with Bluetooth</v>
          </cell>
        </row>
        <row r="16">
          <cell r="A16">
            <v>2600</v>
          </cell>
          <cell r="B16" t="str">
            <v>COWIN E7 PRO</v>
          </cell>
          <cell r="C16" t="str">
            <v>Active Noise Cancelling Headphone Bluetooth Headphones with Microphone Hi-Fi Deep Bass Wireless Headphones Over Ear 30H Playtime for Travel Work TV Computer Phone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sold_vendor"/>
    </sheetNames>
    <sheetDataSet>
      <sheetData sheetId="0">
        <row r="1">
          <cell r="B1" t="str">
            <v>product_id</v>
          </cell>
          <cell r="C1" t="str">
            <v>vendor_id</v>
          </cell>
        </row>
        <row r="2">
          <cell r="B2">
            <v>1200</v>
          </cell>
          <cell r="C2">
            <v>5000</v>
          </cell>
        </row>
        <row r="3">
          <cell r="B3">
            <v>1300</v>
          </cell>
          <cell r="C3">
            <v>5000</v>
          </cell>
        </row>
        <row r="4">
          <cell r="B4">
            <v>1400</v>
          </cell>
          <cell r="C4">
            <v>5100</v>
          </cell>
        </row>
        <row r="5">
          <cell r="B5">
            <v>1500</v>
          </cell>
          <cell r="C5">
            <v>5100</v>
          </cell>
        </row>
        <row r="6">
          <cell r="B6">
            <v>1600</v>
          </cell>
          <cell r="C6">
            <v>5100</v>
          </cell>
        </row>
        <row r="7">
          <cell r="B7">
            <v>1700</v>
          </cell>
          <cell r="C7">
            <v>5200</v>
          </cell>
        </row>
        <row r="8">
          <cell r="B8">
            <v>1800</v>
          </cell>
          <cell r="C8">
            <v>5200</v>
          </cell>
        </row>
        <row r="9">
          <cell r="B9">
            <v>1900</v>
          </cell>
          <cell r="C9">
            <v>5300</v>
          </cell>
        </row>
        <row r="10">
          <cell r="B10">
            <v>2000</v>
          </cell>
          <cell r="C10">
            <v>5300</v>
          </cell>
        </row>
        <row r="11">
          <cell r="B11">
            <v>2100</v>
          </cell>
          <cell r="C11">
            <v>5400</v>
          </cell>
        </row>
        <row r="12">
          <cell r="B12">
            <v>2200</v>
          </cell>
          <cell r="C12">
            <v>5400</v>
          </cell>
        </row>
        <row r="13">
          <cell r="B13">
            <v>2300</v>
          </cell>
          <cell r="C13">
            <v>5500</v>
          </cell>
        </row>
        <row r="14">
          <cell r="B14">
            <v>2400</v>
          </cell>
          <cell r="C14">
            <v>5500</v>
          </cell>
        </row>
        <row r="15">
          <cell r="B15">
            <v>2500</v>
          </cell>
          <cell r="C15">
            <v>5600</v>
          </cell>
        </row>
        <row r="16">
          <cell r="B16">
            <v>2600</v>
          </cell>
          <cell r="C16">
            <v>5600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"/>
    </sheetNames>
    <sheetDataSet>
      <sheetData sheetId="0">
        <row r="1">
          <cell r="G1" t="str">
            <v xml:space="preserve">vendor_id </v>
          </cell>
          <cell r="H1">
            <v>5000</v>
          </cell>
          <cell r="I1">
            <v>5100</v>
          </cell>
          <cell r="J1">
            <v>5200</v>
          </cell>
          <cell r="K1">
            <v>5300</v>
          </cell>
          <cell r="L1">
            <v>5400</v>
          </cell>
          <cell r="M1">
            <v>5500</v>
          </cell>
          <cell r="N1">
            <v>5600</v>
          </cell>
        </row>
        <row r="2">
          <cell r="G2" t="str">
            <v xml:space="preserve">vendor_name </v>
          </cell>
          <cell r="H2" t="str">
            <v xml:space="preserve">Apple </v>
          </cell>
          <cell r="I2" t="str">
            <v xml:space="preserve"> Microsoft </v>
          </cell>
          <cell r="J2" t="str">
            <v xml:space="preserve">Lenovo </v>
          </cell>
          <cell r="K2" t="str">
            <v xml:space="preserve">Asus </v>
          </cell>
          <cell r="L2" t="str">
            <v xml:space="preserve">Dell </v>
          </cell>
          <cell r="M2" t="str">
            <v xml:space="preserve">Monoprice </v>
          </cell>
          <cell r="N2" t="str">
            <v xml:space="preserve">Sony 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2" zoomScale="85" zoomScaleNormal="85" workbookViewId="0">
      <pane xSplit="1" ySplit="1" topLeftCell="G21" activePane="bottomRight" state="frozen"/>
      <selection activeCell="A2" sqref="A2"/>
      <selection pane="topRight" activeCell="B2" sqref="B2"/>
      <selection pane="bottomLeft" activeCell="A3" sqref="A3"/>
      <selection pane="bottomRight" activeCell="Q44" sqref="Q44"/>
    </sheetView>
  </sheetViews>
  <sheetFormatPr baseColWidth="10" defaultRowHeight="15" x14ac:dyDescent="0.25"/>
  <cols>
    <col min="1" max="1" width="16.28515625" style="2" bestFit="1" customWidth="1"/>
    <col min="2" max="2" width="19" style="2" bestFit="1" customWidth="1"/>
    <col min="3" max="3" width="51.28515625" style="2" bestFit="1" customWidth="1"/>
    <col min="4" max="4" width="18" style="2" bestFit="1" customWidth="1"/>
    <col min="5" max="5" width="28.140625" style="2" bestFit="1" customWidth="1"/>
    <col min="6" max="6" width="17.5703125" style="2" bestFit="1" customWidth="1"/>
    <col min="7" max="7" width="16.42578125" style="2" bestFit="1" customWidth="1"/>
    <col min="8" max="8" width="19.28515625" style="2" bestFit="1" customWidth="1"/>
    <col min="9" max="9" width="22.28515625" style="2" bestFit="1" customWidth="1"/>
    <col min="10" max="10" width="19.42578125" style="2" bestFit="1" customWidth="1"/>
    <col min="11" max="11" width="35.7109375" style="2" bestFit="1" customWidth="1"/>
    <col min="12" max="12" width="26.28515625" style="2" bestFit="1" customWidth="1"/>
    <col min="13" max="13" width="24" style="2" bestFit="1" customWidth="1"/>
    <col min="14" max="14" width="24.140625" style="2" bestFit="1" customWidth="1"/>
    <col min="15" max="15" width="39" style="2" bestFit="1" customWidth="1"/>
    <col min="16" max="16" width="21.7109375" style="2" bestFit="1" customWidth="1"/>
    <col min="17" max="17" width="19.42578125" style="2" bestFit="1" customWidth="1"/>
    <col min="18" max="18" width="19.5703125" style="2" bestFit="1" customWidth="1"/>
    <col min="19" max="19" width="14.28515625" style="2" bestFit="1" customWidth="1"/>
    <col min="20" max="16384" width="11.42578125" style="2"/>
  </cols>
  <sheetData>
    <row r="1" spans="1:17" hidden="1" x14ac:dyDescent="0.25"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</row>
    <row r="2" spans="1:17" s="3" customFormat="1" ht="18.75" x14ac:dyDescent="0.3">
      <c r="A2" s="1" t="s">
        <v>0</v>
      </c>
      <c r="B2" s="1" t="s">
        <v>1</v>
      </c>
      <c r="C2" s="1" t="s">
        <v>24</v>
      </c>
      <c r="D2" s="1" t="s">
        <v>25</v>
      </c>
      <c r="E2" s="1" t="s">
        <v>26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43</v>
      </c>
      <c r="O2" s="1" t="s">
        <v>44</v>
      </c>
      <c r="P2" s="1" t="s">
        <v>59</v>
      </c>
      <c r="Q2" s="1" t="s">
        <v>71</v>
      </c>
    </row>
    <row r="3" spans="1:17" x14ac:dyDescent="0.25">
      <c r="A3" s="6">
        <v>1000</v>
      </c>
      <c r="B3" s="2">
        <v>1200</v>
      </c>
      <c r="C3" s="2" t="str">
        <f>VLOOKUP(B3,[1]products!$A$1:$C$16,2,0)</f>
        <v>Macbook Pro (2017)</v>
      </c>
      <c r="D3" s="2">
        <f>VLOOKUP(B3,[2]product_sold_vendor!$B$1:$C$16,2,0)</f>
        <v>5000</v>
      </c>
      <c r="E3" s="2" t="str">
        <f>HLOOKUP(D3,[3]vendor!$G$1:$N$2,2,0)</f>
        <v xml:space="preserve">Apple </v>
      </c>
      <c r="F3" s="2">
        <v>1201</v>
      </c>
      <c r="G3" s="2">
        <v>2</v>
      </c>
      <c r="H3" s="4" t="e">
        <f>VLOOKUP($A3,[4]!Tabla1[#All],L$1,0)</f>
        <v>#REF!</v>
      </c>
      <c r="I3" s="4" t="e">
        <f>VLOOKUP($A3,[4]!Tabla1[#All],M$1,0)</f>
        <v>#REF!</v>
      </c>
      <c r="J3" s="2" t="e">
        <f>VLOOKUP($A3,[4]!Tabla1[#All],N$1,0)</f>
        <v>#REF!</v>
      </c>
      <c r="K3" s="2" t="e">
        <f>VLOOKUP($A3,[4]!Tabla1[#All],O$1,0)</f>
        <v>#REF!</v>
      </c>
      <c r="L3" s="2" t="e">
        <f>VLOOKUP($A3,[4]!Tabla1[#All],P$1,0)</f>
        <v>#REF!</v>
      </c>
      <c r="M3" s="2" t="e">
        <f>VLOOKUP($A3,[4]!Tabla1[#All],Q$1,0)</f>
        <v>#REF!</v>
      </c>
      <c r="N3" s="2" t="e">
        <f>I3-H3</f>
        <v>#REF!</v>
      </c>
      <c r="O3" s="5" t="e">
        <f t="shared" ref="O3:O5" ca="1" si="0">TODAY()-I3</f>
        <v>#REF!</v>
      </c>
      <c r="P3" s="2" t="s">
        <v>60</v>
      </c>
      <c r="Q3" s="2" t="s">
        <v>64</v>
      </c>
    </row>
    <row r="4" spans="1:17" x14ac:dyDescent="0.25">
      <c r="A4" s="6">
        <v>1000</v>
      </c>
      <c r="B4" s="2">
        <v>1200</v>
      </c>
      <c r="C4" s="2" t="str">
        <f>VLOOKUP(B4,[1]products!$A$1:$C$16,2,0)</f>
        <v>Macbook Pro (2017)</v>
      </c>
      <c r="D4" s="2">
        <f>VLOOKUP(B4,[2]product_sold_vendor!$B$1:$C$16,2,0)</f>
        <v>5000</v>
      </c>
      <c r="E4" s="2" t="str">
        <f>HLOOKUP(D4,[3]vendor!$G$1:$N$2,2,0)</f>
        <v xml:space="preserve">Apple </v>
      </c>
      <c r="F4" s="2">
        <v>1202</v>
      </c>
      <c r="G4" s="2">
        <v>1</v>
      </c>
      <c r="H4" s="4" t="e">
        <f>VLOOKUP($A4,[4]!Tabla1[#All],L$1,0)</f>
        <v>#REF!</v>
      </c>
      <c r="I4" s="4" t="e">
        <f>VLOOKUP($A4,[4]!Tabla1[#All],M$1,0)</f>
        <v>#REF!</v>
      </c>
      <c r="J4" s="2" t="e">
        <f>VLOOKUP($A4,[4]!Tabla1[#All],N$1,0)</f>
        <v>#REF!</v>
      </c>
      <c r="K4" s="2" t="e">
        <f>VLOOKUP($A4,[4]!Tabla1[#All],O$1,0)</f>
        <v>#REF!</v>
      </c>
      <c r="L4" s="2" t="e">
        <f>VLOOKUP($A4,[4]!Tabla1[#All],P$1,0)</f>
        <v>#REF!</v>
      </c>
      <c r="M4" s="2" t="e">
        <f>VLOOKUP($A4,[4]!Tabla1[#All],Q$1,0)</f>
        <v>#REF!</v>
      </c>
      <c r="N4" s="2" t="e">
        <f t="shared" ref="N4:N32" si="1">I4-H4</f>
        <v>#REF!</v>
      </c>
      <c r="O4" s="5" t="e">
        <f t="shared" ca="1" si="0"/>
        <v>#REF!</v>
      </c>
      <c r="P4" s="2" t="s">
        <v>60</v>
      </c>
      <c r="Q4" s="2" t="s">
        <v>65</v>
      </c>
    </row>
    <row r="5" spans="1:17" x14ac:dyDescent="0.25">
      <c r="A5" s="6">
        <v>1000</v>
      </c>
      <c r="B5" s="2">
        <v>1300</v>
      </c>
      <c r="C5" s="2" t="str">
        <f>VLOOKUP(B5,[1]products!$A$1:$C$16,2,0)</f>
        <v xml:space="preserve">Macbook Air (2015) </v>
      </c>
      <c r="D5" s="2">
        <f>VLOOKUP(B5,[2]product_sold_vendor!$B$1:$C$16,2,0)</f>
        <v>5000</v>
      </c>
      <c r="E5" s="2" t="str">
        <f>HLOOKUP(D5,[3]vendor!$G$1:$N$2,2,0)</f>
        <v xml:space="preserve">Apple </v>
      </c>
      <c r="F5" s="2">
        <v>1301</v>
      </c>
      <c r="G5" s="2">
        <v>3</v>
      </c>
      <c r="H5" s="4" t="e">
        <f>VLOOKUP($A5,[4]!Tabla1[#All],L$1,0)</f>
        <v>#REF!</v>
      </c>
      <c r="I5" s="4" t="e">
        <f>VLOOKUP($A5,[4]!Tabla1[#All],M$1,0)</f>
        <v>#REF!</v>
      </c>
      <c r="J5" s="2" t="e">
        <f>VLOOKUP($A5,[4]!Tabla1[#All],N$1,0)</f>
        <v>#REF!</v>
      </c>
      <c r="K5" s="2" t="e">
        <f>VLOOKUP($A5,[4]!Tabla1[#All],O$1,0)</f>
        <v>#REF!</v>
      </c>
      <c r="L5" s="2" t="e">
        <f>VLOOKUP($A5,[4]!Tabla1[#All],P$1,0)</f>
        <v>#REF!</v>
      </c>
      <c r="M5" s="2" t="e">
        <f>VLOOKUP($A5,[4]!Tabla1[#All],Q$1,0)</f>
        <v>#REF!</v>
      </c>
      <c r="N5" s="2" t="e">
        <f t="shared" si="1"/>
        <v>#REF!</v>
      </c>
      <c r="O5" s="5" t="e">
        <f t="shared" ca="1" si="0"/>
        <v>#REF!</v>
      </c>
      <c r="P5" s="2" t="s">
        <v>60</v>
      </c>
      <c r="Q5" s="2" t="s">
        <v>64</v>
      </c>
    </row>
    <row r="6" spans="1:17" x14ac:dyDescent="0.25">
      <c r="A6" s="6">
        <v>1000</v>
      </c>
      <c r="B6" s="2">
        <v>1300</v>
      </c>
      <c r="C6" s="2" t="str">
        <f>VLOOKUP(B6,[1]products!$A$1:$C$16,2,0)</f>
        <v xml:space="preserve">Macbook Air (2015) </v>
      </c>
      <c r="D6" s="2">
        <f>VLOOKUP(B6,[2]product_sold_vendor!$B$1:$C$16,2,0)</f>
        <v>5000</v>
      </c>
      <c r="E6" s="2" t="str">
        <f>HLOOKUP(D6,[3]vendor!$G$1:$N$2,2,0)</f>
        <v xml:space="preserve">Apple </v>
      </c>
      <c r="F6" s="2">
        <v>1302</v>
      </c>
      <c r="G6" s="2">
        <v>2</v>
      </c>
      <c r="H6" s="4" t="e">
        <f>VLOOKUP($A6,[4]!Tabla1[#All],L$1,0)</f>
        <v>#REF!</v>
      </c>
      <c r="I6" s="4" t="e">
        <f>VLOOKUP($A6,[4]!Tabla1[#All],M$1,0)</f>
        <v>#REF!</v>
      </c>
      <c r="J6" s="2" t="e">
        <f>VLOOKUP($A6,[4]!Tabla1[#All],N$1,0)</f>
        <v>#REF!</v>
      </c>
      <c r="K6" s="2" t="e">
        <f>VLOOKUP($A6,[4]!Tabla1[#All],O$1,0)</f>
        <v>#REF!</v>
      </c>
      <c r="L6" s="2" t="e">
        <f>VLOOKUP($A6,[4]!Tabla1[#All],P$1,0)</f>
        <v>#REF!</v>
      </c>
      <c r="M6" s="2" t="e">
        <f>VLOOKUP($A6,[4]!Tabla1[#All],Q$1,0)</f>
        <v>#REF!</v>
      </c>
      <c r="N6" s="2" t="e">
        <f t="shared" si="1"/>
        <v>#REF!</v>
      </c>
      <c r="O6" s="5" t="e">
        <f ca="1">TODAY()-I6</f>
        <v>#REF!</v>
      </c>
      <c r="P6" s="2" t="s">
        <v>60</v>
      </c>
      <c r="Q6" s="2" t="s">
        <v>64</v>
      </c>
    </row>
    <row r="7" spans="1:17" x14ac:dyDescent="0.25">
      <c r="A7" s="2">
        <v>1001</v>
      </c>
      <c r="B7" s="2">
        <v>1400</v>
      </c>
      <c r="C7" s="2" t="str">
        <f>VLOOKUP(B7,[1]products!$A$1:$C$16,2,0)</f>
        <v>Iphone X</v>
      </c>
      <c r="D7" s="2">
        <f>VLOOKUP(B7,[2]product_sold_vendor!$B$1:$C$16,2,0)</f>
        <v>5100</v>
      </c>
      <c r="E7" s="2" t="str">
        <f>HLOOKUP(D7,[3]vendor!$G$1:$N$2,2,0)</f>
        <v xml:space="preserve"> Microsoft </v>
      </c>
      <c r="F7" s="2">
        <v>1401</v>
      </c>
      <c r="G7" s="2">
        <v>1</v>
      </c>
      <c r="H7" s="4" t="e">
        <f>VLOOKUP($A7,[4]!Tabla1[#All],L$1,0)</f>
        <v>#REF!</v>
      </c>
      <c r="I7" s="4" t="e">
        <f>VLOOKUP($A7,[4]!Tabla1[#All],M$1,0)</f>
        <v>#REF!</v>
      </c>
      <c r="J7" s="2" t="e">
        <f>VLOOKUP($A7,[4]!Tabla1[#All],N$1,0)</f>
        <v>#REF!</v>
      </c>
      <c r="K7" s="2" t="e">
        <f>VLOOKUP($A7,[4]!Tabla1[#All],O$1,0)</f>
        <v>#REF!</v>
      </c>
      <c r="L7" s="2" t="e">
        <f>VLOOKUP($A7,[4]!Tabla1[#All],P$1,0)</f>
        <v>#REF!</v>
      </c>
      <c r="M7" s="2" t="e">
        <f>VLOOKUP($A7,[4]!Tabla1[#All],Q$1,0)</f>
        <v>#REF!</v>
      </c>
      <c r="N7" s="2" t="e">
        <f t="shared" si="1"/>
        <v>#REF!</v>
      </c>
      <c r="O7" s="5" t="e">
        <f t="shared" ref="O7:O32" ca="1" si="2">TODAY()-I7</f>
        <v>#REF!</v>
      </c>
      <c r="P7" s="2" t="s">
        <v>60</v>
      </c>
      <c r="Q7" s="2" t="s">
        <v>65</v>
      </c>
    </row>
    <row r="8" spans="1:17" x14ac:dyDescent="0.25">
      <c r="A8" s="2">
        <v>1001</v>
      </c>
      <c r="B8" s="2">
        <v>1400</v>
      </c>
      <c r="C8" s="2" t="str">
        <f>VLOOKUP(B8,[1]products!$A$1:$C$16,2,0)</f>
        <v>Iphone X</v>
      </c>
      <c r="D8" s="2">
        <f>VLOOKUP(B8,[2]product_sold_vendor!$B$1:$C$16,2,0)</f>
        <v>5100</v>
      </c>
      <c r="E8" s="2" t="str">
        <f>HLOOKUP(D8,[3]vendor!$G$1:$N$2,2,0)</f>
        <v xml:space="preserve"> Microsoft </v>
      </c>
      <c r="F8" s="2">
        <v>1402</v>
      </c>
      <c r="G8" s="2">
        <v>1</v>
      </c>
      <c r="H8" s="4" t="e">
        <f>VLOOKUP($A8,[4]!Tabla1[#All],L$1,0)</f>
        <v>#REF!</v>
      </c>
      <c r="I8" s="4" t="e">
        <f>VLOOKUP($A8,[4]!Tabla1[#All],M$1,0)</f>
        <v>#REF!</v>
      </c>
      <c r="J8" s="2" t="e">
        <f>VLOOKUP($A8,[4]!Tabla1[#All],N$1,0)</f>
        <v>#REF!</v>
      </c>
      <c r="K8" s="2" t="e">
        <f>VLOOKUP($A8,[4]!Tabla1[#All],O$1,0)</f>
        <v>#REF!</v>
      </c>
      <c r="L8" s="2" t="e">
        <f>VLOOKUP($A8,[4]!Tabla1[#All],P$1,0)</f>
        <v>#REF!</v>
      </c>
      <c r="M8" s="2" t="e">
        <f>VLOOKUP($A8,[4]!Tabla1[#All],Q$1,0)</f>
        <v>#REF!</v>
      </c>
      <c r="N8" s="2" t="e">
        <f t="shared" si="1"/>
        <v>#REF!</v>
      </c>
      <c r="O8" s="5" t="e">
        <f t="shared" ca="1" si="2"/>
        <v>#REF!</v>
      </c>
      <c r="P8" s="2" t="s">
        <v>60</v>
      </c>
      <c r="Q8" s="2" t="s">
        <v>65</v>
      </c>
    </row>
    <row r="9" spans="1:17" x14ac:dyDescent="0.25">
      <c r="A9" s="2">
        <v>1001</v>
      </c>
      <c r="B9" s="2">
        <v>1500</v>
      </c>
      <c r="C9" s="2" t="str">
        <f>VLOOKUP(B9,[1]products!$A$1:$C$16,2,0)</f>
        <v>Iphone 7</v>
      </c>
      <c r="D9" s="2">
        <f>VLOOKUP(B9,[2]product_sold_vendor!$B$1:$C$16,2,0)</f>
        <v>5100</v>
      </c>
      <c r="E9" s="2" t="str">
        <f>HLOOKUP(D9,[3]vendor!$G$1:$N$2,2,0)</f>
        <v xml:space="preserve"> Microsoft </v>
      </c>
      <c r="F9" s="2">
        <v>1501</v>
      </c>
      <c r="G9" s="2">
        <v>2</v>
      </c>
      <c r="H9" s="4" t="e">
        <f>VLOOKUP($A9,[4]!Tabla1[#All],L$1,0)</f>
        <v>#REF!</v>
      </c>
      <c r="I9" s="4" t="e">
        <f>VLOOKUP($A9,[4]!Tabla1[#All],M$1,0)</f>
        <v>#REF!</v>
      </c>
      <c r="J9" s="2" t="e">
        <f>VLOOKUP($A9,[4]!Tabla1[#All],N$1,0)</f>
        <v>#REF!</v>
      </c>
      <c r="K9" s="2" t="e">
        <f>VLOOKUP($A9,[4]!Tabla1[#All],O$1,0)</f>
        <v>#REF!</v>
      </c>
      <c r="L9" s="2" t="e">
        <f>VLOOKUP($A9,[4]!Tabla1[#All],P$1,0)</f>
        <v>#REF!</v>
      </c>
      <c r="M9" s="2" t="e">
        <f>VLOOKUP($A9,[4]!Tabla1[#All],Q$1,0)</f>
        <v>#REF!</v>
      </c>
      <c r="N9" s="2" t="e">
        <f t="shared" si="1"/>
        <v>#REF!</v>
      </c>
      <c r="O9" s="5" t="e">
        <f t="shared" ca="1" si="2"/>
        <v>#REF!</v>
      </c>
      <c r="P9" s="2" t="s">
        <v>61</v>
      </c>
      <c r="Q9" s="2" t="s">
        <v>67</v>
      </c>
    </row>
    <row r="10" spans="1:17" x14ac:dyDescent="0.25">
      <c r="A10" s="2">
        <v>1001</v>
      </c>
      <c r="B10" s="2">
        <v>1500</v>
      </c>
      <c r="C10" s="2" t="str">
        <f>VLOOKUP(B10,[1]products!$A$1:$C$16,2,0)</f>
        <v>Iphone 7</v>
      </c>
      <c r="D10" s="2">
        <f>VLOOKUP(B10,[2]product_sold_vendor!$B$1:$C$16,2,0)</f>
        <v>5100</v>
      </c>
      <c r="E10" s="2" t="str">
        <f>HLOOKUP(D10,[3]vendor!$G$1:$N$2,2,0)</f>
        <v xml:space="preserve"> Microsoft </v>
      </c>
      <c r="F10" s="2">
        <v>1502</v>
      </c>
      <c r="G10" s="2">
        <v>3</v>
      </c>
      <c r="H10" s="4" t="e">
        <f>VLOOKUP($A10,[4]!Tabla1[#All],L$1,0)</f>
        <v>#REF!</v>
      </c>
      <c r="I10" s="4" t="e">
        <f>VLOOKUP($A10,[4]!Tabla1[#All],M$1,0)</f>
        <v>#REF!</v>
      </c>
      <c r="J10" s="2" t="e">
        <f>VLOOKUP($A10,[4]!Tabla1[#All],N$1,0)</f>
        <v>#REF!</v>
      </c>
      <c r="K10" s="2" t="e">
        <f>VLOOKUP($A10,[4]!Tabla1[#All],O$1,0)</f>
        <v>#REF!</v>
      </c>
      <c r="L10" s="2" t="e">
        <f>VLOOKUP($A10,[4]!Tabla1[#All],P$1,0)</f>
        <v>#REF!</v>
      </c>
      <c r="M10" s="2" t="e">
        <f>VLOOKUP($A10,[4]!Tabla1[#All],Q$1,0)</f>
        <v>#REF!</v>
      </c>
      <c r="N10" s="2" t="e">
        <f t="shared" si="1"/>
        <v>#REF!</v>
      </c>
      <c r="O10" s="5" t="e">
        <f t="shared" ca="1" si="2"/>
        <v>#REF!</v>
      </c>
      <c r="P10" s="2" t="s">
        <v>61</v>
      </c>
      <c r="Q10" s="2" t="s">
        <v>67</v>
      </c>
    </row>
    <row r="11" spans="1:17" x14ac:dyDescent="0.25">
      <c r="A11" s="2">
        <v>1002</v>
      </c>
      <c r="B11" s="2">
        <v>1600</v>
      </c>
      <c r="C11" s="2" t="str">
        <f>VLOOKUP(B11,[1]products!$A$1:$C$16,2,0)</f>
        <v>Iphone 8</v>
      </c>
      <c r="D11" s="2">
        <f>VLOOKUP(B11,[2]product_sold_vendor!$B$1:$C$16,2,0)</f>
        <v>5100</v>
      </c>
      <c r="E11" s="2" t="str">
        <f>HLOOKUP(D11,[3]vendor!$G$1:$N$2,2,0)</f>
        <v xml:space="preserve"> Microsoft </v>
      </c>
      <c r="F11" s="2">
        <v>1601</v>
      </c>
      <c r="G11" s="2">
        <v>2</v>
      </c>
      <c r="H11" s="4" t="e">
        <f>VLOOKUP($A11,[4]!Tabla1[#All],L$1,0)</f>
        <v>#REF!</v>
      </c>
      <c r="I11" s="4" t="e">
        <f>VLOOKUP($A11,[4]!Tabla1[#All],M$1,0)</f>
        <v>#REF!</v>
      </c>
      <c r="J11" s="2" t="e">
        <f>VLOOKUP($A11,[4]!Tabla1[#All],N$1,0)</f>
        <v>#REF!</v>
      </c>
      <c r="K11" s="2" t="e">
        <f>VLOOKUP($A11,[4]!Tabla1[#All],O$1,0)</f>
        <v>#REF!</v>
      </c>
      <c r="L11" s="2" t="e">
        <f>VLOOKUP($A11,[4]!Tabla1[#All],P$1,0)</f>
        <v>#REF!</v>
      </c>
      <c r="M11" s="2" t="e">
        <f>VLOOKUP($A11,[4]!Tabla1[#All],Q$1,0)</f>
        <v>#REF!</v>
      </c>
      <c r="N11" s="2" t="e">
        <f t="shared" si="1"/>
        <v>#REF!</v>
      </c>
      <c r="O11" s="5" t="e">
        <f t="shared" ca="1" si="2"/>
        <v>#REF!</v>
      </c>
      <c r="P11" s="2" t="s">
        <v>62</v>
      </c>
      <c r="Q11" s="2" t="s">
        <v>69</v>
      </c>
    </row>
    <row r="12" spans="1:17" x14ac:dyDescent="0.25">
      <c r="A12" s="2">
        <v>1002</v>
      </c>
      <c r="B12" s="2">
        <v>1600</v>
      </c>
      <c r="C12" s="2" t="str">
        <f>VLOOKUP(B12,[1]products!$A$1:$C$16,2,0)</f>
        <v>Iphone 8</v>
      </c>
      <c r="D12" s="2">
        <f>VLOOKUP(B12,[2]product_sold_vendor!$B$1:$C$16,2,0)</f>
        <v>5100</v>
      </c>
      <c r="E12" s="2" t="str">
        <f>HLOOKUP(D12,[3]vendor!$G$1:$N$2,2,0)</f>
        <v xml:space="preserve"> Microsoft </v>
      </c>
      <c r="F12" s="2">
        <v>1602</v>
      </c>
      <c r="G12" s="2">
        <v>1</v>
      </c>
      <c r="H12" s="4" t="e">
        <f>VLOOKUP($A12,[4]!Tabla1[#All],L$1,0)</f>
        <v>#REF!</v>
      </c>
      <c r="I12" s="4" t="e">
        <f>VLOOKUP($A12,[4]!Tabla1[#All],M$1,0)</f>
        <v>#REF!</v>
      </c>
      <c r="J12" s="2" t="e">
        <f>VLOOKUP($A12,[4]!Tabla1[#All],N$1,0)</f>
        <v>#REF!</v>
      </c>
      <c r="K12" s="2" t="e">
        <f>VLOOKUP($A12,[4]!Tabla1[#All],O$1,0)</f>
        <v>#REF!</v>
      </c>
      <c r="L12" s="2" t="e">
        <f>VLOOKUP($A12,[4]!Tabla1[#All],P$1,0)</f>
        <v>#REF!</v>
      </c>
      <c r="M12" s="2" t="e">
        <f>VLOOKUP($A12,[4]!Tabla1[#All],Q$1,0)</f>
        <v>#REF!</v>
      </c>
      <c r="N12" s="2" t="e">
        <f t="shared" si="1"/>
        <v>#REF!</v>
      </c>
      <c r="O12" s="5" t="e">
        <f t="shared" ca="1" si="2"/>
        <v>#REF!</v>
      </c>
      <c r="P12" s="2" t="s">
        <v>62</v>
      </c>
      <c r="Q12" s="2" t="s">
        <v>69</v>
      </c>
    </row>
    <row r="13" spans="1:17" x14ac:dyDescent="0.25">
      <c r="A13" s="2">
        <v>1002</v>
      </c>
      <c r="B13" s="2">
        <v>1700</v>
      </c>
      <c r="C13" s="2" t="str">
        <f>VLOOKUP(B13,[1]products!$A$1:$C$16,2,0)</f>
        <v>Ipad Air</v>
      </c>
      <c r="D13" s="2">
        <f>VLOOKUP(B13,[2]product_sold_vendor!$B$1:$C$16,2,0)</f>
        <v>5200</v>
      </c>
      <c r="E13" s="2" t="str">
        <f>HLOOKUP(D13,[3]vendor!$G$1:$N$2,2,0)</f>
        <v xml:space="preserve">Lenovo </v>
      </c>
      <c r="F13" s="2">
        <v>1701</v>
      </c>
      <c r="G13" s="2">
        <v>1</v>
      </c>
      <c r="H13" s="4" t="e">
        <f>VLOOKUP($A13,[4]!Tabla1[#All],L$1,0)</f>
        <v>#REF!</v>
      </c>
      <c r="I13" s="4" t="e">
        <f>VLOOKUP($A13,[4]!Tabla1[#All],M$1,0)</f>
        <v>#REF!</v>
      </c>
      <c r="J13" s="2" t="e">
        <f>VLOOKUP($A13,[4]!Tabla1[#All],N$1,0)</f>
        <v>#REF!</v>
      </c>
      <c r="K13" s="2" t="e">
        <f>VLOOKUP($A13,[4]!Tabla1[#All],O$1,0)</f>
        <v>#REF!</v>
      </c>
      <c r="L13" s="2" t="e">
        <f>VLOOKUP($A13,[4]!Tabla1[#All],P$1,0)</f>
        <v>#REF!</v>
      </c>
      <c r="M13" s="2" t="e">
        <f>VLOOKUP($A13,[4]!Tabla1[#All],Q$1,0)</f>
        <v>#REF!</v>
      </c>
      <c r="N13" s="2" t="e">
        <f t="shared" si="1"/>
        <v>#REF!</v>
      </c>
      <c r="O13" s="5" t="e">
        <f t="shared" ca="1" si="2"/>
        <v>#REF!</v>
      </c>
      <c r="P13" s="2" t="s">
        <v>62</v>
      </c>
      <c r="Q13" s="2" t="s">
        <v>69</v>
      </c>
    </row>
    <row r="14" spans="1:17" x14ac:dyDescent="0.25">
      <c r="A14" s="2">
        <v>1002</v>
      </c>
      <c r="B14" s="2">
        <v>1700</v>
      </c>
      <c r="C14" s="2" t="str">
        <f>VLOOKUP(B14,[1]products!$A$1:$C$16,2,0)</f>
        <v>Ipad Air</v>
      </c>
      <c r="D14" s="2">
        <f>VLOOKUP(B14,[2]product_sold_vendor!$B$1:$C$16,2,0)</f>
        <v>5200</v>
      </c>
      <c r="E14" s="2" t="str">
        <f>HLOOKUP(D14,[3]vendor!$G$1:$N$2,2,0)</f>
        <v xml:space="preserve">Lenovo </v>
      </c>
      <c r="F14" s="2">
        <v>1702</v>
      </c>
      <c r="G14" s="2">
        <v>3</v>
      </c>
      <c r="H14" s="4" t="e">
        <f>VLOOKUP($A14,[4]!Tabla1[#All],L$1,0)</f>
        <v>#REF!</v>
      </c>
      <c r="I14" s="4" t="e">
        <f>VLOOKUP($A14,[4]!Tabla1[#All],M$1,0)</f>
        <v>#REF!</v>
      </c>
      <c r="J14" s="2" t="e">
        <f>VLOOKUP($A14,[4]!Tabla1[#All],N$1,0)</f>
        <v>#REF!</v>
      </c>
      <c r="K14" s="2" t="e">
        <f>VLOOKUP($A14,[4]!Tabla1[#All],O$1,0)</f>
        <v>#REF!</v>
      </c>
      <c r="L14" s="2" t="e">
        <f>VLOOKUP($A14,[4]!Tabla1[#All],P$1,0)</f>
        <v>#REF!</v>
      </c>
      <c r="M14" s="2" t="e">
        <f>VLOOKUP($A14,[4]!Tabla1[#All],Q$1,0)</f>
        <v>#REF!</v>
      </c>
      <c r="N14" s="2" t="e">
        <f t="shared" si="1"/>
        <v>#REF!</v>
      </c>
      <c r="O14" s="5" t="e">
        <f t="shared" ca="1" si="2"/>
        <v>#REF!</v>
      </c>
      <c r="P14" s="2" t="s">
        <v>60</v>
      </c>
      <c r="Q14" s="2" t="s">
        <v>65</v>
      </c>
    </row>
    <row r="15" spans="1:17" x14ac:dyDescent="0.25">
      <c r="A15" s="2">
        <v>1003</v>
      </c>
      <c r="B15" s="2">
        <v>1800</v>
      </c>
      <c r="C15" s="2" t="str">
        <f>VLOOKUP(B15,[1]products!$A$1:$C$16,2,0)</f>
        <v>Ipad Mini 3th gen</v>
      </c>
      <c r="D15" s="2">
        <f>VLOOKUP(B15,[2]product_sold_vendor!$B$1:$C$16,2,0)</f>
        <v>5200</v>
      </c>
      <c r="E15" s="2" t="str">
        <f>HLOOKUP(D15,[3]vendor!$G$1:$N$2,2,0)</f>
        <v xml:space="preserve">Lenovo </v>
      </c>
      <c r="F15" s="2">
        <v>1801</v>
      </c>
      <c r="G15" s="2">
        <v>1</v>
      </c>
      <c r="H15" s="4" t="e">
        <f>VLOOKUP($A15,[4]!Tabla1[#All],L$1,0)</f>
        <v>#REF!</v>
      </c>
      <c r="I15" s="4" t="e">
        <f>VLOOKUP($A15,[4]!Tabla1[#All],M$1,0)</f>
        <v>#REF!</v>
      </c>
      <c r="J15" s="2" t="e">
        <f>VLOOKUP($A15,[4]!Tabla1[#All],N$1,0)</f>
        <v>#REF!</v>
      </c>
      <c r="K15" s="2" t="e">
        <f>VLOOKUP($A15,[4]!Tabla1[#All],O$1,0)</f>
        <v>#REF!</v>
      </c>
      <c r="L15" s="2" t="e">
        <f>VLOOKUP($A15,[4]!Tabla1[#All],P$1,0)</f>
        <v>#REF!</v>
      </c>
      <c r="M15" s="2" t="e">
        <f>VLOOKUP($A15,[4]!Tabla1[#All],Q$1,0)</f>
        <v>#REF!</v>
      </c>
      <c r="N15" s="2" t="e">
        <f t="shared" si="1"/>
        <v>#REF!</v>
      </c>
      <c r="O15" s="5" t="e">
        <f t="shared" ca="1" si="2"/>
        <v>#REF!</v>
      </c>
      <c r="P15" s="2" t="s">
        <v>61</v>
      </c>
    </row>
    <row r="16" spans="1:17" x14ac:dyDescent="0.25">
      <c r="A16" s="2">
        <v>1003</v>
      </c>
      <c r="B16" s="2">
        <v>1800</v>
      </c>
      <c r="C16" s="2" t="str">
        <f>VLOOKUP(B16,[1]products!$A$1:$C$16,2,0)</f>
        <v>Ipad Mini 3th gen</v>
      </c>
      <c r="D16" s="2">
        <f>VLOOKUP(B16,[2]product_sold_vendor!$B$1:$C$16,2,0)</f>
        <v>5200</v>
      </c>
      <c r="E16" s="2" t="str">
        <f>HLOOKUP(D16,[3]vendor!$G$1:$N$2,2,0)</f>
        <v xml:space="preserve">Lenovo </v>
      </c>
      <c r="F16" s="2">
        <v>1802</v>
      </c>
      <c r="G16" s="2">
        <v>2</v>
      </c>
      <c r="H16" s="4" t="e">
        <f>VLOOKUP($A16,[4]!Tabla1[#All],L$1,0)</f>
        <v>#REF!</v>
      </c>
      <c r="I16" s="4" t="e">
        <f>VLOOKUP($A16,[4]!Tabla1[#All],M$1,0)</f>
        <v>#REF!</v>
      </c>
      <c r="J16" s="2" t="e">
        <f>VLOOKUP($A16,[4]!Tabla1[#All],N$1,0)</f>
        <v>#REF!</v>
      </c>
      <c r="K16" s="2" t="e">
        <f>VLOOKUP($A16,[4]!Tabla1[#All],O$1,0)</f>
        <v>#REF!</v>
      </c>
      <c r="L16" s="2" t="e">
        <f>VLOOKUP($A16,[4]!Tabla1[#All],P$1,0)</f>
        <v>#REF!</v>
      </c>
      <c r="M16" s="2" t="e">
        <f>VLOOKUP($A16,[4]!Tabla1[#All],Q$1,0)</f>
        <v>#REF!</v>
      </c>
      <c r="N16" s="2" t="e">
        <f t="shared" si="1"/>
        <v>#REF!</v>
      </c>
      <c r="O16" s="5" t="e">
        <f t="shared" ca="1" si="2"/>
        <v>#REF!</v>
      </c>
      <c r="P16" s="2" t="s">
        <v>61</v>
      </c>
    </row>
    <row r="17" spans="1:17" x14ac:dyDescent="0.25">
      <c r="A17" s="2">
        <v>1003</v>
      </c>
      <c r="B17" s="2">
        <v>1900</v>
      </c>
      <c r="C17" s="2" t="str">
        <f>VLOOKUP(B17,[1]products!$A$1:$C$16,2,0)</f>
        <v>ESC8000 G3</v>
      </c>
      <c r="D17" s="2">
        <f>VLOOKUP(B17,[2]product_sold_vendor!$B$1:$C$16,2,0)</f>
        <v>5300</v>
      </c>
      <c r="E17" s="2" t="str">
        <f>HLOOKUP(D17,[3]vendor!$G$1:$N$2,2,0)</f>
        <v xml:space="preserve">Asus </v>
      </c>
      <c r="F17" s="2">
        <v>1901</v>
      </c>
      <c r="G17" s="2">
        <v>1</v>
      </c>
      <c r="H17" s="4" t="e">
        <f>VLOOKUP($A17,[4]!Tabla1[#All],L$1,0)</f>
        <v>#REF!</v>
      </c>
      <c r="I17" s="4" t="e">
        <f>VLOOKUP($A17,[4]!Tabla1[#All],M$1,0)</f>
        <v>#REF!</v>
      </c>
      <c r="J17" s="2" t="e">
        <f>VLOOKUP($A17,[4]!Tabla1[#All],N$1,0)</f>
        <v>#REF!</v>
      </c>
      <c r="K17" s="2" t="e">
        <f>VLOOKUP($A17,[4]!Tabla1[#All],O$1,0)</f>
        <v>#REF!</v>
      </c>
      <c r="L17" s="2" t="e">
        <f>VLOOKUP($A17,[4]!Tabla1[#All],P$1,0)</f>
        <v>#REF!</v>
      </c>
      <c r="M17" s="2" t="e">
        <f>VLOOKUP($A17,[4]!Tabla1[#All],Q$1,0)</f>
        <v>#REF!</v>
      </c>
      <c r="N17" s="2" t="e">
        <f t="shared" si="1"/>
        <v>#REF!</v>
      </c>
      <c r="O17" s="5" t="e">
        <f t="shared" ca="1" si="2"/>
        <v>#REF!</v>
      </c>
      <c r="P17" s="2" t="s">
        <v>61</v>
      </c>
    </row>
    <row r="18" spans="1:17" x14ac:dyDescent="0.25">
      <c r="A18" s="2">
        <v>1003</v>
      </c>
      <c r="B18" s="2">
        <v>1900</v>
      </c>
      <c r="C18" s="2" t="str">
        <f>VLOOKUP(B18,[1]products!$A$1:$C$16,2,0)</f>
        <v>ESC8000 G3</v>
      </c>
      <c r="D18" s="2">
        <f>VLOOKUP(B18,[2]product_sold_vendor!$B$1:$C$16,2,0)</f>
        <v>5300</v>
      </c>
      <c r="E18" s="2" t="str">
        <f>HLOOKUP(D18,[3]vendor!$G$1:$N$2,2,0)</f>
        <v xml:space="preserve">Asus </v>
      </c>
      <c r="F18" s="2">
        <v>1902</v>
      </c>
      <c r="G18" s="2">
        <v>2</v>
      </c>
      <c r="H18" s="4" t="e">
        <f>VLOOKUP($A18,[4]!Tabla1[#All],L$1,0)</f>
        <v>#REF!</v>
      </c>
      <c r="I18" s="4" t="e">
        <f>VLOOKUP($A18,[4]!Tabla1[#All],M$1,0)</f>
        <v>#REF!</v>
      </c>
      <c r="J18" s="2" t="e">
        <f>VLOOKUP($A18,[4]!Tabla1[#All],N$1,0)</f>
        <v>#REF!</v>
      </c>
      <c r="K18" s="2" t="e">
        <f>VLOOKUP($A18,[4]!Tabla1[#All],O$1,0)</f>
        <v>#REF!</v>
      </c>
      <c r="L18" s="2" t="e">
        <f>VLOOKUP($A18,[4]!Tabla1[#All],P$1,0)</f>
        <v>#REF!</v>
      </c>
      <c r="M18" s="2" t="e">
        <f>VLOOKUP($A18,[4]!Tabla1[#All],Q$1,0)</f>
        <v>#REF!</v>
      </c>
      <c r="N18" s="2" t="e">
        <f t="shared" si="1"/>
        <v>#REF!</v>
      </c>
      <c r="O18" s="5" t="e">
        <f t="shared" ca="1" si="2"/>
        <v>#REF!</v>
      </c>
      <c r="P18" s="2" t="s">
        <v>61</v>
      </c>
    </row>
    <row r="19" spans="1:17" x14ac:dyDescent="0.25">
      <c r="A19" s="2">
        <v>1004</v>
      </c>
      <c r="B19" s="2">
        <v>2000</v>
      </c>
      <c r="C19" s="2" t="str">
        <f>VLOOKUP(B19,[1]products!$A$1:$C$16,2,0)</f>
        <v>ESC8000 G4</v>
      </c>
      <c r="D19" s="2">
        <f>VLOOKUP(B19,[2]product_sold_vendor!$B$1:$C$16,2,0)</f>
        <v>5300</v>
      </c>
      <c r="E19" s="2" t="str">
        <f>HLOOKUP(D19,[3]vendor!$G$1:$N$2,2,0)</f>
        <v xml:space="preserve">Asus </v>
      </c>
      <c r="F19" s="2">
        <v>2001</v>
      </c>
      <c r="G19" s="2">
        <v>2</v>
      </c>
      <c r="H19" s="4" t="e">
        <f>VLOOKUP($A19,[4]!Tabla1[#All],L$1,0)</f>
        <v>#REF!</v>
      </c>
      <c r="I19" s="4" t="e">
        <f>VLOOKUP($A19,[4]!Tabla1[#All],M$1,0)</f>
        <v>#REF!</v>
      </c>
      <c r="J19" s="2" t="e">
        <f>VLOOKUP($A19,[4]!Tabla1[#All],N$1,0)</f>
        <v>#REF!</v>
      </c>
      <c r="K19" s="2" t="e">
        <f>VLOOKUP($A19,[4]!Tabla1[#All],O$1,0)</f>
        <v>#REF!</v>
      </c>
      <c r="L19" s="2" t="e">
        <f>VLOOKUP($A19,[4]!Tabla1[#All],P$1,0)</f>
        <v>#REF!</v>
      </c>
      <c r="M19" s="2" t="e">
        <f>VLOOKUP($A19,[4]!Tabla1[#All],Q$1,0)</f>
        <v>#REF!</v>
      </c>
      <c r="N19" s="2" t="e">
        <f t="shared" si="1"/>
        <v>#REF!</v>
      </c>
      <c r="O19" s="5" t="e">
        <f t="shared" ca="1" si="2"/>
        <v>#REF!</v>
      </c>
      <c r="P19" s="2" t="s">
        <v>61</v>
      </c>
    </row>
    <row r="20" spans="1:17" x14ac:dyDescent="0.25">
      <c r="A20" s="2">
        <v>1004</v>
      </c>
      <c r="B20" s="2">
        <v>2000</v>
      </c>
      <c r="C20" s="2" t="str">
        <f>VLOOKUP(B20,[1]products!$A$1:$C$16,2,0)</f>
        <v>ESC8000 G4</v>
      </c>
      <c r="D20" s="2">
        <f>VLOOKUP(B20,[2]product_sold_vendor!$B$1:$C$16,2,0)</f>
        <v>5300</v>
      </c>
      <c r="E20" s="2" t="str">
        <f>HLOOKUP(D20,[3]vendor!$G$1:$N$2,2,0)</f>
        <v xml:space="preserve">Asus </v>
      </c>
      <c r="F20" s="2">
        <v>2002</v>
      </c>
      <c r="G20" s="2">
        <v>3</v>
      </c>
      <c r="H20" s="4" t="e">
        <f>VLOOKUP($A20,[4]!Tabla1[#All],L$1,0)</f>
        <v>#REF!</v>
      </c>
      <c r="I20" s="4" t="e">
        <f>VLOOKUP($A20,[4]!Tabla1[#All],M$1,0)</f>
        <v>#REF!</v>
      </c>
      <c r="J20" s="2" t="e">
        <f>VLOOKUP($A20,[4]!Tabla1[#All],N$1,0)</f>
        <v>#REF!</v>
      </c>
      <c r="K20" s="2" t="e">
        <f>VLOOKUP($A20,[4]!Tabla1[#All],O$1,0)</f>
        <v>#REF!</v>
      </c>
      <c r="L20" s="2" t="e">
        <f>VLOOKUP($A20,[4]!Tabla1[#All],P$1,0)</f>
        <v>#REF!</v>
      </c>
      <c r="M20" s="2" t="e">
        <f>VLOOKUP($A20,[4]!Tabla1[#All],Q$1,0)</f>
        <v>#REF!</v>
      </c>
      <c r="N20" s="2" t="e">
        <f t="shared" si="1"/>
        <v>#REF!</v>
      </c>
      <c r="O20" s="5" t="e">
        <f t="shared" ca="1" si="2"/>
        <v>#REF!</v>
      </c>
      <c r="P20" s="2" t="s">
        <v>61</v>
      </c>
    </row>
    <row r="21" spans="1:17" x14ac:dyDescent="0.25">
      <c r="A21" s="2">
        <v>1004</v>
      </c>
      <c r="B21" s="2">
        <v>2100</v>
      </c>
      <c r="C21" s="2" t="str">
        <f>VLOOKUP(B21,[1]products!$A$1:$C$16,2,0)</f>
        <v>XPS 13 - 5080</v>
      </c>
      <c r="D21" s="2">
        <f>VLOOKUP(B21,[2]product_sold_vendor!$B$1:$C$16,2,0)</f>
        <v>5400</v>
      </c>
      <c r="E21" s="2" t="str">
        <f>HLOOKUP(D21,[3]vendor!$G$1:$N$2,2,0)</f>
        <v xml:space="preserve">Dell </v>
      </c>
      <c r="F21" s="2">
        <v>2101</v>
      </c>
      <c r="G21" s="2">
        <v>1</v>
      </c>
      <c r="H21" s="4" t="e">
        <f>VLOOKUP($A21,[4]!Tabla1[#All],L$1,0)</f>
        <v>#REF!</v>
      </c>
      <c r="I21" s="4" t="e">
        <f>VLOOKUP($A21,[4]!Tabla1[#All],M$1,0)</f>
        <v>#REF!</v>
      </c>
      <c r="J21" s="2" t="e">
        <f>VLOOKUP($A21,[4]!Tabla1[#All],N$1,0)</f>
        <v>#REF!</v>
      </c>
      <c r="K21" s="2" t="e">
        <f>VLOOKUP($A21,[4]!Tabla1[#All],O$1,0)</f>
        <v>#REF!</v>
      </c>
      <c r="L21" s="2" t="e">
        <f>VLOOKUP($A21,[4]!Tabla1[#All],P$1,0)</f>
        <v>#REF!</v>
      </c>
      <c r="M21" s="2" t="e">
        <f>VLOOKUP($A21,[4]!Tabla1[#All],Q$1,0)</f>
        <v>#REF!</v>
      </c>
      <c r="N21" s="2" t="e">
        <f t="shared" si="1"/>
        <v>#REF!</v>
      </c>
      <c r="O21" s="5" t="e">
        <f t="shared" ca="1" si="2"/>
        <v>#REF!</v>
      </c>
      <c r="P21" s="2" t="s">
        <v>60</v>
      </c>
    </row>
    <row r="22" spans="1:17" x14ac:dyDescent="0.25">
      <c r="A22" s="2">
        <v>1004</v>
      </c>
      <c r="B22" s="2">
        <v>2100</v>
      </c>
      <c r="C22" s="2" t="str">
        <f>VLOOKUP(B22,[1]products!$A$1:$C$16,2,0)</f>
        <v>XPS 13 - 5080</v>
      </c>
      <c r="D22" s="2">
        <f>VLOOKUP(B22,[2]product_sold_vendor!$B$1:$C$16,2,0)</f>
        <v>5400</v>
      </c>
      <c r="E22" s="2" t="str">
        <f>HLOOKUP(D22,[3]vendor!$G$1:$N$2,2,0)</f>
        <v xml:space="preserve">Dell </v>
      </c>
      <c r="F22" s="2">
        <v>2102</v>
      </c>
      <c r="G22" s="2">
        <v>3</v>
      </c>
      <c r="H22" s="4" t="e">
        <f>VLOOKUP($A22,[4]!Tabla1[#All],L$1,0)</f>
        <v>#REF!</v>
      </c>
      <c r="I22" s="4" t="e">
        <f>VLOOKUP($A22,[4]!Tabla1[#All],M$1,0)</f>
        <v>#REF!</v>
      </c>
      <c r="J22" s="2" t="e">
        <f>VLOOKUP($A22,[4]!Tabla1[#All],N$1,0)</f>
        <v>#REF!</v>
      </c>
      <c r="K22" s="2" t="e">
        <f>VLOOKUP($A22,[4]!Tabla1[#All],O$1,0)</f>
        <v>#REF!</v>
      </c>
      <c r="L22" s="2" t="e">
        <f>VLOOKUP($A22,[4]!Tabla1[#All],P$1,0)</f>
        <v>#REF!</v>
      </c>
      <c r="M22" s="2" t="e">
        <f>VLOOKUP($A22,[4]!Tabla1[#All],Q$1,0)</f>
        <v>#REF!</v>
      </c>
      <c r="N22" s="2" t="e">
        <f t="shared" si="1"/>
        <v>#REF!</v>
      </c>
      <c r="O22" s="5" t="e">
        <f t="shared" ca="1" si="2"/>
        <v>#REF!</v>
      </c>
      <c r="P22" s="2" t="s">
        <v>60</v>
      </c>
    </row>
    <row r="23" spans="1:17" x14ac:dyDescent="0.25">
      <c r="A23" s="2">
        <v>1004</v>
      </c>
      <c r="B23" s="2">
        <v>2200</v>
      </c>
      <c r="C23" s="2" t="str">
        <f>VLOOKUP(B23,[1]products!$A$1:$C$16,2,0)</f>
        <v>XPS 15 - 5070</v>
      </c>
      <c r="D23" s="2">
        <f>VLOOKUP(B23,[2]product_sold_vendor!$B$1:$C$16,2,0)</f>
        <v>5400</v>
      </c>
      <c r="E23" s="2" t="str">
        <f>HLOOKUP(D23,[3]vendor!$G$1:$N$2,2,0)</f>
        <v xml:space="preserve">Dell </v>
      </c>
      <c r="F23" s="2">
        <v>2201</v>
      </c>
      <c r="G23" s="2">
        <v>2</v>
      </c>
      <c r="H23" s="4" t="e">
        <f>VLOOKUP($A23,[4]!Tabla1[#All],L$1,0)</f>
        <v>#REF!</v>
      </c>
      <c r="I23" s="4" t="e">
        <f>VLOOKUP($A23,[4]!Tabla1[#All],M$1,0)</f>
        <v>#REF!</v>
      </c>
      <c r="J23" s="2" t="e">
        <f>VLOOKUP($A23,[4]!Tabla1[#All],N$1,0)</f>
        <v>#REF!</v>
      </c>
      <c r="K23" s="2" t="e">
        <f>VLOOKUP($A23,[4]!Tabla1[#All],O$1,0)</f>
        <v>#REF!</v>
      </c>
      <c r="L23" s="2" t="e">
        <f>VLOOKUP($A23,[4]!Tabla1[#All],P$1,0)</f>
        <v>#REF!</v>
      </c>
      <c r="M23" s="2" t="e">
        <f>VLOOKUP($A23,[4]!Tabla1[#All],Q$1,0)</f>
        <v>#REF!</v>
      </c>
      <c r="N23" s="2" t="e">
        <f t="shared" si="1"/>
        <v>#REF!</v>
      </c>
      <c r="O23" s="5" t="e">
        <f t="shared" ca="1" si="2"/>
        <v>#REF!</v>
      </c>
      <c r="P23" s="2" t="s">
        <v>60</v>
      </c>
    </row>
    <row r="24" spans="1:17" x14ac:dyDescent="0.25">
      <c r="A24" s="2">
        <v>1004</v>
      </c>
      <c r="B24" s="2">
        <v>2200</v>
      </c>
      <c r="C24" s="2" t="str">
        <f>VLOOKUP(B24,[1]products!$A$1:$C$16,2,0)</f>
        <v>XPS 15 - 5070</v>
      </c>
      <c r="D24" s="2">
        <f>VLOOKUP(B24,[2]product_sold_vendor!$B$1:$C$16,2,0)</f>
        <v>5400</v>
      </c>
      <c r="E24" s="2" t="str">
        <f>HLOOKUP(D24,[3]vendor!$G$1:$N$2,2,0)</f>
        <v xml:space="preserve">Dell </v>
      </c>
      <c r="F24" s="2">
        <v>2202</v>
      </c>
      <c r="G24" s="2">
        <v>3</v>
      </c>
      <c r="H24" s="4" t="e">
        <f>VLOOKUP($A24,[4]!Tabla1[#All],L$1,0)</f>
        <v>#REF!</v>
      </c>
      <c r="I24" s="4" t="e">
        <f>VLOOKUP($A24,[4]!Tabla1[#All],M$1,0)</f>
        <v>#REF!</v>
      </c>
      <c r="J24" s="2" t="e">
        <f>VLOOKUP($A24,[4]!Tabla1[#All],N$1,0)</f>
        <v>#REF!</v>
      </c>
      <c r="K24" s="2" t="e">
        <f>VLOOKUP($A24,[4]!Tabla1[#All],O$1,0)</f>
        <v>#REF!</v>
      </c>
      <c r="L24" s="2" t="e">
        <f>VLOOKUP($A24,[4]!Tabla1[#All],P$1,0)</f>
        <v>#REF!</v>
      </c>
      <c r="M24" s="2" t="e">
        <f>VLOOKUP($A24,[4]!Tabla1[#All],Q$1,0)</f>
        <v>#REF!</v>
      </c>
      <c r="N24" s="2" t="e">
        <f t="shared" si="1"/>
        <v>#REF!</v>
      </c>
      <c r="O24" s="5" t="e">
        <f t="shared" ca="1" si="2"/>
        <v>#REF!</v>
      </c>
      <c r="P24" s="2" t="s">
        <v>60</v>
      </c>
    </row>
    <row r="25" spans="1:17" x14ac:dyDescent="0.25">
      <c r="A25" s="2">
        <v>1005</v>
      </c>
      <c r="B25" s="2">
        <v>2300</v>
      </c>
      <c r="C25" s="2" t="str">
        <f>VLOOKUP(B25,[1]products!$A$1:$C$16,2,0)</f>
        <v>Monoprice Ultra Slim Series High Speed HDMI Cable</v>
      </c>
      <c r="D25" s="2">
        <f>VLOOKUP(B25,[2]product_sold_vendor!$B$1:$C$16,2,0)</f>
        <v>5500</v>
      </c>
      <c r="E25" s="2" t="str">
        <f>HLOOKUP(D25,[3]vendor!$G$1:$N$2,2,0)</f>
        <v xml:space="preserve">Monoprice </v>
      </c>
      <c r="F25" s="2">
        <v>2301</v>
      </c>
      <c r="G25" s="2">
        <v>1</v>
      </c>
      <c r="H25" s="4" t="e">
        <f>VLOOKUP($A25,[4]!Tabla1[#All],L$1,0)</f>
        <v>#REF!</v>
      </c>
      <c r="I25" s="4" t="e">
        <f>VLOOKUP($A25,[4]!Tabla1[#All],M$1,0)</f>
        <v>#REF!</v>
      </c>
      <c r="J25" s="2" t="e">
        <f>VLOOKUP($A25,[4]!Tabla1[#All],N$1,0)</f>
        <v>#REF!</v>
      </c>
      <c r="K25" s="2" t="e">
        <f>VLOOKUP($A25,[4]!Tabla1[#All],O$1,0)</f>
        <v>#REF!</v>
      </c>
      <c r="L25" s="2" t="e">
        <f>VLOOKUP($A25,[4]!Tabla1[#All],P$1,0)</f>
        <v>#REF!</v>
      </c>
      <c r="M25" s="2" t="e">
        <f>VLOOKUP($A25,[4]!Tabla1[#All],Q$1,0)</f>
        <v>#REF!</v>
      </c>
      <c r="N25" s="2" t="e">
        <f t="shared" si="1"/>
        <v>#REF!</v>
      </c>
      <c r="O25" s="5" t="e">
        <f t="shared" ca="1" si="2"/>
        <v>#REF!</v>
      </c>
      <c r="P25" s="2" t="s">
        <v>61</v>
      </c>
    </row>
    <row r="26" spans="1:17" x14ac:dyDescent="0.25">
      <c r="A26" s="2">
        <v>1005</v>
      </c>
      <c r="B26" s="2">
        <v>2300</v>
      </c>
      <c r="C26" s="2" t="str">
        <f>VLOOKUP(B26,[1]products!$A$1:$C$16,2,0)</f>
        <v>Monoprice Ultra Slim Series High Speed HDMI Cable</v>
      </c>
      <c r="D26" s="2">
        <f>VLOOKUP(B26,[2]product_sold_vendor!$B$1:$C$16,2,0)</f>
        <v>5500</v>
      </c>
      <c r="E26" s="2" t="str">
        <f>HLOOKUP(D26,[3]vendor!$G$1:$N$2,2,0)</f>
        <v xml:space="preserve">Monoprice </v>
      </c>
      <c r="F26" s="2">
        <v>2302</v>
      </c>
      <c r="G26" s="2">
        <v>1</v>
      </c>
      <c r="H26" s="4" t="e">
        <f>VLOOKUP($A26,[4]!Tabla1[#All],L$1,0)</f>
        <v>#REF!</v>
      </c>
      <c r="I26" s="4" t="e">
        <f>VLOOKUP($A26,[4]!Tabla1[#All],M$1,0)</f>
        <v>#REF!</v>
      </c>
      <c r="J26" s="2" t="e">
        <f>VLOOKUP($A26,[4]!Tabla1[#All],N$1,0)</f>
        <v>#REF!</v>
      </c>
      <c r="K26" s="2" t="e">
        <f>VLOOKUP($A26,[4]!Tabla1[#All],O$1,0)</f>
        <v>#REF!</v>
      </c>
      <c r="L26" s="2" t="e">
        <f>VLOOKUP($A26,[4]!Tabla1[#All],P$1,0)</f>
        <v>#REF!</v>
      </c>
      <c r="M26" s="2" t="e">
        <f>VLOOKUP($A26,[4]!Tabla1[#All],Q$1,0)</f>
        <v>#REF!</v>
      </c>
      <c r="N26" s="2" t="e">
        <f t="shared" si="1"/>
        <v>#REF!</v>
      </c>
      <c r="O26" s="5" t="e">
        <f t="shared" ca="1" si="2"/>
        <v>#REF!</v>
      </c>
      <c r="P26" s="2" t="s">
        <v>61</v>
      </c>
    </row>
    <row r="27" spans="1:17" x14ac:dyDescent="0.25">
      <c r="A27" s="2">
        <v>1005</v>
      </c>
      <c r="B27" s="2">
        <v>2400</v>
      </c>
      <c r="C27" s="2" t="str">
        <f>VLOOKUP(B27,[1]products!$A$1:$C$16,2,0)</f>
        <v>Monoprice Ultra Slim Series High Speed HDMI Cable - 4K</v>
      </c>
      <c r="D27" s="2">
        <f>VLOOKUP(B27,[2]product_sold_vendor!$B$1:$C$16,2,0)</f>
        <v>5500</v>
      </c>
      <c r="E27" s="2" t="str">
        <f>HLOOKUP(D27,[3]vendor!$G$1:$N$2,2,0)</f>
        <v xml:space="preserve">Monoprice </v>
      </c>
      <c r="F27" s="2">
        <v>2401</v>
      </c>
      <c r="G27" s="2">
        <v>3</v>
      </c>
      <c r="H27" s="4" t="e">
        <f>VLOOKUP($A27,[4]!Tabla1[#All],L$1,0)</f>
        <v>#REF!</v>
      </c>
      <c r="I27" s="4" t="e">
        <f>VLOOKUP($A27,[4]!Tabla1[#All],M$1,0)</f>
        <v>#REF!</v>
      </c>
      <c r="J27" s="2" t="e">
        <f>VLOOKUP($A27,[4]!Tabla1[#All],N$1,0)</f>
        <v>#REF!</v>
      </c>
      <c r="K27" s="2" t="e">
        <f>VLOOKUP($A27,[4]!Tabla1[#All],O$1,0)</f>
        <v>#REF!</v>
      </c>
      <c r="L27" s="2" t="e">
        <f>VLOOKUP($A27,[4]!Tabla1[#All],P$1,0)</f>
        <v>#REF!</v>
      </c>
      <c r="M27" s="2" t="e">
        <f>VLOOKUP($A27,[4]!Tabla1[#All],Q$1,0)</f>
        <v>#REF!</v>
      </c>
      <c r="N27" s="2" t="e">
        <f t="shared" si="1"/>
        <v>#REF!</v>
      </c>
      <c r="O27" s="5" t="e">
        <f t="shared" ca="1" si="2"/>
        <v>#REF!</v>
      </c>
      <c r="P27" s="2" t="s">
        <v>61</v>
      </c>
    </row>
    <row r="28" spans="1:17" x14ac:dyDescent="0.25">
      <c r="A28" s="2">
        <v>1006</v>
      </c>
      <c r="B28" s="2">
        <v>2400</v>
      </c>
      <c r="C28" s="2" t="str">
        <f>VLOOKUP(B28,[1]products!$A$1:$C$16,2,0)</f>
        <v>Monoprice Ultra Slim Series High Speed HDMI Cable - 4K</v>
      </c>
      <c r="D28" s="2">
        <f>VLOOKUP(B28,[2]product_sold_vendor!$B$1:$C$16,2,0)</f>
        <v>5500</v>
      </c>
      <c r="E28" s="2" t="str">
        <f>HLOOKUP(D28,[3]vendor!$G$1:$N$2,2,0)</f>
        <v xml:space="preserve">Monoprice </v>
      </c>
      <c r="F28" s="2">
        <v>2402</v>
      </c>
      <c r="G28" s="2">
        <v>2</v>
      </c>
      <c r="H28" s="4" t="e">
        <f>VLOOKUP($A28,[4]!Tabla1[#All],L$1,0)</f>
        <v>#REF!</v>
      </c>
      <c r="I28" s="4" t="e">
        <f>VLOOKUP($A28,[4]!Tabla1[#All],M$1,0)</f>
        <v>#REF!</v>
      </c>
      <c r="J28" s="2" t="e">
        <f>VLOOKUP($A28,[4]!Tabla1[#All],N$1,0)</f>
        <v>#REF!</v>
      </c>
      <c r="K28" s="2" t="e">
        <f>VLOOKUP($A28,[4]!Tabla1[#All],O$1,0)</f>
        <v>#REF!</v>
      </c>
      <c r="L28" s="2" t="e">
        <f>VLOOKUP($A28,[4]!Tabla1[#All],P$1,0)</f>
        <v>#REF!</v>
      </c>
      <c r="M28" s="2" t="e">
        <f>VLOOKUP($A28,[4]!Tabla1[#All],Q$1,0)</f>
        <v>#REF!</v>
      </c>
      <c r="N28" s="2" t="e">
        <f t="shared" si="1"/>
        <v>#REF!</v>
      </c>
      <c r="O28" s="5" t="e">
        <f t="shared" ca="1" si="2"/>
        <v>#REF!</v>
      </c>
      <c r="P28" s="2" t="s">
        <v>61</v>
      </c>
    </row>
    <row r="29" spans="1:17" x14ac:dyDescent="0.25">
      <c r="A29" s="2">
        <v>1006</v>
      </c>
      <c r="B29" s="2">
        <v>2500</v>
      </c>
      <c r="C29" s="2" t="str">
        <f>VLOOKUP(B29,[1]products!$A$1:$C$16,2,0)</f>
        <v>Avantree HT3189 Wireless Headphones</v>
      </c>
      <c r="D29" s="2">
        <f>VLOOKUP(B29,[2]product_sold_vendor!$B$1:$C$16,2,0)</f>
        <v>5600</v>
      </c>
      <c r="E29" s="2" t="str">
        <f>HLOOKUP(D29,[3]vendor!$G$1:$N$2,2,0)</f>
        <v xml:space="preserve">Sony </v>
      </c>
      <c r="F29" s="2">
        <v>2501</v>
      </c>
      <c r="G29" s="2">
        <v>3</v>
      </c>
      <c r="H29" s="4" t="e">
        <f>VLOOKUP($A29,[4]!Tabla1[#All],L$1,0)</f>
        <v>#REF!</v>
      </c>
      <c r="I29" s="4" t="e">
        <f>VLOOKUP($A29,[4]!Tabla1[#All],M$1,0)</f>
        <v>#REF!</v>
      </c>
      <c r="J29" s="2" t="e">
        <f>VLOOKUP($A29,[4]!Tabla1[#All],N$1,0)</f>
        <v>#REF!</v>
      </c>
      <c r="K29" s="2" t="e">
        <f>VLOOKUP($A29,[4]!Tabla1[#All],O$1,0)</f>
        <v>#REF!</v>
      </c>
      <c r="L29" s="2" t="e">
        <f>VLOOKUP($A29,[4]!Tabla1[#All],P$1,0)</f>
        <v>#REF!</v>
      </c>
      <c r="M29" s="2" t="e">
        <f>VLOOKUP($A29,[4]!Tabla1[#All],Q$1,0)</f>
        <v>#REF!</v>
      </c>
      <c r="N29" s="2" t="e">
        <f t="shared" si="1"/>
        <v>#REF!</v>
      </c>
      <c r="O29" s="5" t="e">
        <f t="shared" ca="1" si="2"/>
        <v>#REF!</v>
      </c>
      <c r="P29" s="2" t="s">
        <v>62</v>
      </c>
      <c r="Q29" s="2" t="s">
        <v>68</v>
      </c>
    </row>
    <row r="30" spans="1:17" x14ac:dyDescent="0.25">
      <c r="A30" s="2">
        <v>1006</v>
      </c>
      <c r="B30" s="2">
        <v>2500</v>
      </c>
      <c r="C30" s="2" t="str">
        <f>VLOOKUP(B30,[1]products!$A$1:$C$16,2,0)</f>
        <v>Avantree HT3189 Wireless Headphones</v>
      </c>
      <c r="D30" s="2">
        <f>VLOOKUP(B30,[2]product_sold_vendor!$B$1:$C$16,2,0)</f>
        <v>5600</v>
      </c>
      <c r="E30" s="2" t="str">
        <f>HLOOKUP(D30,[3]vendor!$G$1:$N$2,2,0)</f>
        <v xml:space="preserve">Sony </v>
      </c>
      <c r="F30" s="2">
        <v>2502</v>
      </c>
      <c r="G30" s="2">
        <v>1</v>
      </c>
      <c r="H30" s="4" t="e">
        <f>VLOOKUP($A30,[4]!Tabla1[#All],L$1,0)</f>
        <v>#REF!</v>
      </c>
      <c r="I30" s="4" t="e">
        <f>VLOOKUP($A30,[4]!Tabla1[#All],M$1,0)</f>
        <v>#REF!</v>
      </c>
      <c r="J30" s="2" t="e">
        <f>VLOOKUP($A30,[4]!Tabla1[#All],N$1,0)</f>
        <v>#REF!</v>
      </c>
      <c r="K30" s="2" t="e">
        <f>VLOOKUP($A30,[4]!Tabla1[#All],O$1,0)</f>
        <v>#REF!</v>
      </c>
      <c r="L30" s="2" t="e">
        <f>VLOOKUP($A30,[4]!Tabla1[#All],P$1,0)</f>
        <v>#REF!</v>
      </c>
      <c r="M30" s="2" t="e">
        <f>VLOOKUP($A30,[4]!Tabla1[#All],Q$1,0)</f>
        <v>#REF!</v>
      </c>
      <c r="N30" s="2" t="e">
        <f t="shared" si="1"/>
        <v>#REF!</v>
      </c>
      <c r="O30" s="5" t="e">
        <f t="shared" ca="1" si="2"/>
        <v>#REF!</v>
      </c>
      <c r="P30" s="2" t="s">
        <v>62</v>
      </c>
    </row>
    <row r="31" spans="1:17" x14ac:dyDescent="0.25">
      <c r="A31" s="2">
        <v>1006</v>
      </c>
      <c r="B31" s="2">
        <v>2600</v>
      </c>
      <c r="C31" s="2" t="str">
        <f>VLOOKUP(B31,[1]products!$A$1:$C$16,2,0)</f>
        <v>COWIN E7 PRO</v>
      </c>
      <c r="D31" s="2">
        <f>VLOOKUP(B31,[2]product_sold_vendor!$B$1:$C$16,2,0)</f>
        <v>5600</v>
      </c>
      <c r="E31" s="2" t="str">
        <f>HLOOKUP(D31,[3]vendor!$G$1:$N$2,2,0)</f>
        <v xml:space="preserve">Sony </v>
      </c>
      <c r="F31" s="2">
        <v>2601</v>
      </c>
      <c r="G31" s="2">
        <v>2</v>
      </c>
      <c r="H31" s="4" t="e">
        <f>VLOOKUP($A31,[4]!Tabla1[#All],L$1,0)</f>
        <v>#REF!</v>
      </c>
      <c r="I31" s="4" t="e">
        <f>VLOOKUP($A31,[4]!Tabla1[#All],M$1,0)</f>
        <v>#REF!</v>
      </c>
      <c r="J31" s="2" t="e">
        <f>VLOOKUP($A31,[4]!Tabla1[#All],N$1,0)</f>
        <v>#REF!</v>
      </c>
      <c r="K31" s="2" t="e">
        <f>VLOOKUP($A31,[4]!Tabla1[#All],O$1,0)</f>
        <v>#REF!</v>
      </c>
      <c r="L31" s="2" t="e">
        <f>VLOOKUP($A31,[4]!Tabla1[#All],P$1,0)</f>
        <v>#REF!</v>
      </c>
      <c r="M31" s="2" t="e">
        <f>VLOOKUP($A31,[4]!Tabla1[#All],Q$1,0)</f>
        <v>#REF!</v>
      </c>
      <c r="N31" s="2" t="e">
        <f t="shared" si="1"/>
        <v>#REF!</v>
      </c>
      <c r="O31" s="5" t="e">
        <f t="shared" ca="1" si="2"/>
        <v>#REF!</v>
      </c>
      <c r="P31" s="2" t="s">
        <v>62</v>
      </c>
    </row>
    <row r="32" spans="1:17" x14ac:dyDescent="0.25">
      <c r="A32" s="2">
        <v>1006</v>
      </c>
      <c r="B32" s="2">
        <v>2600</v>
      </c>
      <c r="C32" s="2" t="str">
        <f>VLOOKUP(B32,[1]products!$A$1:$C$16,2,0)</f>
        <v>COWIN E7 PRO</v>
      </c>
      <c r="D32" s="2">
        <f>VLOOKUP(B32,[2]product_sold_vendor!$B$1:$C$16,2,0)</f>
        <v>5600</v>
      </c>
      <c r="E32" s="2" t="str">
        <f>HLOOKUP(D32,[3]vendor!$G$1:$N$2,2,0)</f>
        <v xml:space="preserve">Sony </v>
      </c>
      <c r="F32" s="2">
        <v>2602</v>
      </c>
      <c r="G32" s="2">
        <v>1</v>
      </c>
      <c r="H32" s="4" t="e">
        <f>VLOOKUP($A32,[4]!Tabla1[#All],L$1,0)</f>
        <v>#REF!</v>
      </c>
      <c r="I32" s="4" t="e">
        <f>VLOOKUP($A32,[4]!Tabla1[#All],M$1,0)</f>
        <v>#REF!</v>
      </c>
      <c r="J32" s="2" t="e">
        <f>VLOOKUP($A32,[4]!Tabla1[#All],N$1,0)</f>
        <v>#REF!</v>
      </c>
      <c r="K32" s="2" t="e">
        <f>VLOOKUP($A32,[4]!Tabla1[#All],O$1,0)</f>
        <v>#REF!</v>
      </c>
      <c r="L32" s="2" t="e">
        <f>VLOOKUP($A32,[4]!Tabla1[#All],P$1,0)</f>
        <v>#REF!</v>
      </c>
      <c r="M32" s="2" t="e">
        <f>VLOOKUP($A32,[4]!Tabla1[#All],Q$1,0)</f>
        <v>#REF!</v>
      </c>
      <c r="N32" s="2" t="e">
        <f t="shared" si="1"/>
        <v>#REF!</v>
      </c>
      <c r="O32" s="5" t="e">
        <f t="shared" ca="1" si="2"/>
        <v>#REF!</v>
      </c>
      <c r="P32" s="2" t="s">
        <v>62</v>
      </c>
    </row>
    <row r="34" spans="1:17" x14ac:dyDescent="0.25">
      <c r="L34" s="5"/>
    </row>
    <row r="35" spans="1:17" x14ac:dyDescent="0.25">
      <c r="A35" s="7" t="s">
        <v>42</v>
      </c>
      <c r="B35" s="7"/>
    </row>
    <row r="36" spans="1:17" ht="18.75" x14ac:dyDescent="0.3">
      <c r="A36" s="1" t="s">
        <v>0</v>
      </c>
      <c r="B36" s="1" t="s">
        <v>1</v>
      </c>
      <c r="C36" s="1" t="s">
        <v>24</v>
      </c>
      <c r="D36" s="1" t="s">
        <v>25</v>
      </c>
      <c r="E36" s="1" t="s">
        <v>26</v>
      </c>
      <c r="F36" s="1" t="s">
        <v>2</v>
      </c>
      <c r="G36" s="1" t="s">
        <v>3</v>
      </c>
      <c r="H36" s="1" t="s">
        <v>4</v>
      </c>
      <c r="I36" s="1" t="s">
        <v>5</v>
      </c>
      <c r="J36" s="1" t="s">
        <v>6</v>
      </c>
      <c r="K36" s="1" t="s">
        <v>7</v>
      </c>
      <c r="L36" s="1" t="s">
        <v>8</v>
      </c>
      <c r="M36" s="1" t="s">
        <v>9</v>
      </c>
      <c r="N36" s="1" t="s">
        <v>43</v>
      </c>
      <c r="O36" s="1" t="s">
        <v>44</v>
      </c>
      <c r="P36" s="1" t="s">
        <v>59</v>
      </c>
      <c r="Q36" s="1" t="s">
        <v>71</v>
      </c>
    </row>
    <row r="37" spans="1:17" x14ac:dyDescent="0.25">
      <c r="A37" s="2">
        <v>1000</v>
      </c>
      <c r="B37" s="2">
        <v>1200</v>
      </c>
      <c r="C37" s="2" t="s">
        <v>27</v>
      </c>
      <c r="D37" s="2">
        <v>5000</v>
      </c>
      <c r="E37" s="2" t="s">
        <v>52</v>
      </c>
      <c r="F37" s="2">
        <v>1201</v>
      </c>
      <c r="G37" s="2">
        <v>2</v>
      </c>
      <c r="H37" s="4">
        <v>43390</v>
      </c>
      <c r="I37" s="4">
        <v>43393</v>
      </c>
      <c r="J37" s="2" t="s">
        <v>10</v>
      </c>
      <c r="K37" s="2" t="s">
        <v>45</v>
      </c>
      <c r="L37" s="2" t="s">
        <v>11</v>
      </c>
      <c r="M37" s="2">
        <v>1</v>
      </c>
      <c r="N37" s="2">
        <v>3</v>
      </c>
      <c r="O37" s="2">
        <v>1410</v>
      </c>
      <c r="P37" s="2" t="s">
        <v>60</v>
      </c>
    </row>
    <row r="38" spans="1:17" x14ac:dyDescent="0.25">
      <c r="A38" s="2">
        <v>1000</v>
      </c>
      <c r="B38" s="2">
        <v>1200</v>
      </c>
      <c r="C38" s="2" t="s">
        <v>27</v>
      </c>
      <c r="D38" s="2">
        <v>5000</v>
      </c>
      <c r="E38" s="2" t="s">
        <v>52</v>
      </c>
      <c r="F38" s="2">
        <v>1202</v>
      </c>
      <c r="G38" s="2">
        <v>1</v>
      </c>
      <c r="H38" s="4">
        <v>43390</v>
      </c>
      <c r="I38" s="4">
        <v>43393</v>
      </c>
      <c r="J38" s="2" t="s">
        <v>10</v>
      </c>
      <c r="K38" s="2" t="s">
        <v>45</v>
      </c>
      <c r="L38" s="2" t="s">
        <v>11</v>
      </c>
      <c r="M38" s="2">
        <v>1</v>
      </c>
      <c r="N38" s="2">
        <v>3</v>
      </c>
      <c r="O38" s="2">
        <v>1410</v>
      </c>
      <c r="P38" s="2" t="s">
        <v>60</v>
      </c>
    </row>
    <row r="39" spans="1:17" x14ac:dyDescent="0.25">
      <c r="A39" s="2">
        <v>1000</v>
      </c>
      <c r="B39" s="2">
        <v>1300</v>
      </c>
      <c r="C39" s="2" t="s">
        <v>28</v>
      </c>
      <c r="D39" s="2">
        <v>5000</v>
      </c>
      <c r="E39" s="2" t="s">
        <v>52</v>
      </c>
      <c r="F39" s="2">
        <v>1301</v>
      </c>
      <c r="G39" s="2">
        <v>3</v>
      </c>
      <c r="H39" s="4">
        <v>43390</v>
      </c>
      <c r="I39" s="4">
        <v>43393</v>
      </c>
      <c r="J39" s="2" t="s">
        <v>10</v>
      </c>
      <c r="K39" s="2" t="s">
        <v>45</v>
      </c>
      <c r="L39" s="2" t="s">
        <v>11</v>
      </c>
      <c r="M39" s="2">
        <v>1</v>
      </c>
      <c r="N39" s="2">
        <v>3</v>
      </c>
      <c r="O39" s="2">
        <v>1410</v>
      </c>
      <c r="P39" s="2" t="s">
        <v>60</v>
      </c>
    </row>
    <row r="40" spans="1:17" x14ac:dyDescent="0.25">
      <c r="A40" s="2">
        <v>1000</v>
      </c>
      <c r="B40" s="2">
        <v>1300</v>
      </c>
      <c r="C40" s="2" t="s">
        <v>28</v>
      </c>
      <c r="D40" s="2">
        <v>5000</v>
      </c>
      <c r="E40" s="2" t="s">
        <v>52</v>
      </c>
      <c r="F40" s="2">
        <v>1302</v>
      </c>
      <c r="G40" s="2">
        <v>2</v>
      </c>
      <c r="H40" s="4">
        <v>43390</v>
      </c>
      <c r="I40" s="4">
        <v>43393</v>
      </c>
      <c r="J40" s="2" t="s">
        <v>10</v>
      </c>
      <c r="K40" s="2" t="s">
        <v>45</v>
      </c>
      <c r="L40" s="2" t="s">
        <v>11</v>
      </c>
      <c r="M40" s="2">
        <v>1</v>
      </c>
      <c r="N40" s="2">
        <v>3</v>
      </c>
      <c r="O40" s="2">
        <v>1410</v>
      </c>
      <c r="P40" s="2" t="s">
        <v>60</v>
      </c>
    </row>
    <row r="41" spans="1:17" x14ac:dyDescent="0.25">
      <c r="A41" s="2">
        <v>1001</v>
      </c>
      <c r="B41" s="2">
        <v>1400</v>
      </c>
      <c r="C41" s="2" t="s">
        <v>29</v>
      </c>
      <c r="D41" s="2">
        <v>5100</v>
      </c>
      <c r="E41" s="2" t="s">
        <v>53</v>
      </c>
      <c r="F41" s="2">
        <v>1401</v>
      </c>
      <c r="G41" s="2">
        <v>1</v>
      </c>
      <c r="H41" s="4">
        <v>43388</v>
      </c>
      <c r="I41" s="4">
        <v>43391</v>
      </c>
      <c r="J41" s="2" t="s">
        <v>12</v>
      </c>
      <c r="K41" s="2" t="s">
        <v>46</v>
      </c>
      <c r="L41" s="2" t="s">
        <v>13</v>
      </c>
      <c r="M41" s="2">
        <v>0</v>
      </c>
      <c r="N41" s="2">
        <v>3</v>
      </c>
      <c r="O41" s="2">
        <v>1412</v>
      </c>
      <c r="P41" s="2" t="s">
        <v>60</v>
      </c>
    </row>
    <row r="42" spans="1:17" x14ac:dyDescent="0.25">
      <c r="A42" s="2">
        <v>1001</v>
      </c>
      <c r="B42" s="2">
        <v>1400</v>
      </c>
      <c r="C42" s="2" t="s">
        <v>29</v>
      </c>
      <c r="D42" s="2">
        <v>5100</v>
      </c>
      <c r="E42" s="2" t="s">
        <v>53</v>
      </c>
      <c r="F42" s="2">
        <v>1402</v>
      </c>
      <c r="G42" s="2">
        <v>1</v>
      </c>
      <c r="H42" s="4">
        <v>43388</v>
      </c>
      <c r="I42" s="4">
        <v>43391</v>
      </c>
      <c r="J42" s="2" t="s">
        <v>12</v>
      </c>
      <c r="K42" s="2" t="s">
        <v>46</v>
      </c>
      <c r="L42" s="2" t="s">
        <v>13</v>
      </c>
      <c r="M42" s="2">
        <v>0</v>
      </c>
      <c r="N42" s="2">
        <v>3</v>
      </c>
      <c r="O42" s="2">
        <v>1412</v>
      </c>
      <c r="P42" s="2" t="s">
        <v>60</v>
      </c>
    </row>
    <row r="43" spans="1:17" x14ac:dyDescent="0.25">
      <c r="A43" s="2">
        <v>1001</v>
      </c>
      <c r="B43" s="2">
        <v>1500</v>
      </c>
      <c r="C43" s="2" t="s">
        <v>30</v>
      </c>
      <c r="D43" s="2">
        <v>5100</v>
      </c>
      <c r="E43" s="2" t="s">
        <v>53</v>
      </c>
      <c r="F43" s="2">
        <v>1501</v>
      </c>
      <c r="G43" s="2">
        <v>2</v>
      </c>
      <c r="H43" s="4">
        <v>43388</v>
      </c>
      <c r="I43" s="4">
        <v>43391</v>
      </c>
      <c r="J43" s="2" t="s">
        <v>12</v>
      </c>
      <c r="K43" s="2" t="s">
        <v>46</v>
      </c>
      <c r="L43" s="2" t="s">
        <v>13</v>
      </c>
      <c r="M43" s="2">
        <v>0</v>
      </c>
      <c r="N43" s="2">
        <v>3</v>
      </c>
      <c r="O43" s="2">
        <v>1412</v>
      </c>
      <c r="P43" s="2" t="s">
        <v>61</v>
      </c>
    </row>
    <row r="44" spans="1:17" x14ac:dyDescent="0.25">
      <c r="A44" s="2">
        <v>1001</v>
      </c>
      <c r="B44" s="2">
        <v>1500</v>
      </c>
      <c r="C44" s="2" t="s">
        <v>30</v>
      </c>
      <c r="D44" s="2">
        <v>5100</v>
      </c>
      <c r="E44" s="2" t="s">
        <v>53</v>
      </c>
      <c r="F44" s="2">
        <v>1502</v>
      </c>
      <c r="G44" s="2">
        <v>3</v>
      </c>
      <c r="H44" s="4">
        <v>43388</v>
      </c>
      <c r="I44" s="4">
        <v>43391</v>
      </c>
      <c r="J44" s="2" t="s">
        <v>12</v>
      </c>
      <c r="K44" s="2" t="s">
        <v>46</v>
      </c>
      <c r="L44" s="2" t="s">
        <v>13</v>
      </c>
      <c r="M44" s="2">
        <v>0</v>
      </c>
      <c r="N44" s="2">
        <v>3</v>
      </c>
      <c r="O44" s="2">
        <v>1412</v>
      </c>
      <c r="P44" s="2" t="s">
        <v>61</v>
      </c>
    </row>
    <row r="45" spans="1:17" x14ac:dyDescent="0.25">
      <c r="A45" s="2">
        <v>1002</v>
      </c>
      <c r="B45" s="2">
        <v>1600</v>
      </c>
      <c r="C45" s="2" t="s">
        <v>31</v>
      </c>
      <c r="D45" s="2">
        <v>5100</v>
      </c>
      <c r="E45" s="2" t="s">
        <v>53</v>
      </c>
      <c r="F45" s="2">
        <v>1601</v>
      </c>
      <c r="G45" s="2">
        <v>2</v>
      </c>
      <c r="H45" s="4">
        <v>43387</v>
      </c>
      <c r="I45" s="4">
        <v>43390</v>
      </c>
      <c r="J45" s="2" t="s">
        <v>14</v>
      </c>
      <c r="K45" s="2" t="s">
        <v>47</v>
      </c>
      <c r="L45" s="2" t="s">
        <v>15</v>
      </c>
      <c r="M45" s="2">
        <v>1</v>
      </c>
      <c r="N45" s="2">
        <v>3</v>
      </c>
      <c r="O45" s="2">
        <v>1413</v>
      </c>
      <c r="P45" s="2" t="s">
        <v>62</v>
      </c>
    </row>
    <row r="46" spans="1:17" x14ac:dyDescent="0.25">
      <c r="A46" s="2">
        <v>1002</v>
      </c>
      <c r="B46" s="2">
        <v>1600</v>
      </c>
      <c r="C46" s="2" t="s">
        <v>31</v>
      </c>
      <c r="D46" s="2">
        <v>5100</v>
      </c>
      <c r="E46" s="2" t="s">
        <v>53</v>
      </c>
      <c r="F46" s="2">
        <v>1602</v>
      </c>
      <c r="G46" s="2">
        <v>1</v>
      </c>
      <c r="H46" s="4">
        <v>43387</v>
      </c>
      <c r="I46" s="4">
        <v>43390</v>
      </c>
      <c r="J46" s="2" t="s">
        <v>14</v>
      </c>
      <c r="K46" s="2" t="s">
        <v>47</v>
      </c>
      <c r="L46" s="2" t="s">
        <v>15</v>
      </c>
      <c r="M46" s="2">
        <v>1</v>
      </c>
      <c r="N46" s="2">
        <v>3</v>
      </c>
      <c r="O46" s="2">
        <v>1413</v>
      </c>
      <c r="P46" s="2" t="s">
        <v>62</v>
      </c>
    </row>
    <row r="47" spans="1:17" x14ac:dyDescent="0.25">
      <c r="A47" s="2">
        <v>1002</v>
      </c>
      <c r="B47" s="2">
        <v>1700</v>
      </c>
      <c r="C47" s="2" t="s">
        <v>32</v>
      </c>
      <c r="D47" s="2">
        <v>5200</v>
      </c>
      <c r="E47" s="2" t="s">
        <v>54</v>
      </c>
      <c r="F47" s="2">
        <v>1701</v>
      </c>
      <c r="G47" s="2">
        <v>1</v>
      </c>
      <c r="H47" s="4">
        <v>43387</v>
      </c>
      <c r="I47" s="4">
        <v>43390</v>
      </c>
      <c r="J47" s="2" t="s">
        <v>14</v>
      </c>
      <c r="K47" s="2" t="s">
        <v>47</v>
      </c>
      <c r="L47" s="2" t="s">
        <v>15</v>
      </c>
      <c r="M47" s="2">
        <v>1</v>
      </c>
      <c r="N47" s="2">
        <v>3</v>
      </c>
      <c r="O47" s="2">
        <v>1413</v>
      </c>
      <c r="P47" s="2" t="s">
        <v>62</v>
      </c>
    </row>
    <row r="48" spans="1:17" x14ac:dyDescent="0.25">
      <c r="A48" s="2">
        <v>1002</v>
      </c>
      <c r="B48" s="2">
        <v>1700</v>
      </c>
      <c r="C48" s="2" t="s">
        <v>32</v>
      </c>
      <c r="D48" s="2">
        <v>5200</v>
      </c>
      <c r="E48" s="2" t="s">
        <v>54</v>
      </c>
      <c r="F48" s="2">
        <v>1702</v>
      </c>
      <c r="G48" s="2">
        <v>3</v>
      </c>
      <c r="H48" s="4">
        <v>43387</v>
      </c>
      <c r="I48" s="4">
        <v>43390</v>
      </c>
      <c r="J48" s="2" t="s">
        <v>14</v>
      </c>
      <c r="K48" s="2" t="s">
        <v>47</v>
      </c>
      <c r="L48" s="2" t="s">
        <v>15</v>
      </c>
      <c r="M48" s="2">
        <v>1</v>
      </c>
      <c r="N48" s="2">
        <v>3</v>
      </c>
      <c r="O48" s="2">
        <v>1413</v>
      </c>
      <c r="P48" s="2" t="s">
        <v>60</v>
      </c>
    </row>
    <row r="49" spans="1:16" x14ac:dyDescent="0.25">
      <c r="A49" s="2">
        <v>1003</v>
      </c>
      <c r="B49" s="2">
        <v>1800</v>
      </c>
      <c r="C49" s="2" t="s">
        <v>33</v>
      </c>
      <c r="D49" s="2">
        <v>5200</v>
      </c>
      <c r="E49" s="2" t="s">
        <v>54</v>
      </c>
      <c r="F49" s="2">
        <v>1801</v>
      </c>
      <c r="G49" s="2">
        <v>1</v>
      </c>
      <c r="H49" s="4">
        <v>43385</v>
      </c>
      <c r="I49" s="4">
        <v>43388</v>
      </c>
      <c r="J49" s="2" t="s">
        <v>16</v>
      </c>
      <c r="K49" s="2" t="s">
        <v>48</v>
      </c>
      <c r="L49" s="2" t="s">
        <v>17</v>
      </c>
      <c r="M49" s="2">
        <v>0</v>
      </c>
      <c r="N49" s="2">
        <v>3</v>
      </c>
      <c r="O49" s="2">
        <v>1415</v>
      </c>
      <c r="P49" s="2" t="s">
        <v>61</v>
      </c>
    </row>
    <row r="50" spans="1:16" x14ac:dyDescent="0.25">
      <c r="A50" s="2">
        <v>1003</v>
      </c>
      <c r="B50" s="2">
        <v>1800</v>
      </c>
      <c r="C50" s="2" t="s">
        <v>33</v>
      </c>
      <c r="D50" s="2">
        <v>5200</v>
      </c>
      <c r="E50" s="2" t="s">
        <v>54</v>
      </c>
      <c r="F50" s="2">
        <v>1802</v>
      </c>
      <c r="G50" s="2">
        <v>2</v>
      </c>
      <c r="H50" s="4">
        <v>43385</v>
      </c>
      <c r="I50" s="4">
        <v>43388</v>
      </c>
      <c r="J50" s="2" t="s">
        <v>16</v>
      </c>
      <c r="K50" s="2" t="s">
        <v>48</v>
      </c>
      <c r="L50" s="2" t="s">
        <v>17</v>
      </c>
      <c r="M50" s="2">
        <v>0</v>
      </c>
      <c r="N50" s="2">
        <v>3</v>
      </c>
      <c r="O50" s="2">
        <v>1415</v>
      </c>
      <c r="P50" s="2" t="s">
        <v>61</v>
      </c>
    </row>
    <row r="51" spans="1:16" x14ac:dyDescent="0.25">
      <c r="A51" s="2">
        <v>1003</v>
      </c>
      <c r="B51" s="2">
        <v>1900</v>
      </c>
      <c r="C51" s="2" t="s">
        <v>34</v>
      </c>
      <c r="D51" s="2">
        <v>5300</v>
      </c>
      <c r="E51" s="2" t="s">
        <v>55</v>
      </c>
      <c r="F51" s="2">
        <v>1901</v>
      </c>
      <c r="G51" s="2">
        <v>1</v>
      </c>
      <c r="H51" s="4">
        <v>43385</v>
      </c>
      <c r="I51" s="4">
        <v>43388</v>
      </c>
      <c r="J51" s="2" t="s">
        <v>16</v>
      </c>
      <c r="K51" s="2" t="s">
        <v>48</v>
      </c>
      <c r="L51" s="2" t="s">
        <v>17</v>
      </c>
      <c r="M51" s="2">
        <v>0</v>
      </c>
      <c r="N51" s="2">
        <v>3</v>
      </c>
      <c r="O51" s="2">
        <v>1415</v>
      </c>
      <c r="P51" s="2" t="s">
        <v>61</v>
      </c>
    </row>
    <row r="52" spans="1:16" x14ac:dyDescent="0.25">
      <c r="A52" s="2">
        <v>1003</v>
      </c>
      <c r="B52" s="2">
        <v>1900</v>
      </c>
      <c r="C52" s="2" t="s">
        <v>34</v>
      </c>
      <c r="D52" s="2">
        <v>5300</v>
      </c>
      <c r="E52" s="2" t="s">
        <v>55</v>
      </c>
      <c r="F52" s="2">
        <v>1902</v>
      </c>
      <c r="G52" s="2">
        <v>2</v>
      </c>
      <c r="H52" s="4">
        <v>43385</v>
      </c>
      <c r="I52" s="4">
        <v>43388</v>
      </c>
      <c r="J52" s="2" t="s">
        <v>16</v>
      </c>
      <c r="K52" s="2" t="s">
        <v>48</v>
      </c>
      <c r="L52" s="2" t="s">
        <v>17</v>
      </c>
      <c r="M52" s="2">
        <v>0</v>
      </c>
      <c r="N52" s="2">
        <v>3</v>
      </c>
      <c r="O52" s="2">
        <v>1415</v>
      </c>
      <c r="P52" s="2" t="s">
        <v>61</v>
      </c>
    </row>
    <row r="53" spans="1:16" x14ac:dyDescent="0.25">
      <c r="A53" s="2">
        <v>1004</v>
      </c>
      <c r="B53" s="2">
        <v>2000</v>
      </c>
      <c r="C53" s="2" t="s">
        <v>35</v>
      </c>
      <c r="D53" s="2">
        <v>5300</v>
      </c>
      <c r="E53" s="2" t="s">
        <v>55</v>
      </c>
      <c r="F53" s="2">
        <v>2001</v>
      </c>
      <c r="G53" s="2">
        <v>2</v>
      </c>
      <c r="H53" s="4">
        <v>43389</v>
      </c>
      <c r="I53" s="4">
        <v>43392</v>
      </c>
      <c r="J53" s="2" t="s">
        <v>18</v>
      </c>
      <c r="K53" s="2" t="s">
        <v>49</v>
      </c>
      <c r="L53" s="2" t="s">
        <v>19</v>
      </c>
      <c r="M53" s="2">
        <v>1</v>
      </c>
      <c r="N53" s="2">
        <v>3</v>
      </c>
      <c r="O53" s="2">
        <v>1411</v>
      </c>
      <c r="P53" s="2" t="s">
        <v>61</v>
      </c>
    </row>
    <row r="54" spans="1:16" x14ac:dyDescent="0.25">
      <c r="A54" s="2">
        <v>1004</v>
      </c>
      <c r="B54" s="2">
        <v>2000</v>
      </c>
      <c r="C54" s="2" t="s">
        <v>35</v>
      </c>
      <c r="D54" s="2">
        <v>5300</v>
      </c>
      <c r="E54" s="2" t="s">
        <v>55</v>
      </c>
      <c r="F54" s="2">
        <v>2002</v>
      </c>
      <c r="G54" s="2">
        <v>3</v>
      </c>
      <c r="H54" s="4">
        <v>43389</v>
      </c>
      <c r="I54" s="4">
        <v>43392</v>
      </c>
      <c r="J54" s="2" t="s">
        <v>18</v>
      </c>
      <c r="K54" s="2" t="s">
        <v>49</v>
      </c>
      <c r="L54" s="2" t="s">
        <v>19</v>
      </c>
      <c r="M54" s="2">
        <v>1</v>
      </c>
      <c r="N54" s="2">
        <v>3</v>
      </c>
      <c r="O54" s="2">
        <v>1411</v>
      </c>
      <c r="P54" s="2" t="s">
        <v>61</v>
      </c>
    </row>
    <row r="55" spans="1:16" x14ac:dyDescent="0.25">
      <c r="A55" s="2">
        <v>1004</v>
      </c>
      <c r="B55" s="2">
        <v>2100</v>
      </c>
      <c r="C55" s="2" t="s">
        <v>36</v>
      </c>
      <c r="D55" s="2">
        <v>5400</v>
      </c>
      <c r="E55" s="2" t="s">
        <v>56</v>
      </c>
      <c r="F55" s="2">
        <v>2101</v>
      </c>
      <c r="G55" s="2">
        <v>1</v>
      </c>
      <c r="H55" s="4">
        <v>43389</v>
      </c>
      <c r="I55" s="4">
        <v>43392</v>
      </c>
      <c r="J55" s="2" t="s">
        <v>18</v>
      </c>
      <c r="K55" s="2" t="s">
        <v>49</v>
      </c>
      <c r="L55" s="2" t="s">
        <v>19</v>
      </c>
      <c r="M55" s="2">
        <v>1</v>
      </c>
      <c r="N55" s="2">
        <v>3</v>
      </c>
      <c r="O55" s="2">
        <v>1411</v>
      </c>
      <c r="P55" s="2" t="s">
        <v>60</v>
      </c>
    </row>
    <row r="56" spans="1:16" x14ac:dyDescent="0.25">
      <c r="A56" s="2">
        <v>1004</v>
      </c>
      <c r="B56" s="2">
        <v>2100</v>
      </c>
      <c r="C56" s="2" t="s">
        <v>36</v>
      </c>
      <c r="D56" s="2">
        <v>5400</v>
      </c>
      <c r="E56" s="2" t="s">
        <v>56</v>
      </c>
      <c r="F56" s="2">
        <v>2102</v>
      </c>
      <c r="G56" s="2">
        <v>3</v>
      </c>
      <c r="H56" s="4">
        <v>43389</v>
      </c>
      <c r="I56" s="4">
        <v>43392</v>
      </c>
      <c r="J56" s="2" t="s">
        <v>18</v>
      </c>
      <c r="K56" s="2" t="s">
        <v>49</v>
      </c>
      <c r="L56" s="2" t="s">
        <v>19</v>
      </c>
      <c r="M56" s="2">
        <v>1</v>
      </c>
      <c r="N56" s="2">
        <v>3</v>
      </c>
      <c r="O56" s="2">
        <v>1411</v>
      </c>
      <c r="P56" s="2" t="s">
        <v>60</v>
      </c>
    </row>
    <row r="57" spans="1:16" x14ac:dyDescent="0.25">
      <c r="A57" s="2">
        <v>1004</v>
      </c>
      <c r="B57" s="2">
        <v>2200</v>
      </c>
      <c r="C57" s="2" t="s">
        <v>37</v>
      </c>
      <c r="D57" s="2">
        <v>5400</v>
      </c>
      <c r="E57" s="2" t="s">
        <v>56</v>
      </c>
      <c r="F57" s="2">
        <v>2201</v>
      </c>
      <c r="G57" s="2">
        <v>2</v>
      </c>
      <c r="H57" s="4">
        <v>43389</v>
      </c>
      <c r="I57" s="4">
        <v>43392</v>
      </c>
      <c r="J57" s="2" t="s">
        <v>18</v>
      </c>
      <c r="K57" s="2" t="s">
        <v>49</v>
      </c>
      <c r="L57" s="2" t="s">
        <v>19</v>
      </c>
      <c r="M57" s="2">
        <v>1</v>
      </c>
      <c r="N57" s="2">
        <v>3</v>
      </c>
      <c r="O57" s="2">
        <v>1411</v>
      </c>
      <c r="P57" s="2" t="s">
        <v>60</v>
      </c>
    </row>
    <row r="58" spans="1:16" x14ac:dyDescent="0.25">
      <c r="A58" s="2">
        <v>1004</v>
      </c>
      <c r="B58" s="2">
        <v>2200</v>
      </c>
      <c r="C58" s="2" t="s">
        <v>37</v>
      </c>
      <c r="D58" s="2">
        <v>5400</v>
      </c>
      <c r="E58" s="2" t="s">
        <v>56</v>
      </c>
      <c r="F58" s="2">
        <v>2202</v>
      </c>
      <c r="G58" s="2">
        <v>3</v>
      </c>
      <c r="H58" s="4">
        <v>43389</v>
      </c>
      <c r="I58" s="4">
        <v>43392</v>
      </c>
      <c r="J58" s="2" t="s">
        <v>18</v>
      </c>
      <c r="K58" s="2" t="s">
        <v>49</v>
      </c>
      <c r="L58" s="2" t="s">
        <v>19</v>
      </c>
      <c r="M58" s="2">
        <v>1</v>
      </c>
      <c r="N58" s="2">
        <v>3</v>
      </c>
      <c r="O58" s="2">
        <v>1411</v>
      </c>
      <c r="P58" s="2" t="s">
        <v>60</v>
      </c>
    </row>
    <row r="59" spans="1:16" x14ac:dyDescent="0.25">
      <c r="A59" s="2">
        <v>1005</v>
      </c>
      <c r="B59" s="2">
        <v>2300</v>
      </c>
      <c r="C59" s="2" t="s">
        <v>38</v>
      </c>
      <c r="D59" s="2">
        <v>5500</v>
      </c>
      <c r="E59" s="2" t="s">
        <v>57</v>
      </c>
      <c r="F59" s="2">
        <v>2301</v>
      </c>
      <c r="G59" s="2">
        <v>1</v>
      </c>
      <c r="H59" s="4">
        <v>43386</v>
      </c>
      <c r="I59" s="4">
        <v>43389</v>
      </c>
      <c r="J59" s="2" t="s">
        <v>20</v>
      </c>
      <c r="K59" s="2" t="s">
        <v>50</v>
      </c>
      <c r="L59" s="2" t="s">
        <v>21</v>
      </c>
      <c r="M59" s="2">
        <v>0</v>
      </c>
      <c r="N59" s="2">
        <v>3</v>
      </c>
      <c r="O59" s="2">
        <v>1414</v>
      </c>
      <c r="P59" s="2" t="s">
        <v>61</v>
      </c>
    </row>
    <row r="60" spans="1:16" x14ac:dyDescent="0.25">
      <c r="A60" s="2">
        <v>1005</v>
      </c>
      <c r="B60" s="2">
        <v>2300</v>
      </c>
      <c r="C60" s="2" t="s">
        <v>38</v>
      </c>
      <c r="D60" s="2">
        <v>5500</v>
      </c>
      <c r="E60" s="2" t="s">
        <v>57</v>
      </c>
      <c r="F60" s="2">
        <v>2302</v>
      </c>
      <c r="G60" s="2">
        <v>1</v>
      </c>
      <c r="H60" s="4">
        <v>43386</v>
      </c>
      <c r="I60" s="4">
        <v>43389</v>
      </c>
      <c r="J60" s="2" t="s">
        <v>20</v>
      </c>
      <c r="K60" s="2" t="s">
        <v>50</v>
      </c>
      <c r="L60" s="2" t="s">
        <v>21</v>
      </c>
      <c r="M60" s="2">
        <v>0</v>
      </c>
      <c r="N60" s="2">
        <v>3</v>
      </c>
      <c r="O60" s="2">
        <v>1414</v>
      </c>
      <c r="P60" s="2" t="s">
        <v>61</v>
      </c>
    </row>
    <row r="61" spans="1:16" x14ac:dyDescent="0.25">
      <c r="A61" s="2">
        <v>1005</v>
      </c>
      <c r="B61" s="2">
        <v>2400</v>
      </c>
      <c r="C61" s="2" t="s">
        <v>39</v>
      </c>
      <c r="D61" s="2">
        <v>5500</v>
      </c>
      <c r="E61" s="2" t="s">
        <v>57</v>
      </c>
      <c r="F61" s="2">
        <v>2401</v>
      </c>
      <c r="G61" s="2">
        <v>3</v>
      </c>
      <c r="H61" s="4">
        <v>43386</v>
      </c>
      <c r="I61" s="4">
        <v>43389</v>
      </c>
      <c r="J61" s="2" t="s">
        <v>20</v>
      </c>
      <c r="K61" s="2" t="s">
        <v>50</v>
      </c>
      <c r="L61" s="2" t="s">
        <v>21</v>
      </c>
      <c r="M61" s="2">
        <v>0</v>
      </c>
      <c r="N61" s="2">
        <v>3</v>
      </c>
      <c r="O61" s="2">
        <v>1414</v>
      </c>
      <c r="P61" s="2" t="s">
        <v>61</v>
      </c>
    </row>
    <row r="62" spans="1:16" x14ac:dyDescent="0.25">
      <c r="A62" s="2">
        <v>1006</v>
      </c>
      <c r="B62" s="2">
        <v>2400</v>
      </c>
      <c r="C62" s="2" t="s">
        <v>39</v>
      </c>
      <c r="D62" s="2">
        <v>5500</v>
      </c>
      <c r="E62" s="2" t="s">
        <v>57</v>
      </c>
      <c r="F62" s="2">
        <v>2402</v>
      </c>
      <c r="G62" s="2">
        <v>2</v>
      </c>
      <c r="H62" s="4">
        <v>43394</v>
      </c>
      <c r="I62" s="4">
        <v>43397</v>
      </c>
      <c r="J62" s="2" t="s">
        <v>22</v>
      </c>
      <c r="K62" s="2" t="s">
        <v>51</v>
      </c>
      <c r="L62" s="2" t="s">
        <v>23</v>
      </c>
      <c r="M62" s="2">
        <v>1</v>
      </c>
      <c r="N62" s="2">
        <v>3</v>
      </c>
      <c r="O62" s="2">
        <v>1406</v>
      </c>
      <c r="P62" s="2" t="s">
        <v>61</v>
      </c>
    </row>
    <row r="63" spans="1:16" x14ac:dyDescent="0.25">
      <c r="A63" s="2">
        <v>1006</v>
      </c>
      <c r="B63" s="2">
        <v>2500</v>
      </c>
      <c r="C63" s="2" t="s">
        <v>40</v>
      </c>
      <c r="D63" s="2">
        <v>5600</v>
      </c>
      <c r="E63" s="2" t="s">
        <v>58</v>
      </c>
      <c r="F63" s="2">
        <v>2501</v>
      </c>
      <c r="G63" s="2">
        <v>3</v>
      </c>
      <c r="H63" s="4">
        <v>43394</v>
      </c>
      <c r="I63" s="4">
        <v>43397</v>
      </c>
      <c r="J63" s="2" t="s">
        <v>22</v>
      </c>
      <c r="K63" s="2" t="s">
        <v>51</v>
      </c>
      <c r="L63" s="2" t="s">
        <v>23</v>
      </c>
      <c r="M63" s="2">
        <v>1</v>
      </c>
      <c r="N63" s="2">
        <v>3</v>
      </c>
      <c r="O63" s="2">
        <v>1406</v>
      </c>
      <c r="P63" s="2" t="s">
        <v>62</v>
      </c>
    </row>
    <row r="64" spans="1:16" x14ac:dyDescent="0.25">
      <c r="A64" s="2">
        <v>1006</v>
      </c>
      <c r="B64" s="2">
        <v>2500</v>
      </c>
      <c r="C64" s="2" t="s">
        <v>40</v>
      </c>
      <c r="D64" s="2">
        <v>5600</v>
      </c>
      <c r="E64" s="2" t="s">
        <v>58</v>
      </c>
      <c r="F64" s="2">
        <v>2502</v>
      </c>
      <c r="G64" s="2">
        <v>1</v>
      </c>
      <c r="H64" s="4">
        <v>43394</v>
      </c>
      <c r="I64" s="4">
        <v>43397</v>
      </c>
      <c r="J64" s="2" t="s">
        <v>22</v>
      </c>
      <c r="K64" s="2" t="s">
        <v>51</v>
      </c>
      <c r="L64" s="2" t="s">
        <v>23</v>
      </c>
      <c r="M64" s="2">
        <v>1</v>
      </c>
      <c r="N64" s="2">
        <v>3</v>
      </c>
      <c r="O64" s="2">
        <v>1406</v>
      </c>
      <c r="P64" s="2" t="s">
        <v>62</v>
      </c>
    </row>
    <row r="65" spans="1:16" x14ac:dyDescent="0.25">
      <c r="A65" s="2">
        <v>1006</v>
      </c>
      <c r="B65" s="2">
        <v>2600</v>
      </c>
      <c r="C65" s="2" t="s">
        <v>41</v>
      </c>
      <c r="D65" s="2">
        <v>5600</v>
      </c>
      <c r="E65" s="2" t="s">
        <v>58</v>
      </c>
      <c r="F65" s="2">
        <v>2601</v>
      </c>
      <c r="G65" s="2">
        <v>2</v>
      </c>
      <c r="H65" s="4">
        <v>43394</v>
      </c>
      <c r="I65" s="4">
        <v>43397</v>
      </c>
      <c r="J65" s="2" t="s">
        <v>22</v>
      </c>
      <c r="K65" s="2" t="s">
        <v>51</v>
      </c>
      <c r="L65" s="2" t="s">
        <v>23</v>
      </c>
      <c r="M65" s="2">
        <v>1</v>
      </c>
      <c r="N65" s="2">
        <v>3</v>
      </c>
      <c r="O65" s="2">
        <v>1406</v>
      </c>
      <c r="P65" s="2" t="s">
        <v>62</v>
      </c>
    </row>
    <row r="66" spans="1:16" x14ac:dyDescent="0.25">
      <c r="A66" s="2">
        <v>1006</v>
      </c>
      <c r="B66" s="2">
        <v>2600</v>
      </c>
      <c r="C66" s="2" t="s">
        <v>41</v>
      </c>
      <c r="D66" s="2">
        <v>5600</v>
      </c>
      <c r="E66" s="2" t="s">
        <v>58</v>
      </c>
      <c r="F66" s="2">
        <v>2602</v>
      </c>
      <c r="G66" s="2">
        <v>1</v>
      </c>
      <c r="H66" s="4">
        <v>43394</v>
      </c>
      <c r="I66" s="4">
        <v>43397</v>
      </c>
      <c r="J66" s="2" t="s">
        <v>22</v>
      </c>
      <c r="K66" s="2" t="s">
        <v>51</v>
      </c>
      <c r="L66" s="2" t="s">
        <v>23</v>
      </c>
      <c r="M66" s="2">
        <v>1</v>
      </c>
      <c r="N66" s="2">
        <v>3</v>
      </c>
      <c r="O66" s="2">
        <v>1406</v>
      </c>
      <c r="P66" s="2" t="s">
        <v>62</v>
      </c>
    </row>
  </sheetData>
  <autoFilter ref="A2:O2" xr:uid="{00000000-0001-0000-0000-000000000000}"/>
  <mergeCells count="1">
    <mergeCell ref="A35:B35"/>
  </mergeCells>
  <dataValidations count="1">
    <dataValidation type="list" allowBlank="1" showInputMessage="1" showErrorMessage="1" sqref="Q37:Q66 Q3:Q32" xr:uid="{7C98A8A6-CAFD-43DC-B43A-161494ED15D5}">
      <formula1>INDIRECT($P3)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3F6CA-6804-4134-8B0D-A083DC39BF00}">
          <x14:formula1>
            <xm:f>Hoja1!$B$1:$B$4</xm:f>
          </x14:formula1>
          <xm:sqref>P3:P32 P37:P66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B396-BFB5-4253-90D4-01AF648D8173}">
  <dimension ref="B1:D7"/>
  <sheetViews>
    <sheetView workbookViewId="0">
      <selection activeCell="E4" sqref="E4"/>
    </sheetView>
  </sheetViews>
  <sheetFormatPr baseColWidth="10" defaultRowHeight="15" x14ac:dyDescent="0.25"/>
  <cols>
    <col min="2" max="2" width="10" bestFit="1" customWidth="1"/>
    <col min="4" max="4" width="13.28515625" bestFit="1" customWidth="1"/>
  </cols>
  <sheetData>
    <row r="1" spans="2:4" x14ac:dyDescent="0.25">
      <c r="B1" t="s">
        <v>70</v>
      </c>
      <c r="D1" t="s">
        <v>63</v>
      </c>
    </row>
    <row r="2" spans="2:4" x14ac:dyDescent="0.25">
      <c r="B2" t="s">
        <v>60</v>
      </c>
      <c r="D2" t="s">
        <v>64</v>
      </c>
    </row>
    <row r="3" spans="2:4" x14ac:dyDescent="0.25">
      <c r="B3" t="s">
        <v>61</v>
      </c>
      <c r="D3" t="s">
        <v>65</v>
      </c>
    </row>
    <row r="4" spans="2:4" x14ac:dyDescent="0.25">
      <c r="B4" t="s">
        <v>62</v>
      </c>
      <c r="D4" t="s">
        <v>66</v>
      </c>
    </row>
    <row r="5" spans="2:4" x14ac:dyDescent="0.25">
      <c r="D5" t="s">
        <v>67</v>
      </c>
    </row>
    <row r="6" spans="2:4" x14ac:dyDescent="0.25">
      <c r="D6" t="s">
        <v>68</v>
      </c>
    </row>
    <row r="7" spans="2:4" x14ac:dyDescent="0.25">
      <c r="D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orders_has_products</vt:lpstr>
      <vt:lpstr>Hoja1</vt:lpstr>
      <vt:lpstr>Entregado</vt:lpstr>
      <vt:lpstr>Proceso</vt:lpstr>
      <vt:lpstr>Tránsito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 xD</dc:creator>
  <cp:lastModifiedBy>Juancho xD</cp:lastModifiedBy>
  <dcterms:created xsi:type="dcterms:W3CDTF">2022-08-30T04:35:39Z</dcterms:created>
  <dcterms:modified xsi:type="dcterms:W3CDTF">2022-09-01T01:30:56Z</dcterms:modified>
</cp:coreProperties>
</file>