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<sst xmlns="http://schemas.openxmlformats.org/spreadsheetml/2006/main" count="31" uniqueCount="30">
  <si>
    <t>COSTOS DE MATERIA PRIMA</t>
  </si>
  <si>
    <t>COSTOS DE MANO DE OBRA DIRECTA</t>
  </si>
  <si>
    <t>Materia prima</t>
  </si>
  <si>
    <t>Necesidad de material para una unidad</t>
  </si>
  <si>
    <t xml:space="preserve">Costo </t>
  </si>
  <si>
    <t>Costo unitario</t>
  </si>
  <si>
    <t>Puesto</t>
  </si>
  <si>
    <t>Costo por hora</t>
  </si>
  <si>
    <t>Costo por unidad</t>
  </si>
  <si>
    <t>Seguro</t>
  </si>
  <si>
    <t>Especialista (Tiempo completo)</t>
  </si>
  <si>
    <t>Bisagra</t>
  </si>
  <si>
    <t>$64 x 100 unidades</t>
  </si>
  <si>
    <t>Tornillo</t>
  </si>
  <si>
    <t>$18 x 100 unidades</t>
  </si>
  <si>
    <t>Operario (Medio tiempo)</t>
  </si>
  <si>
    <t>Pegamento</t>
  </si>
  <si>
    <t>28 ml</t>
  </si>
  <si>
    <t>$215 x 1000 ml</t>
  </si>
  <si>
    <t>Vidrio de acrilico</t>
  </si>
  <si>
    <t>143 cm^2</t>
  </si>
  <si>
    <t>$500 x 28800 cm^2</t>
  </si>
  <si>
    <t>Ganchos</t>
  </si>
  <si>
    <t>$276 x 100 unidades</t>
  </si>
  <si>
    <t>Madera maciza</t>
  </si>
  <si>
    <t>647.4 cm^2</t>
  </si>
  <si>
    <t>$270 x 7,500 cm^2</t>
  </si>
  <si>
    <t>Madera reciclada</t>
  </si>
  <si>
    <t>96.78 cm^2</t>
  </si>
  <si>
    <t>$1,100 x 12000 cm^2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</si>
</sst>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-&quot;$&quot;* #,##0.00_-;_-&quot;$&quot;* \-#,##0.00_-;_-&quot;$&quot;* &quot;-&quot;??_-;_-@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165" xfId="0" applyAlignment="1" applyBorder="1" applyFont="1" applyNumberFormat="1">
      <alignment horizontal="center" vertical="center"/>
    </xf>
    <xf borderId="4" fillId="0" fontId="3" numFmtId="165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165" xfId="0" applyFont="1" applyNumberFormat="1"/>
    <xf borderId="4" fillId="2" fontId="3" numFmtId="165" xfId="0" applyAlignment="1" applyBorder="1" applyFill="1" applyFont="1" applyNumberFormat="1">
      <alignment horizontal="center"/>
    </xf>
    <xf borderId="4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4" fillId="2" fontId="3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/>
      <c r="D2" s="2"/>
      <c r="E2" s="3"/>
      <c r="G2" s="1" t="s">
        <v>1</v>
      </c>
      <c r="H2" s="2"/>
      <c r="I2" s="3"/>
    </row>
    <row r="3">
      <c r="B3" s="4" t="s">
        <v>2</v>
      </c>
      <c r="C3" s="5" t="s">
        <v>3</v>
      </c>
      <c r="D3" s="4" t="s">
        <v>4</v>
      </c>
      <c r="E3" s="4" t="s">
        <v>5</v>
      </c>
      <c r="G3" s="4" t="s">
        <v>6</v>
      </c>
      <c r="H3" s="4" t="s">
        <v>7</v>
      </c>
      <c r="I3" s="5" t="s">
        <v>8</v>
      </c>
    </row>
    <row r="4">
      <c r="B4" s="4" t="s">
        <v>9</v>
      </c>
      <c r="C4" s="6">
        <v>1.0</v>
      </c>
      <c r="D4" s="7">
        <v>10.5</v>
      </c>
      <c r="E4" s="8">
        <f>D4</f>
        <v>10.5</v>
      </c>
      <c r="G4" s="5" t="s">
        <v>10</v>
      </c>
      <c r="H4" s="9">
        <v>83.33</v>
      </c>
      <c r="I4" s="8">
        <f t="shared" ref="I4:I6" si="1">H4*0.91</f>
        <v>75.8303</v>
      </c>
    </row>
    <row r="5">
      <c r="B5" s="4" t="s">
        <v>11</v>
      </c>
      <c r="C5" s="6">
        <v>2.0</v>
      </c>
      <c r="D5" s="10" t="s">
        <v>12</v>
      </c>
      <c r="E5" s="8">
        <f>(64/100)*2</f>
        <v>1.28</v>
      </c>
      <c r="G5" s="5" t="s">
        <v>10</v>
      </c>
      <c r="H5" s="9">
        <v>83.33</v>
      </c>
      <c r="I5" s="8">
        <f t="shared" si="1"/>
        <v>75.8303</v>
      </c>
    </row>
    <row r="6">
      <c r="B6" s="4" t="s">
        <v>13</v>
      </c>
      <c r="C6" s="6">
        <v>12.0</v>
      </c>
      <c r="D6" s="10" t="s">
        <v>14</v>
      </c>
      <c r="E6" s="8">
        <f>(18/100)*12</f>
        <v>2.16</v>
      </c>
      <c r="G6" s="5" t="s">
        <v>15</v>
      </c>
      <c r="H6" s="9">
        <v>41.66</v>
      </c>
      <c r="I6" s="8">
        <f t="shared" si="1"/>
        <v>37.9106</v>
      </c>
    </row>
    <row r="7">
      <c r="B7" s="4" t="s">
        <v>16</v>
      </c>
      <c r="C7" s="6" t="s">
        <v>17</v>
      </c>
      <c r="D7" s="6" t="s">
        <v>18</v>
      </c>
      <c r="E7" s="8">
        <f>(215/1000)*28</f>
        <v>6.02</v>
      </c>
      <c r="H7" s="11"/>
      <c r="I7" s="12">
        <f>SUM(I4:I6)</f>
        <v>189.5712</v>
      </c>
    </row>
    <row r="8">
      <c r="B8" s="5" t="s">
        <v>19</v>
      </c>
      <c r="C8" s="6" t="s">
        <v>20</v>
      </c>
      <c r="D8" s="10" t="s">
        <v>21</v>
      </c>
      <c r="E8" s="8">
        <f>(500/28800)*143</f>
        <v>2.482638889</v>
      </c>
    </row>
    <row r="9">
      <c r="B9" s="4" t="s">
        <v>22</v>
      </c>
      <c r="C9" s="6">
        <v>4.0</v>
      </c>
      <c r="D9" s="10" t="s">
        <v>23</v>
      </c>
      <c r="E9" s="8">
        <f>(276/100)*4</f>
        <v>11.04</v>
      </c>
    </row>
    <row r="10">
      <c r="B10" s="4" t="s">
        <v>24</v>
      </c>
      <c r="C10" s="13" t="s">
        <v>25</v>
      </c>
      <c r="D10" s="10" t="s">
        <v>26</v>
      </c>
      <c r="E10" s="8">
        <f>(270/7500)*647.4</f>
        <v>23.3064</v>
      </c>
    </row>
    <row r="11">
      <c r="B11" s="5" t="s">
        <v>27</v>
      </c>
      <c r="C11" s="6" t="s">
        <v>28</v>
      </c>
      <c r="D11" s="10" t="s">
        <v>29</v>
      </c>
      <c r="E11" s="8">
        <f>(1100/12000)*96.78</f>
        <v>8.8715</v>
      </c>
    </row>
    <row r="12">
      <c r="B12" s="14"/>
      <c r="C12" s="14"/>
      <c r="D12" s="14"/>
      <c r="E12" s="15">
        <f>SUM(E4:E11)</f>
        <v>65.66053889</v>
      </c>
    </row>
  </sheetData>
  <mergeCells count="2">
    <mergeCell ref="B2:E2"/>
    <mergeCell ref="G2:I2"/>
  </mergeCells>
  <drawing r:id="rId1"/>
</worksheet>
</file>