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3820" windowHeight="1113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Sheet2!$A$1:$I$521</definedName>
  </definedNames>
  <calcPr calcId="145621"/>
</workbook>
</file>

<file path=xl/calcChain.xml><?xml version="1.0" encoding="utf-8"?>
<calcChain xmlns="http://schemas.openxmlformats.org/spreadsheetml/2006/main">
  <c r="N429" i="2" l="1"/>
  <c r="O429" i="2" s="1"/>
  <c r="P429" i="2" s="1"/>
  <c r="N428" i="2"/>
  <c r="O428" i="2" s="1"/>
  <c r="P428" i="2" s="1"/>
  <c r="P427" i="2"/>
  <c r="N427" i="2"/>
  <c r="O427" i="2" s="1"/>
  <c r="O426" i="2"/>
  <c r="P426" i="2" s="1"/>
  <c r="N426" i="2"/>
  <c r="N425" i="2"/>
  <c r="O425" i="2" s="1"/>
  <c r="P425" i="2" s="1"/>
  <c r="N424" i="2"/>
  <c r="O424" i="2" s="1"/>
  <c r="P424" i="2" s="1"/>
  <c r="P423" i="2"/>
  <c r="N423" i="2"/>
  <c r="O423" i="2" s="1"/>
  <c r="O422" i="2"/>
  <c r="P422" i="2" s="1"/>
  <c r="N422" i="2"/>
  <c r="N421" i="2"/>
  <c r="O421" i="2" s="1"/>
  <c r="P421" i="2" s="1"/>
  <c r="N420" i="2"/>
  <c r="O420" i="2" s="1"/>
  <c r="P420" i="2" s="1"/>
  <c r="P419" i="2"/>
  <c r="N419" i="2"/>
  <c r="O419" i="2" s="1"/>
  <c r="O418" i="2"/>
  <c r="P418" i="2" s="1"/>
  <c r="N418" i="2"/>
  <c r="N417" i="2"/>
  <c r="O417" i="2" s="1"/>
  <c r="P417" i="2" s="1"/>
  <c r="N416" i="2"/>
  <c r="O416" i="2" s="1"/>
  <c r="P416" i="2" s="1"/>
  <c r="P415" i="2"/>
  <c r="N415" i="2"/>
  <c r="O415" i="2" s="1"/>
  <c r="O414" i="2"/>
  <c r="P414" i="2" s="1"/>
  <c r="N414" i="2"/>
  <c r="N413" i="2"/>
  <c r="O413" i="2" s="1"/>
  <c r="P413" i="2" s="1"/>
  <c r="O412" i="2"/>
  <c r="P412" i="2" s="1"/>
  <c r="N412" i="2"/>
  <c r="N411" i="2"/>
  <c r="O411" i="2" s="1"/>
  <c r="P411" i="2" s="1"/>
  <c r="O410" i="2"/>
  <c r="P410" i="2" s="1"/>
  <c r="N410" i="2"/>
  <c r="N409" i="2"/>
  <c r="O409" i="2" s="1"/>
  <c r="P409" i="2" s="1"/>
  <c r="O408" i="2"/>
  <c r="P408" i="2" s="1"/>
  <c r="N408" i="2"/>
  <c r="P407" i="2"/>
  <c r="N407" i="2"/>
  <c r="O407" i="2" s="1"/>
  <c r="O406" i="2"/>
  <c r="P406" i="2" s="1"/>
  <c r="N406" i="2"/>
  <c r="N405" i="2"/>
  <c r="O405" i="2" s="1"/>
  <c r="P405" i="2" s="1"/>
  <c r="O404" i="2"/>
  <c r="P404" i="2" s="1"/>
  <c r="N404" i="2"/>
  <c r="N403" i="2"/>
  <c r="O403" i="2" s="1"/>
  <c r="P403" i="2" s="1"/>
  <c r="O402" i="2"/>
  <c r="P402" i="2" s="1"/>
  <c r="N402" i="2"/>
  <c r="N401" i="2"/>
  <c r="O401" i="2" s="1"/>
  <c r="P401" i="2" s="1"/>
  <c r="O400" i="2"/>
  <c r="P400" i="2" s="1"/>
  <c r="N400" i="2"/>
  <c r="P399" i="2"/>
  <c r="N399" i="2"/>
  <c r="O399" i="2" s="1"/>
  <c r="O398" i="2"/>
  <c r="P398" i="2" s="1"/>
  <c r="N398" i="2"/>
  <c r="N397" i="2"/>
  <c r="O397" i="2" s="1"/>
  <c r="P397" i="2" s="1"/>
  <c r="O396" i="2"/>
  <c r="P396" i="2" s="1"/>
  <c r="N396" i="2"/>
  <c r="N395" i="2"/>
  <c r="O395" i="2" s="1"/>
  <c r="P395" i="2" s="1"/>
  <c r="O394" i="2"/>
  <c r="P394" i="2" s="1"/>
  <c r="N394" i="2"/>
  <c r="N393" i="2"/>
  <c r="O393" i="2" s="1"/>
  <c r="P393" i="2" s="1"/>
  <c r="O392" i="2"/>
  <c r="P392" i="2" s="1"/>
  <c r="N392" i="2"/>
  <c r="P391" i="2"/>
  <c r="N391" i="2"/>
  <c r="O391" i="2" s="1"/>
  <c r="O390" i="2"/>
  <c r="P390" i="2" s="1"/>
  <c r="N390" i="2"/>
  <c r="N389" i="2"/>
  <c r="O389" i="2" s="1"/>
  <c r="P389" i="2" s="1"/>
  <c r="O388" i="2"/>
  <c r="P388" i="2" s="1"/>
  <c r="N388" i="2"/>
  <c r="N387" i="2"/>
  <c r="O387" i="2" s="1"/>
  <c r="P387" i="2" s="1"/>
  <c r="O386" i="2"/>
  <c r="P386" i="2" s="1"/>
  <c r="N386" i="2"/>
  <c r="N385" i="2"/>
  <c r="O385" i="2" s="1"/>
  <c r="P385" i="2" s="1"/>
  <c r="O384" i="2"/>
  <c r="P384" i="2" s="1"/>
  <c r="N384" i="2"/>
  <c r="P383" i="2"/>
  <c r="N383" i="2"/>
  <c r="O383" i="2" s="1"/>
  <c r="O382" i="2"/>
  <c r="P382" i="2" s="1"/>
  <c r="N382" i="2"/>
  <c r="N381" i="2"/>
  <c r="O381" i="2" s="1"/>
  <c r="P381" i="2" s="1"/>
  <c r="O380" i="2"/>
  <c r="P380" i="2" s="1"/>
  <c r="N380" i="2"/>
  <c r="N379" i="2"/>
  <c r="O379" i="2" s="1"/>
  <c r="P379" i="2" s="1"/>
  <c r="O378" i="2"/>
  <c r="P378" i="2" s="1"/>
  <c r="N378" i="2"/>
  <c r="N377" i="2"/>
  <c r="O377" i="2" s="1"/>
  <c r="P377" i="2" s="1"/>
  <c r="O376" i="2"/>
  <c r="P376" i="2" s="1"/>
  <c r="N376" i="2"/>
  <c r="P375" i="2"/>
  <c r="N375" i="2"/>
  <c r="O375" i="2" s="1"/>
  <c r="O374" i="2"/>
  <c r="P374" i="2" s="1"/>
  <c r="N374" i="2"/>
  <c r="N373" i="2"/>
  <c r="O373" i="2" s="1"/>
  <c r="P373" i="2" s="1"/>
  <c r="O372" i="2"/>
  <c r="P372" i="2" s="1"/>
  <c r="N372" i="2"/>
  <c r="N371" i="2"/>
  <c r="O371" i="2" s="1"/>
  <c r="P371" i="2" s="1"/>
  <c r="O370" i="2"/>
  <c r="P370" i="2" s="1"/>
  <c r="N370" i="2"/>
  <c r="N369" i="2"/>
  <c r="O369" i="2" s="1"/>
  <c r="P369" i="2" s="1"/>
  <c r="O368" i="2"/>
  <c r="P368" i="2" s="1"/>
  <c r="N368" i="2"/>
  <c r="P367" i="2"/>
  <c r="N367" i="2"/>
  <c r="O367" i="2" s="1"/>
  <c r="O366" i="2"/>
  <c r="P366" i="2" s="1"/>
  <c r="N366" i="2"/>
  <c r="N365" i="2"/>
  <c r="O365" i="2" s="1"/>
  <c r="P365" i="2" s="1"/>
  <c r="O364" i="2"/>
  <c r="P364" i="2" s="1"/>
  <c r="N364" i="2"/>
  <c r="N363" i="2"/>
  <c r="O363" i="2" s="1"/>
  <c r="P363" i="2" s="1"/>
  <c r="O362" i="2"/>
  <c r="P362" i="2" s="1"/>
  <c r="N362" i="2"/>
  <c r="N361" i="2"/>
  <c r="O361" i="2" s="1"/>
  <c r="P361" i="2" s="1"/>
  <c r="O360" i="2"/>
  <c r="P360" i="2" s="1"/>
  <c r="N360" i="2"/>
  <c r="P359" i="2"/>
  <c r="N359" i="2"/>
  <c r="O359" i="2" s="1"/>
  <c r="O358" i="2"/>
  <c r="P358" i="2" s="1"/>
  <c r="N358" i="2"/>
  <c r="N357" i="2"/>
  <c r="O357" i="2" s="1"/>
  <c r="P357" i="2" s="1"/>
  <c r="O356" i="2"/>
  <c r="P356" i="2" s="1"/>
  <c r="N356" i="2"/>
  <c r="N355" i="2"/>
  <c r="O355" i="2" s="1"/>
  <c r="P355" i="2" s="1"/>
  <c r="O354" i="2"/>
  <c r="P354" i="2" s="1"/>
  <c r="N354" i="2"/>
  <c r="N353" i="2"/>
  <c r="O353" i="2" s="1"/>
  <c r="P353" i="2" s="1"/>
  <c r="O352" i="2"/>
  <c r="P352" i="2" s="1"/>
  <c r="N352" i="2"/>
  <c r="P351" i="2"/>
  <c r="N351" i="2"/>
  <c r="O351" i="2" s="1"/>
  <c r="O350" i="2"/>
  <c r="P350" i="2" s="1"/>
  <c r="N350" i="2"/>
  <c r="N349" i="2"/>
  <c r="O349" i="2" s="1"/>
  <c r="P349" i="2" s="1"/>
  <c r="O348" i="2"/>
  <c r="P348" i="2" s="1"/>
  <c r="N348" i="2"/>
  <c r="N347" i="2"/>
  <c r="O347" i="2" s="1"/>
  <c r="P347" i="2" s="1"/>
  <c r="O346" i="2"/>
  <c r="P346" i="2" s="1"/>
  <c r="N346" i="2"/>
  <c r="N345" i="2"/>
  <c r="O345" i="2" s="1"/>
  <c r="P345" i="2" s="1"/>
  <c r="O344" i="2"/>
  <c r="P344" i="2" s="1"/>
  <c r="N344" i="2"/>
  <c r="P343" i="2"/>
  <c r="N343" i="2"/>
  <c r="O343" i="2" s="1"/>
  <c r="O342" i="2"/>
  <c r="P342" i="2" s="1"/>
  <c r="N342" i="2"/>
  <c r="N341" i="2"/>
  <c r="O341" i="2" s="1"/>
  <c r="P341" i="2" s="1"/>
  <c r="O340" i="2"/>
  <c r="P340" i="2" s="1"/>
  <c r="N340" i="2"/>
  <c r="N339" i="2"/>
  <c r="O339" i="2" s="1"/>
  <c r="P339" i="2" s="1"/>
  <c r="O338" i="2"/>
  <c r="P338" i="2" s="1"/>
  <c r="N338" i="2"/>
  <c r="N337" i="2"/>
  <c r="O337" i="2" s="1"/>
  <c r="P337" i="2" s="1"/>
  <c r="O336" i="2"/>
  <c r="P336" i="2" s="1"/>
  <c r="N336" i="2"/>
  <c r="P335" i="2"/>
  <c r="N335" i="2"/>
  <c r="O335" i="2" s="1"/>
  <c r="O334" i="2"/>
  <c r="P334" i="2" s="1"/>
  <c r="N334" i="2"/>
  <c r="N333" i="2"/>
  <c r="O333" i="2" s="1"/>
  <c r="P333" i="2" s="1"/>
  <c r="O332" i="2"/>
  <c r="P332" i="2" s="1"/>
  <c r="N332" i="2"/>
  <c r="N331" i="2"/>
  <c r="O331" i="2" s="1"/>
  <c r="P331" i="2" s="1"/>
  <c r="O330" i="2"/>
  <c r="P330" i="2" s="1"/>
  <c r="N330" i="2"/>
  <c r="N329" i="2"/>
  <c r="O329" i="2" s="1"/>
  <c r="P329" i="2" s="1"/>
  <c r="O328" i="2"/>
  <c r="P328" i="2" s="1"/>
  <c r="N328" i="2"/>
  <c r="P327" i="2"/>
  <c r="N327" i="2"/>
  <c r="O327" i="2" s="1"/>
  <c r="O326" i="2"/>
  <c r="P326" i="2" s="1"/>
  <c r="N326" i="2"/>
  <c r="N325" i="2"/>
  <c r="O325" i="2" s="1"/>
  <c r="P325" i="2" s="1"/>
  <c r="O324" i="2"/>
  <c r="P324" i="2" s="1"/>
  <c r="N324" i="2"/>
  <c r="N323" i="2"/>
  <c r="O323" i="2" s="1"/>
  <c r="P323" i="2" s="1"/>
  <c r="O322" i="2"/>
  <c r="P322" i="2" s="1"/>
  <c r="N322" i="2"/>
  <c r="N321" i="2"/>
  <c r="O321" i="2" s="1"/>
  <c r="P321" i="2" s="1"/>
  <c r="O320" i="2"/>
  <c r="P320" i="2" s="1"/>
  <c r="N320" i="2"/>
  <c r="P319" i="2"/>
  <c r="N319" i="2"/>
  <c r="O319" i="2" s="1"/>
  <c r="O318" i="2"/>
  <c r="P318" i="2" s="1"/>
  <c r="N318" i="2"/>
  <c r="N317" i="2"/>
  <c r="O317" i="2" s="1"/>
  <c r="P317" i="2" s="1"/>
  <c r="O316" i="2"/>
  <c r="P316" i="2" s="1"/>
  <c r="N316" i="2"/>
  <c r="N315" i="2"/>
  <c r="O315" i="2" s="1"/>
  <c r="P315" i="2" s="1"/>
  <c r="O314" i="2"/>
  <c r="P314" i="2" s="1"/>
  <c r="N314" i="2"/>
  <c r="N313" i="2"/>
  <c r="O313" i="2" s="1"/>
  <c r="P313" i="2" s="1"/>
  <c r="O312" i="2"/>
  <c r="P312" i="2" s="1"/>
  <c r="N312" i="2"/>
  <c r="P311" i="2"/>
  <c r="N311" i="2"/>
  <c r="O311" i="2" s="1"/>
  <c r="O310" i="2"/>
  <c r="P310" i="2" s="1"/>
  <c r="N310" i="2"/>
  <c r="N309" i="2"/>
  <c r="O309" i="2" s="1"/>
  <c r="P309" i="2" s="1"/>
  <c r="O308" i="2"/>
  <c r="P308" i="2" s="1"/>
  <c r="N308" i="2"/>
  <c r="N307" i="2"/>
  <c r="O307" i="2" s="1"/>
  <c r="P307" i="2" s="1"/>
  <c r="O306" i="2"/>
  <c r="P306" i="2" s="1"/>
  <c r="N306" i="2"/>
  <c r="N305" i="2"/>
  <c r="O305" i="2" s="1"/>
  <c r="P305" i="2" s="1"/>
  <c r="O304" i="2"/>
  <c r="P304" i="2" s="1"/>
  <c r="N304" i="2"/>
  <c r="N303" i="2"/>
  <c r="O303" i="2" s="1"/>
  <c r="P303" i="2" s="1"/>
  <c r="O302" i="2"/>
  <c r="P302" i="2" s="1"/>
  <c r="N302" i="2"/>
  <c r="N301" i="2"/>
  <c r="O301" i="2" s="1"/>
  <c r="P301" i="2" s="1"/>
  <c r="O300" i="2"/>
  <c r="P300" i="2" s="1"/>
  <c r="N300" i="2"/>
  <c r="N299" i="2"/>
  <c r="O299" i="2" s="1"/>
  <c r="P299" i="2" s="1"/>
  <c r="O298" i="2"/>
  <c r="P298" i="2" s="1"/>
  <c r="N298" i="2"/>
  <c r="N297" i="2"/>
  <c r="O297" i="2" s="1"/>
  <c r="P297" i="2" s="1"/>
  <c r="O296" i="2"/>
  <c r="P296" i="2" s="1"/>
  <c r="N296" i="2"/>
  <c r="N295" i="2"/>
  <c r="O295" i="2" s="1"/>
  <c r="P295" i="2" s="1"/>
  <c r="O294" i="2"/>
  <c r="P294" i="2" s="1"/>
  <c r="N294" i="2"/>
  <c r="N293" i="2"/>
  <c r="O293" i="2" s="1"/>
  <c r="P293" i="2" s="1"/>
  <c r="P292" i="2"/>
  <c r="O292" i="2"/>
  <c r="N292" i="2"/>
  <c r="P291" i="2"/>
  <c r="O291" i="2"/>
  <c r="N291" i="2"/>
  <c r="N290" i="2"/>
  <c r="O290" i="2" s="1"/>
  <c r="P290" i="2" s="1"/>
  <c r="N289" i="2"/>
  <c r="O289" i="2" s="1"/>
  <c r="P289" i="2" s="1"/>
  <c r="O288" i="2"/>
  <c r="P288" i="2" s="1"/>
  <c r="N288" i="2"/>
  <c r="N287" i="2"/>
  <c r="O287" i="2" s="1"/>
  <c r="P287" i="2" s="1"/>
  <c r="N286" i="2"/>
  <c r="O286" i="2" s="1"/>
  <c r="P286" i="2" s="1"/>
  <c r="N285" i="2"/>
  <c r="O285" i="2" s="1"/>
  <c r="P285" i="2" s="1"/>
  <c r="O284" i="2"/>
  <c r="P284" i="2" s="1"/>
  <c r="N284" i="2"/>
  <c r="N283" i="2"/>
  <c r="O283" i="2" s="1"/>
  <c r="P283" i="2" s="1"/>
  <c r="N282" i="2"/>
  <c r="O282" i="2" s="1"/>
  <c r="P282" i="2" s="1"/>
  <c r="N281" i="2"/>
  <c r="O281" i="2" s="1"/>
  <c r="P281" i="2" s="1"/>
  <c r="O280" i="2"/>
  <c r="P280" i="2" s="1"/>
  <c r="N280" i="2"/>
  <c r="N279" i="2"/>
  <c r="O279" i="2" s="1"/>
  <c r="P279" i="2" s="1"/>
  <c r="N278" i="2"/>
  <c r="O278" i="2" s="1"/>
  <c r="P278" i="2" s="1"/>
  <c r="N277" i="2"/>
  <c r="O277" i="2" s="1"/>
  <c r="P277" i="2" s="1"/>
  <c r="O276" i="2"/>
  <c r="P276" i="2" s="1"/>
  <c r="N276" i="2"/>
  <c r="N275" i="2"/>
  <c r="O275" i="2" s="1"/>
  <c r="P275" i="2" s="1"/>
  <c r="N274" i="2"/>
  <c r="O274" i="2" s="1"/>
  <c r="P274" i="2" s="1"/>
  <c r="N273" i="2"/>
  <c r="O273" i="2" s="1"/>
  <c r="P273" i="2" s="1"/>
  <c r="O272" i="2"/>
  <c r="P272" i="2" s="1"/>
  <c r="N272" i="2"/>
  <c r="N271" i="2"/>
  <c r="O271" i="2" s="1"/>
  <c r="P271" i="2" s="1"/>
  <c r="N270" i="2"/>
  <c r="O270" i="2" s="1"/>
  <c r="P270" i="2" s="1"/>
  <c r="N269" i="2"/>
  <c r="O269" i="2" s="1"/>
  <c r="P269" i="2" s="1"/>
  <c r="O268" i="2"/>
  <c r="P268" i="2" s="1"/>
  <c r="N268" i="2"/>
  <c r="N267" i="2"/>
  <c r="O267" i="2" s="1"/>
  <c r="P267" i="2" s="1"/>
  <c r="N266" i="2"/>
  <c r="O266" i="2" s="1"/>
  <c r="P266" i="2" s="1"/>
  <c r="N265" i="2"/>
  <c r="O265" i="2" s="1"/>
  <c r="P265" i="2" s="1"/>
  <c r="O264" i="2"/>
  <c r="P264" i="2" s="1"/>
  <c r="N264" i="2"/>
  <c r="N263" i="2"/>
  <c r="O263" i="2" s="1"/>
  <c r="P263" i="2" s="1"/>
  <c r="N262" i="2"/>
  <c r="O262" i="2" s="1"/>
  <c r="P262" i="2" s="1"/>
  <c r="N261" i="2"/>
  <c r="O261" i="2" s="1"/>
  <c r="P261" i="2" s="1"/>
  <c r="O260" i="2"/>
  <c r="P260" i="2" s="1"/>
  <c r="N260" i="2"/>
  <c r="N259" i="2"/>
  <c r="O259" i="2" s="1"/>
  <c r="P259" i="2" s="1"/>
  <c r="O258" i="2"/>
  <c r="P258" i="2" s="1"/>
  <c r="N258" i="2"/>
  <c r="N257" i="2"/>
  <c r="O257" i="2" s="1"/>
  <c r="P257" i="2" s="1"/>
  <c r="O256" i="2"/>
  <c r="P256" i="2" s="1"/>
  <c r="N256" i="2"/>
  <c r="N255" i="2"/>
  <c r="O255" i="2" s="1"/>
  <c r="P255" i="2" s="1"/>
  <c r="O254" i="2"/>
  <c r="P254" i="2" s="1"/>
  <c r="N254" i="2"/>
  <c r="N253" i="2"/>
  <c r="O253" i="2" s="1"/>
  <c r="P253" i="2" s="1"/>
  <c r="O252" i="2"/>
  <c r="P252" i="2" s="1"/>
  <c r="N252" i="2"/>
  <c r="N251" i="2"/>
  <c r="O251" i="2" s="1"/>
  <c r="P251" i="2" s="1"/>
  <c r="O250" i="2"/>
  <c r="P250" i="2" s="1"/>
  <c r="N250" i="2"/>
  <c r="N249" i="2"/>
  <c r="O249" i="2" s="1"/>
  <c r="P249" i="2" s="1"/>
  <c r="O248" i="2"/>
  <c r="P248" i="2" s="1"/>
  <c r="N248" i="2"/>
  <c r="N247" i="2"/>
  <c r="O247" i="2" s="1"/>
  <c r="P247" i="2" s="1"/>
  <c r="O246" i="2"/>
  <c r="P246" i="2" s="1"/>
  <c r="N246" i="2"/>
  <c r="N245" i="2"/>
  <c r="O245" i="2" s="1"/>
  <c r="P245" i="2" s="1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243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R69" i="2"/>
  <c r="R68" i="2"/>
  <c r="O68" i="2"/>
  <c r="O67" i="2"/>
  <c r="T30" i="2"/>
  <c r="S30" i="2"/>
  <c r="T26" i="2"/>
  <c r="S26" i="2"/>
  <c r="T25" i="2"/>
  <c r="S25" i="2"/>
  <c r="T24" i="2"/>
  <c r="S24" i="2"/>
  <c r="T23" i="2"/>
  <c r="S23" i="2"/>
  <c r="T22" i="2"/>
  <c r="S22" i="2"/>
  <c r="T19" i="2"/>
  <c r="S19" i="2"/>
  <c r="R19" i="2"/>
  <c r="Q19" i="2"/>
  <c r="R66" i="2"/>
  <c r="R67" i="2" s="1"/>
  <c r="Q43" i="2"/>
  <c r="Q42" i="2"/>
  <c r="Q37" i="2"/>
  <c r="Q36" i="2"/>
  <c r="R30" i="2"/>
  <c r="Q30" i="2"/>
  <c r="Q28" i="2"/>
  <c r="R26" i="2"/>
  <c r="Q26" i="2"/>
  <c r="R25" i="2"/>
  <c r="Q25" i="2"/>
  <c r="R24" i="2"/>
  <c r="Q24" i="2"/>
  <c r="R23" i="2"/>
  <c r="Q23" i="2"/>
  <c r="R22" i="2"/>
  <c r="Q22" i="2"/>
  <c r="Q21" i="2"/>
  <c r="Q20" i="2"/>
  <c r="Q18" i="2"/>
  <c r="L463" i="2"/>
  <c r="K463" i="2"/>
  <c r="J463" i="2"/>
  <c r="L445" i="2"/>
  <c r="K445" i="2"/>
  <c r="J445" i="2"/>
  <c r="L430" i="2"/>
  <c r="K430" i="2"/>
  <c r="J430" i="2"/>
  <c r="L244" i="2"/>
  <c r="K244" i="2"/>
  <c r="J244" i="2"/>
  <c r="L40" i="2"/>
  <c r="L87" i="2"/>
  <c r="L138" i="2"/>
  <c r="K138" i="2"/>
  <c r="O65" i="2"/>
  <c r="P65" i="2" s="1"/>
  <c r="O64" i="2"/>
  <c r="O63" i="2"/>
  <c r="O62" i="2"/>
  <c r="O61" i="2"/>
  <c r="P61" i="2" s="1"/>
  <c r="O60" i="2"/>
  <c r="O59" i="2"/>
  <c r="O58" i="2"/>
  <c r="O57" i="2"/>
  <c r="P57" i="2" s="1"/>
  <c r="O56" i="2"/>
  <c r="O55" i="2"/>
  <c r="O54" i="2"/>
  <c r="O53" i="2"/>
  <c r="P53" i="2" s="1"/>
  <c r="O52" i="2"/>
  <c r="O51" i="2"/>
  <c r="O50" i="2"/>
  <c r="O49" i="2"/>
  <c r="P49" i="2" s="1"/>
  <c r="O48" i="2"/>
  <c r="O47" i="2"/>
  <c r="O46" i="2"/>
  <c r="O45" i="2"/>
  <c r="P45" i="2" s="1"/>
  <c r="O44" i="2"/>
  <c r="O43" i="2"/>
  <c r="O42" i="2"/>
  <c r="O41" i="2"/>
  <c r="P41" i="2" s="1"/>
  <c r="O40" i="2"/>
  <c r="O39" i="2"/>
  <c r="O38" i="2"/>
  <c r="O37" i="2"/>
  <c r="P37" i="2" s="1"/>
  <c r="O36" i="2"/>
  <c r="O35" i="2"/>
  <c r="O34" i="2"/>
  <c r="O33" i="2"/>
  <c r="P33" i="2" s="1"/>
  <c r="O32" i="2"/>
  <c r="O31" i="2"/>
  <c r="O30" i="2"/>
  <c r="O29" i="2"/>
  <c r="P29" i="2" s="1"/>
  <c r="O28" i="2"/>
  <c r="O27" i="2"/>
  <c r="O26" i="2"/>
  <c r="O25" i="2"/>
  <c r="P25" i="2" s="1"/>
  <c r="O24" i="2"/>
  <c r="O23" i="2"/>
  <c r="O22" i="2"/>
  <c r="O21" i="2"/>
  <c r="P21" i="2" s="1"/>
  <c r="O20" i="2"/>
  <c r="O19" i="2"/>
  <c r="O18" i="2"/>
  <c r="O17" i="2"/>
  <c r="P17" i="2" s="1"/>
  <c r="O16" i="2"/>
  <c r="O15" i="2"/>
  <c r="O14" i="2"/>
  <c r="O13" i="2"/>
  <c r="P13" i="2" s="1"/>
  <c r="O12" i="2"/>
  <c r="O11" i="2"/>
  <c r="O10" i="2"/>
  <c r="O9" i="2"/>
  <c r="P9" i="2" s="1"/>
  <c r="O8" i="2"/>
  <c r="O7" i="2"/>
  <c r="O6" i="2"/>
  <c r="O5" i="2"/>
  <c r="P5" i="2" s="1"/>
  <c r="O4" i="2"/>
  <c r="O3" i="2"/>
  <c r="O2" i="2"/>
  <c r="O66" i="2" s="1"/>
  <c r="C483" i="2"/>
  <c r="C484" i="2"/>
  <c r="C485" i="2"/>
  <c r="C462" i="2"/>
  <c r="C457" i="2"/>
  <c r="I520" i="2"/>
  <c r="I521" i="2"/>
  <c r="I510" i="2"/>
  <c r="I462" i="2"/>
  <c r="I414" i="2"/>
  <c r="I398" i="2"/>
  <c r="I366" i="2"/>
  <c r="I334" i="2"/>
  <c r="I318" i="2"/>
  <c r="I307" i="2"/>
  <c r="I295" i="2"/>
  <c r="I286" i="2"/>
  <c r="I243" i="2"/>
  <c r="I222" i="2"/>
  <c r="I211" i="2"/>
  <c r="I199" i="2"/>
  <c r="I174" i="2"/>
  <c r="I169" i="2"/>
  <c r="I160" i="2"/>
  <c r="I153" i="2"/>
  <c r="I149" i="2"/>
  <c r="I148" i="2"/>
  <c r="I137" i="2"/>
  <c r="I126" i="2"/>
  <c r="I116" i="2"/>
  <c r="I112" i="2"/>
  <c r="I101" i="2"/>
  <c r="I100" i="2"/>
  <c r="I89" i="2"/>
  <c r="I84" i="2"/>
  <c r="I78" i="2"/>
  <c r="I68" i="2"/>
  <c r="I64" i="2"/>
  <c r="I53" i="2"/>
  <c r="I52" i="2"/>
  <c r="I41" i="2"/>
  <c r="I30" i="2"/>
  <c r="I16" i="2"/>
  <c r="I14" i="2"/>
  <c r="I5" i="2"/>
  <c r="C520" i="2"/>
  <c r="B520" i="2"/>
  <c r="A520" i="2"/>
  <c r="C517" i="2"/>
  <c r="B517" i="2"/>
  <c r="A517" i="2"/>
  <c r="C514" i="2"/>
  <c r="B514" i="2"/>
  <c r="A514" i="2"/>
  <c r="I514" i="2" s="1"/>
  <c r="C511" i="2"/>
  <c r="B511" i="2"/>
  <c r="A511" i="2"/>
  <c r="I511" i="2" s="1"/>
  <c r="C508" i="2"/>
  <c r="B508" i="2"/>
  <c r="A508" i="2"/>
  <c r="C505" i="2"/>
  <c r="B505" i="2"/>
  <c r="A505" i="2"/>
  <c r="C502" i="2"/>
  <c r="B502" i="2"/>
  <c r="A502" i="2"/>
  <c r="I502" i="2" s="1"/>
  <c r="C499" i="2"/>
  <c r="B499" i="2"/>
  <c r="A499" i="2"/>
  <c r="I499" i="2" s="1"/>
  <c r="C496" i="2"/>
  <c r="B496" i="2"/>
  <c r="A496" i="2"/>
  <c r="C493" i="2"/>
  <c r="B493" i="2"/>
  <c r="A493" i="2"/>
  <c r="C490" i="2"/>
  <c r="B490" i="2"/>
  <c r="A490" i="2"/>
  <c r="I490" i="2" s="1"/>
  <c r="C487" i="2"/>
  <c r="B487" i="2"/>
  <c r="A487" i="2"/>
  <c r="I487" i="2" s="1"/>
  <c r="B484" i="2"/>
  <c r="A484" i="2"/>
  <c r="C481" i="2"/>
  <c r="B481" i="2"/>
  <c r="A481" i="2"/>
  <c r="C478" i="2"/>
  <c r="B478" i="2"/>
  <c r="A478" i="2"/>
  <c r="I478" i="2" s="1"/>
  <c r="C475" i="2"/>
  <c r="B475" i="2"/>
  <c r="A475" i="2"/>
  <c r="I475" i="2" s="1"/>
  <c r="C472" i="2"/>
  <c r="B472" i="2"/>
  <c r="A472" i="2"/>
  <c r="C469" i="2"/>
  <c r="B469" i="2"/>
  <c r="A469" i="2"/>
  <c r="C466" i="2"/>
  <c r="B466" i="2"/>
  <c r="A466" i="2"/>
  <c r="I466" i="2" s="1"/>
  <c r="C463" i="2"/>
  <c r="B463" i="2"/>
  <c r="A463" i="2"/>
  <c r="I463" i="2" s="1"/>
  <c r="C460" i="2"/>
  <c r="B460" i="2"/>
  <c r="A460" i="2"/>
  <c r="B457" i="2"/>
  <c r="A457" i="2"/>
  <c r="C454" i="2"/>
  <c r="B454" i="2"/>
  <c r="A454" i="2"/>
  <c r="I454" i="2" s="1"/>
  <c r="C451" i="2"/>
  <c r="B451" i="2"/>
  <c r="A451" i="2"/>
  <c r="I451" i="2" s="1"/>
  <c r="C448" i="2"/>
  <c r="B448" i="2"/>
  <c r="A448" i="2"/>
  <c r="C445" i="2"/>
  <c r="B445" i="2"/>
  <c r="A445" i="2"/>
  <c r="C442" i="2"/>
  <c r="B442" i="2"/>
  <c r="A442" i="2"/>
  <c r="I442" i="2" s="1"/>
  <c r="C439" i="2"/>
  <c r="B439" i="2"/>
  <c r="A439" i="2"/>
  <c r="I439" i="2" s="1"/>
  <c r="C436" i="2"/>
  <c r="B436" i="2"/>
  <c r="A436" i="2"/>
  <c r="C433" i="2"/>
  <c r="B433" i="2"/>
  <c r="A433" i="2"/>
  <c r="C430" i="2"/>
  <c r="B430" i="2"/>
  <c r="A430" i="2"/>
  <c r="I430" i="2" s="1"/>
  <c r="C427" i="2"/>
  <c r="B427" i="2"/>
  <c r="A427" i="2"/>
  <c r="I427" i="2" s="1"/>
  <c r="C424" i="2"/>
  <c r="B424" i="2"/>
  <c r="A424" i="2"/>
  <c r="C421" i="2"/>
  <c r="B421" i="2"/>
  <c r="A421" i="2"/>
  <c r="C418" i="2"/>
  <c r="B418" i="2"/>
  <c r="A418" i="2"/>
  <c r="I418" i="2" s="1"/>
  <c r="C415" i="2"/>
  <c r="B415" i="2"/>
  <c r="A415" i="2"/>
  <c r="I415" i="2" s="1"/>
  <c r="C412" i="2"/>
  <c r="B412" i="2"/>
  <c r="A412" i="2"/>
  <c r="C409" i="2"/>
  <c r="B409" i="2"/>
  <c r="A409" i="2"/>
  <c r="C406" i="2"/>
  <c r="B406" i="2"/>
  <c r="A406" i="2"/>
  <c r="I406" i="2" s="1"/>
  <c r="C403" i="2"/>
  <c r="B403" i="2"/>
  <c r="A403" i="2"/>
  <c r="I403" i="2" s="1"/>
  <c r="C400" i="2"/>
  <c r="B400" i="2"/>
  <c r="A400" i="2"/>
  <c r="C397" i="2"/>
  <c r="B397" i="2"/>
  <c r="A397" i="2"/>
  <c r="C394" i="2"/>
  <c r="B394" i="2"/>
  <c r="A394" i="2"/>
  <c r="I394" i="2" s="1"/>
  <c r="C391" i="2"/>
  <c r="B391" i="2"/>
  <c r="A391" i="2"/>
  <c r="I391" i="2" s="1"/>
  <c r="C388" i="2"/>
  <c r="B388" i="2"/>
  <c r="A388" i="2"/>
  <c r="C385" i="2"/>
  <c r="B385" i="2"/>
  <c r="A385" i="2"/>
  <c r="C382" i="2"/>
  <c r="B382" i="2"/>
  <c r="A382" i="2"/>
  <c r="I382" i="2" s="1"/>
  <c r="C379" i="2"/>
  <c r="B379" i="2"/>
  <c r="A379" i="2"/>
  <c r="I379" i="2" s="1"/>
  <c r="C376" i="2"/>
  <c r="B376" i="2"/>
  <c r="A376" i="2"/>
  <c r="C373" i="2"/>
  <c r="B373" i="2"/>
  <c r="A373" i="2"/>
  <c r="C370" i="2"/>
  <c r="B370" i="2"/>
  <c r="A370" i="2"/>
  <c r="I370" i="2" s="1"/>
  <c r="C367" i="2"/>
  <c r="B367" i="2"/>
  <c r="A367" i="2"/>
  <c r="I367" i="2" s="1"/>
  <c r="C364" i="2"/>
  <c r="B364" i="2"/>
  <c r="A364" i="2"/>
  <c r="C361" i="2"/>
  <c r="B361" i="2"/>
  <c r="A361" i="2"/>
  <c r="C358" i="2"/>
  <c r="B358" i="2"/>
  <c r="A358" i="2"/>
  <c r="I358" i="2" s="1"/>
  <c r="C355" i="2"/>
  <c r="B355" i="2"/>
  <c r="A355" i="2"/>
  <c r="I355" i="2" s="1"/>
  <c r="C352" i="2"/>
  <c r="B352" i="2"/>
  <c r="A352" i="2"/>
  <c r="C349" i="2"/>
  <c r="B349" i="2"/>
  <c r="A349" i="2"/>
  <c r="C346" i="2"/>
  <c r="B346" i="2"/>
  <c r="A346" i="2"/>
  <c r="I346" i="2" s="1"/>
  <c r="C343" i="2"/>
  <c r="B343" i="2"/>
  <c r="A343" i="2"/>
  <c r="I343" i="2" s="1"/>
  <c r="C340" i="2"/>
  <c r="B340" i="2"/>
  <c r="A340" i="2"/>
  <c r="C337" i="2"/>
  <c r="B337" i="2"/>
  <c r="A337" i="2"/>
  <c r="C334" i="2"/>
  <c r="B334" i="2"/>
  <c r="A334" i="2"/>
  <c r="C331" i="2"/>
  <c r="B331" i="2"/>
  <c r="A331" i="2"/>
  <c r="I331" i="2" s="1"/>
  <c r="C328" i="2"/>
  <c r="B328" i="2"/>
  <c r="A328" i="2"/>
  <c r="C325" i="2"/>
  <c r="B325" i="2"/>
  <c r="A325" i="2"/>
  <c r="C322" i="2"/>
  <c r="B322" i="2"/>
  <c r="A322" i="2"/>
  <c r="I322" i="2" s="1"/>
  <c r="C319" i="2"/>
  <c r="B319" i="2"/>
  <c r="A319" i="2"/>
  <c r="I319" i="2" s="1"/>
  <c r="C316" i="2"/>
  <c r="B316" i="2"/>
  <c r="A316" i="2"/>
  <c r="C313" i="2"/>
  <c r="B313" i="2"/>
  <c r="A313" i="2"/>
  <c r="C310" i="2"/>
  <c r="B310" i="2"/>
  <c r="A310" i="2"/>
  <c r="I310" i="2" s="1"/>
  <c r="C307" i="2"/>
  <c r="B307" i="2"/>
  <c r="A307" i="2"/>
  <c r="C304" i="2"/>
  <c r="B304" i="2"/>
  <c r="A304" i="2"/>
  <c r="C301" i="2"/>
  <c r="B301" i="2"/>
  <c r="A301" i="2"/>
  <c r="C298" i="2"/>
  <c r="B298" i="2"/>
  <c r="A298" i="2"/>
  <c r="I298" i="2" s="1"/>
  <c r="C295" i="2"/>
  <c r="B295" i="2"/>
  <c r="A295" i="2"/>
  <c r="C292" i="2"/>
  <c r="B292" i="2"/>
  <c r="A292" i="2"/>
  <c r="C289" i="2"/>
  <c r="B289" i="2"/>
  <c r="A289" i="2"/>
  <c r="C286" i="2"/>
  <c r="B286" i="2"/>
  <c r="A286" i="2"/>
  <c r="C283" i="2"/>
  <c r="B283" i="2"/>
  <c r="A283" i="2"/>
  <c r="I283" i="2" s="1"/>
  <c r="C280" i="2"/>
  <c r="B280" i="2"/>
  <c r="A280" i="2"/>
  <c r="C277" i="2"/>
  <c r="B277" i="2"/>
  <c r="A277" i="2"/>
  <c r="C274" i="2"/>
  <c r="B274" i="2"/>
  <c r="A274" i="2"/>
  <c r="I274" i="2" s="1"/>
  <c r="C271" i="2"/>
  <c r="B271" i="2"/>
  <c r="A271" i="2"/>
  <c r="I271" i="2" s="1"/>
  <c r="C268" i="2"/>
  <c r="B268" i="2"/>
  <c r="A268" i="2"/>
  <c r="C265" i="2"/>
  <c r="B265" i="2"/>
  <c r="A265" i="2"/>
  <c r="C262" i="2"/>
  <c r="B262" i="2"/>
  <c r="A262" i="2"/>
  <c r="I262" i="2" s="1"/>
  <c r="C259" i="2"/>
  <c r="B259" i="2"/>
  <c r="A259" i="2"/>
  <c r="I259" i="2" s="1"/>
  <c r="C256" i="2"/>
  <c r="B256" i="2"/>
  <c r="A256" i="2"/>
  <c r="C253" i="2"/>
  <c r="B253" i="2"/>
  <c r="A253" i="2"/>
  <c r="C250" i="2"/>
  <c r="B250" i="2"/>
  <c r="A250" i="2"/>
  <c r="I250" i="2" s="1"/>
  <c r="C247" i="2"/>
  <c r="B247" i="2"/>
  <c r="A247" i="2"/>
  <c r="I247" i="2" s="1"/>
  <c r="C244" i="2"/>
  <c r="B244" i="2"/>
  <c r="A244" i="2"/>
  <c r="C241" i="2"/>
  <c r="B241" i="2"/>
  <c r="A241" i="2"/>
  <c r="C238" i="2"/>
  <c r="B238" i="2"/>
  <c r="A238" i="2"/>
  <c r="I238" i="2" s="1"/>
  <c r="C235" i="2"/>
  <c r="B235" i="2"/>
  <c r="A235" i="2"/>
  <c r="I235" i="2" s="1"/>
  <c r="C232" i="2"/>
  <c r="B232" i="2"/>
  <c r="A232" i="2"/>
  <c r="C229" i="2"/>
  <c r="B229" i="2"/>
  <c r="A229" i="2"/>
  <c r="C226" i="2"/>
  <c r="B226" i="2"/>
  <c r="A226" i="2"/>
  <c r="I226" i="2" s="1"/>
  <c r="C223" i="2"/>
  <c r="B223" i="2"/>
  <c r="A223" i="2"/>
  <c r="I223" i="2" s="1"/>
  <c r="C220" i="2"/>
  <c r="B220" i="2"/>
  <c r="A220" i="2"/>
  <c r="C217" i="2"/>
  <c r="B217" i="2"/>
  <c r="A217" i="2"/>
  <c r="C214" i="2"/>
  <c r="B214" i="2"/>
  <c r="A214" i="2"/>
  <c r="I214" i="2" s="1"/>
  <c r="C211" i="2"/>
  <c r="B211" i="2"/>
  <c r="A211" i="2"/>
  <c r="C208" i="2"/>
  <c r="B208" i="2"/>
  <c r="A208" i="2"/>
  <c r="C205" i="2"/>
  <c r="B205" i="2"/>
  <c r="A205" i="2"/>
  <c r="C202" i="2"/>
  <c r="B202" i="2"/>
  <c r="A202" i="2"/>
  <c r="I202" i="2" s="1"/>
  <c r="C199" i="2"/>
  <c r="B199" i="2"/>
  <c r="A199" i="2"/>
  <c r="C196" i="2"/>
  <c r="B196" i="2"/>
  <c r="A196" i="2"/>
  <c r="C193" i="2"/>
  <c r="B193" i="2"/>
  <c r="A193" i="2"/>
  <c r="C190" i="2"/>
  <c r="B190" i="2"/>
  <c r="A190" i="2"/>
  <c r="I190" i="2" s="1"/>
  <c r="C187" i="2"/>
  <c r="B187" i="2"/>
  <c r="A187" i="2"/>
  <c r="I187" i="2" s="1"/>
  <c r="C184" i="2"/>
  <c r="B184" i="2"/>
  <c r="A184" i="2"/>
  <c r="C181" i="2"/>
  <c r="B181" i="2"/>
  <c r="A181" i="2"/>
  <c r="C178" i="2"/>
  <c r="B178" i="2"/>
  <c r="A178" i="2"/>
  <c r="I178" i="2" s="1"/>
  <c r="C175" i="2"/>
  <c r="B175" i="2"/>
  <c r="A175" i="2"/>
  <c r="I175" i="2" s="1"/>
  <c r="C172" i="2"/>
  <c r="B172" i="2"/>
  <c r="A172" i="2"/>
  <c r="I172" i="2" s="1"/>
  <c r="C169" i="2"/>
  <c r="B169" i="2"/>
  <c r="A169" i="2"/>
  <c r="C166" i="2"/>
  <c r="B166" i="2"/>
  <c r="A166" i="2"/>
  <c r="I166" i="2" s="1"/>
  <c r="C163" i="2"/>
  <c r="B163" i="2"/>
  <c r="A163" i="2"/>
  <c r="I163" i="2" s="1"/>
  <c r="C160" i="2"/>
  <c r="B160" i="2"/>
  <c r="A160" i="2"/>
  <c r="C157" i="2"/>
  <c r="B157" i="2"/>
  <c r="A157" i="2"/>
  <c r="I157" i="2" s="1"/>
  <c r="C154" i="2"/>
  <c r="B154" i="2"/>
  <c r="A154" i="2"/>
  <c r="I154" i="2" s="1"/>
  <c r="C151" i="2"/>
  <c r="B151" i="2"/>
  <c r="A151" i="2"/>
  <c r="I151" i="2" s="1"/>
  <c r="C148" i="2"/>
  <c r="B148" i="2"/>
  <c r="A148" i="2"/>
  <c r="C145" i="2"/>
  <c r="B145" i="2"/>
  <c r="A145" i="2"/>
  <c r="I145" i="2" s="1"/>
  <c r="C142" i="2"/>
  <c r="B142" i="2"/>
  <c r="A142" i="2"/>
  <c r="I142" i="2" s="1"/>
  <c r="C139" i="2"/>
  <c r="B139" i="2"/>
  <c r="A139" i="2"/>
  <c r="I139" i="2" s="1"/>
  <c r="C136" i="2"/>
  <c r="B136" i="2"/>
  <c r="A136" i="2"/>
  <c r="I136" i="2" s="1"/>
  <c r="C133" i="2"/>
  <c r="B133" i="2"/>
  <c r="A133" i="2"/>
  <c r="C130" i="2"/>
  <c r="B130" i="2"/>
  <c r="A130" i="2"/>
  <c r="I130" i="2" s="1"/>
  <c r="C127" i="2"/>
  <c r="B127" i="2"/>
  <c r="A127" i="2"/>
  <c r="I127" i="2" s="1"/>
  <c r="C124" i="2"/>
  <c r="B124" i="2"/>
  <c r="A124" i="2"/>
  <c r="I124" i="2" s="1"/>
  <c r="C121" i="2"/>
  <c r="B121" i="2"/>
  <c r="A121" i="2"/>
  <c r="C118" i="2"/>
  <c r="B118" i="2"/>
  <c r="A118" i="2"/>
  <c r="I118" i="2" s="1"/>
  <c r="C115" i="2"/>
  <c r="B115" i="2"/>
  <c r="A115" i="2"/>
  <c r="I115" i="2" s="1"/>
  <c r="C112" i="2"/>
  <c r="B112" i="2"/>
  <c r="A112" i="2"/>
  <c r="C109" i="2"/>
  <c r="B109" i="2"/>
  <c r="A109" i="2"/>
  <c r="I109" i="2" s="1"/>
  <c r="C106" i="2"/>
  <c r="B106" i="2"/>
  <c r="A106" i="2"/>
  <c r="I106" i="2" s="1"/>
  <c r="C103" i="2"/>
  <c r="B103" i="2"/>
  <c r="A103" i="2"/>
  <c r="I103" i="2" s="1"/>
  <c r="C100" i="2"/>
  <c r="B100" i="2"/>
  <c r="A100" i="2"/>
  <c r="C97" i="2"/>
  <c r="B97" i="2"/>
  <c r="A97" i="2"/>
  <c r="I97" i="2" s="1"/>
  <c r="C94" i="2"/>
  <c r="B94" i="2"/>
  <c r="A94" i="2"/>
  <c r="I94" i="2" s="1"/>
  <c r="C91" i="2"/>
  <c r="B91" i="2"/>
  <c r="A91" i="2"/>
  <c r="I91" i="2" s="1"/>
  <c r="C88" i="2"/>
  <c r="B88" i="2"/>
  <c r="A88" i="2"/>
  <c r="I88" i="2" s="1"/>
  <c r="C85" i="2"/>
  <c r="B85" i="2"/>
  <c r="A85" i="2"/>
  <c r="C82" i="2"/>
  <c r="B82" i="2"/>
  <c r="A82" i="2"/>
  <c r="I82" i="2" s="1"/>
  <c r="C79" i="2"/>
  <c r="B79" i="2"/>
  <c r="A79" i="2"/>
  <c r="I79" i="2" s="1"/>
  <c r="C76" i="2"/>
  <c r="B76" i="2"/>
  <c r="A76" i="2"/>
  <c r="I76" i="2" s="1"/>
  <c r="C73" i="2"/>
  <c r="B73" i="2"/>
  <c r="A73" i="2"/>
  <c r="C70" i="2"/>
  <c r="B70" i="2"/>
  <c r="A70" i="2"/>
  <c r="I70" i="2" s="1"/>
  <c r="C67" i="2"/>
  <c r="B67" i="2"/>
  <c r="A67" i="2"/>
  <c r="I67" i="2" s="1"/>
  <c r="C64" i="2"/>
  <c r="B64" i="2"/>
  <c r="A64" i="2"/>
  <c r="C61" i="2"/>
  <c r="B61" i="2"/>
  <c r="A61" i="2"/>
  <c r="I61" i="2" s="1"/>
  <c r="C58" i="2"/>
  <c r="B58" i="2"/>
  <c r="A58" i="2"/>
  <c r="I58" i="2" s="1"/>
  <c r="C55" i="2"/>
  <c r="B55" i="2"/>
  <c r="A55" i="2"/>
  <c r="I55" i="2" s="1"/>
  <c r="C52" i="2"/>
  <c r="B52" i="2"/>
  <c r="A52" i="2"/>
  <c r="C49" i="2"/>
  <c r="B49" i="2"/>
  <c r="A49" i="2"/>
  <c r="I49" i="2" s="1"/>
  <c r="C46" i="2"/>
  <c r="B46" i="2"/>
  <c r="A46" i="2"/>
  <c r="I46" i="2" s="1"/>
  <c r="C43" i="2"/>
  <c r="B43" i="2"/>
  <c r="A43" i="2"/>
  <c r="I43" i="2" s="1"/>
  <c r="C40" i="2"/>
  <c r="B40" i="2"/>
  <c r="A40" i="2"/>
  <c r="I40" i="2" s="1"/>
  <c r="C37" i="2"/>
  <c r="B37" i="2"/>
  <c r="A37" i="2"/>
  <c r="C34" i="2"/>
  <c r="B34" i="2"/>
  <c r="A34" i="2"/>
  <c r="I34" i="2" s="1"/>
  <c r="C31" i="2"/>
  <c r="B31" i="2"/>
  <c r="A31" i="2"/>
  <c r="I31" i="2" s="1"/>
  <c r="C28" i="2"/>
  <c r="B28" i="2"/>
  <c r="A28" i="2"/>
  <c r="I28" i="2" s="1"/>
  <c r="C25" i="2"/>
  <c r="B25" i="2"/>
  <c r="A25" i="2"/>
  <c r="C22" i="2"/>
  <c r="B22" i="2"/>
  <c r="A22" i="2"/>
  <c r="I22" i="2" s="1"/>
  <c r="C19" i="2"/>
  <c r="B19" i="2"/>
  <c r="A19" i="2"/>
  <c r="I19" i="2" s="1"/>
  <c r="C16" i="2"/>
  <c r="B16" i="2"/>
  <c r="A16" i="2"/>
  <c r="C13" i="2"/>
  <c r="B13" i="2"/>
  <c r="A13" i="2"/>
  <c r="I13" i="2" s="1"/>
  <c r="C10" i="2"/>
  <c r="B10" i="2"/>
  <c r="A10" i="2"/>
  <c r="I10" i="2" s="1"/>
  <c r="C7" i="2"/>
  <c r="B7" i="2"/>
  <c r="A7" i="2"/>
  <c r="I7" i="2" s="1"/>
  <c r="C4" i="2"/>
  <c r="B4" i="2"/>
  <c r="A4" i="2"/>
  <c r="I4" i="2" s="1"/>
  <c r="C519" i="2"/>
  <c r="B519" i="2"/>
  <c r="A519" i="2"/>
  <c r="C516" i="2"/>
  <c r="B516" i="2"/>
  <c r="A516" i="2"/>
  <c r="I516" i="2" s="1"/>
  <c r="C513" i="2"/>
  <c r="B513" i="2"/>
  <c r="A513" i="2"/>
  <c r="C510" i="2"/>
  <c r="B510" i="2"/>
  <c r="A510" i="2"/>
  <c r="C507" i="2"/>
  <c r="B507" i="2"/>
  <c r="A507" i="2"/>
  <c r="I507" i="2" s="1"/>
  <c r="C504" i="2"/>
  <c r="B504" i="2"/>
  <c r="A504" i="2"/>
  <c r="I504" i="2" s="1"/>
  <c r="C501" i="2"/>
  <c r="B501" i="2"/>
  <c r="A501" i="2"/>
  <c r="C498" i="2"/>
  <c r="B498" i="2"/>
  <c r="A498" i="2"/>
  <c r="C495" i="2"/>
  <c r="B495" i="2"/>
  <c r="A495" i="2"/>
  <c r="C492" i="2"/>
  <c r="B492" i="2"/>
  <c r="A492" i="2"/>
  <c r="I492" i="2" s="1"/>
  <c r="C489" i="2"/>
  <c r="B489" i="2"/>
  <c r="A489" i="2"/>
  <c r="C486" i="2"/>
  <c r="B486" i="2"/>
  <c r="A486" i="2"/>
  <c r="I486" i="2" s="1"/>
  <c r="B483" i="2"/>
  <c r="A483" i="2"/>
  <c r="C480" i="2"/>
  <c r="B480" i="2"/>
  <c r="A480" i="2"/>
  <c r="I480" i="2" s="1"/>
  <c r="C477" i="2"/>
  <c r="B477" i="2"/>
  <c r="A477" i="2"/>
  <c r="C474" i="2"/>
  <c r="B474" i="2"/>
  <c r="A474" i="2"/>
  <c r="C471" i="2"/>
  <c r="B471" i="2"/>
  <c r="A471" i="2"/>
  <c r="C468" i="2"/>
  <c r="B468" i="2"/>
  <c r="A468" i="2"/>
  <c r="I468" i="2" s="1"/>
  <c r="C465" i="2"/>
  <c r="B465" i="2"/>
  <c r="A465" i="2"/>
  <c r="B462" i="2"/>
  <c r="A462" i="2"/>
  <c r="C459" i="2"/>
  <c r="B459" i="2"/>
  <c r="A459" i="2"/>
  <c r="I459" i="2" s="1"/>
  <c r="C456" i="2"/>
  <c r="B456" i="2"/>
  <c r="A456" i="2"/>
  <c r="I456" i="2" s="1"/>
  <c r="C453" i="2"/>
  <c r="B453" i="2"/>
  <c r="A453" i="2"/>
  <c r="C450" i="2"/>
  <c r="B450" i="2"/>
  <c r="A450" i="2"/>
  <c r="C447" i="2"/>
  <c r="B447" i="2"/>
  <c r="A447" i="2"/>
  <c r="C444" i="2"/>
  <c r="B444" i="2"/>
  <c r="A444" i="2"/>
  <c r="I444" i="2" s="1"/>
  <c r="C441" i="2"/>
  <c r="B441" i="2"/>
  <c r="A441" i="2"/>
  <c r="C438" i="2"/>
  <c r="B438" i="2"/>
  <c r="A438" i="2"/>
  <c r="I438" i="2" s="1"/>
  <c r="C435" i="2"/>
  <c r="B435" i="2"/>
  <c r="A435" i="2"/>
  <c r="C432" i="2"/>
  <c r="B432" i="2"/>
  <c r="A432" i="2"/>
  <c r="I432" i="2" s="1"/>
  <c r="C429" i="2"/>
  <c r="B429" i="2"/>
  <c r="A429" i="2"/>
  <c r="C426" i="2"/>
  <c r="B426" i="2"/>
  <c r="A426" i="2"/>
  <c r="C423" i="2"/>
  <c r="B423" i="2"/>
  <c r="A423" i="2"/>
  <c r="C420" i="2"/>
  <c r="B420" i="2"/>
  <c r="A420" i="2"/>
  <c r="I420" i="2" s="1"/>
  <c r="C417" i="2"/>
  <c r="B417" i="2"/>
  <c r="A417" i="2"/>
  <c r="C414" i="2"/>
  <c r="B414" i="2"/>
  <c r="A414" i="2"/>
  <c r="C411" i="2"/>
  <c r="B411" i="2"/>
  <c r="A411" i="2"/>
  <c r="I411" i="2" s="1"/>
  <c r="C408" i="2"/>
  <c r="B408" i="2"/>
  <c r="A408" i="2"/>
  <c r="I408" i="2" s="1"/>
  <c r="C405" i="2"/>
  <c r="B405" i="2"/>
  <c r="A405" i="2"/>
  <c r="C402" i="2"/>
  <c r="B402" i="2"/>
  <c r="A402" i="2"/>
  <c r="C399" i="2"/>
  <c r="B399" i="2"/>
  <c r="A399" i="2"/>
  <c r="C396" i="2"/>
  <c r="B396" i="2"/>
  <c r="A396" i="2"/>
  <c r="I396" i="2" s="1"/>
  <c r="C393" i="2"/>
  <c r="B393" i="2"/>
  <c r="A393" i="2"/>
  <c r="C390" i="2"/>
  <c r="B390" i="2"/>
  <c r="A390" i="2"/>
  <c r="I390" i="2" s="1"/>
  <c r="C387" i="2"/>
  <c r="B387" i="2"/>
  <c r="A387" i="2"/>
  <c r="C384" i="2"/>
  <c r="B384" i="2"/>
  <c r="A384" i="2"/>
  <c r="I384" i="2" s="1"/>
  <c r="C381" i="2"/>
  <c r="B381" i="2"/>
  <c r="A381" i="2"/>
  <c r="C378" i="2"/>
  <c r="B378" i="2"/>
  <c r="A378" i="2"/>
  <c r="C375" i="2"/>
  <c r="B375" i="2"/>
  <c r="A375" i="2"/>
  <c r="C372" i="2"/>
  <c r="B372" i="2"/>
  <c r="A372" i="2"/>
  <c r="I372" i="2" s="1"/>
  <c r="C369" i="2"/>
  <c r="B369" i="2"/>
  <c r="A369" i="2"/>
  <c r="C366" i="2"/>
  <c r="B366" i="2"/>
  <c r="A366" i="2"/>
  <c r="C363" i="2"/>
  <c r="B363" i="2"/>
  <c r="A363" i="2"/>
  <c r="I363" i="2" s="1"/>
  <c r="C360" i="2"/>
  <c r="B360" i="2"/>
  <c r="A360" i="2"/>
  <c r="I360" i="2" s="1"/>
  <c r="C357" i="2"/>
  <c r="B357" i="2"/>
  <c r="A357" i="2"/>
  <c r="C354" i="2"/>
  <c r="B354" i="2"/>
  <c r="A354" i="2"/>
  <c r="C351" i="2"/>
  <c r="B351" i="2"/>
  <c r="A351" i="2"/>
  <c r="C348" i="2"/>
  <c r="B348" i="2"/>
  <c r="A348" i="2"/>
  <c r="I348" i="2" s="1"/>
  <c r="C345" i="2"/>
  <c r="B345" i="2"/>
  <c r="A345" i="2"/>
  <c r="C342" i="2"/>
  <c r="B342" i="2"/>
  <c r="A342" i="2"/>
  <c r="I342" i="2" s="1"/>
  <c r="C339" i="2"/>
  <c r="B339" i="2"/>
  <c r="A339" i="2"/>
  <c r="C336" i="2"/>
  <c r="B336" i="2"/>
  <c r="A336" i="2"/>
  <c r="I336" i="2" s="1"/>
  <c r="C333" i="2"/>
  <c r="B333" i="2"/>
  <c r="A333" i="2"/>
  <c r="C330" i="2"/>
  <c r="B330" i="2"/>
  <c r="A330" i="2"/>
  <c r="C327" i="2"/>
  <c r="B327" i="2"/>
  <c r="A327" i="2"/>
  <c r="C324" i="2"/>
  <c r="B324" i="2"/>
  <c r="A324" i="2"/>
  <c r="I324" i="2" s="1"/>
  <c r="C321" i="2"/>
  <c r="B321" i="2"/>
  <c r="A321" i="2"/>
  <c r="C318" i="2"/>
  <c r="B318" i="2"/>
  <c r="A318" i="2"/>
  <c r="C315" i="2"/>
  <c r="B315" i="2"/>
  <c r="A315" i="2"/>
  <c r="I315" i="2" s="1"/>
  <c r="C312" i="2"/>
  <c r="B312" i="2"/>
  <c r="A312" i="2"/>
  <c r="I312" i="2" s="1"/>
  <c r="C309" i="2"/>
  <c r="B309" i="2"/>
  <c r="A309" i="2"/>
  <c r="C306" i="2"/>
  <c r="B306" i="2"/>
  <c r="A306" i="2"/>
  <c r="C303" i="2"/>
  <c r="B303" i="2"/>
  <c r="A303" i="2"/>
  <c r="I303" i="2" s="1"/>
  <c r="C300" i="2"/>
  <c r="B300" i="2"/>
  <c r="A300" i="2"/>
  <c r="I300" i="2" s="1"/>
  <c r="C297" i="2"/>
  <c r="B297" i="2"/>
  <c r="A297" i="2"/>
  <c r="C294" i="2"/>
  <c r="B294" i="2"/>
  <c r="A294" i="2"/>
  <c r="I294" i="2" s="1"/>
  <c r="C291" i="2"/>
  <c r="B291" i="2"/>
  <c r="A291" i="2"/>
  <c r="I291" i="2" s="1"/>
  <c r="C288" i="2"/>
  <c r="B288" i="2"/>
  <c r="A288" i="2"/>
  <c r="I288" i="2" s="1"/>
  <c r="C285" i="2"/>
  <c r="B285" i="2"/>
  <c r="A285" i="2"/>
  <c r="C282" i="2"/>
  <c r="B282" i="2"/>
  <c r="A282" i="2"/>
  <c r="C279" i="2"/>
  <c r="B279" i="2"/>
  <c r="A279" i="2"/>
  <c r="I279" i="2" s="1"/>
  <c r="C276" i="2"/>
  <c r="B276" i="2"/>
  <c r="A276" i="2"/>
  <c r="I276" i="2" s="1"/>
  <c r="C273" i="2"/>
  <c r="B273" i="2"/>
  <c r="A273" i="2"/>
  <c r="C270" i="2"/>
  <c r="B270" i="2"/>
  <c r="A270" i="2"/>
  <c r="I270" i="2" s="1"/>
  <c r="C267" i="2"/>
  <c r="B267" i="2"/>
  <c r="A267" i="2"/>
  <c r="C264" i="2"/>
  <c r="B264" i="2"/>
  <c r="A264" i="2"/>
  <c r="I264" i="2" s="1"/>
  <c r="C261" i="2"/>
  <c r="B261" i="2"/>
  <c r="A261" i="2"/>
  <c r="C258" i="2"/>
  <c r="B258" i="2"/>
  <c r="A258" i="2"/>
  <c r="C255" i="2"/>
  <c r="B255" i="2"/>
  <c r="A255" i="2"/>
  <c r="C252" i="2"/>
  <c r="B252" i="2"/>
  <c r="A252" i="2"/>
  <c r="I252" i="2" s="1"/>
  <c r="C249" i="2"/>
  <c r="B249" i="2"/>
  <c r="A249" i="2"/>
  <c r="C246" i="2"/>
  <c r="B246" i="2"/>
  <c r="A246" i="2"/>
  <c r="C243" i="2"/>
  <c r="B243" i="2"/>
  <c r="A243" i="2"/>
  <c r="C240" i="2"/>
  <c r="B240" i="2"/>
  <c r="A240" i="2"/>
  <c r="I240" i="2" s="1"/>
  <c r="C237" i="2"/>
  <c r="B237" i="2"/>
  <c r="A237" i="2"/>
  <c r="C234" i="2"/>
  <c r="B234" i="2"/>
  <c r="A234" i="2"/>
  <c r="C231" i="2"/>
  <c r="B231" i="2"/>
  <c r="A231" i="2"/>
  <c r="C228" i="2"/>
  <c r="B228" i="2"/>
  <c r="A228" i="2"/>
  <c r="I228" i="2" s="1"/>
  <c r="C225" i="2"/>
  <c r="B225" i="2"/>
  <c r="A225" i="2"/>
  <c r="C222" i="2"/>
  <c r="B222" i="2"/>
  <c r="A222" i="2"/>
  <c r="C219" i="2"/>
  <c r="B219" i="2"/>
  <c r="A219" i="2"/>
  <c r="I219" i="2" s="1"/>
  <c r="C216" i="2"/>
  <c r="B216" i="2"/>
  <c r="A216" i="2"/>
  <c r="I216" i="2" s="1"/>
  <c r="C213" i="2"/>
  <c r="B213" i="2"/>
  <c r="A213" i="2"/>
  <c r="C210" i="2"/>
  <c r="B210" i="2"/>
  <c r="A210" i="2"/>
  <c r="C207" i="2"/>
  <c r="B207" i="2"/>
  <c r="A207" i="2"/>
  <c r="I207" i="2" s="1"/>
  <c r="C204" i="2"/>
  <c r="B204" i="2"/>
  <c r="A204" i="2"/>
  <c r="I204" i="2" s="1"/>
  <c r="C201" i="2"/>
  <c r="B201" i="2"/>
  <c r="A201" i="2"/>
  <c r="C198" i="2"/>
  <c r="B198" i="2"/>
  <c r="A198" i="2"/>
  <c r="I198" i="2" s="1"/>
  <c r="C195" i="2"/>
  <c r="B195" i="2"/>
  <c r="A195" i="2"/>
  <c r="I195" i="2" s="1"/>
  <c r="C192" i="2"/>
  <c r="B192" i="2"/>
  <c r="A192" i="2"/>
  <c r="I192" i="2" s="1"/>
  <c r="C189" i="2"/>
  <c r="B189" i="2"/>
  <c r="A189" i="2"/>
  <c r="C186" i="2"/>
  <c r="B186" i="2"/>
  <c r="A186" i="2"/>
  <c r="C183" i="2"/>
  <c r="B183" i="2"/>
  <c r="A183" i="2"/>
  <c r="I183" i="2" s="1"/>
  <c r="C180" i="2"/>
  <c r="B180" i="2"/>
  <c r="A180" i="2"/>
  <c r="I180" i="2" s="1"/>
  <c r="C177" i="2"/>
  <c r="B177" i="2"/>
  <c r="A177" i="2"/>
  <c r="C174" i="2"/>
  <c r="B174" i="2"/>
  <c r="A174" i="2"/>
  <c r="C171" i="2"/>
  <c r="B171" i="2"/>
  <c r="A171" i="2"/>
  <c r="C168" i="2"/>
  <c r="B168" i="2"/>
  <c r="A168" i="2"/>
  <c r="I168" i="2" s="1"/>
  <c r="C165" i="2"/>
  <c r="B165" i="2"/>
  <c r="A165" i="2"/>
  <c r="C162" i="2"/>
  <c r="B162" i="2"/>
  <c r="A162" i="2"/>
  <c r="I162" i="2" s="1"/>
  <c r="C159" i="2"/>
  <c r="B159" i="2"/>
  <c r="A159" i="2"/>
  <c r="C156" i="2"/>
  <c r="B156" i="2"/>
  <c r="A156" i="2"/>
  <c r="I156" i="2" s="1"/>
  <c r="C153" i="2"/>
  <c r="B153" i="2"/>
  <c r="A153" i="2"/>
  <c r="C150" i="2"/>
  <c r="B150" i="2"/>
  <c r="A150" i="2"/>
  <c r="I150" i="2" s="1"/>
  <c r="C147" i="2"/>
  <c r="B147" i="2"/>
  <c r="A147" i="2"/>
  <c r="C144" i="2"/>
  <c r="B144" i="2"/>
  <c r="A144" i="2"/>
  <c r="I144" i="2" s="1"/>
  <c r="C141" i="2"/>
  <c r="B141" i="2"/>
  <c r="A141" i="2"/>
  <c r="C138" i="2"/>
  <c r="B138" i="2"/>
  <c r="A138" i="2"/>
  <c r="C135" i="2"/>
  <c r="B135" i="2"/>
  <c r="A135" i="2"/>
  <c r="C132" i="2"/>
  <c r="B132" i="2"/>
  <c r="A132" i="2"/>
  <c r="I132" i="2" s="1"/>
  <c r="C129" i="2"/>
  <c r="B129" i="2"/>
  <c r="A129" i="2"/>
  <c r="C126" i="2"/>
  <c r="B126" i="2"/>
  <c r="A126" i="2"/>
  <c r="C123" i="2"/>
  <c r="B123" i="2"/>
  <c r="A123" i="2"/>
  <c r="C120" i="2"/>
  <c r="B120" i="2"/>
  <c r="A120" i="2"/>
  <c r="I120" i="2" s="1"/>
  <c r="C117" i="2"/>
  <c r="B117" i="2"/>
  <c r="A117" i="2"/>
  <c r="C114" i="2"/>
  <c r="B114" i="2"/>
  <c r="A114" i="2"/>
  <c r="I114" i="2" s="1"/>
  <c r="C111" i="2"/>
  <c r="B111" i="2"/>
  <c r="A111" i="2"/>
  <c r="C108" i="2"/>
  <c r="B108" i="2"/>
  <c r="A108" i="2"/>
  <c r="I108" i="2" s="1"/>
  <c r="C105" i="2"/>
  <c r="B105" i="2"/>
  <c r="A105" i="2"/>
  <c r="C102" i="2"/>
  <c r="B102" i="2"/>
  <c r="A102" i="2"/>
  <c r="I102" i="2" s="1"/>
  <c r="C99" i="2"/>
  <c r="B99" i="2"/>
  <c r="A99" i="2"/>
  <c r="C96" i="2"/>
  <c r="B96" i="2"/>
  <c r="A96" i="2"/>
  <c r="I96" i="2" s="1"/>
  <c r="C93" i="2"/>
  <c r="B93" i="2"/>
  <c r="A93" i="2"/>
  <c r="C90" i="2"/>
  <c r="B90" i="2"/>
  <c r="A90" i="2"/>
  <c r="C87" i="2"/>
  <c r="B87" i="2"/>
  <c r="A87" i="2"/>
  <c r="C84" i="2"/>
  <c r="B84" i="2"/>
  <c r="A84" i="2"/>
  <c r="C81" i="2"/>
  <c r="B81" i="2"/>
  <c r="A81" i="2"/>
  <c r="C78" i="2"/>
  <c r="B78" i="2"/>
  <c r="A78" i="2"/>
  <c r="C75" i="2"/>
  <c r="B75" i="2"/>
  <c r="A75" i="2"/>
  <c r="C72" i="2"/>
  <c r="B72" i="2"/>
  <c r="A72" i="2"/>
  <c r="I72" i="2" s="1"/>
  <c r="C69" i="2"/>
  <c r="B69" i="2"/>
  <c r="A69" i="2"/>
  <c r="C66" i="2"/>
  <c r="B66" i="2"/>
  <c r="A66" i="2"/>
  <c r="I66" i="2" s="1"/>
  <c r="C63" i="2"/>
  <c r="B63" i="2"/>
  <c r="A63" i="2"/>
  <c r="C60" i="2"/>
  <c r="B60" i="2"/>
  <c r="A60" i="2"/>
  <c r="I60" i="2" s="1"/>
  <c r="C57" i="2"/>
  <c r="B57" i="2"/>
  <c r="A57" i="2"/>
  <c r="I57" i="2" s="1"/>
  <c r="C54" i="2"/>
  <c r="B54" i="2"/>
  <c r="A54" i="2"/>
  <c r="I54" i="2" s="1"/>
  <c r="C51" i="2"/>
  <c r="B51" i="2"/>
  <c r="A51" i="2"/>
  <c r="C48" i="2"/>
  <c r="B48" i="2"/>
  <c r="A48" i="2"/>
  <c r="I48" i="2" s="1"/>
  <c r="C45" i="2"/>
  <c r="B45" i="2"/>
  <c r="A45" i="2"/>
  <c r="C42" i="2"/>
  <c r="B42" i="2"/>
  <c r="A42" i="2"/>
  <c r="C39" i="2"/>
  <c r="B39" i="2"/>
  <c r="A39" i="2"/>
  <c r="C36" i="2"/>
  <c r="B36" i="2"/>
  <c r="A36" i="2"/>
  <c r="I36" i="2" s="1"/>
  <c r="C33" i="2"/>
  <c r="B33" i="2"/>
  <c r="A33" i="2"/>
  <c r="C30" i="2"/>
  <c r="B30" i="2"/>
  <c r="A30" i="2"/>
  <c r="C27" i="2"/>
  <c r="B27" i="2"/>
  <c r="A27" i="2"/>
  <c r="C24" i="2"/>
  <c r="B24" i="2"/>
  <c r="A24" i="2"/>
  <c r="I24" i="2" s="1"/>
  <c r="C21" i="2"/>
  <c r="B21" i="2"/>
  <c r="A21" i="2"/>
  <c r="I20" i="2" s="1"/>
  <c r="C18" i="2"/>
  <c r="B18" i="2"/>
  <c r="A18" i="2"/>
  <c r="I18" i="2" s="1"/>
  <c r="C15" i="2"/>
  <c r="B15" i="2"/>
  <c r="A15" i="2"/>
  <c r="C12" i="2"/>
  <c r="B12" i="2"/>
  <c r="A12" i="2"/>
  <c r="I12" i="2" s="1"/>
  <c r="C9" i="2"/>
  <c r="B9" i="2"/>
  <c r="A9" i="2"/>
  <c r="I9" i="2" s="1"/>
  <c r="C6" i="2"/>
  <c r="B6" i="2"/>
  <c r="A6" i="2"/>
  <c r="C3" i="2"/>
  <c r="B3" i="2"/>
  <c r="A3" i="2"/>
  <c r="C518" i="2"/>
  <c r="B518" i="2"/>
  <c r="A518" i="2"/>
  <c r="I518" i="2" s="1"/>
  <c r="C515" i="2"/>
  <c r="B515" i="2"/>
  <c r="A515" i="2"/>
  <c r="C512" i="2"/>
  <c r="B512" i="2"/>
  <c r="A512" i="2"/>
  <c r="C509" i="2"/>
  <c r="B509" i="2"/>
  <c r="A509" i="2"/>
  <c r="I509" i="2" s="1"/>
  <c r="C506" i="2"/>
  <c r="B506" i="2"/>
  <c r="A506" i="2"/>
  <c r="I506" i="2" s="1"/>
  <c r="C503" i="2"/>
  <c r="B503" i="2"/>
  <c r="A503" i="2"/>
  <c r="C500" i="2"/>
  <c r="B500" i="2"/>
  <c r="A500" i="2"/>
  <c r="C497" i="2"/>
  <c r="B497" i="2"/>
  <c r="A497" i="2"/>
  <c r="I497" i="2" s="1"/>
  <c r="C494" i="2"/>
  <c r="B494" i="2"/>
  <c r="A494" i="2"/>
  <c r="I494" i="2" s="1"/>
  <c r="C491" i="2"/>
  <c r="B491" i="2"/>
  <c r="A491" i="2"/>
  <c r="C488" i="2"/>
  <c r="B488" i="2"/>
  <c r="A488" i="2"/>
  <c r="B485" i="2"/>
  <c r="A485" i="2"/>
  <c r="I485" i="2" s="1"/>
  <c r="C482" i="2"/>
  <c r="B482" i="2"/>
  <c r="A482" i="2"/>
  <c r="C479" i="2"/>
  <c r="B479" i="2"/>
  <c r="A479" i="2"/>
  <c r="C476" i="2"/>
  <c r="B476" i="2"/>
  <c r="A476" i="2"/>
  <c r="C473" i="2"/>
  <c r="B473" i="2"/>
  <c r="A473" i="2"/>
  <c r="I473" i="2" s="1"/>
  <c r="C470" i="2"/>
  <c r="B470" i="2"/>
  <c r="A470" i="2"/>
  <c r="I470" i="2" s="1"/>
  <c r="C467" i="2"/>
  <c r="B467" i="2"/>
  <c r="A467" i="2"/>
  <c r="C464" i="2"/>
  <c r="B464" i="2"/>
  <c r="A464" i="2"/>
  <c r="C461" i="2"/>
  <c r="B461" i="2"/>
  <c r="A461" i="2"/>
  <c r="I461" i="2" s="1"/>
  <c r="C458" i="2"/>
  <c r="B458" i="2"/>
  <c r="A458" i="2"/>
  <c r="I458" i="2" s="1"/>
  <c r="C455" i="2"/>
  <c r="B455" i="2"/>
  <c r="A455" i="2"/>
  <c r="C452" i="2"/>
  <c r="B452" i="2"/>
  <c r="A452" i="2"/>
  <c r="C449" i="2"/>
  <c r="B449" i="2"/>
  <c r="A449" i="2"/>
  <c r="I449" i="2" s="1"/>
  <c r="C446" i="2"/>
  <c r="B446" i="2"/>
  <c r="A446" i="2"/>
  <c r="I446" i="2" s="1"/>
  <c r="C443" i="2"/>
  <c r="B443" i="2"/>
  <c r="A443" i="2"/>
  <c r="C440" i="2"/>
  <c r="B440" i="2"/>
  <c r="A440" i="2"/>
  <c r="C437" i="2"/>
  <c r="B437" i="2"/>
  <c r="A437" i="2"/>
  <c r="I437" i="2" s="1"/>
  <c r="C434" i="2"/>
  <c r="B434" i="2"/>
  <c r="A434" i="2"/>
  <c r="C431" i="2"/>
  <c r="B431" i="2"/>
  <c r="A431" i="2"/>
  <c r="C428" i="2"/>
  <c r="B428" i="2"/>
  <c r="A428" i="2"/>
  <c r="C425" i="2"/>
  <c r="B425" i="2"/>
  <c r="A425" i="2"/>
  <c r="I425" i="2" s="1"/>
  <c r="C422" i="2"/>
  <c r="B422" i="2"/>
  <c r="A422" i="2"/>
  <c r="I422" i="2" s="1"/>
  <c r="C419" i="2"/>
  <c r="B419" i="2"/>
  <c r="A419" i="2"/>
  <c r="C416" i="2"/>
  <c r="B416" i="2"/>
  <c r="A416" i="2"/>
  <c r="C413" i="2"/>
  <c r="B413" i="2"/>
  <c r="A413" i="2"/>
  <c r="I413" i="2" s="1"/>
  <c r="C410" i="2"/>
  <c r="B410" i="2"/>
  <c r="A410" i="2"/>
  <c r="I410" i="2" s="1"/>
  <c r="C407" i="2"/>
  <c r="B407" i="2"/>
  <c r="A407" i="2"/>
  <c r="C404" i="2"/>
  <c r="B404" i="2"/>
  <c r="A404" i="2"/>
  <c r="C401" i="2"/>
  <c r="B401" i="2"/>
  <c r="A401" i="2"/>
  <c r="I401" i="2" s="1"/>
  <c r="C398" i="2"/>
  <c r="B398" i="2"/>
  <c r="A398" i="2"/>
  <c r="C395" i="2"/>
  <c r="B395" i="2"/>
  <c r="A395" i="2"/>
  <c r="C392" i="2"/>
  <c r="B392" i="2"/>
  <c r="A392" i="2"/>
  <c r="C389" i="2"/>
  <c r="B389" i="2"/>
  <c r="A389" i="2"/>
  <c r="I389" i="2" s="1"/>
  <c r="C386" i="2"/>
  <c r="B386" i="2"/>
  <c r="A386" i="2"/>
  <c r="C383" i="2"/>
  <c r="B383" i="2"/>
  <c r="A383" i="2"/>
  <c r="C380" i="2"/>
  <c r="B380" i="2"/>
  <c r="A380" i="2"/>
  <c r="C377" i="2"/>
  <c r="B377" i="2"/>
  <c r="A377" i="2"/>
  <c r="I377" i="2" s="1"/>
  <c r="C374" i="2"/>
  <c r="B374" i="2"/>
  <c r="A374" i="2"/>
  <c r="I374" i="2" s="1"/>
  <c r="C371" i="2"/>
  <c r="B371" i="2"/>
  <c r="A371" i="2"/>
  <c r="C368" i="2"/>
  <c r="B368" i="2"/>
  <c r="A368" i="2"/>
  <c r="C365" i="2"/>
  <c r="B365" i="2"/>
  <c r="A365" i="2"/>
  <c r="I365" i="2" s="1"/>
  <c r="C362" i="2"/>
  <c r="B362" i="2"/>
  <c r="A362" i="2"/>
  <c r="I362" i="2" s="1"/>
  <c r="C359" i="2"/>
  <c r="B359" i="2"/>
  <c r="A359" i="2"/>
  <c r="C356" i="2"/>
  <c r="B356" i="2"/>
  <c r="A356" i="2"/>
  <c r="C353" i="2"/>
  <c r="B353" i="2"/>
  <c r="A353" i="2"/>
  <c r="I353" i="2" s="1"/>
  <c r="C350" i="2"/>
  <c r="B350" i="2"/>
  <c r="A350" i="2"/>
  <c r="I350" i="2" s="1"/>
  <c r="C347" i="2"/>
  <c r="B347" i="2"/>
  <c r="A347" i="2"/>
  <c r="C344" i="2"/>
  <c r="B344" i="2"/>
  <c r="A344" i="2"/>
  <c r="C341" i="2"/>
  <c r="B341" i="2"/>
  <c r="A341" i="2"/>
  <c r="I341" i="2" s="1"/>
  <c r="C338" i="2"/>
  <c r="B338" i="2"/>
  <c r="A338" i="2"/>
  <c r="C335" i="2"/>
  <c r="B335" i="2"/>
  <c r="A335" i="2"/>
  <c r="C332" i="2"/>
  <c r="B332" i="2"/>
  <c r="A332" i="2"/>
  <c r="C329" i="2"/>
  <c r="B329" i="2"/>
  <c r="A329" i="2"/>
  <c r="I329" i="2" s="1"/>
  <c r="C326" i="2"/>
  <c r="B326" i="2"/>
  <c r="A326" i="2"/>
  <c r="I326" i="2" s="1"/>
  <c r="C323" i="2"/>
  <c r="B323" i="2"/>
  <c r="A323" i="2"/>
  <c r="C320" i="2"/>
  <c r="B320" i="2"/>
  <c r="A320" i="2"/>
  <c r="C317" i="2"/>
  <c r="B317" i="2"/>
  <c r="A317" i="2"/>
  <c r="I317" i="2" s="1"/>
  <c r="C314" i="2"/>
  <c r="B314" i="2"/>
  <c r="A314" i="2"/>
  <c r="I314" i="2" s="1"/>
  <c r="C311" i="2"/>
  <c r="B311" i="2"/>
  <c r="A311" i="2"/>
  <c r="C308" i="2"/>
  <c r="B308" i="2"/>
  <c r="A308" i="2"/>
  <c r="C305" i="2"/>
  <c r="B305" i="2"/>
  <c r="A305" i="2"/>
  <c r="I305" i="2" s="1"/>
  <c r="C302" i="2"/>
  <c r="B302" i="2"/>
  <c r="A302" i="2"/>
  <c r="I302" i="2" s="1"/>
  <c r="C299" i="2"/>
  <c r="B299" i="2"/>
  <c r="A299" i="2"/>
  <c r="C296" i="2"/>
  <c r="B296" i="2"/>
  <c r="A296" i="2"/>
  <c r="C293" i="2"/>
  <c r="B293" i="2"/>
  <c r="A293" i="2"/>
  <c r="I293" i="2" s="1"/>
  <c r="C290" i="2"/>
  <c r="B290" i="2"/>
  <c r="A290" i="2"/>
  <c r="I290" i="2" s="1"/>
  <c r="C287" i="2"/>
  <c r="B287" i="2"/>
  <c r="A287" i="2"/>
  <c r="C284" i="2"/>
  <c r="B284" i="2"/>
  <c r="A284" i="2"/>
  <c r="C281" i="2"/>
  <c r="B281" i="2"/>
  <c r="A281" i="2"/>
  <c r="I281" i="2" s="1"/>
  <c r="C278" i="2"/>
  <c r="B278" i="2"/>
  <c r="A278" i="2"/>
  <c r="I278" i="2" s="1"/>
  <c r="C275" i="2"/>
  <c r="B275" i="2"/>
  <c r="A275" i="2"/>
  <c r="I275" i="2" s="1"/>
  <c r="C272" i="2"/>
  <c r="B272" i="2"/>
  <c r="A272" i="2"/>
  <c r="C269" i="2"/>
  <c r="B269" i="2"/>
  <c r="A269" i="2"/>
  <c r="I269" i="2" s="1"/>
  <c r="C266" i="2"/>
  <c r="B266" i="2"/>
  <c r="A266" i="2"/>
  <c r="C263" i="2"/>
  <c r="B263" i="2"/>
  <c r="A263" i="2"/>
  <c r="I263" i="2" s="1"/>
  <c r="C260" i="2"/>
  <c r="B260" i="2"/>
  <c r="A260" i="2"/>
  <c r="C257" i="2"/>
  <c r="B257" i="2"/>
  <c r="A257" i="2"/>
  <c r="I257" i="2" s="1"/>
  <c r="C254" i="2"/>
  <c r="B254" i="2"/>
  <c r="A254" i="2"/>
  <c r="I255" i="2" s="1"/>
  <c r="C251" i="2"/>
  <c r="B251" i="2"/>
  <c r="A251" i="2"/>
  <c r="C248" i="2"/>
  <c r="B248" i="2"/>
  <c r="A248" i="2"/>
  <c r="C245" i="2"/>
  <c r="B245" i="2"/>
  <c r="A245" i="2"/>
  <c r="I245" i="2" s="1"/>
  <c r="C242" i="2"/>
  <c r="B242" i="2"/>
  <c r="A242" i="2"/>
  <c r="I242" i="2" s="1"/>
  <c r="C239" i="2"/>
  <c r="B239" i="2"/>
  <c r="A239" i="2"/>
  <c r="C236" i="2"/>
  <c r="B236" i="2"/>
  <c r="A236" i="2"/>
  <c r="C233" i="2"/>
  <c r="B233" i="2"/>
  <c r="A233" i="2"/>
  <c r="I233" i="2" s="1"/>
  <c r="C230" i="2"/>
  <c r="B230" i="2"/>
  <c r="A230" i="2"/>
  <c r="I230" i="2" s="1"/>
  <c r="C227" i="2"/>
  <c r="B227" i="2"/>
  <c r="A227" i="2"/>
  <c r="C224" i="2"/>
  <c r="B224" i="2"/>
  <c r="A224" i="2"/>
  <c r="C221" i="2"/>
  <c r="B221" i="2"/>
  <c r="A221" i="2"/>
  <c r="I221" i="2" s="1"/>
  <c r="C218" i="2"/>
  <c r="B218" i="2"/>
  <c r="A218" i="2"/>
  <c r="I218" i="2" s="1"/>
  <c r="C215" i="2"/>
  <c r="B215" i="2"/>
  <c r="A215" i="2"/>
  <c r="C212" i="2"/>
  <c r="B212" i="2"/>
  <c r="A212" i="2"/>
  <c r="C209" i="2"/>
  <c r="B209" i="2"/>
  <c r="A209" i="2"/>
  <c r="I209" i="2" s="1"/>
  <c r="C206" i="2"/>
  <c r="B206" i="2"/>
  <c r="A206" i="2"/>
  <c r="I206" i="2" s="1"/>
  <c r="C203" i="2"/>
  <c r="B203" i="2"/>
  <c r="A203" i="2"/>
  <c r="C200" i="2"/>
  <c r="B200" i="2"/>
  <c r="A200" i="2"/>
  <c r="C197" i="2"/>
  <c r="B197" i="2"/>
  <c r="A197" i="2"/>
  <c r="I197" i="2" s="1"/>
  <c r="C194" i="2"/>
  <c r="B194" i="2"/>
  <c r="A194" i="2"/>
  <c r="I194" i="2" s="1"/>
  <c r="C191" i="2"/>
  <c r="B191" i="2"/>
  <c r="A191" i="2"/>
  <c r="C188" i="2"/>
  <c r="B188" i="2"/>
  <c r="A188" i="2"/>
  <c r="C185" i="2"/>
  <c r="B185" i="2"/>
  <c r="A185" i="2"/>
  <c r="I185" i="2" s="1"/>
  <c r="C182" i="2"/>
  <c r="B182" i="2"/>
  <c r="A182" i="2"/>
  <c r="I182" i="2" s="1"/>
  <c r="C179" i="2"/>
  <c r="B179" i="2"/>
  <c r="A179" i="2"/>
  <c r="C176" i="2"/>
  <c r="B176" i="2"/>
  <c r="A176" i="2"/>
  <c r="C173" i="2"/>
  <c r="B173" i="2"/>
  <c r="A173" i="2"/>
  <c r="I173" i="2" s="1"/>
  <c r="C170" i="2"/>
  <c r="B170" i="2"/>
  <c r="A170" i="2"/>
  <c r="I170" i="2" s="1"/>
  <c r="C167" i="2"/>
  <c r="B167" i="2"/>
  <c r="A167" i="2"/>
  <c r="C164" i="2"/>
  <c r="B164" i="2"/>
  <c r="A164" i="2"/>
  <c r="C161" i="2"/>
  <c r="B161" i="2"/>
  <c r="A161" i="2"/>
  <c r="I161" i="2" s="1"/>
  <c r="C158" i="2"/>
  <c r="B158" i="2"/>
  <c r="A158" i="2"/>
  <c r="I158" i="2" s="1"/>
  <c r="C155" i="2"/>
  <c r="B155" i="2"/>
  <c r="A155" i="2"/>
  <c r="C152" i="2"/>
  <c r="B152" i="2"/>
  <c r="A152" i="2"/>
  <c r="C149" i="2"/>
  <c r="B149" i="2"/>
  <c r="A149" i="2"/>
  <c r="C146" i="2"/>
  <c r="B146" i="2"/>
  <c r="A146" i="2"/>
  <c r="I146" i="2" s="1"/>
  <c r="C143" i="2"/>
  <c r="B143" i="2"/>
  <c r="A143" i="2"/>
  <c r="C140" i="2"/>
  <c r="B140" i="2"/>
  <c r="A140" i="2"/>
  <c r="C137" i="2"/>
  <c r="B137" i="2"/>
  <c r="A137" i="2"/>
  <c r="C134" i="2"/>
  <c r="B134" i="2"/>
  <c r="A134" i="2"/>
  <c r="C131" i="2"/>
  <c r="B131" i="2"/>
  <c r="A131" i="2"/>
  <c r="C128" i="2"/>
  <c r="B128" i="2"/>
  <c r="A128" i="2"/>
  <c r="C125" i="2"/>
  <c r="B125" i="2"/>
  <c r="A125" i="2"/>
  <c r="I125" i="2" s="1"/>
  <c r="C122" i="2"/>
  <c r="B122" i="2"/>
  <c r="A122" i="2"/>
  <c r="I122" i="2" s="1"/>
  <c r="C119" i="2"/>
  <c r="B119" i="2"/>
  <c r="A119" i="2"/>
  <c r="C116" i="2"/>
  <c r="B116" i="2"/>
  <c r="A116" i="2"/>
  <c r="C113" i="2"/>
  <c r="B113" i="2"/>
  <c r="A113" i="2"/>
  <c r="I113" i="2" s="1"/>
  <c r="C110" i="2"/>
  <c r="B110" i="2"/>
  <c r="A110" i="2"/>
  <c r="I110" i="2" s="1"/>
  <c r="C107" i="2"/>
  <c r="B107" i="2"/>
  <c r="A107" i="2"/>
  <c r="C104" i="2"/>
  <c r="B104" i="2"/>
  <c r="A104" i="2"/>
  <c r="C101" i="2"/>
  <c r="B101" i="2"/>
  <c r="A101" i="2"/>
  <c r="C98" i="2"/>
  <c r="B98" i="2"/>
  <c r="A98" i="2"/>
  <c r="I98" i="2" s="1"/>
  <c r="C95" i="2"/>
  <c r="B95" i="2"/>
  <c r="A95" i="2"/>
  <c r="C92" i="2"/>
  <c r="B92" i="2"/>
  <c r="A92" i="2"/>
  <c r="C89" i="2"/>
  <c r="B89" i="2"/>
  <c r="A89" i="2"/>
  <c r="C86" i="2"/>
  <c r="B86" i="2"/>
  <c r="A86" i="2"/>
  <c r="C83" i="2"/>
  <c r="B83" i="2"/>
  <c r="A83" i="2"/>
  <c r="C80" i="2"/>
  <c r="B80" i="2"/>
  <c r="A80" i="2"/>
  <c r="C77" i="2"/>
  <c r="B77" i="2"/>
  <c r="A77" i="2"/>
  <c r="I77" i="2" s="1"/>
  <c r="C74" i="2"/>
  <c r="B74" i="2"/>
  <c r="A74" i="2"/>
  <c r="I74" i="2" s="1"/>
  <c r="C71" i="2"/>
  <c r="B71" i="2"/>
  <c r="A71" i="2"/>
  <c r="C68" i="2"/>
  <c r="B68" i="2"/>
  <c r="A68" i="2"/>
  <c r="C65" i="2"/>
  <c r="B65" i="2"/>
  <c r="A65" i="2"/>
  <c r="I65" i="2" s="1"/>
  <c r="C62" i="2"/>
  <c r="B62" i="2"/>
  <c r="A62" i="2"/>
  <c r="I62" i="2" s="1"/>
  <c r="C59" i="2"/>
  <c r="B59" i="2"/>
  <c r="A59" i="2"/>
  <c r="C56" i="2"/>
  <c r="B56" i="2"/>
  <c r="A56" i="2"/>
  <c r="C53" i="2"/>
  <c r="B53" i="2"/>
  <c r="A53" i="2"/>
  <c r="C50" i="2"/>
  <c r="B50" i="2"/>
  <c r="A50" i="2"/>
  <c r="I50" i="2" s="1"/>
  <c r="C47" i="2"/>
  <c r="B47" i="2"/>
  <c r="A47" i="2"/>
  <c r="C44" i="2"/>
  <c r="B44" i="2"/>
  <c r="A44" i="2"/>
  <c r="C41" i="2"/>
  <c r="B41" i="2"/>
  <c r="A41" i="2"/>
  <c r="C38" i="2"/>
  <c r="B38" i="2"/>
  <c r="A38" i="2"/>
  <c r="C35" i="2"/>
  <c r="B35" i="2"/>
  <c r="A35" i="2"/>
  <c r="C32" i="2"/>
  <c r="B32" i="2"/>
  <c r="A32" i="2"/>
  <c r="C29" i="2"/>
  <c r="B29" i="2"/>
  <c r="A29" i="2"/>
  <c r="I29" i="2" s="1"/>
  <c r="C26" i="2"/>
  <c r="B26" i="2"/>
  <c r="A26" i="2"/>
  <c r="I26" i="2" s="1"/>
  <c r="C23" i="2"/>
  <c r="B23" i="2"/>
  <c r="A23" i="2"/>
  <c r="C20" i="2"/>
  <c r="B20" i="2"/>
  <c r="A20" i="2"/>
  <c r="C17" i="2"/>
  <c r="B17" i="2"/>
  <c r="A17" i="2"/>
  <c r="I17" i="2" s="1"/>
  <c r="C14" i="2"/>
  <c r="B14" i="2"/>
  <c r="A14" i="2"/>
  <c r="C11" i="2"/>
  <c r="B11" i="2"/>
  <c r="A11" i="2"/>
  <c r="C8" i="2"/>
  <c r="B8" i="2"/>
  <c r="A8" i="2"/>
  <c r="C5" i="2"/>
  <c r="B5" i="2"/>
  <c r="A5" i="2"/>
  <c r="C2" i="2"/>
  <c r="B2" i="2"/>
  <c r="A2" i="2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P62" i="2" l="1"/>
  <c r="P58" i="2"/>
  <c r="P54" i="2"/>
  <c r="P50" i="2"/>
  <c r="P46" i="2"/>
  <c r="P42" i="2"/>
  <c r="P38" i="2"/>
  <c r="P34" i="2"/>
  <c r="P30" i="2"/>
  <c r="P26" i="2"/>
  <c r="P22" i="2"/>
  <c r="P18" i="2"/>
  <c r="P14" i="2"/>
  <c r="P10" i="2"/>
  <c r="P6" i="2"/>
  <c r="P2" i="2"/>
  <c r="P3" i="2"/>
  <c r="P7" i="2"/>
  <c r="P11" i="2"/>
  <c r="P15" i="2"/>
  <c r="P19" i="2"/>
  <c r="P23" i="2"/>
  <c r="P27" i="2"/>
  <c r="P31" i="2"/>
  <c r="P35" i="2"/>
  <c r="P39" i="2"/>
  <c r="P43" i="2"/>
  <c r="P47" i="2"/>
  <c r="P51" i="2"/>
  <c r="P55" i="2"/>
  <c r="P59" i="2"/>
  <c r="P63" i="2"/>
  <c r="P4" i="2"/>
  <c r="P8" i="2"/>
  <c r="P12" i="2"/>
  <c r="P16" i="2"/>
  <c r="P20" i="2"/>
  <c r="P24" i="2"/>
  <c r="P28" i="2"/>
  <c r="P32" i="2"/>
  <c r="P36" i="2"/>
  <c r="P40" i="2"/>
  <c r="P44" i="2"/>
  <c r="P48" i="2"/>
  <c r="P52" i="2"/>
  <c r="P56" i="2"/>
  <c r="P60" i="2"/>
  <c r="P64" i="2"/>
  <c r="I266" i="2"/>
  <c r="I267" i="2"/>
  <c r="I434" i="2"/>
  <c r="I435" i="2"/>
  <c r="I105" i="2"/>
  <c r="I254" i="2"/>
  <c r="I35" i="2"/>
  <c r="I83" i="2"/>
  <c r="I131" i="2"/>
  <c r="I143" i="2"/>
  <c r="I167" i="2"/>
  <c r="I203" i="2"/>
  <c r="I227" i="2"/>
  <c r="I239" i="2"/>
  <c r="I311" i="2"/>
  <c r="I347" i="2"/>
  <c r="I359" i="2"/>
  <c r="I383" i="2"/>
  <c r="I419" i="2"/>
  <c r="I443" i="2"/>
  <c r="I479" i="2"/>
  <c r="I491" i="2"/>
  <c r="I33" i="2"/>
  <c r="I32" i="2"/>
  <c r="I45" i="2"/>
  <c r="I69" i="2"/>
  <c r="I81" i="2"/>
  <c r="I80" i="2"/>
  <c r="I117" i="2"/>
  <c r="I129" i="2"/>
  <c r="I128" i="2"/>
  <c r="I141" i="2"/>
  <c r="I165" i="2"/>
  <c r="I177" i="2"/>
  <c r="I176" i="2"/>
  <c r="I189" i="2"/>
  <c r="I201" i="2"/>
  <c r="I213" i="2"/>
  <c r="I225" i="2"/>
  <c r="I237" i="2"/>
  <c r="I249" i="2"/>
  <c r="I261" i="2"/>
  <c r="I273" i="2"/>
  <c r="I285" i="2"/>
  <c r="I297" i="2"/>
  <c r="I309" i="2"/>
  <c r="I73" i="2"/>
  <c r="I2" i="2"/>
  <c r="I3" i="2"/>
  <c r="I38" i="2"/>
  <c r="I37" i="2"/>
  <c r="I86" i="2"/>
  <c r="I85" i="2"/>
  <c r="I134" i="2"/>
  <c r="I133" i="2"/>
  <c r="I338" i="2"/>
  <c r="I339" i="2"/>
  <c r="I386" i="2"/>
  <c r="I387" i="2"/>
  <c r="I482" i="2"/>
  <c r="I483" i="2"/>
  <c r="I121" i="2"/>
  <c r="I11" i="2"/>
  <c r="I23" i="2"/>
  <c r="I47" i="2"/>
  <c r="I59" i="2"/>
  <c r="I71" i="2"/>
  <c r="I95" i="2"/>
  <c r="I107" i="2"/>
  <c r="I119" i="2"/>
  <c r="I155" i="2"/>
  <c r="I179" i="2"/>
  <c r="I191" i="2"/>
  <c r="I215" i="2"/>
  <c r="I251" i="2"/>
  <c r="I287" i="2"/>
  <c r="I299" i="2"/>
  <c r="I323" i="2"/>
  <c r="I335" i="2"/>
  <c r="I371" i="2"/>
  <c r="I395" i="2"/>
  <c r="I407" i="2"/>
  <c r="I431" i="2"/>
  <c r="I455" i="2"/>
  <c r="I467" i="2"/>
  <c r="I503" i="2"/>
  <c r="I515" i="2"/>
  <c r="I21" i="2"/>
  <c r="I93" i="2"/>
  <c r="I8" i="2"/>
  <c r="I44" i="2"/>
  <c r="I56" i="2"/>
  <c r="I92" i="2"/>
  <c r="I104" i="2"/>
  <c r="I140" i="2"/>
  <c r="I152" i="2"/>
  <c r="I25" i="2"/>
  <c r="I164" i="2"/>
  <c r="I231" i="2"/>
  <c r="I333" i="2"/>
  <c r="I345" i="2"/>
  <c r="I369" i="2"/>
  <c r="I393" i="2"/>
  <c r="I417" i="2"/>
  <c r="I465" i="2"/>
  <c r="I477" i="2"/>
  <c r="I489" i="2"/>
  <c r="I513" i="2"/>
  <c r="I6" i="2"/>
  <c r="I42" i="2"/>
  <c r="I90" i="2"/>
  <c r="I138" i="2"/>
  <c r="I15" i="2"/>
  <c r="I27" i="2"/>
  <c r="I39" i="2"/>
  <c r="I51" i="2"/>
  <c r="I63" i="2"/>
  <c r="I75" i="2"/>
  <c r="I87" i="2"/>
  <c r="I99" i="2"/>
  <c r="I111" i="2"/>
  <c r="I123" i="2"/>
  <c r="I135" i="2"/>
  <c r="I147" i="2"/>
  <c r="I159" i="2"/>
  <c r="I171" i="2"/>
  <c r="I327" i="2"/>
  <c r="I351" i="2"/>
  <c r="I375" i="2"/>
  <c r="I399" i="2"/>
  <c r="I423" i="2"/>
  <c r="I447" i="2"/>
  <c r="I471" i="2"/>
  <c r="I495" i="2"/>
  <c r="I519" i="2"/>
  <c r="I181" i="2"/>
  <c r="I193" i="2"/>
  <c r="I205" i="2"/>
  <c r="I217" i="2"/>
  <c r="I229" i="2"/>
  <c r="I241" i="2"/>
  <c r="I253" i="2"/>
  <c r="I265" i="2"/>
  <c r="I277" i="2"/>
  <c r="I289" i="2"/>
  <c r="I301" i="2"/>
  <c r="I313" i="2"/>
  <c r="I325" i="2"/>
  <c r="I337" i="2"/>
  <c r="I349" i="2"/>
  <c r="I361" i="2"/>
  <c r="I373" i="2"/>
  <c r="I385" i="2"/>
  <c r="I397" i="2"/>
  <c r="I409" i="2"/>
  <c r="I421" i="2"/>
  <c r="I433" i="2"/>
  <c r="I445" i="2"/>
  <c r="I457" i="2"/>
  <c r="I469" i="2"/>
  <c r="I481" i="2"/>
  <c r="I493" i="2"/>
  <c r="I505" i="2"/>
  <c r="I517" i="2"/>
  <c r="I321" i="2"/>
  <c r="I357" i="2"/>
  <c r="I381" i="2"/>
  <c r="I405" i="2"/>
  <c r="I429" i="2"/>
  <c r="I441" i="2"/>
  <c r="I453" i="2"/>
  <c r="I501" i="2"/>
  <c r="I246" i="2"/>
  <c r="I188" i="2"/>
  <c r="I200" i="2"/>
  <c r="I212" i="2"/>
  <c r="I224" i="2"/>
  <c r="I236" i="2"/>
  <c r="I248" i="2"/>
  <c r="I260" i="2"/>
  <c r="I272" i="2"/>
  <c r="I284" i="2"/>
  <c r="I296" i="2"/>
  <c r="I308" i="2"/>
  <c r="I320" i="2"/>
  <c r="I332" i="2"/>
  <c r="I344" i="2"/>
  <c r="I356" i="2"/>
  <c r="I368" i="2"/>
  <c r="I380" i="2"/>
  <c r="I392" i="2"/>
  <c r="I404" i="2"/>
  <c r="I416" i="2"/>
  <c r="I428" i="2"/>
  <c r="I440" i="2"/>
  <c r="I452" i="2"/>
  <c r="I464" i="2"/>
  <c r="I476" i="2"/>
  <c r="I488" i="2"/>
  <c r="I500" i="2"/>
  <c r="I512" i="2"/>
  <c r="I186" i="2"/>
  <c r="I210" i="2"/>
  <c r="I234" i="2"/>
  <c r="I258" i="2"/>
  <c r="I282" i="2"/>
  <c r="I306" i="2"/>
  <c r="I330" i="2"/>
  <c r="I354" i="2"/>
  <c r="I378" i="2"/>
  <c r="I402" i="2"/>
  <c r="I426" i="2"/>
  <c r="I450" i="2"/>
  <c r="I474" i="2"/>
  <c r="I498" i="2"/>
  <c r="I184" i="2"/>
  <c r="I196" i="2"/>
  <c r="I208" i="2"/>
  <c r="I220" i="2"/>
  <c r="I232" i="2"/>
  <c r="I244" i="2"/>
  <c r="I256" i="2"/>
  <c r="I268" i="2"/>
  <c r="I280" i="2"/>
  <c r="I292" i="2"/>
  <c r="I304" i="2"/>
  <c r="I316" i="2"/>
  <c r="I328" i="2"/>
  <c r="I340" i="2"/>
  <c r="I352" i="2"/>
  <c r="I364" i="2"/>
  <c r="I376" i="2"/>
  <c r="I388" i="2"/>
  <c r="I400" i="2"/>
  <c r="I412" i="2"/>
  <c r="I424" i="2"/>
  <c r="I436" i="2"/>
  <c r="I448" i="2"/>
  <c r="I460" i="2"/>
  <c r="I472" i="2"/>
  <c r="I484" i="2"/>
  <c r="I496" i="2"/>
  <c r="I508" i="2"/>
  <c r="Q134" i="1"/>
  <c r="H166" i="1"/>
  <c r="N166" i="1" s="1"/>
  <c r="G174" i="1"/>
  <c r="B174" i="1"/>
  <c r="C174" i="1" s="1"/>
  <c r="D174" i="1" s="1"/>
  <c r="G173" i="1"/>
  <c r="B173" i="1"/>
  <c r="H173" i="1" s="1"/>
  <c r="N173" i="1" s="1"/>
  <c r="G172" i="1"/>
  <c r="B172" i="1"/>
  <c r="G171" i="1"/>
  <c r="B171" i="1"/>
  <c r="G170" i="1"/>
  <c r="B170" i="1"/>
  <c r="H170" i="1" s="1"/>
  <c r="N170" i="1" s="1"/>
  <c r="G169" i="1"/>
  <c r="B169" i="1"/>
  <c r="G168" i="1"/>
  <c r="B168" i="1"/>
  <c r="H168" i="1" s="1"/>
  <c r="N168" i="1" s="1"/>
  <c r="G167" i="1"/>
  <c r="B167" i="1"/>
  <c r="G166" i="1"/>
  <c r="B166" i="1"/>
  <c r="C166" i="1" s="1"/>
  <c r="D166" i="1" s="1"/>
  <c r="G165" i="1"/>
  <c r="B165" i="1"/>
  <c r="H165" i="1" s="1"/>
  <c r="G164" i="1"/>
  <c r="B164" i="1"/>
  <c r="G163" i="1"/>
  <c r="B163" i="1"/>
  <c r="G162" i="1"/>
  <c r="B162" i="1"/>
  <c r="G161" i="1"/>
  <c r="B161" i="1"/>
  <c r="H161" i="1" s="1"/>
  <c r="N161" i="1" s="1"/>
  <c r="G160" i="1"/>
  <c r="B160" i="1"/>
  <c r="H160" i="1" s="1"/>
  <c r="N160" i="1" s="1"/>
  <c r="G159" i="1"/>
  <c r="B159" i="1"/>
  <c r="G158" i="1"/>
  <c r="B158" i="1"/>
  <c r="C158" i="1" s="1"/>
  <c r="D158" i="1" s="1"/>
  <c r="G157" i="1"/>
  <c r="B157" i="1"/>
  <c r="H157" i="1" s="1"/>
  <c r="N157" i="1" s="1"/>
  <c r="G156" i="1"/>
  <c r="B156" i="1"/>
  <c r="G155" i="1"/>
  <c r="B155" i="1"/>
  <c r="G154" i="1"/>
  <c r="B154" i="1"/>
  <c r="H154" i="1" s="1"/>
  <c r="N154" i="1" s="1"/>
  <c r="G153" i="1"/>
  <c r="B153" i="1"/>
  <c r="G152" i="1"/>
  <c r="B152" i="1"/>
  <c r="H152" i="1" s="1"/>
  <c r="N152" i="1" s="1"/>
  <c r="G151" i="1"/>
  <c r="B151" i="1"/>
  <c r="G150" i="1"/>
  <c r="B150" i="1"/>
  <c r="C150" i="1" s="1"/>
  <c r="D150" i="1" s="1"/>
  <c r="G149" i="1"/>
  <c r="B149" i="1"/>
  <c r="H149" i="1" s="1"/>
  <c r="N149" i="1" s="1"/>
  <c r="G148" i="1"/>
  <c r="B148" i="1"/>
  <c r="G147" i="1"/>
  <c r="B147" i="1"/>
  <c r="G146" i="1"/>
  <c r="B146" i="1"/>
  <c r="G145" i="1"/>
  <c r="B145" i="1"/>
  <c r="H145" i="1" s="1"/>
  <c r="N145" i="1" s="1"/>
  <c r="G144" i="1"/>
  <c r="B144" i="1"/>
  <c r="H144" i="1" s="1"/>
  <c r="N144" i="1" s="1"/>
  <c r="G143" i="1"/>
  <c r="B143" i="1"/>
  <c r="G142" i="1"/>
  <c r="B142" i="1"/>
  <c r="C142" i="1" s="1"/>
  <c r="D142" i="1" s="1"/>
  <c r="G141" i="1"/>
  <c r="B141" i="1"/>
  <c r="H141" i="1" s="1"/>
  <c r="N141" i="1" s="1"/>
  <c r="G140" i="1"/>
  <c r="B140" i="1"/>
  <c r="G139" i="1"/>
  <c r="B139" i="1"/>
  <c r="G138" i="1"/>
  <c r="B138" i="1"/>
  <c r="H138" i="1" s="1"/>
  <c r="N138" i="1" s="1"/>
  <c r="G137" i="1"/>
  <c r="B137" i="1"/>
  <c r="G136" i="1"/>
  <c r="B136" i="1"/>
  <c r="H136" i="1" s="1"/>
  <c r="N136" i="1" s="1"/>
  <c r="G135" i="1"/>
  <c r="B135" i="1"/>
  <c r="G134" i="1"/>
  <c r="B134" i="1"/>
  <c r="C134" i="1" s="1"/>
  <c r="D134" i="1" s="1"/>
  <c r="G133" i="1"/>
  <c r="B133" i="1"/>
  <c r="H133" i="1" s="1"/>
  <c r="N133" i="1" s="1"/>
  <c r="G132" i="1"/>
  <c r="B132" i="1"/>
  <c r="G131" i="1"/>
  <c r="B131" i="1"/>
  <c r="G130" i="1"/>
  <c r="B130" i="1"/>
  <c r="G129" i="1"/>
  <c r="B129" i="1"/>
  <c r="H129" i="1" s="1"/>
  <c r="N129" i="1" s="1"/>
  <c r="G128" i="1"/>
  <c r="B128" i="1"/>
  <c r="H128" i="1" s="1"/>
  <c r="N128" i="1" s="1"/>
  <c r="G127" i="1"/>
  <c r="B127" i="1"/>
  <c r="G126" i="1"/>
  <c r="B126" i="1"/>
  <c r="C126" i="1" s="1"/>
  <c r="D126" i="1" s="1"/>
  <c r="G125" i="1"/>
  <c r="B125" i="1"/>
  <c r="H125" i="1" s="1"/>
  <c r="N125" i="1" s="1"/>
  <c r="G124" i="1"/>
  <c r="B124" i="1"/>
  <c r="G123" i="1"/>
  <c r="B123" i="1"/>
  <c r="G122" i="1"/>
  <c r="B122" i="1"/>
  <c r="H122" i="1" s="1"/>
  <c r="N122" i="1" s="1"/>
  <c r="G121" i="1"/>
  <c r="B121" i="1"/>
  <c r="G120" i="1"/>
  <c r="B120" i="1"/>
  <c r="H120" i="1" s="1"/>
  <c r="N120" i="1" s="1"/>
  <c r="G119" i="1"/>
  <c r="B119" i="1"/>
  <c r="G118" i="1"/>
  <c r="B118" i="1"/>
  <c r="C118" i="1" s="1"/>
  <c r="D118" i="1" s="1"/>
  <c r="G117" i="1"/>
  <c r="B117" i="1"/>
  <c r="H117" i="1" s="1"/>
  <c r="N117" i="1" s="1"/>
  <c r="G116" i="1"/>
  <c r="B116" i="1"/>
  <c r="G115" i="1"/>
  <c r="B115" i="1"/>
  <c r="G114" i="1"/>
  <c r="B114" i="1"/>
  <c r="G113" i="1"/>
  <c r="B113" i="1"/>
  <c r="H113" i="1" s="1"/>
  <c r="N113" i="1" s="1"/>
  <c r="G112" i="1"/>
  <c r="B112" i="1"/>
  <c r="H112" i="1" s="1"/>
  <c r="N112" i="1" s="1"/>
  <c r="G111" i="1"/>
  <c r="B111" i="1"/>
  <c r="G110" i="1"/>
  <c r="B110" i="1"/>
  <c r="C110" i="1" s="1"/>
  <c r="D110" i="1" s="1"/>
  <c r="G109" i="1"/>
  <c r="B109" i="1"/>
  <c r="H109" i="1" s="1"/>
  <c r="N109" i="1" s="1"/>
  <c r="G108" i="1"/>
  <c r="B108" i="1"/>
  <c r="G107" i="1"/>
  <c r="B107" i="1"/>
  <c r="G106" i="1"/>
  <c r="B106" i="1"/>
  <c r="H106" i="1" s="1"/>
  <c r="N106" i="1" s="1"/>
  <c r="G105" i="1"/>
  <c r="B105" i="1"/>
  <c r="G104" i="1"/>
  <c r="B104" i="1"/>
  <c r="H104" i="1" s="1"/>
  <c r="N104" i="1" s="1"/>
  <c r="G103" i="1"/>
  <c r="B103" i="1"/>
  <c r="G102" i="1"/>
  <c r="B102" i="1"/>
  <c r="C102" i="1" s="1"/>
  <c r="D102" i="1" s="1"/>
  <c r="G101" i="1"/>
  <c r="B101" i="1"/>
  <c r="H101" i="1" s="1"/>
  <c r="N101" i="1" s="1"/>
  <c r="G100" i="1"/>
  <c r="B100" i="1"/>
  <c r="G99" i="1"/>
  <c r="B99" i="1"/>
  <c r="G98" i="1"/>
  <c r="B98" i="1"/>
  <c r="G97" i="1"/>
  <c r="B97" i="1"/>
  <c r="H97" i="1" s="1"/>
  <c r="N97" i="1" s="1"/>
  <c r="G96" i="1"/>
  <c r="B96" i="1"/>
  <c r="H96" i="1" s="1"/>
  <c r="N96" i="1" s="1"/>
  <c r="G95" i="1"/>
  <c r="B95" i="1"/>
  <c r="G94" i="1"/>
  <c r="B94" i="1"/>
  <c r="G93" i="1"/>
  <c r="B93" i="1"/>
  <c r="H93" i="1" s="1"/>
  <c r="N93" i="1" s="1"/>
  <c r="G92" i="1"/>
  <c r="B92" i="1"/>
  <c r="H92" i="1" s="1"/>
  <c r="N92" i="1" s="1"/>
  <c r="G91" i="1"/>
  <c r="B91" i="1"/>
  <c r="G90" i="1"/>
  <c r="B90" i="1"/>
  <c r="G89" i="1"/>
  <c r="B89" i="1"/>
  <c r="H89" i="1" s="1"/>
  <c r="N89" i="1" s="1"/>
  <c r="G88" i="1"/>
  <c r="B88" i="1"/>
  <c r="G87" i="1"/>
  <c r="B87" i="1"/>
  <c r="G86" i="1"/>
  <c r="B86" i="1"/>
  <c r="C86" i="1" s="1"/>
  <c r="D86" i="1" s="1"/>
  <c r="G85" i="1"/>
  <c r="B85" i="1"/>
  <c r="G84" i="1"/>
  <c r="B84" i="1"/>
  <c r="G83" i="1"/>
  <c r="B83" i="1"/>
  <c r="G82" i="1"/>
  <c r="B82" i="1"/>
  <c r="H82" i="1" s="1"/>
  <c r="N82" i="1" s="1"/>
  <c r="G81" i="1"/>
  <c r="B81" i="1"/>
  <c r="H81" i="1" s="1"/>
  <c r="N81" i="1" s="1"/>
  <c r="G80" i="1"/>
  <c r="B80" i="1"/>
  <c r="G79" i="1"/>
  <c r="B79" i="1"/>
  <c r="G78" i="1"/>
  <c r="D78" i="1"/>
  <c r="B78" i="1"/>
  <c r="C78" i="1" s="1"/>
  <c r="G77" i="1"/>
  <c r="B77" i="1"/>
  <c r="G76" i="1"/>
  <c r="B76" i="1"/>
  <c r="G75" i="1"/>
  <c r="B75" i="1"/>
  <c r="G74" i="1"/>
  <c r="B74" i="1"/>
  <c r="G73" i="1"/>
  <c r="B73" i="1"/>
  <c r="H73" i="1" s="1"/>
  <c r="N73" i="1" s="1"/>
  <c r="G72" i="1"/>
  <c r="B72" i="1"/>
  <c r="G71" i="1"/>
  <c r="B71" i="1"/>
  <c r="G70" i="1"/>
  <c r="B70" i="1"/>
  <c r="C70" i="1" s="1"/>
  <c r="D70" i="1" s="1"/>
  <c r="G69" i="1"/>
  <c r="B69" i="1"/>
  <c r="G68" i="1"/>
  <c r="B68" i="1"/>
  <c r="G67" i="1"/>
  <c r="B67" i="1"/>
  <c r="G66" i="1"/>
  <c r="B66" i="1"/>
  <c r="H66" i="1" s="1"/>
  <c r="N66" i="1" s="1"/>
  <c r="G65" i="1"/>
  <c r="B65" i="1"/>
  <c r="H65" i="1" s="1"/>
  <c r="N65" i="1" s="1"/>
  <c r="G64" i="1"/>
  <c r="B64" i="1"/>
  <c r="G63" i="1"/>
  <c r="B63" i="1"/>
  <c r="G62" i="1"/>
  <c r="B62" i="1"/>
  <c r="C62" i="1" s="1"/>
  <c r="G61" i="1"/>
  <c r="B61" i="1"/>
  <c r="G60" i="1"/>
  <c r="B60" i="1"/>
  <c r="G59" i="1"/>
  <c r="B59" i="1"/>
  <c r="G58" i="1"/>
  <c r="B58" i="1"/>
  <c r="G57" i="1"/>
  <c r="B57" i="1"/>
  <c r="H57" i="1" s="1"/>
  <c r="N57" i="1" s="1"/>
  <c r="G56" i="1"/>
  <c r="B56" i="1"/>
  <c r="G55" i="1"/>
  <c r="B55" i="1"/>
  <c r="G54" i="1"/>
  <c r="B54" i="1"/>
  <c r="C54" i="1" s="1"/>
  <c r="D54" i="1" s="1"/>
  <c r="I54" i="1" s="1"/>
  <c r="O54" i="1" s="1"/>
  <c r="G53" i="1"/>
  <c r="B53" i="1"/>
  <c r="G52" i="1"/>
  <c r="B52" i="1"/>
  <c r="C52" i="1" s="1"/>
  <c r="D52" i="1" s="1"/>
  <c r="G51" i="1"/>
  <c r="B51" i="1"/>
  <c r="G50" i="1"/>
  <c r="B50" i="1"/>
  <c r="G49" i="1"/>
  <c r="B49" i="1"/>
  <c r="C49" i="1" s="1"/>
  <c r="D49" i="1" s="1"/>
  <c r="G48" i="1"/>
  <c r="B48" i="1"/>
  <c r="G47" i="1"/>
  <c r="B47" i="1"/>
  <c r="G46" i="1"/>
  <c r="B46" i="1"/>
  <c r="C46" i="1" s="1"/>
  <c r="D46" i="1" s="1"/>
  <c r="G45" i="1"/>
  <c r="B45" i="1"/>
  <c r="H45" i="1" s="1"/>
  <c r="N45" i="1" s="1"/>
  <c r="G44" i="1"/>
  <c r="B44" i="1"/>
  <c r="C44" i="1" s="1"/>
  <c r="G43" i="1"/>
  <c r="B43" i="1"/>
  <c r="G42" i="1"/>
  <c r="B42" i="1"/>
  <c r="H42" i="1" s="1"/>
  <c r="N42" i="1" s="1"/>
  <c r="G41" i="1"/>
  <c r="B41" i="1"/>
  <c r="C41" i="1" s="1"/>
  <c r="D41" i="1" s="1"/>
  <c r="G40" i="1"/>
  <c r="B40" i="1"/>
  <c r="G39" i="1"/>
  <c r="B39" i="1"/>
  <c r="G38" i="1"/>
  <c r="B38" i="1"/>
  <c r="C38" i="1" s="1"/>
  <c r="D38" i="1" s="1"/>
  <c r="I38" i="1" s="1"/>
  <c r="O38" i="1" s="1"/>
  <c r="G37" i="1"/>
  <c r="B37" i="1"/>
  <c r="G36" i="1"/>
  <c r="B36" i="1"/>
  <c r="C36" i="1" s="1"/>
  <c r="D36" i="1" s="1"/>
  <c r="G35" i="1"/>
  <c r="B35" i="1"/>
  <c r="G34" i="1"/>
  <c r="B34" i="1"/>
  <c r="G33" i="1"/>
  <c r="B33" i="1"/>
  <c r="C33" i="1" s="1"/>
  <c r="D33" i="1" s="1"/>
  <c r="G32" i="1"/>
  <c r="B32" i="1"/>
  <c r="G31" i="1"/>
  <c r="B31" i="1"/>
  <c r="G30" i="1"/>
  <c r="B30" i="1"/>
  <c r="H30" i="1" s="1"/>
  <c r="N30" i="1" s="1"/>
  <c r="G29" i="1"/>
  <c r="B29" i="1"/>
  <c r="H29" i="1" s="1"/>
  <c r="N29" i="1" s="1"/>
  <c r="G28" i="1"/>
  <c r="B28" i="1"/>
  <c r="G27" i="1"/>
  <c r="B27" i="1"/>
  <c r="C27" i="1" s="1"/>
  <c r="D27" i="1" s="1"/>
  <c r="G26" i="1"/>
  <c r="B26" i="1"/>
  <c r="H26" i="1" s="1"/>
  <c r="N26" i="1" s="1"/>
  <c r="G25" i="1"/>
  <c r="B25" i="1"/>
  <c r="C25" i="1" s="1"/>
  <c r="D25" i="1" s="1"/>
  <c r="G24" i="1"/>
  <c r="B24" i="1"/>
  <c r="G23" i="1"/>
  <c r="B23" i="1"/>
  <c r="G22" i="1"/>
  <c r="B22" i="1"/>
  <c r="C22" i="1" s="1"/>
  <c r="D22" i="1" s="1"/>
  <c r="G21" i="1"/>
  <c r="B21" i="1"/>
  <c r="H21" i="1" s="1"/>
  <c r="N21" i="1" s="1"/>
  <c r="G20" i="1"/>
  <c r="B20" i="1"/>
  <c r="G19" i="1"/>
  <c r="B19" i="1"/>
  <c r="C19" i="1" s="1"/>
  <c r="D19" i="1" s="1"/>
  <c r="G18" i="1"/>
  <c r="B18" i="1"/>
  <c r="H18" i="1" s="1"/>
  <c r="N18" i="1" s="1"/>
  <c r="G17" i="1"/>
  <c r="B17" i="1"/>
  <c r="C17" i="1" s="1"/>
  <c r="D17" i="1" s="1"/>
  <c r="G16" i="1"/>
  <c r="B16" i="1"/>
  <c r="G15" i="1"/>
  <c r="B15" i="1"/>
  <c r="G14" i="1"/>
  <c r="B14" i="1"/>
  <c r="H14" i="1" s="1"/>
  <c r="N14" i="1" s="1"/>
  <c r="G13" i="1"/>
  <c r="B13" i="1"/>
  <c r="H13" i="1" s="1"/>
  <c r="N13" i="1" s="1"/>
  <c r="G12" i="1"/>
  <c r="B12" i="1"/>
  <c r="G11" i="1"/>
  <c r="B11" i="1"/>
  <c r="C11" i="1" s="1"/>
  <c r="D11" i="1" s="1"/>
  <c r="G10" i="1"/>
  <c r="B10" i="1"/>
  <c r="H10" i="1" s="1"/>
  <c r="N10" i="1" s="1"/>
  <c r="G9" i="1"/>
  <c r="B9" i="1"/>
  <c r="C9" i="1" s="1"/>
  <c r="D9" i="1" s="1"/>
  <c r="G8" i="1"/>
  <c r="B8" i="1"/>
  <c r="G7" i="1"/>
  <c r="B7" i="1"/>
  <c r="G6" i="1"/>
  <c r="B6" i="1"/>
  <c r="C6" i="1" s="1"/>
  <c r="D6" i="1" s="1"/>
  <c r="G5" i="1"/>
  <c r="B5" i="1"/>
  <c r="H5" i="1" s="1"/>
  <c r="N5" i="1" s="1"/>
  <c r="G4" i="1"/>
  <c r="B4" i="1"/>
  <c r="G3" i="1"/>
  <c r="B3" i="1"/>
  <c r="C3" i="1" s="1"/>
  <c r="D3" i="1" s="1"/>
  <c r="G2" i="1"/>
  <c r="B2" i="1"/>
  <c r="H2" i="1" s="1"/>
  <c r="N2" i="1" s="1"/>
  <c r="N165" i="1" l="1"/>
  <c r="H46" i="1"/>
  <c r="N46" i="1" s="1"/>
  <c r="H102" i="1"/>
  <c r="N102" i="1" s="1"/>
  <c r="H134" i="1"/>
  <c r="N134" i="1" s="1"/>
  <c r="H78" i="1"/>
  <c r="N78" i="1" s="1"/>
  <c r="I110" i="1"/>
  <c r="O110" i="1" s="1"/>
  <c r="I142" i="1"/>
  <c r="O142" i="1" s="1"/>
  <c r="I174" i="1"/>
  <c r="O174" i="1" s="1"/>
  <c r="Q166" i="1"/>
  <c r="H86" i="1"/>
  <c r="N86" i="1" s="1"/>
  <c r="Q38" i="1"/>
  <c r="I78" i="1"/>
  <c r="O78" i="1" s="1"/>
  <c r="H38" i="1"/>
  <c r="N38" i="1" s="1"/>
  <c r="Q102" i="1"/>
  <c r="Q11" i="1"/>
  <c r="D62" i="1"/>
  <c r="I62" i="1" s="1"/>
  <c r="O62" i="1" s="1"/>
  <c r="H49" i="1"/>
  <c r="N49" i="1" s="1"/>
  <c r="I102" i="1"/>
  <c r="O102" i="1" s="1"/>
  <c r="H158" i="1"/>
  <c r="N158" i="1" s="1"/>
  <c r="Q17" i="1"/>
  <c r="Q44" i="1"/>
  <c r="Q70" i="1"/>
  <c r="Q110" i="1"/>
  <c r="Q142" i="1"/>
  <c r="Q174" i="1"/>
  <c r="I36" i="1"/>
  <c r="O36" i="1" s="1"/>
  <c r="I52" i="1"/>
  <c r="O52" i="1" s="1"/>
  <c r="H6" i="1"/>
  <c r="N6" i="1" s="1"/>
  <c r="H22" i="1"/>
  <c r="N22" i="1" s="1"/>
  <c r="H41" i="1"/>
  <c r="N41" i="1" s="1"/>
  <c r="H54" i="1"/>
  <c r="N54" i="1" s="1"/>
  <c r="H118" i="1"/>
  <c r="N118" i="1" s="1"/>
  <c r="I126" i="1"/>
  <c r="O126" i="1" s="1"/>
  <c r="H150" i="1"/>
  <c r="N150" i="1" s="1"/>
  <c r="I158" i="1"/>
  <c r="O158" i="1" s="1"/>
  <c r="Q27" i="1"/>
  <c r="Q49" i="1"/>
  <c r="Q78" i="1"/>
  <c r="Q118" i="1"/>
  <c r="Q150" i="1"/>
  <c r="I3" i="1"/>
  <c r="O3" i="1" s="1"/>
  <c r="I11" i="1"/>
  <c r="O11" i="1" s="1"/>
  <c r="I19" i="1"/>
  <c r="O19" i="1" s="1"/>
  <c r="I27" i="1"/>
  <c r="O27" i="1" s="1"/>
  <c r="H62" i="1"/>
  <c r="N62" i="1" s="1"/>
  <c r="Q62" i="1"/>
  <c r="C2" i="1"/>
  <c r="D2" i="1" s="1"/>
  <c r="E2" i="1" s="1"/>
  <c r="D44" i="1"/>
  <c r="C92" i="1"/>
  <c r="D92" i="1" s="1"/>
  <c r="I92" i="1" s="1"/>
  <c r="O92" i="1" s="1"/>
  <c r="H126" i="1"/>
  <c r="N126" i="1" s="1"/>
  <c r="I134" i="1"/>
  <c r="O134" i="1" s="1"/>
  <c r="I166" i="1"/>
  <c r="O166" i="1" s="1"/>
  <c r="H9" i="1"/>
  <c r="N9" i="1" s="1"/>
  <c r="H17" i="1"/>
  <c r="N17" i="1" s="1"/>
  <c r="H25" i="1"/>
  <c r="N25" i="1" s="1"/>
  <c r="H33" i="1"/>
  <c r="N33" i="1" s="1"/>
  <c r="H70" i="1"/>
  <c r="N70" i="1" s="1"/>
  <c r="H110" i="1"/>
  <c r="N110" i="1" s="1"/>
  <c r="I118" i="1"/>
  <c r="O118" i="1" s="1"/>
  <c r="H142" i="1"/>
  <c r="N142" i="1" s="1"/>
  <c r="I150" i="1"/>
  <c r="O150" i="1" s="1"/>
  <c r="H174" i="1"/>
  <c r="N174" i="1" s="1"/>
  <c r="Q33" i="1"/>
  <c r="Q54" i="1"/>
  <c r="Q86" i="1"/>
  <c r="Q126" i="1"/>
  <c r="Q158" i="1"/>
  <c r="C34" i="1"/>
  <c r="Q34" i="1" s="1"/>
  <c r="C51" i="1"/>
  <c r="H51" i="1"/>
  <c r="N51" i="1" s="1"/>
  <c r="C56" i="1"/>
  <c r="Q56" i="1"/>
  <c r="H56" i="1"/>
  <c r="N56" i="1" s="1"/>
  <c r="E70" i="1"/>
  <c r="R70" i="1" s="1"/>
  <c r="E86" i="1"/>
  <c r="R86" i="1"/>
  <c r="C94" i="1"/>
  <c r="Q94" i="1" s="1"/>
  <c r="C135" i="1"/>
  <c r="Q135" i="1" s="1"/>
  <c r="H135" i="1"/>
  <c r="N135" i="1" s="1"/>
  <c r="C43" i="1"/>
  <c r="H43" i="1"/>
  <c r="N43" i="1" s="1"/>
  <c r="E46" i="1"/>
  <c r="C48" i="1"/>
  <c r="Q48" i="1" s="1"/>
  <c r="H48" i="1"/>
  <c r="N48" i="1" s="1"/>
  <c r="C53" i="1"/>
  <c r="Q53" i="1" s="1"/>
  <c r="C58" i="1"/>
  <c r="Q58" i="1" s="1"/>
  <c r="C67" i="1"/>
  <c r="Q67" i="1" s="1"/>
  <c r="H67" i="1"/>
  <c r="N67" i="1" s="1"/>
  <c r="C69" i="1"/>
  <c r="C74" i="1"/>
  <c r="Q74" i="1" s="1"/>
  <c r="C83" i="1"/>
  <c r="H83" i="1"/>
  <c r="N83" i="1" s="1"/>
  <c r="C85" i="1"/>
  <c r="Q85" i="1" s="1"/>
  <c r="C90" i="1"/>
  <c r="Q90" i="1" s="1"/>
  <c r="C98" i="1"/>
  <c r="Q98" i="1" s="1"/>
  <c r="C100" i="1"/>
  <c r="Q100" i="1" s="1"/>
  <c r="H100" i="1"/>
  <c r="N100" i="1" s="1"/>
  <c r="C105" i="1"/>
  <c r="C114" i="1"/>
  <c r="Q114" i="1" s="1"/>
  <c r="C116" i="1"/>
  <c r="H116" i="1"/>
  <c r="N116" i="1" s="1"/>
  <c r="C121" i="1"/>
  <c r="Q121" i="1" s="1"/>
  <c r="C130" i="1"/>
  <c r="Q130" i="1" s="1"/>
  <c r="C132" i="1"/>
  <c r="Q132" i="1" s="1"/>
  <c r="H132" i="1"/>
  <c r="N132" i="1" s="1"/>
  <c r="C137" i="1"/>
  <c r="Q137" i="1"/>
  <c r="C146" i="1"/>
  <c r="C148" i="1"/>
  <c r="Q148" i="1" s="1"/>
  <c r="H148" i="1"/>
  <c r="N148" i="1" s="1"/>
  <c r="C153" i="1"/>
  <c r="Q153" i="1" s="1"/>
  <c r="C162" i="1"/>
  <c r="Q162" i="1" s="1"/>
  <c r="C164" i="1"/>
  <c r="Q164" i="1" s="1"/>
  <c r="H164" i="1"/>
  <c r="C169" i="1"/>
  <c r="I6" i="1"/>
  <c r="O6" i="1" s="1"/>
  <c r="I22" i="1"/>
  <c r="O22" i="1" s="1"/>
  <c r="I46" i="1"/>
  <c r="O46" i="1" s="1"/>
  <c r="I70" i="1"/>
  <c r="O70" i="1" s="1"/>
  <c r="I86" i="1"/>
  <c r="O86" i="1" s="1"/>
  <c r="H105" i="1"/>
  <c r="N105" i="1" s="1"/>
  <c r="H121" i="1"/>
  <c r="N121" i="1" s="1"/>
  <c r="H137" i="1"/>
  <c r="N137" i="1" s="1"/>
  <c r="H153" i="1"/>
  <c r="N153" i="1" s="1"/>
  <c r="H169" i="1"/>
  <c r="N169" i="1" s="1"/>
  <c r="C35" i="1"/>
  <c r="Q35" i="1" s="1"/>
  <c r="H35" i="1"/>
  <c r="N35" i="1" s="1"/>
  <c r="E38" i="1"/>
  <c r="R38" i="1"/>
  <c r="C40" i="1"/>
  <c r="Q40" i="1" s="1"/>
  <c r="H40" i="1"/>
  <c r="N40" i="1" s="1"/>
  <c r="C45" i="1"/>
  <c r="C50" i="1"/>
  <c r="Q50" i="1" s="1"/>
  <c r="C64" i="1"/>
  <c r="Q64" i="1" s="1"/>
  <c r="H64" i="1"/>
  <c r="N64" i="1" s="1"/>
  <c r="E78" i="1"/>
  <c r="R78" i="1" s="1"/>
  <c r="C80" i="1"/>
  <c r="Q80" i="1" s="1"/>
  <c r="H80" i="1"/>
  <c r="N80" i="1" s="1"/>
  <c r="C95" i="1"/>
  <c r="Q95" i="1" s="1"/>
  <c r="H95" i="1"/>
  <c r="N95" i="1" s="1"/>
  <c r="C111" i="1"/>
  <c r="Q111" i="1" s="1"/>
  <c r="H111" i="1"/>
  <c r="N111" i="1" s="1"/>
  <c r="C127" i="1"/>
  <c r="H127" i="1"/>
  <c r="N127" i="1" s="1"/>
  <c r="C143" i="1"/>
  <c r="Q143" i="1" s="1"/>
  <c r="H143" i="1"/>
  <c r="N143" i="1" s="1"/>
  <c r="C159" i="1"/>
  <c r="Q159" i="1" s="1"/>
  <c r="H159" i="1"/>
  <c r="N159" i="1" s="1"/>
  <c r="H34" i="1"/>
  <c r="N34" i="1" s="1"/>
  <c r="H50" i="1"/>
  <c r="N50" i="1" s="1"/>
  <c r="H58" i="1"/>
  <c r="N58" i="1" s="1"/>
  <c r="H74" i="1"/>
  <c r="N74" i="1" s="1"/>
  <c r="H90" i="1"/>
  <c r="N90" i="1" s="1"/>
  <c r="H98" i="1"/>
  <c r="N98" i="1" s="1"/>
  <c r="H114" i="1"/>
  <c r="N114" i="1" s="1"/>
  <c r="H130" i="1"/>
  <c r="N130" i="1" s="1"/>
  <c r="H146" i="1"/>
  <c r="N146" i="1" s="1"/>
  <c r="H162" i="1"/>
  <c r="N162" i="1" s="1"/>
  <c r="Q6" i="1"/>
  <c r="Q22" i="1"/>
  <c r="E54" i="1"/>
  <c r="R54" i="1" s="1"/>
  <c r="C72" i="1"/>
  <c r="Q72" i="1" s="1"/>
  <c r="H72" i="1"/>
  <c r="N72" i="1" s="1"/>
  <c r="C88" i="1"/>
  <c r="Q88" i="1"/>
  <c r="H88" i="1"/>
  <c r="N88" i="1" s="1"/>
  <c r="C103" i="1"/>
  <c r="Q103" i="1" s="1"/>
  <c r="H103" i="1"/>
  <c r="N103" i="1" s="1"/>
  <c r="C119" i="1"/>
  <c r="H119" i="1"/>
  <c r="N119" i="1" s="1"/>
  <c r="C151" i="1"/>
  <c r="Q151" i="1" s="1"/>
  <c r="H151" i="1"/>
  <c r="N151" i="1" s="1"/>
  <c r="C167" i="1"/>
  <c r="Q167" i="1" s="1"/>
  <c r="H167" i="1"/>
  <c r="H94" i="1"/>
  <c r="N94" i="1" s="1"/>
  <c r="C4" i="1"/>
  <c r="H4" i="1"/>
  <c r="N4" i="1" s="1"/>
  <c r="E6" i="1"/>
  <c r="R6" i="1" s="1"/>
  <c r="C8" i="1"/>
  <c r="Q8" i="1" s="1"/>
  <c r="H8" i="1"/>
  <c r="N8" i="1" s="1"/>
  <c r="C10" i="1"/>
  <c r="C12" i="1"/>
  <c r="Q12" i="1" s="1"/>
  <c r="H12" i="1"/>
  <c r="N12" i="1" s="1"/>
  <c r="C14" i="1"/>
  <c r="Q14" i="1" s="1"/>
  <c r="C16" i="1"/>
  <c r="Q16" i="1" s="1"/>
  <c r="H16" i="1"/>
  <c r="N16" i="1" s="1"/>
  <c r="C18" i="1"/>
  <c r="Q18" i="1" s="1"/>
  <c r="C20" i="1"/>
  <c r="H20" i="1"/>
  <c r="N20" i="1" s="1"/>
  <c r="E22" i="1"/>
  <c r="R22" i="1" s="1"/>
  <c r="C24" i="1"/>
  <c r="Q24" i="1" s="1"/>
  <c r="H24" i="1"/>
  <c r="N24" i="1" s="1"/>
  <c r="C26" i="1"/>
  <c r="C28" i="1"/>
  <c r="Q28" i="1" s="1"/>
  <c r="H28" i="1"/>
  <c r="N28" i="1" s="1"/>
  <c r="C30" i="1"/>
  <c r="Q30" i="1" s="1"/>
  <c r="C32" i="1"/>
  <c r="Q32" i="1"/>
  <c r="H32" i="1"/>
  <c r="N32" i="1" s="1"/>
  <c r="C37" i="1"/>
  <c r="Q37" i="1" s="1"/>
  <c r="C42" i="1"/>
  <c r="C59" i="1"/>
  <c r="Q59" i="1" s="1"/>
  <c r="H59" i="1"/>
  <c r="N59" i="1" s="1"/>
  <c r="C61" i="1"/>
  <c r="Q61" i="1" s="1"/>
  <c r="C66" i="1"/>
  <c r="Q66" i="1" s="1"/>
  <c r="C75" i="1"/>
  <c r="Q75" i="1" s="1"/>
  <c r="H75" i="1"/>
  <c r="N75" i="1" s="1"/>
  <c r="C77" i="1"/>
  <c r="C82" i="1"/>
  <c r="Q82" i="1" s="1"/>
  <c r="C91" i="1"/>
  <c r="H91" i="1"/>
  <c r="N91" i="1" s="1"/>
  <c r="C97" i="1"/>
  <c r="Q97" i="1" s="1"/>
  <c r="C106" i="1"/>
  <c r="Q106" i="1" s="1"/>
  <c r="C108" i="1"/>
  <c r="Q108" i="1" s="1"/>
  <c r="H108" i="1"/>
  <c r="N108" i="1" s="1"/>
  <c r="C113" i="1"/>
  <c r="C122" i="1"/>
  <c r="Q122" i="1" s="1"/>
  <c r="C124" i="1"/>
  <c r="H124" i="1"/>
  <c r="N124" i="1" s="1"/>
  <c r="C129" i="1"/>
  <c r="Q129" i="1" s="1"/>
  <c r="C138" i="1"/>
  <c r="Q138" i="1" s="1"/>
  <c r="C140" i="1"/>
  <c r="Q140" i="1" s="1"/>
  <c r="H140" i="1"/>
  <c r="N140" i="1" s="1"/>
  <c r="C145" i="1"/>
  <c r="Q145" i="1"/>
  <c r="C154" i="1"/>
  <c r="C156" i="1"/>
  <c r="Q156" i="1"/>
  <c r="H156" i="1"/>
  <c r="N156" i="1" s="1"/>
  <c r="C161" i="1"/>
  <c r="Q161" i="1" s="1"/>
  <c r="C170" i="1"/>
  <c r="Q170" i="1"/>
  <c r="C172" i="1"/>
  <c r="Q172" i="1" s="1"/>
  <c r="H172" i="1"/>
  <c r="N172" i="1" s="1"/>
  <c r="H37" i="1"/>
  <c r="N37" i="1" s="1"/>
  <c r="H53" i="1"/>
  <c r="N53" i="1" s="1"/>
  <c r="H61" i="1"/>
  <c r="N61" i="1" s="1"/>
  <c r="H69" i="1"/>
  <c r="N69" i="1" s="1"/>
  <c r="H77" i="1"/>
  <c r="N77" i="1" s="1"/>
  <c r="H85" i="1"/>
  <c r="N85" i="1" s="1"/>
  <c r="Q43" i="1"/>
  <c r="E3" i="1"/>
  <c r="R3" i="1" s="1"/>
  <c r="C5" i="1"/>
  <c r="Q5" i="1" s="1"/>
  <c r="C7" i="1"/>
  <c r="Q7" i="1" s="1"/>
  <c r="E9" i="1"/>
  <c r="R9" i="1" s="1"/>
  <c r="E11" i="1"/>
  <c r="R11" i="1" s="1"/>
  <c r="C13" i="1"/>
  <c r="Q13" i="1"/>
  <c r="C15" i="1"/>
  <c r="Q15" i="1" s="1"/>
  <c r="E17" i="1"/>
  <c r="R17" i="1" s="1"/>
  <c r="E19" i="1"/>
  <c r="R19" i="1" s="1"/>
  <c r="C21" i="1"/>
  <c r="Q21" i="1" s="1"/>
  <c r="C23" i="1"/>
  <c r="Q23" i="1" s="1"/>
  <c r="E25" i="1"/>
  <c r="R25" i="1" s="1"/>
  <c r="E27" i="1"/>
  <c r="R27" i="1" s="1"/>
  <c r="C29" i="1"/>
  <c r="Q29" i="1" s="1"/>
  <c r="C31" i="1"/>
  <c r="Q31" i="1" s="1"/>
  <c r="C39" i="1"/>
  <c r="Q39" i="1" s="1"/>
  <c r="C47" i="1"/>
  <c r="Q47" i="1" s="1"/>
  <c r="C55" i="1"/>
  <c r="Q55" i="1" s="1"/>
  <c r="C60" i="1"/>
  <c r="Q60" i="1" s="1"/>
  <c r="C63" i="1"/>
  <c r="Q63" i="1" s="1"/>
  <c r="C68" i="1"/>
  <c r="Q68" i="1" s="1"/>
  <c r="C71" i="1"/>
  <c r="Q71" i="1" s="1"/>
  <c r="C76" i="1"/>
  <c r="Q76" i="1" s="1"/>
  <c r="C79" i="1"/>
  <c r="Q79" i="1" s="1"/>
  <c r="C84" i="1"/>
  <c r="Q84" i="1" s="1"/>
  <c r="C87" i="1"/>
  <c r="Q87" i="1" s="1"/>
  <c r="C99" i="1"/>
  <c r="Q99" i="1" s="1"/>
  <c r="E102" i="1"/>
  <c r="R102" i="1"/>
  <c r="C107" i="1"/>
  <c r="Q107" i="1" s="1"/>
  <c r="E110" i="1"/>
  <c r="R110" i="1" s="1"/>
  <c r="C115" i="1"/>
  <c r="Q115" i="1" s="1"/>
  <c r="E118" i="1"/>
  <c r="R118" i="1" s="1"/>
  <c r="C123" i="1"/>
  <c r="Q123" i="1" s="1"/>
  <c r="E126" i="1"/>
  <c r="R126" i="1" s="1"/>
  <c r="C131" i="1"/>
  <c r="Q131" i="1" s="1"/>
  <c r="E134" i="1"/>
  <c r="R134" i="1" s="1"/>
  <c r="C139" i="1"/>
  <c r="Q139" i="1" s="1"/>
  <c r="E142" i="1"/>
  <c r="R142" i="1"/>
  <c r="C147" i="1"/>
  <c r="Q147" i="1" s="1"/>
  <c r="E150" i="1"/>
  <c r="R150" i="1" s="1"/>
  <c r="C155" i="1"/>
  <c r="Q155" i="1" s="1"/>
  <c r="E158" i="1"/>
  <c r="R158" i="1" s="1"/>
  <c r="C163" i="1"/>
  <c r="Q163" i="1" s="1"/>
  <c r="E166" i="1"/>
  <c r="R166" i="1" s="1"/>
  <c r="C171" i="1"/>
  <c r="Q171" i="1" s="1"/>
  <c r="E174" i="1"/>
  <c r="R174" i="1" s="1"/>
  <c r="I9" i="1"/>
  <c r="O9" i="1" s="1"/>
  <c r="I17" i="1"/>
  <c r="O17" i="1" s="1"/>
  <c r="I25" i="1"/>
  <c r="O25" i="1" s="1"/>
  <c r="I33" i="1"/>
  <c r="O33" i="1" s="1"/>
  <c r="H36" i="1"/>
  <c r="N36" i="1" s="1"/>
  <c r="I41" i="1"/>
  <c r="O41" i="1" s="1"/>
  <c r="H44" i="1"/>
  <c r="N44" i="1" s="1"/>
  <c r="I49" i="1"/>
  <c r="O49" i="1" s="1"/>
  <c r="H52" i="1"/>
  <c r="N52" i="1" s="1"/>
  <c r="H60" i="1"/>
  <c r="N60" i="1" s="1"/>
  <c r="H68" i="1"/>
  <c r="N68" i="1" s="1"/>
  <c r="H76" i="1"/>
  <c r="N76" i="1" s="1"/>
  <c r="H84" i="1"/>
  <c r="N84" i="1" s="1"/>
  <c r="Q3" i="1"/>
  <c r="Q19" i="1"/>
  <c r="Q46" i="1"/>
  <c r="E33" i="1"/>
  <c r="R33" i="1" s="1"/>
  <c r="E36" i="1"/>
  <c r="R36" i="1" s="1"/>
  <c r="E41" i="1"/>
  <c r="R41" i="1" s="1"/>
  <c r="E49" i="1"/>
  <c r="R49" i="1" s="1"/>
  <c r="E52" i="1"/>
  <c r="R52" i="1" s="1"/>
  <c r="C57" i="1"/>
  <c r="Q57" i="1" s="1"/>
  <c r="C65" i="1"/>
  <c r="Q65" i="1"/>
  <c r="C73" i="1"/>
  <c r="Q73" i="1" s="1"/>
  <c r="C81" i="1"/>
  <c r="Q81" i="1" s="1"/>
  <c r="C89" i="1"/>
  <c r="Q89" i="1" s="1"/>
  <c r="Q92" i="1"/>
  <c r="C93" i="1"/>
  <c r="C96" i="1"/>
  <c r="Q96" i="1"/>
  <c r="C101" i="1"/>
  <c r="C104" i="1"/>
  <c r="Q104" i="1" s="1"/>
  <c r="C109" i="1"/>
  <c r="C112" i="1"/>
  <c r="Q112" i="1" s="1"/>
  <c r="C117" i="1"/>
  <c r="C120" i="1"/>
  <c r="Q120" i="1" s="1"/>
  <c r="C125" i="1"/>
  <c r="C128" i="1"/>
  <c r="Q128" i="1" s="1"/>
  <c r="C133" i="1"/>
  <c r="C136" i="1"/>
  <c r="Q136" i="1" s="1"/>
  <c r="C141" i="1"/>
  <c r="C144" i="1"/>
  <c r="Q144" i="1" s="1"/>
  <c r="C149" i="1"/>
  <c r="C152" i="1"/>
  <c r="Q152" i="1" s="1"/>
  <c r="C157" i="1"/>
  <c r="C160" i="1"/>
  <c r="Q160" i="1" s="1"/>
  <c r="C165" i="1"/>
  <c r="C168" i="1"/>
  <c r="Q168" i="1" s="1"/>
  <c r="C173" i="1"/>
  <c r="H3" i="1"/>
  <c r="N3" i="1" s="1"/>
  <c r="H7" i="1"/>
  <c r="N7" i="1" s="1"/>
  <c r="H11" i="1"/>
  <c r="N11" i="1" s="1"/>
  <c r="H15" i="1"/>
  <c r="N15" i="1" s="1"/>
  <c r="H19" i="1"/>
  <c r="N19" i="1" s="1"/>
  <c r="H23" i="1"/>
  <c r="N23" i="1" s="1"/>
  <c r="H27" i="1"/>
  <c r="N27" i="1" s="1"/>
  <c r="H31" i="1"/>
  <c r="N31" i="1" s="1"/>
  <c r="H39" i="1"/>
  <c r="N39" i="1" s="1"/>
  <c r="H47" i="1"/>
  <c r="N47" i="1" s="1"/>
  <c r="H55" i="1"/>
  <c r="N55" i="1" s="1"/>
  <c r="H63" i="1"/>
  <c r="N63" i="1" s="1"/>
  <c r="H71" i="1"/>
  <c r="N71" i="1" s="1"/>
  <c r="H79" i="1"/>
  <c r="N79" i="1" s="1"/>
  <c r="H87" i="1"/>
  <c r="N87" i="1" s="1"/>
  <c r="H99" i="1"/>
  <c r="N99" i="1" s="1"/>
  <c r="H107" i="1"/>
  <c r="N107" i="1" s="1"/>
  <c r="H115" i="1"/>
  <c r="N115" i="1" s="1"/>
  <c r="H123" i="1"/>
  <c r="N123" i="1" s="1"/>
  <c r="H131" i="1"/>
  <c r="N131" i="1" s="1"/>
  <c r="H139" i="1"/>
  <c r="N139" i="1" s="1"/>
  <c r="H147" i="1"/>
  <c r="N147" i="1" s="1"/>
  <c r="H155" i="1"/>
  <c r="N155" i="1" s="1"/>
  <c r="H163" i="1"/>
  <c r="N163" i="1" s="1"/>
  <c r="H171" i="1"/>
  <c r="N171" i="1" s="1"/>
  <c r="Q9" i="1"/>
  <c r="Q25" i="1"/>
  <c r="Q36" i="1"/>
  <c r="Q41" i="1"/>
  <c r="Q52" i="1"/>
  <c r="N164" i="1" l="1"/>
  <c r="N167" i="1"/>
  <c r="R44" i="1"/>
  <c r="E44" i="1"/>
  <c r="Q2" i="1"/>
  <c r="I2" i="1"/>
  <c r="O2" i="1" s="1"/>
  <c r="R2" i="1"/>
  <c r="E62" i="1"/>
  <c r="F62" i="1" s="1"/>
  <c r="S62" i="1" s="1"/>
  <c r="I44" i="1"/>
  <c r="O44" i="1" s="1"/>
  <c r="D173" i="1"/>
  <c r="I173" i="1" s="1"/>
  <c r="O173" i="1" s="1"/>
  <c r="D157" i="1"/>
  <c r="I157" i="1" s="1"/>
  <c r="O157" i="1" s="1"/>
  <c r="D141" i="1"/>
  <c r="I141" i="1" s="1"/>
  <c r="O141" i="1" s="1"/>
  <c r="D125" i="1"/>
  <c r="I125" i="1" s="1"/>
  <c r="O125" i="1" s="1"/>
  <c r="D109" i="1"/>
  <c r="I109" i="1" s="1"/>
  <c r="O109" i="1" s="1"/>
  <c r="D101" i="1"/>
  <c r="I101" i="1" s="1"/>
  <c r="O101" i="1" s="1"/>
  <c r="D93" i="1"/>
  <c r="I93" i="1" s="1"/>
  <c r="O93" i="1" s="1"/>
  <c r="D154" i="1"/>
  <c r="I154" i="1" s="1"/>
  <c r="O154" i="1" s="1"/>
  <c r="D113" i="1"/>
  <c r="I113" i="1" s="1"/>
  <c r="O113" i="1" s="1"/>
  <c r="D91" i="1"/>
  <c r="I91" i="1" s="1"/>
  <c r="O91" i="1" s="1"/>
  <c r="D42" i="1"/>
  <c r="I42" i="1" s="1"/>
  <c r="O42" i="1" s="1"/>
  <c r="D26" i="1"/>
  <c r="I26" i="1" s="1"/>
  <c r="O26" i="1" s="1"/>
  <c r="D10" i="1"/>
  <c r="I10" i="1" s="1"/>
  <c r="O10" i="1" s="1"/>
  <c r="D127" i="1"/>
  <c r="I127" i="1"/>
  <c r="O127" i="1" s="1"/>
  <c r="D169" i="1"/>
  <c r="I169" i="1" s="1"/>
  <c r="O169" i="1" s="1"/>
  <c r="D146" i="1"/>
  <c r="I146" i="1" s="1"/>
  <c r="O146" i="1" s="1"/>
  <c r="D116" i="1"/>
  <c r="I116" i="1" s="1"/>
  <c r="O116" i="1" s="1"/>
  <c r="D83" i="1"/>
  <c r="I83" i="1" s="1"/>
  <c r="O83" i="1" s="1"/>
  <c r="F46" i="1"/>
  <c r="S46" i="1" s="1"/>
  <c r="D81" i="1"/>
  <c r="I81" i="1"/>
  <c r="O81" i="1" s="1"/>
  <c r="F44" i="1"/>
  <c r="S44" i="1" s="1"/>
  <c r="F166" i="1"/>
  <c r="S166" i="1" s="1"/>
  <c r="F142" i="1"/>
  <c r="S142" i="1" s="1"/>
  <c r="F126" i="1"/>
  <c r="S126" i="1" s="1"/>
  <c r="F110" i="1"/>
  <c r="S110" i="1" s="1"/>
  <c r="D87" i="1"/>
  <c r="I87" i="1"/>
  <c r="O87" i="1" s="1"/>
  <c r="D71" i="1"/>
  <c r="I71" i="1" s="1"/>
  <c r="O71" i="1" s="1"/>
  <c r="D63" i="1"/>
  <c r="I63" i="1" s="1"/>
  <c r="O63" i="1" s="1"/>
  <c r="D55" i="1"/>
  <c r="I55" i="1" s="1"/>
  <c r="O55" i="1" s="1"/>
  <c r="D29" i="1"/>
  <c r="I29" i="1" s="1"/>
  <c r="O29" i="1" s="1"/>
  <c r="D21" i="1"/>
  <c r="I21" i="1" s="1"/>
  <c r="O21" i="1" s="1"/>
  <c r="D13" i="1"/>
  <c r="I13" i="1" s="1"/>
  <c r="O13" i="1" s="1"/>
  <c r="D5" i="1"/>
  <c r="I5" i="1" s="1"/>
  <c r="O5" i="1" s="1"/>
  <c r="D170" i="1"/>
  <c r="I170" i="1" s="1"/>
  <c r="O170" i="1" s="1"/>
  <c r="D140" i="1"/>
  <c r="I140" i="1" s="1"/>
  <c r="O140" i="1" s="1"/>
  <c r="E92" i="1"/>
  <c r="R92" i="1" s="1"/>
  <c r="D66" i="1"/>
  <c r="I66" i="1" s="1"/>
  <c r="O66" i="1" s="1"/>
  <c r="D32" i="1"/>
  <c r="F22" i="1"/>
  <c r="S22" i="1" s="1"/>
  <c r="D72" i="1"/>
  <c r="I72" i="1" s="1"/>
  <c r="O72" i="1" s="1"/>
  <c r="D143" i="1"/>
  <c r="I143" i="1" s="1"/>
  <c r="O143" i="1" s="1"/>
  <c r="F38" i="1"/>
  <c r="S38" i="1" s="1"/>
  <c r="J38" i="1"/>
  <c r="P38" i="1" s="1"/>
  <c r="D162" i="1"/>
  <c r="I162" i="1" s="1"/>
  <c r="O162" i="1" s="1"/>
  <c r="D132" i="1"/>
  <c r="I132" i="1" s="1"/>
  <c r="O132" i="1" s="1"/>
  <c r="D121" i="1"/>
  <c r="I121" i="1" s="1"/>
  <c r="O121" i="1" s="1"/>
  <c r="D98" i="1"/>
  <c r="I98" i="1" s="1"/>
  <c r="O98" i="1" s="1"/>
  <c r="D85" i="1"/>
  <c r="I85" i="1" s="1"/>
  <c r="O85" i="1" s="1"/>
  <c r="D58" i="1"/>
  <c r="I58" i="1"/>
  <c r="O58" i="1" s="1"/>
  <c r="D135" i="1"/>
  <c r="I135" i="1" s="1"/>
  <c r="O135" i="1" s="1"/>
  <c r="F86" i="1"/>
  <c r="S86" i="1" s="1"/>
  <c r="D51" i="1"/>
  <c r="I51" i="1" s="1"/>
  <c r="O51" i="1" s="1"/>
  <c r="D168" i="1"/>
  <c r="I168" i="1" s="1"/>
  <c r="O168" i="1" s="1"/>
  <c r="D160" i="1"/>
  <c r="I160" i="1" s="1"/>
  <c r="O160" i="1" s="1"/>
  <c r="D152" i="1"/>
  <c r="I152" i="1"/>
  <c r="O152" i="1" s="1"/>
  <c r="D144" i="1"/>
  <c r="I144" i="1" s="1"/>
  <c r="O144" i="1" s="1"/>
  <c r="D136" i="1"/>
  <c r="I136" i="1" s="1"/>
  <c r="O136" i="1" s="1"/>
  <c r="D128" i="1"/>
  <c r="I128" i="1" s="1"/>
  <c r="O128" i="1" s="1"/>
  <c r="D120" i="1"/>
  <c r="I120" i="1" s="1"/>
  <c r="O120" i="1" s="1"/>
  <c r="D112" i="1"/>
  <c r="I112" i="1" s="1"/>
  <c r="O112" i="1" s="1"/>
  <c r="D104" i="1"/>
  <c r="I104" i="1" s="1"/>
  <c r="O104" i="1" s="1"/>
  <c r="D96" i="1"/>
  <c r="I96" i="1" s="1"/>
  <c r="O96" i="1" s="1"/>
  <c r="D156" i="1"/>
  <c r="I156" i="1" s="1"/>
  <c r="O156" i="1" s="1"/>
  <c r="D145" i="1"/>
  <c r="I145" i="1" s="1"/>
  <c r="O145" i="1" s="1"/>
  <c r="D122" i="1"/>
  <c r="I122" i="1" s="1"/>
  <c r="O122" i="1" s="1"/>
  <c r="D82" i="1"/>
  <c r="I82" i="1" s="1"/>
  <c r="O82" i="1" s="1"/>
  <c r="D59" i="1"/>
  <c r="I59" i="1" s="1"/>
  <c r="O59" i="1" s="1"/>
  <c r="D37" i="1"/>
  <c r="I37" i="1" s="1"/>
  <c r="O37" i="1" s="1"/>
  <c r="D28" i="1"/>
  <c r="I28" i="1" s="1"/>
  <c r="O28" i="1" s="1"/>
  <c r="D18" i="1"/>
  <c r="I18" i="1" s="1"/>
  <c r="O18" i="1" s="1"/>
  <c r="D12" i="1"/>
  <c r="I12" i="1" s="1"/>
  <c r="O12" i="1" s="1"/>
  <c r="F2" i="1"/>
  <c r="S2" i="1" s="1"/>
  <c r="D167" i="1"/>
  <c r="I167" i="1" s="1"/>
  <c r="D88" i="1"/>
  <c r="I88" i="1" s="1"/>
  <c r="O88" i="1" s="1"/>
  <c r="D159" i="1"/>
  <c r="I159" i="1" s="1"/>
  <c r="O159" i="1" s="1"/>
  <c r="D95" i="1"/>
  <c r="I95" i="1" s="1"/>
  <c r="O95" i="1" s="1"/>
  <c r="D64" i="1"/>
  <c r="I64" i="1" s="1"/>
  <c r="O64" i="1" s="1"/>
  <c r="D50" i="1"/>
  <c r="I50" i="1" s="1"/>
  <c r="O50" i="1" s="1"/>
  <c r="D148" i="1"/>
  <c r="I148" i="1" s="1"/>
  <c r="O148" i="1" s="1"/>
  <c r="D137" i="1"/>
  <c r="I137" i="1" s="1"/>
  <c r="O137" i="1" s="1"/>
  <c r="D114" i="1"/>
  <c r="I114" i="1" s="1"/>
  <c r="O114" i="1" s="1"/>
  <c r="D74" i="1"/>
  <c r="I74" i="1" s="1"/>
  <c r="O74" i="1" s="1"/>
  <c r="D48" i="1"/>
  <c r="I48" i="1" s="1"/>
  <c r="O48" i="1" s="1"/>
  <c r="D43" i="1"/>
  <c r="I43" i="1" s="1"/>
  <c r="O43" i="1" s="1"/>
  <c r="D56" i="1"/>
  <c r="I56" i="1" s="1"/>
  <c r="O56" i="1" s="1"/>
  <c r="D165" i="1"/>
  <c r="I165" i="1" s="1"/>
  <c r="D149" i="1"/>
  <c r="I149" i="1" s="1"/>
  <c r="O149" i="1" s="1"/>
  <c r="D133" i="1"/>
  <c r="I133" i="1" s="1"/>
  <c r="O133" i="1" s="1"/>
  <c r="D117" i="1"/>
  <c r="I117" i="1" s="1"/>
  <c r="O117" i="1" s="1"/>
  <c r="D124" i="1"/>
  <c r="I124" i="1" s="1"/>
  <c r="O124" i="1" s="1"/>
  <c r="D77" i="1"/>
  <c r="I77" i="1" s="1"/>
  <c r="O77" i="1" s="1"/>
  <c r="D20" i="1"/>
  <c r="I20" i="1" s="1"/>
  <c r="O20" i="1" s="1"/>
  <c r="D4" i="1"/>
  <c r="I4" i="1" s="1"/>
  <c r="O4" i="1" s="1"/>
  <c r="D119" i="1"/>
  <c r="I119" i="1" s="1"/>
  <c r="O119" i="1" s="1"/>
  <c r="D45" i="1"/>
  <c r="I45" i="1" s="1"/>
  <c r="O45" i="1" s="1"/>
  <c r="D35" i="1"/>
  <c r="I35" i="1" s="1"/>
  <c r="O35" i="1" s="1"/>
  <c r="D105" i="1"/>
  <c r="I105" i="1" s="1"/>
  <c r="O105" i="1" s="1"/>
  <c r="D69" i="1"/>
  <c r="I69" i="1"/>
  <c r="O69" i="1" s="1"/>
  <c r="D65" i="1"/>
  <c r="I65" i="1" s="1"/>
  <c r="O65" i="1" s="1"/>
  <c r="F52" i="1"/>
  <c r="S52" i="1" s="1"/>
  <c r="F36" i="1"/>
  <c r="S36" i="1" s="1"/>
  <c r="F174" i="1"/>
  <c r="S174" i="1" s="1"/>
  <c r="J174" i="1"/>
  <c r="P174" i="1" s="1"/>
  <c r="F158" i="1"/>
  <c r="S158" i="1" s="1"/>
  <c r="F150" i="1"/>
  <c r="S150" i="1" s="1"/>
  <c r="F134" i="1"/>
  <c r="S134" i="1" s="1"/>
  <c r="F118" i="1"/>
  <c r="S118" i="1" s="1"/>
  <c r="F102" i="1"/>
  <c r="S102" i="1" s="1"/>
  <c r="D79" i="1"/>
  <c r="I79" i="1"/>
  <c r="O79" i="1" s="1"/>
  <c r="D39" i="1"/>
  <c r="I39" i="1" s="1"/>
  <c r="O39" i="1" s="1"/>
  <c r="F25" i="1"/>
  <c r="S25" i="1" s="1"/>
  <c r="F17" i="1"/>
  <c r="S17" i="1" s="1"/>
  <c r="F9" i="1"/>
  <c r="S9" i="1" s="1"/>
  <c r="D129" i="1"/>
  <c r="I129" i="1" s="1"/>
  <c r="O129" i="1" s="1"/>
  <c r="D106" i="1"/>
  <c r="I106" i="1"/>
  <c r="O106" i="1" s="1"/>
  <c r="D16" i="1"/>
  <c r="I16" i="1" s="1"/>
  <c r="O16" i="1" s="1"/>
  <c r="F6" i="1"/>
  <c r="S6" i="1" s="1"/>
  <c r="D151" i="1"/>
  <c r="I151" i="1" s="1"/>
  <c r="O151" i="1" s="1"/>
  <c r="D80" i="1"/>
  <c r="I80" i="1" s="1"/>
  <c r="O80" i="1" s="1"/>
  <c r="Q173" i="1"/>
  <c r="Q165" i="1"/>
  <c r="Q157" i="1"/>
  <c r="Q149" i="1"/>
  <c r="Q141" i="1"/>
  <c r="Q133" i="1"/>
  <c r="Q125" i="1"/>
  <c r="Q117" i="1"/>
  <c r="Q109" i="1"/>
  <c r="Q101" i="1"/>
  <c r="Q93" i="1"/>
  <c r="D89" i="1"/>
  <c r="D73" i="1"/>
  <c r="I73" i="1" s="1"/>
  <c r="O73" i="1" s="1"/>
  <c r="D57" i="1"/>
  <c r="F49" i="1"/>
  <c r="S49" i="1" s="1"/>
  <c r="F41" i="1"/>
  <c r="S41" i="1" s="1"/>
  <c r="F33" i="1"/>
  <c r="S33" i="1" s="1"/>
  <c r="D171" i="1"/>
  <c r="D163" i="1"/>
  <c r="I163" i="1" s="1"/>
  <c r="O163" i="1" s="1"/>
  <c r="D155" i="1"/>
  <c r="D147" i="1"/>
  <c r="I147" i="1" s="1"/>
  <c r="O147" i="1" s="1"/>
  <c r="D139" i="1"/>
  <c r="D131" i="1"/>
  <c r="I131" i="1" s="1"/>
  <c r="O131" i="1" s="1"/>
  <c r="D123" i="1"/>
  <c r="D115" i="1"/>
  <c r="I115" i="1" s="1"/>
  <c r="O115" i="1" s="1"/>
  <c r="D107" i="1"/>
  <c r="D99" i="1"/>
  <c r="I99" i="1"/>
  <c r="O99" i="1" s="1"/>
  <c r="D84" i="1"/>
  <c r="I84" i="1" s="1"/>
  <c r="O84" i="1" s="1"/>
  <c r="D76" i="1"/>
  <c r="I76" i="1" s="1"/>
  <c r="O76" i="1" s="1"/>
  <c r="D68" i="1"/>
  <c r="I68" i="1" s="1"/>
  <c r="O68" i="1" s="1"/>
  <c r="D60" i="1"/>
  <c r="I60" i="1" s="1"/>
  <c r="O60" i="1" s="1"/>
  <c r="D47" i="1"/>
  <c r="D31" i="1"/>
  <c r="I31" i="1" s="1"/>
  <c r="O31" i="1" s="1"/>
  <c r="F27" i="1"/>
  <c r="S27" i="1" s="1"/>
  <c r="D23" i="1"/>
  <c r="I23" i="1" s="1"/>
  <c r="O23" i="1" s="1"/>
  <c r="F19" i="1"/>
  <c r="S19" i="1" s="1"/>
  <c r="D15" i="1"/>
  <c r="I15" i="1"/>
  <c r="O15" i="1" s="1"/>
  <c r="F11" i="1"/>
  <c r="S11" i="1" s="1"/>
  <c r="D7" i="1"/>
  <c r="I7" i="1"/>
  <c r="O7" i="1" s="1"/>
  <c r="F3" i="1"/>
  <c r="S3" i="1" s="1"/>
  <c r="D172" i="1"/>
  <c r="I172" i="1" s="1"/>
  <c r="O172" i="1" s="1"/>
  <c r="D161" i="1"/>
  <c r="Q154" i="1"/>
  <c r="D138" i="1"/>
  <c r="I138" i="1" s="1"/>
  <c r="O138" i="1" s="1"/>
  <c r="Q124" i="1"/>
  <c r="Q113" i="1"/>
  <c r="D108" i="1"/>
  <c r="I108" i="1" s="1"/>
  <c r="O108" i="1" s="1"/>
  <c r="D97" i="1"/>
  <c r="I97" i="1" s="1"/>
  <c r="O97" i="1" s="1"/>
  <c r="Q91" i="1"/>
  <c r="Q77" i="1"/>
  <c r="D75" i="1"/>
  <c r="I75" i="1" s="1"/>
  <c r="O75" i="1" s="1"/>
  <c r="D61" i="1"/>
  <c r="I61" i="1" s="1"/>
  <c r="O61" i="1" s="1"/>
  <c r="Q42" i="1"/>
  <c r="D30" i="1"/>
  <c r="I30" i="1"/>
  <c r="O30" i="1" s="1"/>
  <c r="Q26" i="1"/>
  <c r="D24" i="1"/>
  <c r="I24" i="1" s="1"/>
  <c r="O24" i="1" s="1"/>
  <c r="Q20" i="1"/>
  <c r="D14" i="1"/>
  <c r="Q10" i="1"/>
  <c r="D8" i="1"/>
  <c r="I8" i="1" s="1"/>
  <c r="O8" i="1" s="1"/>
  <c r="Q4" i="1"/>
  <c r="Q119" i="1"/>
  <c r="D103" i="1"/>
  <c r="I103" i="1" s="1"/>
  <c r="O103" i="1" s="1"/>
  <c r="F54" i="1"/>
  <c r="S54" i="1" s="1"/>
  <c r="Q127" i="1"/>
  <c r="D111" i="1"/>
  <c r="F78" i="1"/>
  <c r="S78" i="1" s="1"/>
  <c r="Q45" i="1"/>
  <c r="D40" i="1"/>
  <c r="Q169" i="1"/>
  <c r="D164" i="1"/>
  <c r="I164" i="1" s="1"/>
  <c r="D153" i="1"/>
  <c r="I153" i="1" s="1"/>
  <c r="O153" i="1" s="1"/>
  <c r="Q146" i="1"/>
  <c r="D130" i="1"/>
  <c r="I130" i="1" s="1"/>
  <c r="O130" i="1" s="1"/>
  <c r="Q116" i="1"/>
  <c r="Q105" i="1"/>
  <c r="D100" i="1"/>
  <c r="I100" i="1" s="1"/>
  <c r="O100" i="1" s="1"/>
  <c r="D90" i="1"/>
  <c r="Q83" i="1"/>
  <c r="Q69" i="1"/>
  <c r="D67" i="1"/>
  <c r="D53" i="1"/>
  <c r="I53" i="1" s="1"/>
  <c r="O53" i="1" s="1"/>
  <c r="R46" i="1"/>
  <c r="D94" i="1"/>
  <c r="I94" i="1" s="1"/>
  <c r="O94" i="1" s="1"/>
  <c r="F70" i="1"/>
  <c r="S70" i="1" s="1"/>
  <c r="Q51" i="1"/>
  <c r="D34" i="1"/>
  <c r="I34" i="1" s="1"/>
  <c r="O34" i="1" s="1"/>
  <c r="O164" i="1" l="1"/>
  <c r="O165" i="1"/>
  <c r="O167" i="1"/>
  <c r="J6" i="1"/>
  <c r="P6" i="1" s="1"/>
  <c r="J25" i="1"/>
  <c r="P25" i="1" s="1"/>
  <c r="J86" i="1"/>
  <c r="P86" i="1" s="1"/>
  <c r="J70" i="1"/>
  <c r="P70" i="1" s="1"/>
  <c r="J49" i="1"/>
  <c r="P49" i="1" s="1"/>
  <c r="J166" i="1"/>
  <c r="P166" i="1" s="1"/>
  <c r="J78" i="1"/>
  <c r="P78" i="1" s="1"/>
  <c r="J118" i="1"/>
  <c r="P118" i="1" s="1"/>
  <c r="J52" i="1"/>
  <c r="P52" i="1" s="1"/>
  <c r="J62" i="1"/>
  <c r="P62" i="1" s="1"/>
  <c r="R62" i="1"/>
  <c r="J33" i="1"/>
  <c r="P33" i="1" s="1"/>
  <c r="J9" i="1"/>
  <c r="P9" i="1" s="1"/>
  <c r="J150" i="1"/>
  <c r="P150" i="1" s="1"/>
  <c r="J126" i="1"/>
  <c r="P126" i="1" s="1"/>
  <c r="E111" i="1"/>
  <c r="R111" i="1" s="1"/>
  <c r="E123" i="1"/>
  <c r="R123" i="1" s="1"/>
  <c r="E89" i="1"/>
  <c r="R89" i="1" s="1"/>
  <c r="E32" i="1"/>
  <c r="R32" i="1"/>
  <c r="E153" i="1"/>
  <c r="R153" i="1" s="1"/>
  <c r="E40" i="1"/>
  <c r="R40" i="1"/>
  <c r="E8" i="1"/>
  <c r="R8" i="1" s="1"/>
  <c r="E138" i="1"/>
  <c r="R138" i="1" s="1"/>
  <c r="E106" i="1"/>
  <c r="R106" i="1" s="1"/>
  <c r="E79" i="1"/>
  <c r="R79" i="1" s="1"/>
  <c r="E69" i="1"/>
  <c r="R69" i="1" s="1"/>
  <c r="E35" i="1"/>
  <c r="R35" i="1" s="1"/>
  <c r="E4" i="1"/>
  <c r="R4" i="1" s="1"/>
  <c r="E77" i="1"/>
  <c r="R77" i="1" s="1"/>
  <c r="E117" i="1"/>
  <c r="R117" i="1" s="1"/>
  <c r="E149" i="1"/>
  <c r="R149" i="1"/>
  <c r="E114" i="1"/>
  <c r="R114" i="1" s="1"/>
  <c r="E148" i="1"/>
  <c r="R148" i="1" s="1"/>
  <c r="E159" i="1"/>
  <c r="R159" i="1" s="1"/>
  <c r="E167" i="1"/>
  <c r="R167" i="1" s="1"/>
  <c r="E12" i="1"/>
  <c r="R12" i="1" s="1"/>
  <c r="E28" i="1"/>
  <c r="R28" i="1" s="1"/>
  <c r="E59" i="1"/>
  <c r="R59" i="1" s="1"/>
  <c r="E122" i="1"/>
  <c r="R122" i="1" s="1"/>
  <c r="E156" i="1"/>
  <c r="R156" i="1" s="1"/>
  <c r="E104" i="1"/>
  <c r="R104" i="1" s="1"/>
  <c r="E120" i="1"/>
  <c r="R120" i="1" s="1"/>
  <c r="E136" i="1"/>
  <c r="R136" i="1" s="1"/>
  <c r="E152" i="1"/>
  <c r="R152" i="1" s="1"/>
  <c r="E168" i="1"/>
  <c r="R168" i="1" s="1"/>
  <c r="E58" i="1"/>
  <c r="R58" i="1" s="1"/>
  <c r="E98" i="1"/>
  <c r="R98" i="1"/>
  <c r="E132" i="1"/>
  <c r="R132" i="1" s="1"/>
  <c r="I32" i="1"/>
  <c r="O32" i="1" s="1"/>
  <c r="F92" i="1"/>
  <c r="S92" i="1" s="1"/>
  <c r="E170" i="1"/>
  <c r="R170" i="1" s="1"/>
  <c r="E13" i="1"/>
  <c r="E29" i="1"/>
  <c r="R29" i="1"/>
  <c r="E63" i="1"/>
  <c r="E87" i="1"/>
  <c r="R87" i="1" s="1"/>
  <c r="E81" i="1"/>
  <c r="E83" i="1"/>
  <c r="R83" i="1" s="1"/>
  <c r="E146" i="1"/>
  <c r="E127" i="1"/>
  <c r="R127" i="1"/>
  <c r="E26" i="1"/>
  <c r="E91" i="1"/>
  <c r="E154" i="1"/>
  <c r="E101" i="1"/>
  <c r="R101" i="1" s="1"/>
  <c r="E125" i="1"/>
  <c r="E157" i="1"/>
  <c r="R157" i="1"/>
  <c r="E34" i="1"/>
  <c r="E53" i="1"/>
  <c r="R53" i="1" s="1"/>
  <c r="E100" i="1"/>
  <c r="E130" i="1"/>
  <c r="R130" i="1" s="1"/>
  <c r="I40" i="1"/>
  <c r="O40" i="1" s="1"/>
  <c r="J54" i="1"/>
  <c r="P54" i="1" s="1"/>
  <c r="E30" i="1"/>
  <c r="R30" i="1" s="1"/>
  <c r="E172" i="1"/>
  <c r="E7" i="1"/>
  <c r="R7" i="1" s="1"/>
  <c r="E15" i="1"/>
  <c r="E23" i="1"/>
  <c r="R23" i="1"/>
  <c r="E31" i="1"/>
  <c r="E99" i="1"/>
  <c r="R99" i="1"/>
  <c r="E115" i="1"/>
  <c r="E131" i="1"/>
  <c r="R131" i="1" s="1"/>
  <c r="E147" i="1"/>
  <c r="E163" i="1"/>
  <c r="R163" i="1"/>
  <c r="E73" i="1"/>
  <c r="J17" i="1"/>
  <c r="P17" i="1" s="1"/>
  <c r="J102" i="1"/>
  <c r="P102" i="1" s="1"/>
  <c r="J134" i="1"/>
  <c r="P134" i="1" s="1"/>
  <c r="J158" i="1"/>
  <c r="P158" i="1" s="1"/>
  <c r="J36" i="1"/>
  <c r="P36" i="1" s="1"/>
  <c r="E88" i="1"/>
  <c r="R88" i="1"/>
  <c r="J2" i="1"/>
  <c r="P2" i="1" s="1"/>
  <c r="J22" i="1"/>
  <c r="P22" i="1" s="1"/>
  <c r="J110" i="1"/>
  <c r="P110" i="1" s="1"/>
  <c r="J142" i="1"/>
  <c r="P142" i="1" s="1"/>
  <c r="J44" i="1"/>
  <c r="P44" i="1" s="1"/>
  <c r="J46" i="1"/>
  <c r="P46" i="1" s="1"/>
  <c r="E67" i="1"/>
  <c r="R67" i="1"/>
  <c r="E90" i="1"/>
  <c r="R90" i="1" s="1"/>
  <c r="E14" i="1"/>
  <c r="R14" i="1"/>
  <c r="E161" i="1"/>
  <c r="R161" i="1" s="1"/>
  <c r="E47" i="1"/>
  <c r="R47" i="1" s="1"/>
  <c r="E107" i="1"/>
  <c r="R107" i="1" s="1"/>
  <c r="E139" i="1"/>
  <c r="R139" i="1" s="1"/>
  <c r="E155" i="1"/>
  <c r="R155" i="1" s="1"/>
  <c r="E171" i="1"/>
  <c r="R171" i="1"/>
  <c r="E57" i="1"/>
  <c r="R57" i="1" s="1"/>
  <c r="E80" i="1"/>
  <c r="R80" i="1" s="1"/>
  <c r="E56" i="1"/>
  <c r="R56" i="1" s="1"/>
  <c r="E48" i="1"/>
  <c r="R48" i="1" s="1"/>
  <c r="E64" i="1"/>
  <c r="R64" i="1" s="1"/>
  <c r="E72" i="1"/>
  <c r="R72" i="1" s="1"/>
  <c r="E103" i="1"/>
  <c r="R103" i="1" s="1"/>
  <c r="E61" i="1"/>
  <c r="R61" i="1" s="1"/>
  <c r="E108" i="1"/>
  <c r="R108" i="1" s="1"/>
  <c r="E60" i="1"/>
  <c r="R60" i="1" s="1"/>
  <c r="E76" i="1"/>
  <c r="R76" i="1" s="1"/>
  <c r="E94" i="1"/>
  <c r="R94" i="1" s="1"/>
  <c r="I67" i="1"/>
  <c r="O67" i="1" s="1"/>
  <c r="I90" i="1"/>
  <c r="O90" i="1" s="1"/>
  <c r="E164" i="1"/>
  <c r="R164" i="1" s="1"/>
  <c r="I111" i="1"/>
  <c r="O111" i="1" s="1"/>
  <c r="I14" i="1"/>
  <c r="O14" i="1" s="1"/>
  <c r="E24" i="1"/>
  <c r="R24" i="1" s="1"/>
  <c r="E75" i="1"/>
  <c r="R75" i="1" s="1"/>
  <c r="E97" i="1"/>
  <c r="R97" i="1" s="1"/>
  <c r="I161" i="1"/>
  <c r="O161" i="1" s="1"/>
  <c r="J3" i="1"/>
  <c r="P3" i="1" s="1"/>
  <c r="J11" i="1"/>
  <c r="P11" i="1" s="1"/>
  <c r="J19" i="1"/>
  <c r="P19" i="1" s="1"/>
  <c r="J27" i="1"/>
  <c r="P27" i="1" s="1"/>
  <c r="I47" i="1"/>
  <c r="O47" i="1" s="1"/>
  <c r="E68" i="1"/>
  <c r="R68" i="1" s="1"/>
  <c r="E84" i="1"/>
  <c r="R84" i="1" s="1"/>
  <c r="I107" i="1"/>
  <c r="O107" i="1" s="1"/>
  <c r="I123" i="1"/>
  <c r="O123" i="1" s="1"/>
  <c r="I139" i="1"/>
  <c r="O139" i="1" s="1"/>
  <c r="I155" i="1"/>
  <c r="O155" i="1" s="1"/>
  <c r="I171" i="1"/>
  <c r="O171" i="1" s="1"/>
  <c r="J41" i="1"/>
  <c r="P41" i="1" s="1"/>
  <c r="I57" i="1"/>
  <c r="O57" i="1" s="1"/>
  <c r="I89" i="1"/>
  <c r="O89" i="1" s="1"/>
  <c r="E151" i="1"/>
  <c r="R151" i="1" s="1"/>
  <c r="E16" i="1"/>
  <c r="R16" i="1" s="1"/>
  <c r="E129" i="1"/>
  <c r="R129" i="1" s="1"/>
  <c r="E39" i="1"/>
  <c r="R39" i="1" s="1"/>
  <c r="E65" i="1"/>
  <c r="R65" i="1"/>
  <c r="E105" i="1"/>
  <c r="R105" i="1" s="1"/>
  <c r="E45" i="1"/>
  <c r="R45" i="1" s="1"/>
  <c r="E119" i="1"/>
  <c r="R119" i="1" s="1"/>
  <c r="E20" i="1"/>
  <c r="R20" i="1" s="1"/>
  <c r="E124" i="1"/>
  <c r="R124" i="1" s="1"/>
  <c r="E133" i="1"/>
  <c r="R133" i="1"/>
  <c r="E165" i="1"/>
  <c r="R165" i="1" s="1"/>
  <c r="E43" i="1"/>
  <c r="R43" i="1" s="1"/>
  <c r="E74" i="1"/>
  <c r="R74" i="1" s="1"/>
  <c r="E137" i="1"/>
  <c r="R137" i="1" s="1"/>
  <c r="E50" i="1"/>
  <c r="R50" i="1" s="1"/>
  <c r="E95" i="1"/>
  <c r="R95" i="1"/>
  <c r="E18" i="1"/>
  <c r="R18" i="1" s="1"/>
  <c r="E37" i="1"/>
  <c r="R37" i="1" s="1"/>
  <c r="E82" i="1"/>
  <c r="R82" i="1" s="1"/>
  <c r="E145" i="1"/>
  <c r="R145" i="1"/>
  <c r="E96" i="1"/>
  <c r="R96" i="1" s="1"/>
  <c r="E112" i="1"/>
  <c r="R112" i="1" s="1"/>
  <c r="E128" i="1"/>
  <c r="R128" i="1" s="1"/>
  <c r="E144" i="1"/>
  <c r="R144" i="1" s="1"/>
  <c r="E160" i="1"/>
  <c r="R160" i="1" s="1"/>
  <c r="E51" i="1"/>
  <c r="R51" i="1"/>
  <c r="E135" i="1"/>
  <c r="R135" i="1" s="1"/>
  <c r="E85" i="1"/>
  <c r="R85" i="1" s="1"/>
  <c r="E121" i="1"/>
  <c r="R121" i="1" s="1"/>
  <c r="E162" i="1"/>
  <c r="R162" i="1" s="1"/>
  <c r="E143" i="1"/>
  <c r="R143" i="1" s="1"/>
  <c r="E66" i="1"/>
  <c r="R66" i="1"/>
  <c r="E140" i="1"/>
  <c r="R140" i="1" s="1"/>
  <c r="E5" i="1"/>
  <c r="R5" i="1" s="1"/>
  <c r="E21" i="1"/>
  <c r="R21" i="1" s="1"/>
  <c r="E55" i="1"/>
  <c r="R55" i="1" s="1"/>
  <c r="E71" i="1"/>
  <c r="R71" i="1" s="1"/>
  <c r="E116" i="1"/>
  <c r="R116" i="1" s="1"/>
  <c r="E169" i="1"/>
  <c r="R169" i="1" s="1"/>
  <c r="E10" i="1"/>
  <c r="R10" i="1" s="1"/>
  <c r="E42" i="1"/>
  <c r="R42" i="1" s="1"/>
  <c r="E113" i="1"/>
  <c r="R113" i="1" s="1"/>
  <c r="E93" i="1"/>
  <c r="R93" i="1" s="1"/>
  <c r="E109" i="1"/>
  <c r="R109" i="1" s="1"/>
  <c r="E141" i="1"/>
  <c r="R141" i="1" s="1"/>
  <c r="E173" i="1"/>
  <c r="R173" i="1" s="1"/>
  <c r="F115" i="1" l="1"/>
  <c r="S115" i="1" s="1"/>
  <c r="F34" i="1"/>
  <c r="S34" i="1" s="1"/>
  <c r="J34" i="1"/>
  <c r="P34" i="1" s="1"/>
  <c r="F154" i="1"/>
  <c r="S154" i="1" s="1"/>
  <c r="F146" i="1"/>
  <c r="S146" i="1" s="1"/>
  <c r="F63" i="1"/>
  <c r="S63" i="1" s="1"/>
  <c r="F13" i="1"/>
  <c r="S13" i="1" s="1"/>
  <c r="F109" i="1"/>
  <c r="S109" i="1" s="1"/>
  <c r="F116" i="1"/>
  <c r="S116" i="1" s="1"/>
  <c r="F5" i="1"/>
  <c r="S5" i="1" s="1"/>
  <c r="F162" i="1"/>
  <c r="S162" i="1" s="1"/>
  <c r="F51" i="1"/>
  <c r="S51" i="1" s="1"/>
  <c r="F112" i="1"/>
  <c r="S112" i="1" s="1"/>
  <c r="F37" i="1"/>
  <c r="S37" i="1" s="1"/>
  <c r="F95" i="1"/>
  <c r="S95" i="1" s="1"/>
  <c r="F43" i="1"/>
  <c r="S43" i="1" s="1"/>
  <c r="F45" i="1"/>
  <c r="S45" i="1" s="1"/>
  <c r="F129" i="1"/>
  <c r="S129" i="1" s="1"/>
  <c r="F164" i="1"/>
  <c r="S164" i="1" s="1"/>
  <c r="F60" i="1"/>
  <c r="S60" i="1" s="1"/>
  <c r="F72" i="1"/>
  <c r="S72" i="1" s="1"/>
  <c r="J72" i="1"/>
  <c r="P72" i="1" s="1"/>
  <c r="F80" i="1"/>
  <c r="S80" i="1" s="1"/>
  <c r="F139" i="1"/>
  <c r="S139" i="1" s="1"/>
  <c r="F47" i="1"/>
  <c r="S47" i="1" s="1"/>
  <c r="F14" i="1"/>
  <c r="S14" i="1" s="1"/>
  <c r="F67" i="1"/>
  <c r="S67" i="1" s="1"/>
  <c r="F91" i="1"/>
  <c r="S91" i="1" s="1"/>
  <c r="F98" i="1"/>
  <c r="S98" i="1" s="1"/>
  <c r="F168" i="1"/>
  <c r="S168" i="1" s="1"/>
  <c r="F136" i="1"/>
  <c r="S136" i="1" s="1"/>
  <c r="F104" i="1"/>
  <c r="S104" i="1" s="1"/>
  <c r="F122" i="1"/>
  <c r="S122" i="1" s="1"/>
  <c r="F28" i="1"/>
  <c r="S28" i="1" s="1"/>
  <c r="F167" i="1"/>
  <c r="S167" i="1" s="1"/>
  <c r="F148" i="1"/>
  <c r="S148" i="1" s="1"/>
  <c r="F149" i="1"/>
  <c r="S149" i="1" s="1"/>
  <c r="F77" i="1"/>
  <c r="S77" i="1" s="1"/>
  <c r="F35" i="1"/>
  <c r="S35" i="1" s="1"/>
  <c r="F79" i="1"/>
  <c r="S79" i="1" s="1"/>
  <c r="F138" i="1"/>
  <c r="S138" i="1" s="1"/>
  <c r="F40" i="1"/>
  <c r="S40" i="1" s="1"/>
  <c r="F32" i="1"/>
  <c r="S32" i="1" s="1"/>
  <c r="F123" i="1"/>
  <c r="S123" i="1" s="1"/>
  <c r="F163" i="1"/>
  <c r="S163" i="1" s="1"/>
  <c r="F131" i="1"/>
  <c r="S131" i="1" s="1"/>
  <c r="F99" i="1"/>
  <c r="S99" i="1" s="1"/>
  <c r="F23" i="1"/>
  <c r="S23" i="1" s="1"/>
  <c r="F7" i="1"/>
  <c r="S7" i="1" s="1"/>
  <c r="F30" i="1"/>
  <c r="S30" i="1" s="1"/>
  <c r="J30" i="1"/>
  <c r="P30" i="1" s="1"/>
  <c r="F130" i="1"/>
  <c r="S130" i="1" s="1"/>
  <c r="F53" i="1"/>
  <c r="S53" i="1" s="1"/>
  <c r="F157" i="1"/>
  <c r="S157" i="1" s="1"/>
  <c r="F101" i="1"/>
  <c r="S101" i="1" s="1"/>
  <c r="R91" i="1"/>
  <c r="F127" i="1"/>
  <c r="S127" i="1" s="1"/>
  <c r="F83" i="1"/>
  <c r="S83" i="1" s="1"/>
  <c r="F87" i="1"/>
  <c r="S87" i="1" s="1"/>
  <c r="F29" i="1"/>
  <c r="S29" i="1" s="1"/>
  <c r="F170" i="1"/>
  <c r="S170" i="1" s="1"/>
  <c r="F73" i="1"/>
  <c r="S73" i="1" s="1"/>
  <c r="F147" i="1"/>
  <c r="S147" i="1" s="1"/>
  <c r="F31" i="1"/>
  <c r="S31" i="1" s="1"/>
  <c r="F15" i="1"/>
  <c r="S15" i="1" s="1"/>
  <c r="J15" i="1"/>
  <c r="P15" i="1" s="1"/>
  <c r="F172" i="1"/>
  <c r="S172" i="1" s="1"/>
  <c r="F100" i="1"/>
  <c r="S100" i="1" s="1"/>
  <c r="F125" i="1"/>
  <c r="S125" i="1" s="1"/>
  <c r="F26" i="1"/>
  <c r="S26" i="1" s="1"/>
  <c r="F81" i="1"/>
  <c r="S81" i="1" s="1"/>
  <c r="F173" i="1"/>
  <c r="S173" i="1" s="1"/>
  <c r="F113" i="1"/>
  <c r="S113" i="1" s="1"/>
  <c r="F10" i="1"/>
  <c r="S10" i="1" s="1"/>
  <c r="F55" i="1"/>
  <c r="S55" i="1" s="1"/>
  <c r="F66" i="1"/>
  <c r="S66" i="1" s="1"/>
  <c r="J66" i="1"/>
  <c r="P66" i="1" s="1"/>
  <c r="F85" i="1"/>
  <c r="S85" i="1" s="1"/>
  <c r="F144" i="1"/>
  <c r="S144" i="1" s="1"/>
  <c r="F145" i="1"/>
  <c r="S145" i="1" s="1"/>
  <c r="F137" i="1"/>
  <c r="S137" i="1" s="1"/>
  <c r="F133" i="1"/>
  <c r="S133" i="1" s="1"/>
  <c r="F20" i="1"/>
  <c r="S20" i="1" s="1"/>
  <c r="F65" i="1"/>
  <c r="S65" i="1" s="1"/>
  <c r="F151" i="1"/>
  <c r="S151" i="1" s="1"/>
  <c r="F68" i="1"/>
  <c r="S68" i="1" s="1"/>
  <c r="F97" i="1"/>
  <c r="S97" i="1" s="1"/>
  <c r="F24" i="1"/>
  <c r="S24" i="1" s="1"/>
  <c r="F94" i="1"/>
  <c r="S94" i="1" s="1"/>
  <c r="F61" i="1"/>
  <c r="S61" i="1" s="1"/>
  <c r="F48" i="1"/>
  <c r="S48" i="1" s="1"/>
  <c r="J48" i="1"/>
  <c r="P48" i="1" s="1"/>
  <c r="F171" i="1"/>
  <c r="S171" i="1" s="1"/>
  <c r="F88" i="1"/>
  <c r="S88" i="1" s="1"/>
  <c r="F141" i="1"/>
  <c r="S141" i="1" s="1"/>
  <c r="F93" i="1"/>
  <c r="S93" i="1" s="1"/>
  <c r="F42" i="1"/>
  <c r="S42" i="1" s="1"/>
  <c r="F169" i="1"/>
  <c r="S169" i="1" s="1"/>
  <c r="F71" i="1"/>
  <c r="S71" i="1" s="1"/>
  <c r="F21" i="1"/>
  <c r="S21" i="1" s="1"/>
  <c r="F140" i="1"/>
  <c r="S140" i="1" s="1"/>
  <c r="F143" i="1"/>
  <c r="S143" i="1" s="1"/>
  <c r="F121" i="1"/>
  <c r="S121" i="1" s="1"/>
  <c r="F135" i="1"/>
  <c r="S135" i="1" s="1"/>
  <c r="F160" i="1"/>
  <c r="S160" i="1" s="1"/>
  <c r="F128" i="1"/>
  <c r="S128" i="1" s="1"/>
  <c r="J128" i="1"/>
  <c r="P128" i="1" s="1"/>
  <c r="F96" i="1"/>
  <c r="S96" i="1" s="1"/>
  <c r="F82" i="1"/>
  <c r="S82" i="1" s="1"/>
  <c r="F18" i="1"/>
  <c r="S18" i="1" s="1"/>
  <c r="F50" i="1"/>
  <c r="S50" i="1" s="1"/>
  <c r="F74" i="1"/>
  <c r="S74" i="1" s="1"/>
  <c r="F165" i="1"/>
  <c r="S165" i="1" s="1"/>
  <c r="F124" i="1"/>
  <c r="S124" i="1" s="1"/>
  <c r="F119" i="1"/>
  <c r="S119" i="1" s="1"/>
  <c r="F105" i="1"/>
  <c r="S105" i="1" s="1"/>
  <c r="F39" i="1"/>
  <c r="S39" i="1" s="1"/>
  <c r="F16" i="1"/>
  <c r="S16" i="1" s="1"/>
  <c r="F84" i="1"/>
  <c r="S84" i="1" s="1"/>
  <c r="F75" i="1"/>
  <c r="S75" i="1" s="1"/>
  <c r="F76" i="1"/>
  <c r="S76" i="1" s="1"/>
  <c r="J76" i="1"/>
  <c r="P76" i="1" s="1"/>
  <c r="F108" i="1"/>
  <c r="S108" i="1" s="1"/>
  <c r="F103" i="1"/>
  <c r="S103" i="1" s="1"/>
  <c r="F64" i="1"/>
  <c r="S64" i="1" s="1"/>
  <c r="F56" i="1"/>
  <c r="S56" i="1" s="1"/>
  <c r="F57" i="1"/>
  <c r="S57" i="1" s="1"/>
  <c r="F155" i="1"/>
  <c r="S155" i="1" s="1"/>
  <c r="J155" i="1"/>
  <c r="P155" i="1" s="1"/>
  <c r="F107" i="1"/>
  <c r="S107" i="1" s="1"/>
  <c r="F161" i="1"/>
  <c r="S161" i="1" s="1"/>
  <c r="F90" i="1"/>
  <c r="S90" i="1" s="1"/>
  <c r="R73" i="1"/>
  <c r="R147" i="1"/>
  <c r="R115" i="1"/>
  <c r="R31" i="1"/>
  <c r="R15" i="1"/>
  <c r="R172" i="1"/>
  <c r="R100" i="1"/>
  <c r="R34" i="1"/>
  <c r="R125" i="1"/>
  <c r="R154" i="1"/>
  <c r="R26" i="1"/>
  <c r="R146" i="1"/>
  <c r="R81" i="1"/>
  <c r="R63" i="1"/>
  <c r="R13" i="1"/>
  <c r="J92" i="1"/>
  <c r="P92" i="1" s="1"/>
  <c r="F132" i="1"/>
  <c r="S132" i="1" s="1"/>
  <c r="F58" i="1"/>
  <c r="S58" i="1" s="1"/>
  <c r="F152" i="1"/>
  <c r="S152" i="1" s="1"/>
  <c r="J152" i="1"/>
  <c r="P152" i="1" s="1"/>
  <c r="F120" i="1"/>
  <c r="S120" i="1" s="1"/>
  <c r="F156" i="1"/>
  <c r="S156" i="1" s="1"/>
  <c r="F59" i="1"/>
  <c r="S59" i="1" s="1"/>
  <c r="F12" i="1"/>
  <c r="S12" i="1" s="1"/>
  <c r="F159" i="1"/>
  <c r="S159" i="1" s="1"/>
  <c r="F114" i="1"/>
  <c r="S114" i="1" s="1"/>
  <c r="F117" i="1"/>
  <c r="S117" i="1" s="1"/>
  <c r="F4" i="1"/>
  <c r="S4" i="1" s="1"/>
  <c r="F69" i="1"/>
  <c r="S69" i="1" s="1"/>
  <c r="F106" i="1"/>
  <c r="S106" i="1" s="1"/>
  <c r="J106" i="1"/>
  <c r="P106" i="1" s="1"/>
  <c r="F8" i="1"/>
  <c r="S8" i="1" s="1"/>
  <c r="F153" i="1"/>
  <c r="S153" i="1" s="1"/>
  <c r="F89" i="1"/>
  <c r="S89" i="1" s="1"/>
  <c r="F111" i="1"/>
  <c r="S111" i="1" s="1"/>
  <c r="J40" i="1" l="1"/>
  <c r="P40" i="1" s="1"/>
  <c r="J91" i="1"/>
  <c r="P91" i="1" s="1"/>
  <c r="J112" i="1"/>
  <c r="P112" i="1" s="1"/>
  <c r="J132" i="1"/>
  <c r="P132" i="1" s="1"/>
  <c r="J56" i="1"/>
  <c r="P56" i="1" s="1"/>
  <c r="J84" i="1"/>
  <c r="P84" i="1" s="1"/>
  <c r="J21" i="1"/>
  <c r="P21" i="1" s="1"/>
  <c r="J94" i="1"/>
  <c r="P94" i="1" s="1"/>
  <c r="J10" i="1"/>
  <c r="P10" i="1" s="1"/>
  <c r="J147" i="1"/>
  <c r="P147" i="1" s="1"/>
  <c r="J23" i="1"/>
  <c r="P23" i="1" s="1"/>
  <c r="J168" i="1"/>
  <c r="P168" i="1" s="1"/>
  <c r="J113" i="1"/>
  <c r="P113" i="1" s="1"/>
  <c r="J79" i="1"/>
  <c r="P79" i="1" s="1"/>
  <c r="J164" i="1"/>
  <c r="J45" i="1"/>
  <c r="P45" i="1" s="1"/>
  <c r="J162" i="1"/>
  <c r="P162" i="1" s="1"/>
  <c r="J129" i="1"/>
  <c r="P129" i="1" s="1"/>
  <c r="J145" i="1"/>
  <c r="P145" i="1" s="1"/>
  <c r="J117" i="1"/>
  <c r="P117" i="1" s="1"/>
  <c r="J159" i="1"/>
  <c r="P159" i="1" s="1"/>
  <c r="J156" i="1"/>
  <c r="P156" i="1" s="1"/>
  <c r="J105" i="1"/>
  <c r="P105" i="1" s="1"/>
  <c r="J82" i="1"/>
  <c r="P82" i="1" s="1"/>
  <c r="J121" i="1"/>
  <c r="P121" i="1" s="1"/>
  <c r="J93" i="1"/>
  <c r="P93" i="1" s="1"/>
  <c r="J88" i="1"/>
  <c r="P88" i="1" s="1"/>
  <c r="J133" i="1"/>
  <c r="P133" i="1" s="1"/>
  <c r="J144" i="1"/>
  <c r="P144" i="1" s="1"/>
  <c r="J26" i="1"/>
  <c r="P26" i="1" s="1"/>
  <c r="J100" i="1"/>
  <c r="P100" i="1" s="1"/>
  <c r="J87" i="1"/>
  <c r="P87" i="1" s="1"/>
  <c r="J53" i="1"/>
  <c r="P53" i="1" s="1"/>
  <c r="J123" i="1"/>
  <c r="P123" i="1" s="1"/>
  <c r="J149" i="1"/>
  <c r="P149" i="1" s="1"/>
  <c r="J167" i="1"/>
  <c r="J104" i="1"/>
  <c r="P104" i="1" s="1"/>
  <c r="J139" i="1"/>
  <c r="P139" i="1" s="1"/>
  <c r="J109" i="1"/>
  <c r="P109" i="1" s="1"/>
  <c r="J146" i="1"/>
  <c r="P146" i="1" s="1"/>
  <c r="J141" i="1"/>
  <c r="P141" i="1" s="1"/>
  <c r="J125" i="1"/>
  <c r="P125" i="1" s="1"/>
  <c r="J157" i="1"/>
  <c r="P157" i="1" s="1"/>
  <c r="J4" i="1"/>
  <c r="P4" i="1" s="1"/>
  <c r="J114" i="1"/>
  <c r="P114" i="1" s="1"/>
  <c r="J12" i="1"/>
  <c r="P12" i="1" s="1"/>
  <c r="J39" i="1"/>
  <c r="P39" i="1" s="1"/>
  <c r="J50" i="1"/>
  <c r="P50" i="1" s="1"/>
  <c r="J20" i="1"/>
  <c r="P20" i="1" s="1"/>
  <c r="J170" i="1"/>
  <c r="P170" i="1" s="1"/>
  <c r="J131" i="1"/>
  <c r="P131" i="1" s="1"/>
  <c r="J77" i="1"/>
  <c r="P77" i="1" s="1"/>
  <c r="J148" i="1"/>
  <c r="P148" i="1" s="1"/>
  <c r="J28" i="1"/>
  <c r="P28" i="1" s="1"/>
  <c r="J14" i="1"/>
  <c r="P14" i="1" s="1"/>
  <c r="J116" i="1"/>
  <c r="P116" i="1" s="1"/>
  <c r="J13" i="1"/>
  <c r="P13" i="1" s="1"/>
  <c r="J95" i="1"/>
  <c r="P95" i="1" s="1"/>
  <c r="J111" i="1"/>
  <c r="P111" i="1" s="1"/>
  <c r="J153" i="1"/>
  <c r="P153" i="1" s="1"/>
  <c r="J161" i="1"/>
  <c r="P161" i="1" s="1"/>
  <c r="J103" i="1"/>
  <c r="P103" i="1" s="1"/>
  <c r="J119" i="1"/>
  <c r="P119" i="1" s="1"/>
  <c r="J165" i="1"/>
  <c r="J135" i="1"/>
  <c r="P135" i="1" s="1"/>
  <c r="J143" i="1"/>
  <c r="P143" i="1" s="1"/>
  <c r="J169" i="1"/>
  <c r="P169" i="1" s="1"/>
  <c r="J97" i="1"/>
  <c r="P97" i="1" s="1"/>
  <c r="J151" i="1"/>
  <c r="P151" i="1" s="1"/>
  <c r="J137" i="1"/>
  <c r="P137" i="1" s="1"/>
  <c r="J173" i="1"/>
  <c r="P173" i="1" s="1"/>
  <c r="J127" i="1"/>
  <c r="P127" i="1" s="1"/>
  <c r="J130" i="1"/>
  <c r="P130" i="1" s="1"/>
  <c r="J7" i="1"/>
  <c r="P7" i="1" s="1"/>
  <c r="J99" i="1"/>
  <c r="P99" i="1" s="1"/>
  <c r="J163" i="1"/>
  <c r="P163" i="1" s="1"/>
  <c r="J32" i="1"/>
  <c r="P32" i="1" s="1"/>
  <c r="J138" i="1"/>
  <c r="P138" i="1" s="1"/>
  <c r="J35" i="1"/>
  <c r="P35" i="1" s="1"/>
  <c r="J122" i="1"/>
  <c r="P122" i="1" s="1"/>
  <c r="J136" i="1"/>
  <c r="P136" i="1" s="1"/>
  <c r="J98" i="1"/>
  <c r="P98" i="1" s="1"/>
  <c r="J67" i="1"/>
  <c r="P67" i="1" s="1"/>
  <c r="J47" i="1"/>
  <c r="P47" i="1" s="1"/>
  <c r="J80" i="1"/>
  <c r="P80" i="1" s="1"/>
  <c r="J60" i="1"/>
  <c r="P60" i="1" s="1"/>
  <c r="J43" i="1"/>
  <c r="P43" i="1" s="1"/>
  <c r="J37" i="1"/>
  <c r="P37" i="1" s="1"/>
  <c r="J51" i="1"/>
  <c r="P51" i="1" s="1"/>
  <c r="J5" i="1"/>
  <c r="P5" i="1" s="1"/>
  <c r="J63" i="1"/>
  <c r="P63" i="1" s="1"/>
  <c r="J154" i="1"/>
  <c r="J115" i="1"/>
  <c r="P115" i="1" s="1"/>
  <c r="J101" i="1"/>
  <c r="P101" i="1" s="1"/>
  <c r="J89" i="1"/>
  <c r="P89" i="1" s="1"/>
  <c r="J8" i="1"/>
  <c r="P8" i="1" s="1"/>
  <c r="J69" i="1"/>
  <c r="P69" i="1" s="1"/>
  <c r="J59" i="1"/>
  <c r="P59" i="1" s="1"/>
  <c r="J120" i="1"/>
  <c r="P120" i="1" s="1"/>
  <c r="J58" i="1"/>
  <c r="P58" i="1" s="1"/>
  <c r="J90" i="1"/>
  <c r="P90" i="1" s="1"/>
  <c r="J107" i="1"/>
  <c r="P107" i="1" s="1"/>
  <c r="J57" i="1"/>
  <c r="P57" i="1" s="1"/>
  <c r="J64" i="1"/>
  <c r="P64" i="1" s="1"/>
  <c r="J108" i="1"/>
  <c r="P108" i="1" s="1"/>
  <c r="J75" i="1"/>
  <c r="P75" i="1" s="1"/>
  <c r="J16" i="1"/>
  <c r="P16" i="1" s="1"/>
  <c r="J124" i="1"/>
  <c r="P124" i="1" s="1"/>
  <c r="J74" i="1"/>
  <c r="P74" i="1" s="1"/>
  <c r="J18" i="1"/>
  <c r="P18" i="1" s="1"/>
  <c r="J96" i="1"/>
  <c r="P96" i="1" s="1"/>
  <c r="J160" i="1"/>
  <c r="P160" i="1" s="1"/>
  <c r="J140" i="1"/>
  <c r="P140" i="1" s="1"/>
  <c r="J71" i="1"/>
  <c r="P71" i="1" s="1"/>
  <c r="J42" i="1"/>
  <c r="P42" i="1" s="1"/>
  <c r="J171" i="1"/>
  <c r="P171" i="1" s="1"/>
  <c r="J61" i="1"/>
  <c r="P61" i="1" s="1"/>
  <c r="J24" i="1"/>
  <c r="P24" i="1" s="1"/>
  <c r="J68" i="1"/>
  <c r="P68" i="1" s="1"/>
  <c r="J65" i="1"/>
  <c r="P65" i="1" s="1"/>
  <c r="J85" i="1"/>
  <c r="P85" i="1" s="1"/>
  <c r="J55" i="1"/>
  <c r="P55" i="1" s="1"/>
  <c r="J81" i="1"/>
  <c r="P81" i="1" s="1"/>
  <c r="J172" i="1"/>
  <c r="P172" i="1" s="1"/>
  <c r="J31" i="1"/>
  <c r="P31" i="1" s="1"/>
  <c r="J73" i="1"/>
  <c r="P73" i="1" s="1"/>
  <c r="J29" i="1"/>
  <c r="P29" i="1" s="1"/>
  <c r="J83" i="1"/>
  <c r="P83" i="1" s="1"/>
  <c r="P164" i="1" l="1"/>
  <c r="P165" i="1"/>
  <c r="P167" i="1"/>
  <c r="P154" i="1"/>
</calcChain>
</file>

<file path=xl/sharedStrings.xml><?xml version="1.0" encoding="utf-8"?>
<sst xmlns="http://schemas.openxmlformats.org/spreadsheetml/2006/main" count="2594" uniqueCount="295">
  <si>
    <t>00 CALL_PAL 01 OPC01 02 OPC02</t>
  </si>
  <si>
    <t>03 OPC03 04 OPC04 05 OPC05</t>
  </si>
  <si>
    <t>06 OPC06 07 OPC07 08 LDA</t>
  </si>
  <si>
    <t>09 LDAH 0A LDBU 0B LDQ_U</t>
  </si>
  <si>
    <t>0C LDWU 0D STW 0E STB</t>
  </si>
  <si>
    <t>0F STQ_U 10.00 ADDL 10.02 S4ADDL</t>
  </si>
  <si>
    <t>10.09 SUBL 10.0B S4SUBL 10.0F CMPBGE</t>
  </si>
  <si>
    <t>10.12 S8ADDL 10.1B S8SUBL 10.1D CMPULT</t>
  </si>
  <si>
    <t>10.20 ADDQ 10.22 S4ADDQ 10.29 SUBQ</t>
  </si>
  <si>
    <t>10.2B S4SUBQ 10.2D CMPEQ 10.32 S8ADDQ</t>
  </si>
  <si>
    <t>10.3B S8SUBQ 10.3D CMPULE 10.40 ADDL/V</t>
  </si>
  <si>
    <t>10.49 SUBL/V 10.4D CMPLT 10.60 ADDQ/V</t>
  </si>
  <si>
    <t>10.69 SUBQ/V 10.6D CMPLE 11.00 AND</t>
  </si>
  <si>
    <t>11.08 BIC 11.14 CMOVLBS 11.16 CMOVLBC</t>
  </si>
  <si>
    <t>11.20 BIS 11.24 CMOVEQ 11.26 CMOVNE</t>
  </si>
  <si>
    <t>11.28 ORNOT 11.40 XOR 11.44 CMOVLT</t>
  </si>
  <si>
    <t>11.46 CMOVGE 11.48 EQV 11.61 AMASK</t>
  </si>
  <si>
    <t>11.64 CMOVLE 11.66 CMOVGT 11.6C IMPLVER</t>
  </si>
  <si>
    <t>12.02 MSKBL 12.06 EXTBL 12.0B INSBL</t>
  </si>
  <si>
    <t>12.12 MSKWL 12.16 EXTWL 12.1B INSWL</t>
  </si>
  <si>
    <t>12.22 MSKLL 12.26 EXTLL 12.2B INSLL</t>
  </si>
  <si>
    <t>12.30 ZAP 12.31 ZAPNOT 12.32 MSKQL</t>
  </si>
  <si>
    <t>12.34 SRL 12.36 EXTQL 12.39 SLL</t>
  </si>
  <si>
    <t>12.3B INSQL 12.3C SRA 12.52 MSKWH</t>
  </si>
  <si>
    <t>12.57 INSWH 12.5A EXTWH 12.62 MSKLH</t>
  </si>
  <si>
    <t>12.67 INSLH 12.6A EXTLH 12.72 MSKQH</t>
  </si>
  <si>
    <t>12.77 INSQH 12.7A EXTQH 13.00 MULL</t>
  </si>
  <si>
    <t>13.20 MULQ 13.30 UMULH 13.40 MULL/V</t>
  </si>
  <si>
    <t>13.60 MULQ/V 14.004 ITOFS 14.00A SQRTF/C</t>
  </si>
  <si>
    <t>14.00B SQRTS/C 14.014 ITOFF 14.024 ITOFT</t>
  </si>
  <si>
    <t>14.02A SQRTG/C 14.02B SQRTT/C 14.04B SQRTS/M</t>
  </si>
  <si>
    <t>14.06B SQRTT/M 14.08A SQRTF 14.08B SQRTS</t>
  </si>
  <si>
    <t>14.0AA SQRTG 14.0AB SQRTT 14.0CB SQRTS/D</t>
  </si>
  <si>
    <t>14.0EB SQRTT/D 14.10A SQRTF/UC 14.10B SQRTS/UC</t>
  </si>
  <si>
    <t>14.12A SQRTG/UC 14.12B SQRTT/UC 14.14B SQRTS/UM</t>
  </si>
  <si>
    <t>14.16B SQRTT/UM 14.18A SQRTF/U 14.18B SQRTS/U</t>
  </si>
  <si>
    <t>14.1AA SQRTG/U 14.1AB SQRTT/U 14.1CB SQRTS/UD</t>
  </si>
  <si>
    <t>14.1EB SQRTT/UD 14.40A SQRTF/SC 14.42A SQRTG/SC</t>
  </si>
  <si>
    <t>14.48A SQRTF/S 14.4AA SQRTG/S 14.50A SQRTF/SUC</t>
  </si>
  <si>
    <t>14.50B SQRTS/SUC 14.52A SQRTG/SUC 14.52B SQRTT/SUC</t>
  </si>
  <si>
    <t>14.54B SQRTS/SUM 14.56B SQRTT/SUM 14.58A SQRTF/SU</t>
  </si>
  <si>
    <t>14.58B SQRTS/SU 14.5AA SQRTG/SU 14.5AB SQRTT/SU</t>
  </si>
  <si>
    <t>14.5CB SQRTS/SUD 14.5EB SQRTT/SUD 14.70B SQRTS/SUIC</t>
  </si>
  <si>
    <t>14.72B SQRTT/SUIC 14.74B SQRTS/SUIM 14.76B SQRTT/SUIM</t>
  </si>
  <si>
    <t>14.78B SQRTS/SUI 14.7AB SQRTT/SUI 14.7CB SQRTS/SUID</t>
  </si>
  <si>
    <t>14.7EB SQRTT/SUID 15.000 ADDF/C 15.001 SUBF/C</t>
  </si>
  <si>
    <t>15.002 MULF/C 15.003 DIVF/C 15.01E CVTDG/C</t>
  </si>
  <si>
    <t>15.020 ADDG/C 15.021 SUBG/C 15.022 MULG/C</t>
  </si>
  <si>
    <t>15.023 DIVG/C 15.02C CVTGF/C 15.02D CVTGD/C</t>
  </si>
  <si>
    <t>15.02F CVTGQ/C 15.03C CVTQF/C 15.03E CVTQG/C</t>
  </si>
  <si>
    <t>15.080 ADDF 15.081 SUBF 15.082 MULF</t>
  </si>
  <si>
    <t>15.083 DIVF 15.09E CVTDG 15.0A0 ADDG</t>
  </si>
  <si>
    <t>15.0A1 SUBG 15.0A2 MULG 15.0A3 DIVG</t>
  </si>
  <si>
    <t>15.0A5 CMPGEQ 15.0A6 CMPGLT 15.0A7 CMPGLE</t>
  </si>
  <si>
    <t>15.0AC CVTGF 15.0AD CVTGD 15.0AF CVTGQ</t>
  </si>
  <si>
    <t>15.0BC CVTQF 15.0BE CVTQG 15.100 ADDF/UC</t>
  </si>
  <si>
    <t>15.101 SUBF/UC 15.102 MULF/UC 15.103 DIVF/UC</t>
  </si>
  <si>
    <t>15.11E CVTDG/UC 15.120 ADDG/UC 15.121 SUBG/UC</t>
  </si>
  <si>
    <t>15.122 MULG/UC 15.123 DIVG/UC 15.12C CVTGF/UC</t>
  </si>
  <si>
    <t>15.12D CVTGD/UC 15.12F CVTGQ/VC 15.180 ADDF/U</t>
  </si>
  <si>
    <t>15.181 SUBF/U 15.182 MULF/U 15.183 DIVF/U</t>
  </si>
  <si>
    <t>15.19E CVTDG/U 15.1A0 ADDG/U 15.1A1 SUBG/U</t>
  </si>
  <si>
    <t>15.1A2 MULG/U 15.1A3 DIVG/U 15.1AC CVTGF/U</t>
  </si>
  <si>
    <t>15.1AD CVTGD/U 15.1AF CVTGQ/V 15.400 ADDF/SC</t>
  </si>
  <si>
    <t>15.401 SUBF/SC 15.402 MULF/SC 15.403 DIVF/SC</t>
  </si>
  <si>
    <t>15.41E CVTDG/SC 15.420 ADDG/SC 15.421 SUBG/SC</t>
  </si>
  <si>
    <t>15.422 MULG/SC 15.423 DIVG/SC 15.42C CVTGF/SC</t>
  </si>
  <si>
    <t>15.42D CVTGD/SC 15.42F CVTGQ/SC 15.480 ADDF/S</t>
  </si>
  <si>
    <t>15.481 SUBF/S 15.482 MULF/S 15.483 DIVF/S</t>
  </si>
  <si>
    <t>15.49E CVTDG/S 15.4A0 ADDG/S 15.4A1 SUBG/S</t>
  </si>
  <si>
    <t>15.4A2 MULG/S 15.4A3 DIVG/S 15.4A5 CMPGEQ/S</t>
  </si>
  <si>
    <t>15.4A6 CMPGLT/S 15.4A7 CMPGLE/S 15.4AC CVTGF/S</t>
  </si>
  <si>
    <t>15.4AD CVTGD/S 15.4AF CVTGQ/S 15.500 ADDF/SUC</t>
  </si>
  <si>
    <t>15.501 SUBF/SUC 15.502 MULF/SUC 15.503 DIVF/SUC</t>
  </si>
  <si>
    <t>15.51E CVTDG/SUC 15.520 ADDG/SUC 15.521 SUBG/SUC</t>
  </si>
  <si>
    <t>15.522 MULG/SUC 15.523 DIVG/SUC 15.52C CVTGF/SUC</t>
  </si>
  <si>
    <t>15.52D CVTGD/SUC 15.52F CVTGQ/SVC 15.580 ADDF/SU</t>
  </si>
  <si>
    <t>15.581 SUBF/SU 15.582 MULF/SU 15.583 DIVF/SU</t>
  </si>
  <si>
    <t>15.59E CVTDG/SU 15.5A0 ADDG/SU 15.5A1 SUBG/SU</t>
  </si>
  <si>
    <t>15.5A2 MULG/SU 15.5A3 DIVG/SU 15.5AC CVTGF/SU</t>
  </si>
  <si>
    <t>15.5AD CVTGD/SU 15.5AF CVTGQ/SV 16.000 ADDS/C</t>
  </si>
  <si>
    <t>16.001 SUBS/C 16.002 MULS/C 16.003 DIVS/C</t>
  </si>
  <si>
    <t>16.020 ADDT/C 16.021 SUBT/C 16.022 MULT/C</t>
  </si>
  <si>
    <t>16.023 DIVT/C 16.02C CVTTS/C 16.02F CVTTQ/C</t>
  </si>
  <si>
    <t>16.03C CVTQS/C 16.03E CVTQT/C 16.040 ADDS/M</t>
  </si>
  <si>
    <t>16.041 SUBS/M 16.042 MULS/M 16.043 DIVS/M</t>
  </si>
  <si>
    <t>16.060 ADDT/M 16.061 SUBT/M 16.062 MULT/M</t>
  </si>
  <si>
    <t>16.063 DIVT/M 16.06C CVTTS/M 16.06F CVTTQ/M</t>
  </si>
  <si>
    <t>16.07C CVTQS/M 16.07E CVTQT/M 16.080 ADDS</t>
  </si>
  <si>
    <t>16.081 SUBS 16.082 MULS 16.083 DIVS</t>
  </si>
  <si>
    <t>16.0A0 ADDT 16.0A1 SUBT 16.0A2 MULT</t>
  </si>
  <si>
    <t>16.0A3 DIVT 16.0A4 CMPTUN 16.0A5 CMPTEQ</t>
  </si>
  <si>
    <t>16.0A6 CMPTLT 16.0A7 CMPTLE 16.0AC CVTTS</t>
  </si>
  <si>
    <t>16.0AF CVTTQ 16.0BC CVTQS 16.0BE CVTQT</t>
  </si>
  <si>
    <t>16.0C0 ADDS/D 16.0C1 SUBS/D 16.0C2 MULS/D</t>
  </si>
  <si>
    <t>16.0C3 DIVS/D 16.0E0 ADDT/D 16.0E1 SUBT/D</t>
  </si>
  <si>
    <t>16.0E2 MULT/D 16.0E3 DIVT/D 16.0EC CVTTS/D</t>
  </si>
  <si>
    <t>16.0EF CVTTQ/D 16.0FC CVTQS/D 16.0FE CVTQT/D</t>
  </si>
  <si>
    <t>16.100 ADDS/UC 16.101 SUBS/UC 16.102 MULS/UC</t>
  </si>
  <si>
    <t>16.103 DIVS/UC 16.120 ADDT/UC 16.121 SUBT/UC</t>
  </si>
  <si>
    <t>16.122 MULT/UC 16.123 DIVT/UC 16.12C CVTTS/UC</t>
  </si>
  <si>
    <t>16.12F CVTTQ/VC 16.140 ADDS/UM 16.141 SUBS/UM</t>
  </si>
  <si>
    <t>16.142 MULS/UM 16.143 DIVS/UM 16.160 ADDT/UM</t>
  </si>
  <si>
    <t>16.161 SUBT/UM 16.162 MULT/UM 16.163 DIVT/UM</t>
  </si>
  <si>
    <t>16.16C CVTTS/UM 16.16F CVTTQ/VM 16.180 ADDS/U</t>
  </si>
  <si>
    <t>16.181 SUBS/U 16.182 MULS/U 16.183 DIVS/U</t>
  </si>
  <si>
    <t>16.1A0 ADDT/U 16.1A1 SUBT/U 16.1A2 MULT/U</t>
  </si>
  <si>
    <t>16.1A3 DIVT/U 16.1AC CVTTS/U 16.1AF CVTTQ/V</t>
  </si>
  <si>
    <t>16.1C0 ADDS/UD 16.1C1 SUBS/UD 16.1C2 MULS/UD</t>
  </si>
  <si>
    <t>16.1C3 DIVS/UD 16.1E0 ADDT/UD 16.1E1 SUBT/UD</t>
  </si>
  <si>
    <t>16.1E2 MULT/UD 16.1E3 DIVT/UD 16.1EC CVTTS/UD</t>
  </si>
  <si>
    <t>16.1EF CVTTQ/VD 16.2AC CVTST 16.500 ADDS/SUC</t>
  </si>
  <si>
    <t>16.501 SUBS/SUC 16.502 MULS/SUC 16.503 DIVS/SUC</t>
  </si>
  <si>
    <t>16.520 ADDT/SUC 16.521 SUBT/SUC 16.522 MULT/SUC</t>
  </si>
  <si>
    <t>16.523 DIVT/SUC 16.52C CVTTS/SUC 16.52F CVTTQ/SVC</t>
  </si>
  <si>
    <t>16.540 ADDS/SUM 16.541 SUBS/SUM 16.542 MULS/SUM</t>
  </si>
  <si>
    <t>16.543 DIVS/SUM 16.560 ADDT/SUM 16.561 SUBT/SUM</t>
  </si>
  <si>
    <t>16.562 MULT/SUM 16.563 DIVT/SUM 16.56C CVTTS/SUM</t>
  </si>
  <si>
    <t>16.56F CVTTQ/SVM 16.580 ADDS/SU 16.581 SUBS/SU</t>
  </si>
  <si>
    <t>16.582 MULS/SU 16.583 DIVS/SU 16.5A0 ADDT/SU</t>
  </si>
  <si>
    <t>16.5A1 SUBT/SU 16.5A2 MULT/SU 16.5A3 DIVT/SU</t>
  </si>
  <si>
    <t>16.5A4 CMPTUN/SU 16.5A5 CMPTEQ/SU 16.5A6 CMPTLT/SU</t>
  </si>
  <si>
    <t>16.5A7 CMPTLE/SU 16.5AC CVTTS/SU 16.5AF CVTTQ/SV</t>
  </si>
  <si>
    <t>16.5C0 ADDS/SUD 16.5C1 SUBS/SUD 16.5C2 MULS/SUD</t>
  </si>
  <si>
    <t>16.5C3 DIVS/SUD 16.5E0 ADDT/SUD 16.5E1 SUBT/SUD</t>
  </si>
  <si>
    <t>16.5E2 MULT/SUD 16.5E3 DIVT/SUD 16.5EC CVTTS/SUD</t>
  </si>
  <si>
    <t>16.5EF CVTTQ/SVD 16.6AC CVTST/S 16.700 ADDS/SUIC</t>
  </si>
  <si>
    <t>16.701 SUBS/SUIC 16.702 MULS/SUIC 16.703 DIVS/SUIC</t>
  </si>
  <si>
    <t>16.720 ADDT/SUIC 16.721 SUBT/SUIC 16.722 MULT/SUIC</t>
  </si>
  <si>
    <t>16.723 DIVT/SUIC 16.72C CVTTS/SUIC 16.72F CVTTQ/SVIC</t>
  </si>
  <si>
    <t>16.73C CVTQS/SUIC 16.73E CVTQT/SUIC 16.740 ADDS/SUIM</t>
  </si>
  <si>
    <t>16.741 SUBS/SUIM 16.742 MULS/SUIM 16.743 DIVS/SUIM</t>
  </si>
  <si>
    <t>16.760 ADDT/SUIM 16.761 SUBT/SUIM 16.762 MULT/SUIM</t>
  </si>
  <si>
    <t>16.763 DIVT/SUIM 16.76C CVTTS/SUIM 16.76F CVTTQ/SVIM</t>
  </si>
  <si>
    <t>16.77C CVTQS/SUIM 16.77E CVTQT/SUIM 16.780 ADDS/SUI</t>
  </si>
  <si>
    <t>16.781 SUBS/SUI 16.782 MULS/SUI 16.783 DIVS/SUI</t>
  </si>
  <si>
    <t>16.7A0 ADDT/SUI 16.7A1 SUBT/SUI 16.7A2 MULT/SUI</t>
  </si>
  <si>
    <t>16.7A3 DIVT/SUI 16.7AC CVTTS/SUI 16.7AF CVTTQ/SVI</t>
  </si>
  <si>
    <t>16.7BC CVTQS/SUI 16.7BE CVTQT/SUI 16.7C0 ADDS/SUID</t>
  </si>
  <si>
    <t>16.7C1 SUBS/SUID 16.7C2 MULS/SUID 16.7C3 DIVS/SUID</t>
  </si>
  <si>
    <t>16.7E0 ADDT/SUID 16.7E1 SUBT/SUID 16.7E2 MULT/SUID</t>
  </si>
  <si>
    <t>16.7E3 DIVT/SUID 16.7EC CVTTS/SUID 16.7EF CVTTQ/SVID</t>
  </si>
  <si>
    <t>16.7FC CVTQS/SUID 16.7FE CVTQT/SUID 17.010 CVTLQ</t>
  </si>
  <si>
    <t>17.020 CPYS 17.021 CPYSN 17.022 CPYSE</t>
  </si>
  <si>
    <t>17.024 MT_FPCR 17.025 MF_FPCR 17.02A FCMOVEQ</t>
  </si>
  <si>
    <t>17.02B FCMOVNE 17.02C FCMOVLT 17.02D FCMOVGE</t>
  </si>
  <si>
    <t>17.02E FCMOVLE 17.02F FCMOVGT 17.030 CVTQL</t>
  </si>
  <si>
    <t>17.130 CVTQL/V 17.530 CVTQL/SV 18.0000 TRAPB</t>
  </si>
  <si>
    <t>18.0400 EXCB 18.4000 MB 18.4400 WMB</t>
  </si>
  <si>
    <t>18.8000 FETCH 18.A000 FETCH_M 18.C000 RPCC</t>
  </si>
  <si>
    <t>18.E000 RC 18.E800 ECB 18.F000 RS</t>
  </si>
  <si>
    <t>18.F800 WH64 18.FC00 WH64EN 19 PAL19</t>
  </si>
  <si>
    <t>1A.0 JMP 1A.1 JSR 1A.2 RET</t>
  </si>
  <si>
    <t>1A.3 JSR_COROUTINE 1B PAL1B 1C.00 SEXTB</t>
  </si>
  <si>
    <t>1C.01 SEXTW 1C.30 CTPOP 1C.31 PERR</t>
  </si>
  <si>
    <t>1C.32 CTLZ 1C.33 CTTZ 1C.34 UNPKBW</t>
  </si>
  <si>
    <t>1C.35 UNPKBL 1C.36 PKWB 1C.37 PKLB</t>
  </si>
  <si>
    <t>1C.38 MINSB8 1C.39 MINSW4 1C.3A MINUB8</t>
  </si>
  <si>
    <t>1C.3B MINUW4 1C.3C MAXUB8 1C.3D MAXUW4</t>
  </si>
  <si>
    <t>1C.3E MAXSB8 1C.3F MAXSW4 1C.70 FTOIT</t>
  </si>
  <si>
    <t>1C.78 FTOIS 1D PAL1D 1E PAL1E</t>
  </si>
  <si>
    <t>1F PAL1F 20 LDF 21 LDG</t>
  </si>
  <si>
    <t>26 STS 27 STT 28 LDL</t>
  </si>
  <si>
    <t>2A LDL_L 2B LDQ_L 2C STL</t>
  </si>
  <si>
    <t>2D STQ 2E STL_C 2F STQ_C</t>
  </si>
  <si>
    <t>30 BR 31 FBEQ 32 FBLT</t>
  </si>
  <si>
    <t>33 FBLE 34 BSR 35 FBNE</t>
  </si>
  <si>
    <t>36 FBGE 37 FBGT 38 BLBC</t>
  </si>
  <si>
    <t>39 BEQ 3A BLT 3B BLE</t>
  </si>
  <si>
    <t>3C BLBS 3D BNE 3E BGE</t>
  </si>
  <si>
    <t>1st space</t>
  </si>
  <si>
    <t>2nd space</t>
  </si>
  <si>
    <t>3rd space</t>
  </si>
  <si>
    <t>4th space</t>
  </si>
  <si>
    <t>5th space</t>
  </si>
  <si>
    <t>length</t>
  </si>
  <si>
    <t>Function 1</t>
  </si>
  <si>
    <t>Function 3</t>
  </si>
  <si>
    <t>Opcode 1</t>
  </si>
  <si>
    <t>Opcode 2</t>
  </si>
  <si>
    <t>Opcode 3</t>
  </si>
  <si>
    <t>Functoion 2</t>
  </si>
  <si>
    <t>Symbol 1</t>
  </si>
  <si>
    <t>Symbol 2</t>
  </si>
  <si>
    <t>Symbol 3</t>
  </si>
  <si>
    <t>Opcode</t>
  </si>
  <si>
    <t>Opcode&amp;Funct 1</t>
  </si>
  <si>
    <t>Opcode&amp;Funct 2</t>
  </si>
  <si>
    <t>Opcode&amp;Funct 3</t>
  </si>
  <si>
    <t>28 PREFETCH 29 LDQ 29 PREFETCH_EN</t>
  </si>
  <si>
    <t>23 PREFETCH_MEN 24 STF 25 STG</t>
  </si>
  <si>
    <t>22 LDS 22 PREFETCH_M 23 LDT</t>
  </si>
  <si>
    <t>Function</t>
  </si>
  <si>
    <t>Symbol</t>
  </si>
  <si>
    <t>Dest</t>
  </si>
  <si>
    <t>Src1</t>
  </si>
  <si>
    <t>Src2</t>
  </si>
  <si>
    <t>Type</t>
  </si>
  <si>
    <t>Opcode Reused</t>
  </si>
  <si>
    <t>Format</t>
  </si>
  <si>
    <t>Load</t>
  </si>
  <si>
    <t>Ra</t>
  </si>
  <si>
    <t>Rb</t>
  </si>
  <si>
    <t>Mem</t>
  </si>
  <si>
    <t>Store</t>
  </si>
  <si>
    <t>Branch</t>
  </si>
  <si>
    <t>Bra</t>
  </si>
  <si>
    <t>3F</t>
  </si>
  <si>
    <t>BGT</t>
  </si>
  <si>
    <t>Oper</t>
  </si>
  <si>
    <t>Arith</t>
  </si>
  <si>
    <t>Rc</t>
  </si>
  <si>
    <t>Logic</t>
  </si>
  <si>
    <t>Fa</t>
  </si>
  <si>
    <t>FP</t>
  </si>
  <si>
    <t>Fc</t>
  </si>
  <si>
    <t>Fb</t>
  </si>
  <si>
    <t>PAL</t>
  </si>
  <si>
    <t>Mfc</t>
  </si>
  <si>
    <t>Mbr</t>
  </si>
  <si>
    <t>Pcd</t>
  </si>
  <si>
    <t>Counts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</si>
  <si>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</si>
  <si>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</si>
  <si>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</si>
  <si>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</si>
  <si>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</si>
  <si>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</si>
  <si>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</si>
  <si>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</si>
  <si>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</si>
  <si>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</si>
  <si>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</si>
  <si>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</si>
  <si>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</si>
  <si>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</si>
  <si>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</si>
  <si>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</si>
  <si>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</si>
  <si>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</si>
  <si>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</si>
  <si>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</si>
  <si>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</si>
  <si>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</si>
  <si>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</si>
  <si>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</si>
  <si>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</si>
  <si>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</si>
  <si>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</si>
  <si>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</si>
  <si>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</si>
  <si>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</si>
  <si>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</si>
  <si>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</si>
  <si>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</si>
  <si>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</si>
  <si>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</si>
  <si>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</si>
  <si>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</si>
  <si>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</si>
  <si>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</si>
  <si>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</si>
  <si>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</si>
  <si>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</si>
  <si>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</si>
  <si>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</si>
  <si>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</si>
  <si>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</si>
  <si>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</si>
  <si>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</si>
  <si>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</si>
  <si>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</si>
  <si>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</si>
  <si>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</si>
  <si>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</si>
  <si>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</si>
  <si>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</si>
  <si>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</si>
  <si>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</si>
  <si>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</si>
  <si>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</si>
  <si>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</si>
  <si>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</si>
  <si>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</si>
  <si>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</si>
  <si>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Percentage</t>
  </si>
  <si>
    <t>Instructions</t>
  </si>
  <si>
    <t>Different</t>
  </si>
  <si>
    <t>Same</t>
  </si>
  <si>
    <t>LDS with Fa=F31</t>
  </si>
  <si>
    <t>LDT with Fa=F31</t>
  </si>
  <si>
    <t>LDL with Ra=R31</t>
  </si>
  <si>
    <t>LDQ with Ra=R31</t>
  </si>
  <si>
    <t>Same %</t>
  </si>
  <si>
    <t>Diff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</si>
</sst>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0" xfId="1" applyNumberFormat="1" applyFont="1"/>
    <xf numFmtId="10" fontId="0" fillId="0" borderId="0" xfId="1" applyNumberFormat="1" applyFont="1"/>
    <xf numFmtId="0" fontId="2" fillId="0" borderId="7" xfId="0" applyFont="1" applyBorder="1"/>
    <xf numFmtId="0" fontId="2" fillId="0" borderId="0" xfId="0" applyFont="1" applyBorder="1"/>
    <xf numFmtId="0" fontId="2" fillId="0" borderId="9" xfId="0" applyFont="1" applyBorder="1"/>
    <xf numFmtId="0" fontId="2" fillId="0" borderId="10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0" borderId="4" xfId="0" applyFont="1" applyBorder="1"/>
    <xf numFmtId="0" fontId="2" fillId="0" borderId="5" xfId="0" applyFont="1" applyBorder="1"/>
    <xf numFmtId="0" fontId="0" fillId="0" borderId="0" xfId="0" applyFill="1" applyBorder="1"/>
    <xf numFmtId="0" fontId="2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4"/>
  <sheetViews>
    <sheetView topLeftCell="A134" workbookViewId="0">
      <selection activeCell="A174" sqref="A174"/>
    </sheetView>
  </sheetViews>
  <sheetFormatPr defaultRowHeight="15" x14ac:dyDescent="0.25"/>
  <cols>
    <col min="1" max="1" width="54.140625" bestFit="1" customWidth="1"/>
    <col min="2" max="2" width="9" bestFit="1" customWidth="1"/>
    <col min="3" max="3" width="9.7109375" bestFit="1" customWidth="1"/>
    <col min="4" max="6" width="9.28515625" bestFit="1" customWidth="1"/>
    <col min="7" max="7" width="6.7109375" bestFit="1" customWidth="1"/>
    <col min="8" max="10" width="15.7109375" bestFit="1" customWidth="1"/>
    <col min="14" max="14" width="10.140625" bestFit="1" customWidth="1"/>
    <col min="15" max="15" width="11.28515625" bestFit="1" customWidth="1"/>
    <col min="16" max="16" width="10.140625" bestFit="1" customWidth="1"/>
    <col min="17" max="17" width="15.42578125" bestFit="1" customWidth="1"/>
    <col min="18" max="18" width="12.42578125" bestFit="1" customWidth="1"/>
    <col min="19" max="19" width="13.28515625" bestFit="1" customWidth="1"/>
  </cols>
  <sheetData>
    <row r="1" spans="1:19" x14ac:dyDescent="0.25"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186</v>
      </c>
      <c r="I1" t="s">
        <v>187</v>
      </c>
      <c r="J1" t="s">
        <v>188</v>
      </c>
      <c r="K1" t="s">
        <v>178</v>
      </c>
      <c r="L1" t="s">
        <v>179</v>
      </c>
      <c r="M1" t="s">
        <v>180</v>
      </c>
      <c r="N1" t="s">
        <v>176</v>
      </c>
      <c r="O1" t="s">
        <v>181</v>
      </c>
      <c r="P1" t="s">
        <v>177</v>
      </c>
      <c r="Q1" t="s">
        <v>182</v>
      </c>
      <c r="R1" t="s">
        <v>183</v>
      </c>
      <c r="S1" t="s">
        <v>184</v>
      </c>
    </row>
    <row r="2" spans="1:19" x14ac:dyDescent="0.25">
      <c r="A2" t="s">
        <v>0</v>
      </c>
      <c r="B2">
        <f>FIND(" ", A2)</f>
        <v>3</v>
      </c>
      <c r="C2">
        <f>FIND(" ", A2, B2+1)</f>
        <v>12</v>
      </c>
      <c r="D2">
        <f>FIND(" ", A2, C2+1)</f>
        <v>15</v>
      </c>
      <c r="E2">
        <f>FIND(" ", A2, D2+1)</f>
        <v>21</v>
      </c>
      <c r="F2">
        <f>FIND(" ", A2, E2+1)</f>
        <v>24</v>
      </c>
      <c r="G2">
        <f>LEN(A2)</f>
        <v>29</v>
      </c>
      <c r="H2" s="1" t="str">
        <f>TRIM(MID(A2,1,B2))</f>
        <v>00</v>
      </c>
      <c r="I2" t="str">
        <f>TRIM(MID(A2,C2,D2-C2))</f>
        <v>01</v>
      </c>
      <c r="J2" t="str">
        <f>TRIM(MID(A2,E2,F2-E2))</f>
        <v>02</v>
      </c>
      <c r="K2" t="str">
        <f>IFERROR(MID(H2,1,FIND(".",H2)-1),H2)</f>
        <v>00</v>
      </c>
      <c r="L2" t="str">
        <f>IFERROR(MID(I2,1,FIND(".",I2)-1),I2)</f>
        <v>01</v>
      </c>
      <c r="M2" t="str">
        <f>IFERROR(MID(J2,1,FIND(".",J2)-1),J2)</f>
        <v>02</v>
      </c>
      <c r="N2" t="str">
        <f>IFERROR(MID(H2,FIND(".",H2)+1,99),"")</f>
        <v/>
      </c>
      <c r="O2" t="str">
        <f>IFERROR(MID(I2,FIND(".",I2)+1,99),"")</f>
        <v/>
      </c>
      <c r="P2" t="str">
        <f>IFERROR(MID(J2,FIND(".",J2)+1,99),"")</f>
        <v/>
      </c>
      <c r="Q2" t="str">
        <f>TRIM(MID(A2,B2+1,C2-B2-1))</f>
        <v>CALL_PAL</v>
      </c>
      <c r="R2" t="str">
        <f>TRIM(MID(A2,D2+1,E2-D2-1))</f>
        <v>OPC01</v>
      </c>
      <c r="S2" t="str">
        <f>TRIM(MID(A2,F2+1,G2-F2))</f>
        <v>OPC02</v>
      </c>
    </row>
    <row r="3" spans="1:19" x14ac:dyDescent="0.25">
      <c r="A3" t="s">
        <v>1</v>
      </c>
      <c r="B3">
        <f>FIND(" ", A3)</f>
        <v>3</v>
      </c>
      <c r="C3">
        <f>FIND(" ", A3, B3+1)</f>
        <v>9</v>
      </c>
      <c r="D3">
        <f>FIND(" ", A3, C3+1)</f>
        <v>12</v>
      </c>
      <c r="E3">
        <f>FIND(" ", A3, D3+1)</f>
        <v>18</v>
      </c>
      <c r="F3">
        <f>FIND(" ", A3, E3+1)</f>
        <v>21</v>
      </c>
      <c r="G3">
        <f>LEN(A3)</f>
        <v>26</v>
      </c>
      <c r="H3" t="str">
        <f>TRIM(MID(A3,1,B3))</f>
        <v>03</v>
      </c>
      <c r="I3" t="str">
        <f>TRIM(MID(A3,C3,D3-C3))</f>
        <v>04</v>
      </c>
      <c r="J3" t="str">
        <f>TRIM(MID(A3,E3,F3-E3))</f>
        <v>05</v>
      </c>
      <c r="K3" t="str">
        <f t="shared" ref="K3:K66" si="0">IFERROR(MID(H3,1,FIND(".",H3)-1),H3)</f>
        <v>03</v>
      </c>
      <c r="L3" t="str">
        <f t="shared" ref="L3:L66" si="1">IFERROR(MID(I3,1,FIND(".",I3)-1),I3)</f>
        <v>04</v>
      </c>
      <c r="M3" t="str">
        <f t="shared" ref="M3:M66" si="2">IFERROR(MID(J3,1,FIND(".",J3)-1),J3)</f>
        <v>05</v>
      </c>
      <c r="N3" t="str">
        <f>IFERROR(MID(H3,FIND(".",H3)+1,99),"")</f>
        <v/>
      </c>
      <c r="O3" t="str">
        <f>IFERROR(MID(I3,FIND(".",I3)+1,99),"")</f>
        <v/>
      </c>
      <c r="P3" t="str">
        <f>IFERROR(MID(J3,FIND(".",J3)+1,99),"")</f>
        <v/>
      </c>
      <c r="Q3" t="str">
        <f>TRIM(MID(A3,B3+1,C3-B3-1))</f>
        <v>OPC03</v>
      </c>
      <c r="R3" t="str">
        <f>TRIM(MID(A3,D3+1,E3-D3-1))</f>
        <v>OPC04</v>
      </c>
      <c r="S3" t="str">
        <f>TRIM(MID(A3,F3+1,G3-F3))</f>
        <v>OPC05</v>
      </c>
    </row>
    <row r="4" spans="1:19" x14ac:dyDescent="0.25">
      <c r="A4" t="s">
        <v>2</v>
      </c>
      <c r="B4">
        <f>FIND(" ", A4)</f>
        <v>3</v>
      </c>
      <c r="C4">
        <f>FIND(" ", A4, B4+1)</f>
        <v>9</v>
      </c>
      <c r="D4">
        <f>FIND(" ", A4, C4+1)</f>
        <v>12</v>
      </c>
      <c r="E4">
        <f>FIND(" ", A4, D4+1)</f>
        <v>18</v>
      </c>
      <c r="F4">
        <f>FIND(" ", A4, E4+1)</f>
        <v>21</v>
      </c>
      <c r="G4">
        <f>LEN(A4)</f>
        <v>24</v>
      </c>
      <c r="H4" t="str">
        <f>TRIM(MID(A4,1,B4))</f>
        <v>06</v>
      </c>
      <c r="I4" t="str">
        <f>TRIM(MID(A4,C4,D4-C4))</f>
        <v>07</v>
      </c>
      <c r="J4" t="str">
        <f>TRIM(MID(A4,E4,F4-E4))</f>
        <v>08</v>
      </c>
      <c r="K4" t="str">
        <f t="shared" si="0"/>
        <v>06</v>
      </c>
      <c r="L4" t="str">
        <f t="shared" si="1"/>
        <v>07</v>
      </c>
      <c r="M4" t="str">
        <f t="shared" si="2"/>
        <v>08</v>
      </c>
      <c r="N4" t="str">
        <f>IFERROR(MID(H4,FIND(".",H4)+1,99),"")</f>
        <v/>
      </c>
      <c r="O4" t="str">
        <f>IFERROR(MID(I4,FIND(".",I4)+1,99),"")</f>
        <v/>
      </c>
      <c r="P4" t="str">
        <f>IFERROR(MID(J4,FIND(".",J4)+1,99),"")</f>
        <v/>
      </c>
      <c r="Q4" t="str">
        <f>TRIM(MID(A4,B4+1,C4-B4-1))</f>
        <v>OPC06</v>
      </c>
      <c r="R4" t="str">
        <f>TRIM(MID(A4,D4+1,E4-D4-1))</f>
        <v>OPC07</v>
      </c>
      <c r="S4" t="str">
        <f>TRIM(MID(A4,F4+1,G4-F4))</f>
        <v>LDA</v>
      </c>
    </row>
    <row r="5" spans="1:19" x14ac:dyDescent="0.25">
      <c r="A5" t="s">
        <v>3</v>
      </c>
      <c r="B5">
        <f>FIND(" ", A5)</f>
        <v>3</v>
      </c>
      <c r="C5">
        <f>FIND(" ", A5, B5+1)</f>
        <v>8</v>
      </c>
      <c r="D5">
        <f>FIND(" ", A5, C5+1)</f>
        <v>11</v>
      </c>
      <c r="E5">
        <f>FIND(" ", A5, D5+1)</f>
        <v>16</v>
      </c>
      <c r="F5">
        <f>FIND(" ", A5, E5+1)</f>
        <v>19</v>
      </c>
      <c r="G5">
        <f>LEN(A5)</f>
        <v>24</v>
      </c>
      <c r="H5" t="str">
        <f>TRIM(MID(A5,1,B5))</f>
        <v>09</v>
      </c>
      <c r="I5" t="str">
        <f>TRIM(MID(A5,C5,D5-C5))</f>
        <v>0A</v>
      </c>
      <c r="J5" t="str">
        <f>TRIM(MID(A5,E5,F5-E5))</f>
        <v>0B</v>
      </c>
      <c r="K5" t="str">
        <f t="shared" si="0"/>
        <v>09</v>
      </c>
      <c r="L5" t="str">
        <f t="shared" si="1"/>
        <v>0A</v>
      </c>
      <c r="M5" t="str">
        <f t="shared" si="2"/>
        <v>0B</v>
      </c>
      <c r="N5" t="str">
        <f>IFERROR(MID(H5,FIND(".",H5)+1,99),"")</f>
        <v/>
      </c>
      <c r="O5" t="str">
        <f>IFERROR(MID(I5,FIND(".",I5)+1,99),"")</f>
        <v/>
      </c>
      <c r="P5" t="str">
        <f>IFERROR(MID(J5,FIND(".",J5)+1,99),"")</f>
        <v/>
      </c>
      <c r="Q5" t="str">
        <f>TRIM(MID(A5,B5+1,C5-B5-1))</f>
        <v>LDAH</v>
      </c>
      <c r="R5" t="str">
        <f>TRIM(MID(A5,D5+1,E5-D5-1))</f>
        <v>LDBU</v>
      </c>
      <c r="S5" t="str">
        <f>TRIM(MID(A5,F5+1,G5-F5))</f>
        <v>LDQ_U</v>
      </c>
    </row>
    <row r="6" spans="1:19" x14ac:dyDescent="0.25">
      <c r="A6" t="s">
        <v>4</v>
      </c>
      <c r="B6">
        <f>FIND(" ", A6)</f>
        <v>3</v>
      </c>
      <c r="C6">
        <f>FIND(" ", A6, B6+1)</f>
        <v>8</v>
      </c>
      <c r="D6">
        <f>FIND(" ", A6, C6+1)</f>
        <v>11</v>
      </c>
      <c r="E6">
        <f>FIND(" ", A6, D6+1)</f>
        <v>15</v>
      </c>
      <c r="F6">
        <f>FIND(" ", A6, E6+1)</f>
        <v>18</v>
      </c>
      <c r="G6">
        <f>LEN(A6)</f>
        <v>21</v>
      </c>
      <c r="H6" t="str">
        <f>TRIM(MID(A6,1,B6))</f>
        <v>0C</v>
      </c>
      <c r="I6" t="str">
        <f>TRIM(MID(A6,C6,D6-C6))</f>
        <v>0D</v>
      </c>
      <c r="J6" t="str">
        <f>TRIM(MID(A6,E6,F6-E6))</f>
        <v>0E</v>
      </c>
      <c r="K6" t="str">
        <f t="shared" si="0"/>
        <v>0C</v>
      </c>
      <c r="L6" t="str">
        <f t="shared" si="1"/>
        <v>0D</v>
      </c>
      <c r="M6" t="str">
        <f t="shared" si="2"/>
        <v>0E</v>
      </c>
      <c r="N6" t="str">
        <f>IFERROR(MID(H6,FIND(".",H6)+1,99),"")</f>
        <v/>
      </c>
      <c r="O6" t="str">
        <f>IFERROR(MID(I6,FIND(".",I6)+1,99),"")</f>
        <v/>
      </c>
      <c r="P6" t="str">
        <f>IFERROR(MID(J6,FIND(".",J6)+1,99),"")</f>
        <v/>
      </c>
      <c r="Q6" t="str">
        <f>TRIM(MID(A6,B6+1,C6-B6-1))</f>
        <v>LDWU</v>
      </c>
      <c r="R6" t="str">
        <f>TRIM(MID(A6,D6+1,E6-D6-1))</f>
        <v>STW</v>
      </c>
      <c r="S6" t="str">
        <f>TRIM(MID(A6,F6+1,G6-F6))</f>
        <v>STB</v>
      </c>
    </row>
    <row r="7" spans="1:19" x14ac:dyDescent="0.25">
      <c r="A7" t="s">
        <v>5</v>
      </c>
      <c r="B7">
        <f>FIND(" ", A7)</f>
        <v>3</v>
      </c>
      <c r="C7">
        <f>FIND(" ", A7, B7+1)</f>
        <v>9</v>
      </c>
      <c r="D7">
        <f>FIND(" ", A7, C7+1)</f>
        <v>15</v>
      </c>
      <c r="E7">
        <f>FIND(" ", A7, D7+1)</f>
        <v>20</v>
      </c>
      <c r="F7">
        <f>FIND(" ", A7, E7+1)</f>
        <v>26</v>
      </c>
      <c r="G7">
        <f>LEN(A7)</f>
        <v>32</v>
      </c>
      <c r="H7" t="str">
        <f>TRIM(MID(A7,1,B7))</f>
        <v>0F</v>
      </c>
      <c r="I7" t="str">
        <f>TRIM(MID(A7,C7,D7-C7))</f>
        <v>10.00</v>
      </c>
      <c r="J7" t="str">
        <f>TRIM(MID(A7,E7,F7-E7))</f>
        <v>10.02</v>
      </c>
      <c r="K7" t="str">
        <f t="shared" si="0"/>
        <v>0F</v>
      </c>
      <c r="L7" t="str">
        <f t="shared" si="1"/>
        <v>10</v>
      </c>
      <c r="M7" t="str">
        <f t="shared" si="2"/>
        <v>10</v>
      </c>
      <c r="N7" t="str">
        <f>IFERROR(MID(H7,FIND(".",H7)+1,99),"")</f>
        <v/>
      </c>
      <c r="O7" t="str">
        <f>IFERROR(MID(I7,FIND(".",I7)+1,99),"")</f>
        <v>00</v>
      </c>
      <c r="P7" t="str">
        <f>IFERROR(MID(J7,FIND(".",J7)+1,99),"")</f>
        <v>02</v>
      </c>
      <c r="Q7" t="str">
        <f>TRIM(MID(A7,B7+1,C7-B7-1))</f>
        <v>STQ_U</v>
      </c>
      <c r="R7" t="str">
        <f>TRIM(MID(A7,D7+1,E7-D7-1))</f>
        <v>ADDL</v>
      </c>
      <c r="S7" t="str">
        <f>TRIM(MID(A7,F7+1,G7-F7))</f>
        <v>S4ADDL</v>
      </c>
    </row>
    <row r="8" spans="1:19" x14ac:dyDescent="0.25">
      <c r="A8" t="s">
        <v>6</v>
      </c>
      <c r="B8">
        <f>FIND(" ", A8)</f>
        <v>6</v>
      </c>
      <c r="C8">
        <f>FIND(" ", A8, B8+1)</f>
        <v>11</v>
      </c>
      <c r="D8">
        <f>FIND(" ", A8, C8+1)</f>
        <v>17</v>
      </c>
      <c r="E8">
        <f>FIND(" ", A8, D8+1)</f>
        <v>24</v>
      </c>
      <c r="F8">
        <f>FIND(" ", A8, E8+1)</f>
        <v>30</v>
      </c>
      <c r="G8">
        <f>LEN(A8)</f>
        <v>36</v>
      </c>
      <c r="H8" t="str">
        <f>TRIM(MID(A8,1,B8))</f>
        <v>10.09</v>
      </c>
      <c r="I8" t="str">
        <f>TRIM(MID(A8,C8,D8-C8))</f>
        <v>10.0B</v>
      </c>
      <c r="J8" t="str">
        <f>TRIM(MID(A8,E8,F8-E8))</f>
        <v>10.0F</v>
      </c>
      <c r="K8" t="str">
        <f t="shared" si="0"/>
        <v>10</v>
      </c>
      <c r="L8" t="str">
        <f t="shared" si="1"/>
        <v>10</v>
      </c>
      <c r="M8" t="str">
        <f t="shared" si="2"/>
        <v>10</v>
      </c>
      <c r="N8" t="str">
        <f>IFERROR(MID(H8,FIND(".",H8)+1,99),"")</f>
        <v>09</v>
      </c>
      <c r="O8" t="str">
        <f>IFERROR(MID(I8,FIND(".",I8)+1,99),"")</f>
        <v>0B</v>
      </c>
      <c r="P8" t="str">
        <f>IFERROR(MID(J8,FIND(".",J8)+1,99),"")</f>
        <v>0F</v>
      </c>
      <c r="Q8" t="str">
        <f>TRIM(MID(A8,B8+1,C8-B8-1))</f>
        <v>SUBL</v>
      </c>
      <c r="R8" t="str">
        <f>TRIM(MID(A8,D8+1,E8-D8-1))</f>
        <v>S4SUBL</v>
      </c>
      <c r="S8" t="str">
        <f>TRIM(MID(A8,F8+1,G8-F8))</f>
        <v>CMPBGE</v>
      </c>
    </row>
    <row r="9" spans="1:19" x14ac:dyDescent="0.25">
      <c r="A9" t="s">
        <v>7</v>
      </c>
      <c r="B9">
        <f>FIND(" ", A9)</f>
        <v>6</v>
      </c>
      <c r="C9">
        <f>FIND(" ", A9, B9+1)</f>
        <v>13</v>
      </c>
      <c r="D9">
        <f>FIND(" ", A9, C9+1)</f>
        <v>19</v>
      </c>
      <c r="E9">
        <f>FIND(" ", A9, D9+1)</f>
        <v>26</v>
      </c>
      <c r="F9">
        <f>FIND(" ", A9, E9+1)</f>
        <v>32</v>
      </c>
      <c r="G9">
        <f>LEN(A9)</f>
        <v>38</v>
      </c>
      <c r="H9" t="str">
        <f>TRIM(MID(A9,1,B9))</f>
        <v>10.12</v>
      </c>
      <c r="I9" t="str">
        <f>TRIM(MID(A9,C9,D9-C9))</f>
        <v>10.1B</v>
      </c>
      <c r="J9" t="str">
        <f>TRIM(MID(A9,E9,F9-E9))</f>
        <v>10.1D</v>
      </c>
      <c r="K9" t="str">
        <f t="shared" si="0"/>
        <v>10</v>
      </c>
      <c r="L9" t="str">
        <f t="shared" si="1"/>
        <v>10</v>
      </c>
      <c r="M9" t="str">
        <f t="shared" si="2"/>
        <v>10</v>
      </c>
      <c r="N9" t="str">
        <f>IFERROR(MID(H9,FIND(".",H9)+1,99),"")</f>
        <v>12</v>
      </c>
      <c r="O9" t="str">
        <f>IFERROR(MID(I9,FIND(".",I9)+1,99),"")</f>
        <v>1B</v>
      </c>
      <c r="P9" t="str">
        <f>IFERROR(MID(J9,FIND(".",J9)+1,99),"")</f>
        <v>1D</v>
      </c>
      <c r="Q9" t="str">
        <f>TRIM(MID(A9,B9+1,C9-B9-1))</f>
        <v>S8ADDL</v>
      </c>
      <c r="R9" t="str">
        <f>TRIM(MID(A9,D9+1,E9-D9-1))</f>
        <v>S8SUBL</v>
      </c>
      <c r="S9" t="str">
        <f>TRIM(MID(A9,F9+1,G9-F9))</f>
        <v>CMPULT</v>
      </c>
    </row>
    <row r="10" spans="1:19" x14ac:dyDescent="0.25">
      <c r="A10" t="s">
        <v>8</v>
      </c>
      <c r="B10">
        <f>FIND(" ", A10)</f>
        <v>6</v>
      </c>
      <c r="C10">
        <f>FIND(" ", A10, B10+1)</f>
        <v>11</v>
      </c>
      <c r="D10">
        <f>FIND(" ", A10, C10+1)</f>
        <v>17</v>
      </c>
      <c r="E10">
        <f>FIND(" ", A10, D10+1)</f>
        <v>24</v>
      </c>
      <c r="F10">
        <f>FIND(" ", A10, E10+1)</f>
        <v>30</v>
      </c>
      <c r="G10">
        <f>LEN(A10)</f>
        <v>34</v>
      </c>
      <c r="H10" t="str">
        <f>TRIM(MID(A10,1,B10))</f>
        <v>10.20</v>
      </c>
      <c r="I10" t="str">
        <f>TRIM(MID(A10,C10,D10-C10))</f>
        <v>10.22</v>
      </c>
      <c r="J10" t="str">
        <f>TRIM(MID(A10,E10,F10-E10))</f>
        <v>10.29</v>
      </c>
      <c r="K10" t="str">
        <f t="shared" si="0"/>
        <v>10</v>
      </c>
      <c r="L10" t="str">
        <f t="shared" si="1"/>
        <v>10</v>
      </c>
      <c r="M10" t="str">
        <f t="shared" si="2"/>
        <v>10</v>
      </c>
      <c r="N10" t="str">
        <f>IFERROR(MID(H10,FIND(".",H10)+1,99),"")</f>
        <v>20</v>
      </c>
      <c r="O10" t="str">
        <f>IFERROR(MID(I10,FIND(".",I10)+1,99),"")</f>
        <v>22</v>
      </c>
      <c r="P10" t="str">
        <f>IFERROR(MID(J10,FIND(".",J10)+1,99),"")</f>
        <v>29</v>
      </c>
      <c r="Q10" t="str">
        <f>TRIM(MID(A10,B10+1,C10-B10-1))</f>
        <v>ADDQ</v>
      </c>
      <c r="R10" t="str">
        <f>TRIM(MID(A10,D10+1,E10-D10-1))</f>
        <v>S4ADDQ</v>
      </c>
      <c r="S10" t="str">
        <f>TRIM(MID(A10,F10+1,G10-F10))</f>
        <v>SUBQ</v>
      </c>
    </row>
    <row r="11" spans="1:19" x14ac:dyDescent="0.25">
      <c r="A11" t="s">
        <v>9</v>
      </c>
      <c r="B11">
        <f>FIND(" ", A11)</f>
        <v>6</v>
      </c>
      <c r="C11">
        <f>FIND(" ", A11, B11+1)</f>
        <v>13</v>
      </c>
      <c r="D11">
        <f>FIND(" ", A11, C11+1)</f>
        <v>19</v>
      </c>
      <c r="E11">
        <f>FIND(" ", A11, D11+1)</f>
        <v>25</v>
      </c>
      <c r="F11">
        <f>FIND(" ", A11, E11+1)</f>
        <v>31</v>
      </c>
      <c r="G11">
        <f>LEN(A11)</f>
        <v>37</v>
      </c>
      <c r="H11" t="str">
        <f>TRIM(MID(A11,1,B11))</f>
        <v>10.2B</v>
      </c>
      <c r="I11" t="str">
        <f>TRIM(MID(A11,C11,D11-C11))</f>
        <v>10.2D</v>
      </c>
      <c r="J11" t="str">
        <f>TRIM(MID(A11,E11,F11-E11))</f>
        <v>10.32</v>
      </c>
      <c r="K11" t="str">
        <f t="shared" si="0"/>
        <v>10</v>
      </c>
      <c r="L11" t="str">
        <f t="shared" si="1"/>
        <v>10</v>
      </c>
      <c r="M11" t="str">
        <f t="shared" si="2"/>
        <v>10</v>
      </c>
      <c r="N11" t="str">
        <f>IFERROR(MID(H11,FIND(".",H11)+1,99),"")</f>
        <v>2B</v>
      </c>
      <c r="O11" t="str">
        <f>IFERROR(MID(I11,FIND(".",I11)+1,99),"")</f>
        <v>2D</v>
      </c>
      <c r="P11" t="str">
        <f>IFERROR(MID(J11,FIND(".",J11)+1,99),"")</f>
        <v>32</v>
      </c>
      <c r="Q11" t="str">
        <f>TRIM(MID(A11,B11+1,C11-B11-1))</f>
        <v>S4SUBQ</v>
      </c>
      <c r="R11" t="str">
        <f>TRIM(MID(A11,D11+1,E11-D11-1))</f>
        <v>CMPEQ</v>
      </c>
      <c r="S11" t="str">
        <f>TRIM(MID(A11,F11+1,G11-F11))</f>
        <v>S8ADDQ</v>
      </c>
    </row>
    <row r="12" spans="1:19" x14ac:dyDescent="0.25">
      <c r="A12" t="s">
        <v>10</v>
      </c>
      <c r="B12">
        <f>FIND(" ", A12)</f>
        <v>6</v>
      </c>
      <c r="C12">
        <f>FIND(" ", A12, B12+1)</f>
        <v>13</v>
      </c>
      <c r="D12">
        <f>FIND(" ", A12, C12+1)</f>
        <v>19</v>
      </c>
      <c r="E12">
        <f>FIND(" ", A12, D12+1)</f>
        <v>26</v>
      </c>
      <c r="F12">
        <f>FIND(" ", A12, E12+1)</f>
        <v>32</v>
      </c>
      <c r="G12">
        <f>LEN(A12)</f>
        <v>38</v>
      </c>
      <c r="H12" t="str">
        <f>TRIM(MID(A12,1,B12))</f>
        <v>10.3B</v>
      </c>
      <c r="I12" t="str">
        <f>TRIM(MID(A12,C12,D12-C12))</f>
        <v>10.3D</v>
      </c>
      <c r="J12" t="str">
        <f>TRIM(MID(A12,E12,F12-E12))</f>
        <v>10.40</v>
      </c>
      <c r="K12" t="str">
        <f t="shared" si="0"/>
        <v>10</v>
      </c>
      <c r="L12" t="str">
        <f t="shared" si="1"/>
        <v>10</v>
      </c>
      <c r="M12" t="str">
        <f t="shared" si="2"/>
        <v>10</v>
      </c>
      <c r="N12" t="str">
        <f>IFERROR(MID(H12,FIND(".",H12)+1,99),"")</f>
        <v>3B</v>
      </c>
      <c r="O12" t="str">
        <f>IFERROR(MID(I12,FIND(".",I12)+1,99),"")</f>
        <v>3D</v>
      </c>
      <c r="P12" t="str">
        <f>IFERROR(MID(J12,FIND(".",J12)+1,99),"")</f>
        <v>40</v>
      </c>
      <c r="Q12" t="str">
        <f>TRIM(MID(A12,B12+1,C12-B12-1))</f>
        <v>S8SUBQ</v>
      </c>
      <c r="R12" t="str">
        <f>TRIM(MID(A12,D12+1,E12-D12-1))</f>
        <v>CMPULE</v>
      </c>
      <c r="S12" t="str">
        <f>TRIM(MID(A12,F12+1,G12-F12))</f>
        <v>ADDL/V</v>
      </c>
    </row>
    <row r="13" spans="1:19" x14ac:dyDescent="0.25">
      <c r="A13" t="s">
        <v>11</v>
      </c>
      <c r="B13">
        <f>FIND(" ", A13)</f>
        <v>6</v>
      </c>
      <c r="C13">
        <f>FIND(" ", A13, B13+1)</f>
        <v>13</v>
      </c>
      <c r="D13">
        <f>FIND(" ", A13, C13+1)</f>
        <v>19</v>
      </c>
      <c r="E13">
        <f>FIND(" ", A13, D13+1)</f>
        <v>25</v>
      </c>
      <c r="F13">
        <f>FIND(" ", A13, E13+1)</f>
        <v>31</v>
      </c>
      <c r="G13">
        <f>LEN(A13)</f>
        <v>37</v>
      </c>
      <c r="H13" t="str">
        <f>TRIM(MID(A13,1,B13))</f>
        <v>10.49</v>
      </c>
      <c r="I13" t="str">
        <f>TRIM(MID(A13,C13,D13-C13))</f>
        <v>10.4D</v>
      </c>
      <c r="J13" t="str">
        <f>TRIM(MID(A13,E13,F13-E13))</f>
        <v>10.60</v>
      </c>
      <c r="K13" t="str">
        <f t="shared" si="0"/>
        <v>10</v>
      </c>
      <c r="L13" t="str">
        <f t="shared" si="1"/>
        <v>10</v>
      </c>
      <c r="M13" t="str">
        <f t="shared" si="2"/>
        <v>10</v>
      </c>
      <c r="N13" t="str">
        <f>IFERROR(MID(H13,FIND(".",H13)+1,99),"")</f>
        <v>49</v>
      </c>
      <c r="O13" t="str">
        <f>IFERROR(MID(I13,FIND(".",I13)+1,99),"")</f>
        <v>4D</v>
      </c>
      <c r="P13" t="str">
        <f>IFERROR(MID(J13,FIND(".",J13)+1,99),"")</f>
        <v>60</v>
      </c>
      <c r="Q13" t="str">
        <f>TRIM(MID(A13,B13+1,C13-B13-1))</f>
        <v>SUBL/V</v>
      </c>
      <c r="R13" t="str">
        <f>TRIM(MID(A13,D13+1,E13-D13-1))</f>
        <v>CMPLT</v>
      </c>
      <c r="S13" t="str">
        <f>TRIM(MID(A13,F13+1,G13-F13))</f>
        <v>ADDQ/V</v>
      </c>
    </row>
    <row r="14" spans="1:19" x14ac:dyDescent="0.25">
      <c r="A14" t="s">
        <v>12</v>
      </c>
      <c r="B14">
        <f>FIND(" ", A14)</f>
        <v>6</v>
      </c>
      <c r="C14">
        <f>FIND(" ", A14, B14+1)</f>
        <v>13</v>
      </c>
      <c r="D14">
        <f>FIND(" ", A14, C14+1)</f>
        <v>19</v>
      </c>
      <c r="E14">
        <f>FIND(" ", A14, D14+1)</f>
        <v>25</v>
      </c>
      <c r="F14">
        <f>FIND(" ", A14, E14+1)</f>
        <v>31</v>
      </c>
      <c r="G14">
        <f>LEN(A14)</f>
        <v>34</v>
      </c>
      <c r="H14" t="str">
        <f>TRIM(MID(A14,1,B14))</f>
        <v>10.69</v>
      </c>
      <c r="I14" t="str">
        <f>TRIM(MID(A14,C14,D14-C14))</f>
        <v>10.6D</v>
      </c>
      <c r="J14" t="str">
        <f>TRIM(MID(A14,E14,F14-E14))</f>
        <v>11.00</v>
      </c>
      <c r="K14" t="str">
        <f t="shared" si="0"/>
        <v>10</v>
      </c>
      <c r="L14" t="str">
        <f t="shared" si="1"/>
        <v>10</v>
      </c>
      <c r="M14" t="str">
        <f t="shared" si="2"/>
        <v>11</v>
      </c>
      <c r="N14" t="str">
        <f>IFERROR(MID(H14,FIND(".",H14)+1,99),"")</f>
        <v>69</v>
      </c>
      <c r="O14" t="str">
        <f>IFERROR(MID(I14,FIND(".",I14)+1,99),"")</f>
        <v>6D</v>
      </c>
      <c r="P14" t="str">
        <f>IFERROR(MID(J14,FIND(".",J14)+1,99),"")</f>
        <v>00</v>
      </c>
      <c r="Q14" t="str">
        <f>TRIM(MID(A14,B14+1,C14-B14-1))</f>
        <v>SUBQ/V</v>
      </c>
      <c r="R14" t="str">
        <f>TRIM(MID(A14,D14+1,E14-D14-1))</f>
        <v>CMPLE</v>
      </c>
      <c r="S14" t="str">
        <f>TRIM(MID(A14,F14+1,G14-F14))</f>
        <v>AND</v>
      </c>
    </row>
    <row r="15" spans="1:19" x14ac:dyDescent="0.25">
      <c r="A15" t="s">
        <v>13</v>
      </c>
      <c r="B15">
        <f>FIND(" ", A15)</f>
        <v>6</v>
      </c>
      <c r="C15">
        <f>FIND(" ", A15, B15+1)</f>
        <v>10</v>
      </c>
      <c r="D15">
        <f>FIND(" ", A15, C15+1)</f>
        <v>16</v>
      </c>
      <c r="E15">
        <f>FIND(" ", A15, D15+1)</f>
        <v>24</v>
      </c>
      <c r="F15">
        <f>FIND(" ", A15, E15+1)</f>
        <v>30</v>
      </c>
      <c r="G15">
        <f>LEN(A15)</f>
        <v>37</v>
      </c>
      <c r="H15" t="str">
        <f>TRIM(MID(A15,1,B15))</f>
        <v>11.08</v>
      </c>
      <c r="I15" t="str">
        <f>TRIM(MID(A15,C15,D15-C15))</f>
        <v>11.14</v>
      </c>
      <c r="J15" t="str">
        <f>TRIM(MID(A15,E15,F15-E15))</f>
        <v>11.16</v>
      </c>
      <c r="K15" t="str">
        <f t="shared" si="0"/>
        <v>11</v>
      </c>
      <c r="L15" t="str">
        <f t="shared" si="1"/>
        <v>11</v>
      </c>
      <c r="M15" t="str">
        <f t="shared" si="2"/>
        <v>11</v>
      </c>
      <c r="N15" t="str">
        <f>IFERROR(MID(H15,FIND(".",H15)+1,99),"")</f>
        <v>08</v>
      </c>
      <c r="O15" t="str">
        <f>IFERROR(MID(I15,FIND(".",I15)+1,99),"")</f>
        <v>14</v>
      </c>
      <c r="P15" t="str">
        <f>IFERROR(MID(J15,FIND(".",J15)+1,99),"")</f>
        <v>16</v>
      </c>
      <c r="Q15" t="str">
        <f>TRIM(MID(A15,B15+1,C15-B15-1))</f>
        <v>BIC</v>
      </c>
      <c r="R15" t="str">
        <f>TRIM(MID(A15,D15+1,E15-D15-1))</f>
        <v>CMOVLBS</v>
      </c>
      <c r="S15" t="str">
        <f>TRIM(MID(A15,F15+1,G15-F15))</f>
        <v>CMOVLBC</v>
      </c>
    </row>
    <row r="16" spans="1:19" x14ac:dyDescent="0.25">
      <c r="A16" t="s">
        <v>14</v>
      </c>
      <c r="B16">
        <f>FIND(" ", A16)</f>
        <v>6</v>
      </c>
      <c r="C16">
        <f>FIND(" ", A16, B16+1)</f>
        <v>10</v>
      </c>
      <c r="D16">
        <f>FIND(" ", A16, C16+1)</f>
        <v>16</v>
      </c>
      <c r="E16">
        <f>FIND(" ", A16, D16+1)</f>
        <v>23</v>
      </c>
      <c r="F16">
        <f>FIND(" ", A16, E16+1)</f>
        <v>29</v>
      </c>
      <c r="G16">
        <f>LEN(A16)</f>
        <v>35</v>
      </c>
      <c r="H16" t="str">
        <f>TRIM(MID(A16,1,B16))</f>
        <v>11.20</v>
      </c>
      <c r="I16" t="str">
        <f>TRIM(MID(A16,C16,D16-C16))</f>
        <v>11.24</v>
      </c>
      <c r="J16" t="str">
        <f>TRIM(MID(A16,E16,F16-E16))</f>
        <v>11.26</v>
      </c>
      <c r="K16" t="str">
        <f t="shared" si="0"/>
        <v>11</v>
      </c>
      <c r="L16" t="str">
        <f t="shared" si="1"/>
        <v>11</v>
      </c>
      <c r="M16" t="str">
        <f t="shared" si="2"/>
        <v>11</v>
      </c>
      <c r="N16" t="str">
        <f>IFERROR(MID(H16,FIND(".",H16)+1,99),"")</f>
        <v>20</v>
      </c>
      <c r="O16" t="str">
        <f>IFERROR(MID(I16,FIND(".",I16)+1,99),"")</f>
        <v>24</v>
      </c>
      <c r="P16" t="str">
        <f>IFERROR(MID(J16,FIND(".",J16)+1,99),"")</f>
        <v>26</v>
      </c>
      <c r="Q16" t="str">
        <f>TRIM(MID(A16,B16+1,C16-B16-1))</f>
        <v>BIS</v>
      </c>
      <c r="R16" t="str">
        <f>TRIM(MID(A16,D16+1,E16-D16-1))</f>
        <v>CMOVEQ</v>
      </c>
      <c r="S16" t="str">
        <f>TRIM(MID(A16,F16+1,G16-F16))</f>
        <v>CMOVNE</v>
      </c>
    </row>
    <row r="17" spans="1:19" x14ac:dyDescent="0.25">
      <c r="A17" t="s">
        <v>15</v>
      </c>
      <c r="B17">
        <f>FIND(" ", A17)</f>
        <v>6</v>
      </c>
      <c r="C17">
        <f>FIND(" ", A17, B17+1)</f>
        <v>12</v>
      </c>
      <c r="D17">
        <f>FIND(" ", A17, C17+1)</f>
        <v>18</v>
      </c>
      <c r="E17">
        <f>FIND(" ", A17, D17+1)</f>
        <v>22</v>
      </c>
      <c r="F17">
        <f>FIND(" ", A17, E17+1)</f>
        <v>28</v>
      </c>
      <c r="G17">
        <f>LEN(A17)</f>
        <v>34</v>
      </c>
      <c r="H17" t="str">
        <f>TRIM(MID(A17,1,B17))</f>
        <v>11.28</v>
      </c>
      <c r="I17" t="str">
        <f>TRIM(MID(A17,C17,D17-C17))</f>
        <v>11.40</v>
      </c>
      <c r="J17" t="str">
        <f>TRIM(MID(A17,E17,F17-E17))</f>
        <v>11.44</v>
      </c>
      <c r="K17" t="str">
        <f t="shared" si="0"/>
        <v>11</v>
      </c>
      <c r="L17" t="str">
        <f t="shared" si="1"/>
        <v>11</v>
      </c>
      <c r="M17" t="str">
        <f t="shared" si="2"/>
        <v>11</v>
      </c>
      <c r="N17" t="str">
        <f>IFERROR(MID(H17,FIND(".",H17)+1,99),"")</f>
        <v>28</v>
      </c>
      <c r="O17" t="str">
        <f>IFERROR(MID(I17,FIND(".",I17)+1,99),"")</f>
        <v>40</v>
      </c>
      <c r="P17" t="str">
        <f>IFERROR(MID(J17,FIND(".",J17)+1,99),"")</f>
        <v>44</v>
      </c>
      <c r="Q17" t="str">
        <f>TRIM(MID(A17,B17+1,C17-B17-1))</f>
        <v>ORNOT</v>
      </c>
      <c r="R17" t="str">
        <f>TRIM(MID(A17,D17+1,E17-D17-1))</f>
        <v>XOR</v>
      </c>
      <c r="S17" t="str">
        <f>TRIM(MID(A17,F17+1,G17-F17))</f>
        <v>CMOVLT</v>
      </c>
    </row>
    <row r="18" spans="1:19" x14ac:dyDescent="0.25">
      <c r="A18" t="s">
        <v>16</v>
      </c>
      <c r="B18">
        <f>FIND(" ", A18)</f>
        <v>6</v>
      </c>
      <c r="C18">
        <f>FIND(" ", A18, B18+1)</f>
        <v>13</v>
      </c>
      <c r="D18">
        <f>FIND(" ", A18, C18+1)</f>
        <v>19</v>
      </c>
      <c r="E18">
        <f>FIND(" ", A18, D18+1)</f>
        <v>23</v>
      </c>
      <c r="F18">
        <f>FIND(" ", A18, E18+1)</f>
        <v>29</v>
      </c>
      <c r="G18">
        <f>LEN(A18)</f>
        <v>34</v>
      </c>
      <c r="H18" t="str">
        <f>TRIM(MID(A18,1,B18))</f>
        <v>11.46</v>
      </c>
      <c r="I18" t="str">
        <f>TRIM(MID(A18,C18,D18-C18))</f>
        <v>11.48</v>
      </c>
      <c r="J18" t="str">
        <f>TRIM(MID(A18,E18,F18-E18))</f>
        <v>11.61</v>
      </c>
      <c r="K18" t="str">
        <f t="shared" si="0"/>
        <v>11</v>
      </c>
      <c r="L18" t="str">
        <f t="shared" si="1"/>
        <v>11</v>
      </c>
      <c r="M18" t="str">
        <f t="shared" si="2"/>
        <v>11</v>
      </c>
      <c r="N18" t="str">
        <f>IFERROR(MID(H18,FIND(".",H18)+1,99),"")</f>
        <v>46</v>
      </c>
      <c r="O18" t="str">
        <f>IFERROR(MID(I18,FIND(".",I18)+1,99),"")</f>
        <v>48</v>
      </c>
      <c r="P18" t="str">
        <f>IFERROR(MID(J18,FIND(".",J18)+1,99),"")</f>
        <v>61</v>
      </c>
      <c r="Q18" t="str">
        <f>TRIM(MID(A18,B18+1,C18-B18-1))</f>
        <v>CMOVGE</v>
      </c>
      <c r="R18" t="str">
        <f>TRIM(MID(A18,D18+1,E18-D18-1))</f>
        <v>EQV</v>
      </c>
      <c r="S18" t="str">
        <f>TRIM(MID(A18,F18+1,G18-F18))</f>
        <v>AMASK</v>
      </c>
    </row>
    <row r="19" spans="1:19" x14ac:dyDescent="0.25">
      <c r="A19" t="s">
        <v>17</v>
      </c>
      <c r="B19">
        <f>FIND(" ", A19)</f>
        <v>6</v>
      </c>
      <c r="C19">
        <f>FIND(" ", A19, B19+1)</f>
        <v>13</v>
      </c>
      <c r="D19">
        <f>FIND(" ", A19, C19+1)</f>
        <v>19</v>
      </c>
      <c r="E19">
        <f>FIND(" ", A19, D19+1)</f>
        <v>26</v>
      </c>
      <c r="F19">
        <f>FIND(" ", A19, E19+1)</f>
        <v>32</v>
      </c>
      <c r="G19">
        <f>LEN(A19)</f>
        <v>39</v>
      </c>
      <c r="H19" t="str">
        <f>TRIM(MID(A19,1,B19))</f>
        <v>11.64</v>
      </c>
      <c r="I19" t="str">
        <f>TRIM(MID(A19,C19,D19-C19))</f>
        <v>11.66</v>
      </c>
      <c r="J19" t="str">
        <f>TRIM(MID(A19,E19,F19-E19))</f>
        <v>11.6C</v>
      </c>
      <c r="K19" t="str">
        <f t="shared" si="0"/>
        <v>11</v>
      </c>
      <c r="L19" t="str">
        <f t="shared" si="1"/>
        <v>11</v>
      </c>
      <c r="M19" t="str">
        <f t="shared" si="2"/>
        <v>11</v>
      </c>
      <c r="N19" t="str">
        <f>IFERROR(MID(H19,FIND(".",H19)+1,99),"")</f>
        <v>64</v>
      </c>
      <c r="O19" t="str">
        <f>IFERROR(MID(I19,FIND(".",I19)+1,99),"")</f>
        <v>66</v>
      </c>
      <c r="P19" t="str">
        <f>IFERROR(MID(J19,FIND(".",J19)+1,99),"")</f>
        <v>6C</v>
      </c>
      <c r="Q19" t="str">
        <f>TRIM(MID(A19,B19+1,C19-B19-1))</f>
        <v>CMOVLE</v>
      </c>
      <c r="R19" t="str">
        <f>TRIM(MID(A19,D19+1,E19-D19-1))</f>
        <v>CMOVGT</v>
      </c>
      <c r="S19" t="str">
        <f>TRIM(MID(A19,F19+1,G19-F19))</f>
        <v>IMPLVER</v>
      </c>
    </row>
    <row r="20" spans="1:19" x14ac:dyDescent="0.25">
      <c r="A20" t="s">
        <v>18</v>
      </c>
      <c r="B20">
        <f>FIND(" ", A20)</f>
        <v>6</v>
      </c>
      <c r="C20">
        <f>FIND(" ", A20, B20+1)</f>
        <v>12</v>
      </c>
      <c r="D20">
        <f>FIND(" ", A20, C20+1)</f>
        <v>18</v>
      </c>
      <c r="E20">
        <f>FIND(" ", A20, D20+1)</f>
        <v>24</v>
      </c>
      <c r="F20">
        <f>FIND(" ", A20, E20+1)</f>
        <v>30</v>
      </c>
      <c r="G20">
        <f>LEN(A20)</f>
        <v>35</v>
      </c>
      <c r="H20" t="str">
        <f>TRIM(MID(A20,1,B20))</f>
        <v>12.02</v>
      </c>
      <c r="I20" t="str">
        <f>TRIM(MID(A20,C20,D20-C20))</f>
        <v>12.06</v>
      </c>
      <c r="J20" t="str">
        <f>TRIM(MID(A20,E20,F20-E20))</f>
        <v>12.0B</v>
      </c>
      <c r="K20" t="str">
        <f t="shared" si="0"/>
        <v>12</v>
      </c>
      <c r="L20" t="str">
        <f t="shared" si="1"/>
        <v>12</v>
      </c>
      <c r="M20" t="str">
        <f t="shared" si="2"/>
        <v>12</v>
      </c>
      <c r="N20" t="str">
        <f>IFERROR(MID(H20,FIND(".",H20)+1,99),"")</f>
        <v>02</v>
      </c>
      <c r="O20" t="str">
        <f>IFERROR(MID(I20,FIND(".",I20)+1,99),"")</f>
        <v>06</v>
      </c>
      <c r="P20" t="str">
        <f>IFERROR(MID(J20,FIND(".",J20)+1,99),"")</f>
        <v>0B</v>
      </c>
      <c r="Q20" t="str">
        <f>TRIM(MID(A20,B20+1,C20-B20-1))</f>
        <v>MSKBL</v>
      </c>
      <c r="R20" t="str">
        <f>TRIM(MID(A20,D20+1,E20-D20-1))</f>
        <v>EXTBL</v>
      </c>
      <c r="S20" t="str">
        <f>TRIM(MID(A20,F20+1,G20-F20))</f>
        <v>INSBL</v>
      </c>
    </row>
    <row r="21" spans="1:19" x14ac:dyDescent="0.25">
      <c r="A21" t="s">
        <v>19</v>
      </c>
      <c r="B21">
        <f>FIND(" ", A21)</f>
        <v>6</v>
      </c>
      <c r="C21">
        <f>FIND(" ", A21, B21+1)</f>
        <v>12</v>
      </c>
      <c r="D21">
        <f>FIND(" ", A21, C21+1)</f>
        <v>18</v>
      </c>
      <c r="E21">
        <f>FIND(" ", A21, D21+1)</f>
        <v>24</v>
      </c>
      <c r="F21">
        <f>FIND(" ", A21, E21+1)</f>
        <v>30</v>
      </c>
      <c r="G21">
        <f>LEN(A21)</f>
        <v>35</v>
      </c>
      <c r="H21" t="str">
        <f>TRIM(MID(A21,1,B21))</f>
        <v>12.12</v>
      </c>
      <c r="I21" t="str">
        <f>TRIM(MID(A21,C21,D21-C21))</f>
        <v>12.16</v>
      </c>
      <c r="J21" t="str">
        <f>TRIM(MID(A21,E21,F21-E21))</f>
        <v>12.1B</v>
      </c>
      <c r="K21" t="str">
        <f t="shared" si="0"/>
        <v>12</v>
      </c>
      <c r="L21" t="str">
        <f t="shared" si="1"/>
        <v>12</v>
      </c>
      <c r="M21" t="str">
        <f t="shared" si="2"/>
        <v>12</v>
      </c>
      <c r="N21" t="str">
        <f>IFERROR(MID(H21,FIND(".",H21)+1,99),"")</f>
        <v>12</v>
      </c>
      <c r="O21" t="str">
        <f>IFERROR(MID(I21,FIND(".",I21)+1,99),"")</f>
        <v>16</v>
      </c>
      <c r="P21" t="str">
        <f>IFERROR(MID(J21,FIND(".",J21)+1,99),"")</f>
        <v>1B</v>
      </c>
      <c r="Q21" t="str">
        <f>TRIM(MID(A21,B21+1,C21-B21-1))</f>
        <v>MSKWL</v>
      </c>
      <c r="R21" t="str">
        <f>TRIM(MID(A21,D21+1,E21-D21-1))</f>
        <v>EXTWL</v>
      </c>
      <c r="S21" t="str">
        <f>TRIM(MID(A21,F21+1,G21-F21))</f>
        <v>INSWL</v>
      </c>
    </row>
    <row r="22" spans="1:19" x14ac:dyDescent="0.25">
      <c r="A22" t="s">
        <v>20</v>
      </c>
      <c r="B22">
        <f>FIND(" ", A22)</f>
        <v>6</v>
      </c>
      <c r="C22">
        <f>FIND(" ", A22, B22+1)</f>
        <v>12</v>
      </c>
      <c r="D22">
        <f>FIND(" ", A22, C22+1)</f>
        <v>18</v>
      </c>
      <c r="E22">
        <f>FIND(" ", A22, D22+1)</f>
        <v>24</v>
      </c>
      <c r="F22">
        <f>FIND(" ", A22, E22+1)</f>
        <v>30</v>
      </c>
      <c r="G22">
        <f>LEN(A22)</f>
        <v>35</v>
      </c>
      <c r="H22" t="str">
        <f>TRIM(MID(A22,1,B22))</f>
        <v>12.22</v>
      </c>
      <c r="I22" t="str">
        <f>TRIM(MID(A22,C22,D22-C22))</f>
        <v>12.26</v>
      </c>
      <c r="J22" t="str">
        <f>TRIM(MID(A22,E22,F22-E22))</f>
        <v>12.2B</v>
      </c>
      <c r="K22" t="str">
        <f t="shared" si="0"/>
        <v>12</v>
      </c>
      <c r="L22" t="str">
        <f t="shared" si="1"/>
        <v>12</v>
      </c>
      <c r="M22" t="str">
        <f t="shared" si="2"/>
        <v>12</v>
      </c>
      <c r="N22" t="str">
        <f>IFERROR(MID(H22,FIND(".",H22)+1,99),"")</f>
        <v>22</v>
      </c>
      <c r="O22" t="str">
        <f>IFERROR(MID(I22,FIND(".",I22)+1,99),"")</f>
        <v>26</v>
      </c>
      <c r="P22" t="str">
        <f>IFERROR(MID(J22,FIND(".",J22)+1,99),"")</f>
        <v>2B</v>
      </c>
      <c r="Q22" t="str">
        <f>TRIM(MID(A22,B22+1,C22-B22-1))</f>
        <v>MSKLL</v>
      </c>
      <c r="R22" t="str">
        <f>TRIM(MID(A22,D22+1,E22-D22-1))</f>
        <v>EXTLL</v>
      </c>
      <c r="S22" t="str">
        <f>TRIM(MID(A22,F22+1,G22-F22))</f>
        <v>INSLL</v>
      </c>
    </row>
    <row r="23" spans="1:19" x14ac:dyDescent="0.25">
      <c r="A23" t="s">
        <v>21</v>
      </c>
      <c r="B23">
        <f>FIND(" ", A23)</f>
        <v>6</v>
      </c>
      <c r="C23">
        <f>FIND(" ", A23, B23+1)</f>
        <v>10</v>
      </c>
      <c r="D23">
        <f>FIND(" ", A23, C23+1)</f>
        <v>16</v>
      </c>
      <c r="E23">
        <f>FIND(" ", A23, D23+1)</f>
        <v>23</v>
      </c>
      <c r="F23">
        <f>FIND(" ", A23, E23+1)</f>
        <v>29</v>
      </c>
      <c r="G23">
        <f>LEN(A23)</f>
        <v>34</v>
      </c>
      <c r="H23" t="str">
        <f>TRIM(MID(A23,1,B23))</f>
        <v>12.30</v>
      </c>
      <c r="I23" t="str">
        <f>TRIM(MID(A23,C23,D23-C23))</f>
        <v>12.31</v>
      </c>
      <c r="J23" t="str">
        <f>TRIM(MID(A23,E23,F23-E23))</f>
        <v>12.32</v>
      </c>
      <c r="K23" t="str">
        <f t="shared" si="0"/>
        <v>12</v>
      </c>
      <c r="L23" t="str">
        <f t="shared" si="1"/>
        <v>12</v>
      </c>
      <c r="M23" t="str">
        <f t="shared" si="2"/>
        <v>12</v>
      </c>
      <c r="N23" t="str">
        <f>IFERROR(MID(H23,FIND(".",H23)+1,99),"")</f>
        <v>30</v>
      </c>
      <c r="O23" t="str">
        <f>IFERROR(MID(I23,FIND(".",I23)+1,99),"")</f>
        <v>31</v>
      </c>
      <c r="P23" t="str">
        <f>IFERROR(MID(J23,FIND(".",J23)+1,99),"")</f>
        <v>32</v>
      </c>
      <c r="Q23" t="str">
        <f>TRIM(MID(A23,B23+1,C23-B23-1))</f>
        <v>ZAP</v>
      </c>
      <c r="R23" t="str">
        <f>TRIM(MID(A23,D23+1,E23-D23-1))</f>
        <v>ZAPNOT</v>
      </c>
      <c r="S23" t="str">
        <f>TRIM(MID(A23,F23+1,G23-F23))</f>
        <v>MSKQL</v>
      </c>
    </row>
    <row r="24" spans="1:19" x14ac:dyDescent="0.25">
      <c r="A24" t="s">
        <v>22</v>
      </c>
      <c r="B24">
        <f>FIND(" ", A24)</f>
        <v>6</v>
      </c>
      <c r="C24">
        <f>FIND(" ", A24, B24+1)</f>
        <v>10</v>
      </c>
      <c r="D24">
        <f>FIND(" ", A24, C24+1)</f>
        <v>16</v>
      </c>
      <c r="E24">
        <f>FIND(" ", A24, D24+1)</f>
        <v>22</v>
      </c>
      <c r="F24">
        <f>FIND(" ", A24, E24+1)</f>
        <v>28</v>
      </c>
      <c r="G24">
        <f>LEN(A24)</f>
        <v>31</v>
      </c>
      <c r="H24" t="str">
        <f>TRIM(MID(A24,1,B24))</f>
        <v>12.34</v>
      </c>
      <c r="I24" t="str">
        <f>TRIM(MID(A24,C24,D24-C24))</f>
        <v>12.36</v>
      </c>
      <c r="J24" t="str">
        <f>TRIM(MID(A24,E24,F24-E24))</f>
        <v>12.39</v>
      </c>
      <c r="K24" t="str">
        <f t="shared" si="0"/>
        <v>12</v>
      </c>
      <c r="L24" t="str">
        <f t="shared" si="1"/>
        <v>12</v>
      </c>
      <c r="M24" t="str">
        <f t="shared" si="2"/>
        <v>12</v>
      </c>
      <c r="N24" t="str">
        <f>IFERROR(MID(H24,FIND(".",H24)+1,99),"")</f>
        <v>34</v>
      </c>
      <c r="O24" t="str">
        <f>IFERROR(MID(I24,FIND(".",I24)+1,99),"")</f>
        <v>36</v>
      </c>
      <c r="P24" t="str">
        <f>IFERROR(MID(J24,FIND(".",J24)+1,99),"")</f>
        <v>39</v>
      </c>
      <c r="Q24" t="str">
        <f>TRIM(MID(A24,B24+1,C24-B24-1))</f>
        <v>SRL</v>
      </c>
      <c r="R24" t="str">
        <f>TRIM(MID(A24,D24+1,E24-D24-1))</f>
        <v>EXTQL</v>
      </c>
      <c r="S24" t="str">
        <f>TRIM(MID(A24,F24+1,G24-F24))</f>
        <v>SLL</v>
      </c>
    </row>
    <row r="25" spans="1:19" x14ac:dyDescent="0.25">
      <c r="A25" t="s">
        <v>23</v>
      </c>
      <c r="B25">
        <f>FIND(" ", A25)</f>
        <v>6</v>
      </c>
      <c r="C25">
        <f>FIND(" ", A25, B25+1)</f>
        <v>12</v>
      </c>
      <c r="D25">
        <f>FIND(" ", A25, C25+1)</f>
        <v>18</v>
      </c>
      <c r="E25">
        <f>FIND(" ", A25, D25+1)</f>
        <v>22</v>
      </c>
      <c r="F25">
        <f>FIND(" ", A25, E25+1)</f>
        <v>28</v>
      </c>
      <c r="G25">
        <f>LEN(A25)</f>
        <v>33</v>
      </c>
      <c r="H25" t="str">
        <f>TRIM(MID(A25,1,B25))</f>
        <v>12.3B</v>
      </c>
      <c r="I25" t="str">
        <f>TRIM(MID(A25,C25,D25-C25))</f>
        <v>12.3C</v>
      </c>
      <c r="J25" t="str">
        <f>TRIM(MID(A25,E25,F25-E25))</f>
        <v>12.52</v>
      </c>
      <c r="K25" t="str">
        <f t="shared" si="0"/>
        <v>12</v>
      </c>
      <c r="L25" t="str">
        <f t="shared" si="1"/>
        <v>12</v>
      </c>
      <c r="M25" t="str">
        <f t="shared" si="2"/>
        <v>12</v>
      </c>
      <c r="N25" t="str">
        <f>IFERROR(MID(H25,FIND(".",H25)+1,99),"")</f>
        <v>3B</v>
      </c>
      <c r="O25" t="str">
        <f>IFERROR(MID(I25,FIND(".",I25)+1,99),"")</f>
        <v>3C</v>
      </c>
      <c r="P25" t="str">
        <f>IFERROR(MID(J25,FIND(".",J25)+1,99),"")</f>
        <v>52</v>
      </c>
      <c r="Q25" t="str">
        <f>TRIM(MID(A25,B25+1,C25-B25-1))</f>
        <v>INSQL</v>
      </c>
      <c r="R25" t="str">
        <f>TRIM(MID(A25,D25+1,E25-D25-1))</f>
        <v>SRA</v>
      </c>
      <c r="S25" t="str">
        <f>TRIM(MID(A25,F25+1,G25-F25))</f>
        <v>MSKWH</v>
      </c>
    </row>
    <row r="26" spans="1:19" x14ac:dyDescent="0.25">
      <c r="A26" t="s">
        <v>24</v>
      </c>
      <c r="B26">
        <f>FIND(" ", A26)</f>
        <v>6</v>
      </c>
      <c r="C26">
        <f>FIND(" ", A26, B26+1)</f>
        <v>12</v>
      </c>
      <c r="D26">
        <f>FIND(" ", A26, C26+1)</f>
        <v>18</v>
      </c>
      <c r="E26">
        <f>FIND(" ", A26, D26+1)</f>
        <v>24</v>
      </c>
      <c r="F26">
        <f>FIND(" ", A26, E26+1)</f>
        <v>30</v>
      </c>
      <c r="G26">
        <f>LEN(A26)</f>
        <v>35</v>
      </c>
      <c r="H26" t="str">
        <f>TRIM(MID(A26,1,B26))</f>
        <v>12.57</v>
      </c>
      <c r="I26" t="str">
        <f>TRIM(MID(A26,C26,D26-C26))</f>
        <v>12.5A</v>
      </c>
      <c r="J26" t="str">
        <f>TRIM(MID(A26,E26,F26-E26))</f>
        <v>12.62</v>
      </c>
      <c r="K26" t="str">
        <f t="shared" si="0"/>
        <v>12</v>
      </c>
      <c r="L26" t="str">
        <f t="shared" si="1"/>
        <v>12</v>
      </c>
      <c r="M26" t="str">
        <f t="shared" si="2"/>
        <v>12</v>
      </c>
      <c r="N26" t="str">
        <f>IFERROR(MID(H26,FIND(".",H26)+1,99),"")</f>
        <v>57</v>
      </c>
      <c r="O26" t="str">
        <f>IFERROR(MID(I26,FIND(".",I26)+1,99),"")</f>
        <v>5A</v>
      </c>
      <c r="P26" t="str">
        <f>IFERROR(MID(J26,FIND(".",J26)+1,99),"")</f>
        <v>62</v>
      </c>
      <c r="Q26" t="str">
        <f>TRIM(MID(A26,B26+1,C26-B26-1))</f>
        <v>INSWH</v>
      </c>
      <c r="R26" t="str">
        <f>TRIM(MID(A26,D26+1,E26-D26-1))</f>
        <v>EXTWH</v>
      </c>
      <c r="S26" t="str">
        <f>TRIM(MID(A26,F26+1,G26-F26))</f>
        <v>MSKLH</v>
      </c>
    </row>
    <row r="27" spans="1:19" x14ac:dyDescent="0.25">
      <c r="A27" t="s">
        <v>25</v>
      </c>
      <c r="B27">
        <f>FIND(" ", A27)</f>
        <v>6</v>
      </c>
      <c r="C27">
        <f>FIND(" ", A27, B27+1)</f>
        <v>12</v>
      </c>
      <c r="D27">
        <f>FIND(" ", A27, C27+1)</f>
        <v>18</v>
      </c>
      <c r="E27">
        <f>FIND(" ", A27, D27+1)</f>
        <v>24</v>
      </c>
      <c r="F27">
        <f>FIND(" ", A27, E27+1)</f>
        <v>30</v>
      </c>
      <c r="G27">
        <f>LEN(A27)</f>
        <v>35</v>
      </c>
      <c r="H27" t="str">
        <f>TRIM(MID(A27,1,B27))</f>
        <v>12.67</v>
      </c>
      <c r="I27" t="str">
        <f>TRIM(MID(A27,C27,D27-C27))</f>
        <v>12.6A</v>
      </c>
      <c r="J27" t="str">
        <f>TRIM(MID(A27,E27,F27-E27))</f>
        <v>12.72</v>
      </c>
      <c r="K27" t="str">
        <f t="shared" si="0"/>
        <v>12</v>
      </c>
      <c r="L27" t="str">
        <f t="shared" si="1"/>
        <v>12</v>
      </c>
      <c r="M27" t="str">
        <f t="shared" si="2"/>
        <v>12</v>
      </c>
      <c r="N27" t="str">
        <f>IFERROR(MID(H27,FIND(".",H27)+1,99),"")</f>
        <v>67</v>
      </c>
      <c r="O27" t="str">
        <f>IFERROR(MID(I27,FIND(".",I27)+1,99),"")</f>
        <v>6A</v>
      </c>
      <c r="P27" t="str">
        <f>IFERROR(MID(J27,FIND(".",J27)+1,99),"")</f>
        <v>72</v>
      </c>
      <c r="Q27" t="str">
        <f>TRIM(MID(A27,B27+1,C27-B27-1))</f>
        <v>INSLH</v>
      </c>
      <c r="R27" t="str">
        <f>TRIM(MID(A27,D27+1,E27-D27-1))</f>
        <v>EXTLH</v>
      </c>
      <c r="S27" t="str">
        <f>TRIM(MID(A27,F27+1,G27-F27))</f>
        <v>MSKQH</v>
      </c>
    </row>
    <row r="28" spans="1:19" x14ac:dyDescent="0.25">
      <c r="A28" t="s">
        <v>26</v>
      </c>
      <c r="B28">
        <f>FIND(" ", A28)</f>
        <v>6</v>
      </c>
      <c r="C28">
        <f>FIND(" ", A28, B28+1)</f>
        <v>12</v>
      </c>
      <c r="D28">
        <f>FIND(" ", A28, C28+1)</f>
        <v>18</v>
      </c>
      <c r="E28">
        <f>FIND(" ", A28, D28+1)</f>
        <v>24</v>
      </c>
      <c r="F28">
        <f>FIND(" ", A28, E28+1)</f>
        <v>30</v>
      </c>
      <c r="G28">
        <f>LEN(A28)</f>
        <v>34</v>
      </c>
      <c r="H28" t="str">
        <f>TRIM(MID(A28,1,B28))</f>
        <v>12.77</v>
      </c>
      <c r="I28" t="str">
        <f>TRIM(MID(A28,C28,D28-C28))</f>
        <v>12.7A</v>
      </c>
      <c r="J28" t="str">
        <f>TRIM(MID(A28,E28,F28-E28))</f>
        <v>13.00</v>
      </c>
      <c r="K28" t="str">
        <f t="shared" si="0"/>
        <v>12</v>
      </c>
      <c r="L28" t="str">
        <f t="shared" si="1"/>
        <v>12</v>
      </c>
      <c r="M28" t="str">
        <f t="shared" si="2"/>
        <v>13</v>
      </c>
      <c r="N28" t="str">
        <f>IFERROR(MID(H28,FIND(".",H28)+1,99),"")</f>
        <v>77</v>
      </c>
      <c r="O28" t="str">
        <f>IFERROR(MID(I28,FIND(".",I28)+1,99),"")</f>
        <v>7A</v>
      </c>
      <c r="P28" t="str">
        <f>IFERROR(MID(J28,FIND(".",J28)+1,99),"")</f>
        <v>00</v>
      </c>
      <c r="Q28" t="str">
        <f>TRIM(MID(A28,B28+1,C28-B28-1))</f>
        <v>INSQH</v>
      </c>
      <c r="R28" t="str">
        <f>TRIM(MID(A28,D28+1,E28-D28-1))</f>
        <v>EXTQH</v>
      </c>
      <c r="S28" t="str">
        <f>TRIM(MID(A28,F28+1,G28-F28))</f>
        <v>MULL</v>
      </c>
    </row>
    <row r="29" spans="1:19" x14ac:dyDescent="0.25">
      <c r="A29" t="s">
        <v>27</v>
      </c>
      <c r="B29">
        <f>FIND(" ", A29)</f>
        <v>6</v>
      </c>
      <c r="C29">
        <f>FIND(" ", A29, B29+1)</f>
        <v>11</v>
      </c>
      <c r="D29">
        <f>FIND(" ", A29, C29+1)</f>
        <v>17</v>
      </c>
      <c r="E29">
        <f>FIND(" ", A29, D29+1)</f>
        <v>23</v>
      </c>
      <c r="F29">
        <f>FIND(" ", A29, E29+1)</f>
        <v>29</v>
      </c>
      <c r="G29">
        <f>LEN(A29)</f>
        <v>35</v>
      </c>
      <c r="H29" t="str">
        <f>TRIM(MID(A29,1,B29))</f>
        <v>13.20</v>
      </c>
      <c r="I29" t="str">
        <f>TRIM(MID(A29,C29,D29-C29))</f>
        <v>13.30</v>
      </c>
      <c r="J29" t="str">
        <f>TRIM(MID(A29,E29,F29-E29))</f>
        <v>13.40</v>
      </c>
      <c r="K29" t="str">
        <f t="shared" si="0"/>
        <v>13</v>
      </c>
      <c r="L29" t="str">
        <f t="shared" si="1"/>
        <v>13</v>
      </c>
      <c r="M29" t="str">
        <f t="shared" si="2"/>
        <v>13</v>
      </c>
      <c r="N29" t="str">
        <f>IFERROR(MID(H29,FIND(".",H29)+1,99),"")</f>
        <v>20</v>
      </c>
      <c r="O29" t="str">
        <f>IFERROR(MID(I29,FIND(".",I29)+1,99),"")</f>
        <v>30</v>
      </c>
      <c r="P29" t="str">
        <f>IFERROR(MID(J29,FIND(".",J29)+1,99),"")</f>
        <v>40</v>
      </c>
      <c r="Q29" t="str">
        <f>TRIM(MID(A29,B29+1,C29-B29-1))</f>
        <v>MULQ</v>
      </c>
      <c r="R29" t="str">
        <f>TRIM(MID(A29,D29+1,E29-D29-1))</f>
        <v>UMULH</v>
      </c>
      <c r="S29" t="str">
        <f>TRIM(MID(A29,F29+1,G29-F29))</f>
        <v>MULL/V</v>
      </c>
    </row>
    <row r="30" spans="1:19" x14ac:dyDescent="0.25">
      <c r="A30" t="s">
        <v>28</v>
      </c>
      <c r="B30">
        <f>FIND(" ", A30)</f>
        <v>6</v>
      </c>
      <c r="C30">
        <f>FIND(" ", A30, B30+1)</f>
        <v>13</v>
      </c>
      <c r="D30">
        <f>FIND(" ", A30, C30+1)</f>
        <v>20</v>
      </c>
      <c r="E30">
        <f>FIND(" ", A30, D30+1)</f>
        <v>26</v>
      </c>
      <c r="F30">
        <f>FIND(" ", A30, E30+1)</f>
        <v>33</v>
      </c>
      <c r="G30">
        <f>LEN(A30)</f>
        <v>40</v>
      </c>
      <c r="H30" t="str">
        <f>TRIM(MID(A30,1,B30))</f>
        <v>13.60</v>
      </c>
      <c r="I30" t="str">
        <f>TRIM(MID(A30,C30,D30-C30))</f>
        <v>14.004</v>
      </c>
      <c r="J30" t="str">
        <f>TRIM(MID(A30,E30,F30-E30))</f>
        <v>14.00A</v>
      </c>
      <c r="K30" t="str">
        <f t="shared" si="0"/>
        <v>13</v>
      </c>
      <c r="L30" t="str">
        <f t="shared" si="1"/>
        <v>14</v>
      </c>
      <c r="M30" t="str">
        <f t="shared" si="2"/>
        <v>14</v>
      </c>
      <c r="N30" t="str">
        <f>IFERROR(MID(H30,FIND(".",H30)+1,99),"")</f>
        <v>60</v>
      </c>
      <c r="O30" t="str">
        <f>IFERROR(MID(I30,FIND(".",I30)+1,99),"")</f>
        <v>004</v>
      </c>
      <c r="P30" t="str">
        <f>IFERROR(MID(J30,FIND(".",J30)+1,99),"")</f>
        <v>00A</v>
      </c>
      <c r="Q30" t="str">
        <f>TRIM(MID(A30,B30+1,C30-B30-1))</f>
        <v>MULQ/V</v>
      </c>
      <c r="R30" t="str">
        <f>TRIM(MID(A30,D30+1,E30-D30-1))</f>
        <v>ITOFS</v>
      </c>
      <c r="S30" t="str">
        <f>TRIM(MID(A30,F30+1,G30-F30))</f>
        <v>SQRTF/C</v>
      </c>
    </row>
    <row r="31" spans="1:19" x14ac:dyDescent="0.25">
      <c r="A31" t="s">
        <v>29</v>
      </c>
      <c r="B31">
        <f>FIND(" ", A31)</f>
        <v>7</v>
      </c>
      <c r="C31">
        <f>FIND(" ", A31, B31+1)</f>
        <v>15</v>
      </c>
      <c r="D31">
        <f>FIND(" ", A31, C31+1)</f>
        <v>22</v>
      </c>
      <c r="E31">
        <f>FIND(" ", A31, D31+1)</f>
        <v>28</v>
      </c>
      <c r="F31">
        <f>FIND(" ", A31, E31+1)</f>
        <v>35</v>
      </c>
      <c r="G31">
        <f>LEN(A31)</f>
        <v>40</v>
      </c>
      <c r="H31" t="str">
        <f>TRIM(MID(A31,1,B31))</f>
        <v>14.00B</v>
      </c>
      <c r="I31" t="str">
        <f>TRIM(MID(A31,C31,D31-C31))</f>
        <v>14.014</v>
      </c>
      <c r="J31" t="str">
        <f>TRIM(MID(A31,E31,F31-E31))</f>
        <v>14.024</v>
      </c>
      <c r="K31" t="str">
        <f t="shared" si="0"/>
        <v>14</v>
      </c>
      <c r="L31" t="str">
        <f t="shared" si="1"/>
        <v>14</v>
      </c>
      <c r="M31" t="str">
        <f t="shared" si="2"/>
        <v>14</v>
      </c>
      <c r="N31" t="str">
        <f>IFERROR(MID(H31,FIND(".",H31)+1,99),"")</f>
        <v>00B</v>
      </c>
      <c r="O31" t="str">
        <f>IFERROR(MID(I31,FIND(".",I31)+1,99),"")</f>
        <v>014</v>
      </c>
      <c r="P31" t="str">
        <f>IFERROR(MID(J31,FIND(".",J31)+1,99),"")</f>
        <v>024</v>
      </c>
      <c r="Q31" t="str">
        <f>TRIM(MID(A31,B31+1,C31-B31-1))</f>
        <v>SQRTS/C</v>
      </c>
      <c r="R31" t="str">
        <f>TRIM(MID(A31,D31+1,E31-D31-1))</f>
        <v>ITOFF</v>
      </c>
      <c r="S31" t="str">
        <f>TRIM(MID(A31,F31+1,G31-F31))</f>
        <v>ITOFT</v>
      </c>
    </row>
    <row r="32" spans="1:19" x14ac:dyDescent="0.25">
      <c r="A32" t="s">
        <v>30</v>
      </c>
      <c r="B32">
        <f>FIND(" ", A32)</f>
        <v>7</v>
      </c>
      <c r="C32">
        <f>FIND(" ", A32, B32+1)</f>
        <v>15</v>
      </c>
      <c r="D32">
        <f>FIND(" ", A32, C32+1)</f>
        <v>22</v>
      </c>
      <c r="E32">
        <f>FIND(" ", A32, D32+1)</f>
        <v>30</v>
      </c>
      <c r="F32">
        <f>FIND(" ", A32, E32+1)</f>
        <v>37</v>
      </c>
      <c r="G32">
        <f>LEN(A32)</f>
        <v>44</v>
      </c>
      <c r="H32" t="str">
        <f>TRIM(MID(A32,1,B32))</f>
        <v>14.02A</v>
      </c>
      <c r="I32" t="str">
        <f>TRIM(MID(A32,C32,D32-C32))</f>
        <v>14.02B</v>
      </c>
      <c r="J32" t="str">
        <f>TRIM(MID(A32,E32,F32-E32))</f>
        <v>14.04B</v>
      </c>
      <c r="K32" t="str">
        <f t="shared" si="0"/>
        <v>14</v>
      </c>
      <c r="L32" t="str">
        <f t="shared" si="1"/>
        <v>14</v>
      </c>
      <c r="M32" t="str">
        <f t="shared" si="2"/>
        <v>14</v>
      </c>
      <c r="N32" t="str">
        <f>IFERROR(MID(H32,FIND(".",H32)+1,99),"")</f>
        <v>02A</v>
      </c>
      <c r="O32" t="str">
        <f>IFERROR(MID(I32,FIND(".",I32)+1,99),"")</f>
        <v>02B</v>
      </c>
      <c r="P32" t="str">
        <f>IFERROR(MID(J32,FIND(".",J32)+1,99),"")</f>
        <v>04B</v>
      </c>
      <c r="Q32" t="str">
        <f>TRIM(MID(A32,B32+1,C32-B32-1))</f>
        <v>SQRTG/C</v>
      </c>
      <c r="R32" t="str">
        <f>TRIM(MID(A32,D32+1,E32-D32-1))</f>
        <v>SQRTT/C</v>
      </c>
      <c r="S32" t="str">
        <f>TRIM(MID(A32,F32+1,G32-F32))</f>
        <v>SQRTS/M</v>
      </c>
    </row>
    <row r="33" spans="1:19" x14ac:dyDescent="0.25">
      <c r="A33" t="s">
        <v>31</v>
      </c>
      <c r="B33">
        <f>FIND(" ", A33)</f>
        <v>7</v>
      </c>
      <c r="C33">
        <f>FIND(" ", A33, B33+1)</f>
        <v>15</v>
      </c>
      <c r="D33">
        <f>FIND(" ", A33, C33+1)</f>
        <v>22</v>
      </c>
      <c r="E33">
        <f>FIND(" ", A33, D33+1)</f>
        <v>28</v>
      </c>
      <c r="F33">
        <f>FIND(" ", A33, E33+1)</f>
        <v>35</v>
      </c>
      <c r="G33">
        <f>LEN(A33)</f>
        <v>40</v>
      </c>
      <c r="H33" t="str">
        <f>TRIM(MID(A33,1,B33))</f>
        <v>14.06B</v>
      </c>
      <c r="I33" t="str">
        <f>TRIM(MID(A33,C33,D33-C33))</f>
        <v>14.08A</v>
      </c>
      <c r="J33" t="str">
        <f>TRIM(MID(A33,E33,F33-E33))</f>
        <v>14.08B</v>
      </c>
      <c r="K33" t="str">
        <f t="shared" si="0"/>
        <v>14</v>
      </c>
      <c r="L33" t="str">
        <f t="shared" si="1"/>
        <v>14</v>
      </c>
      <c r="M33" t="str">
        <f t="shared" si="2"/>
        <v>14</v>
      </c>
      <c r="N33" t="str">
        <f>IFERROR(MID(H33,FIND(".",H33)+1,99),"")</f>
        <v>06B</v>
      </c>
      <c r="O33" t="str">
        <f>IFERROR(MID(I33,FIND(".",I33)+1,99),"")</f>
        <v>08A</v>
      </c>
      <c r="P33" t="str">
        <f>IFERROR(MID(J33,FIND(".",J33)+1,99),"")</f>
        <v>08B</v>
      </c>
      <c r="Q33" t="str">
        <f>TRIM(MID(A33,B33+1,C33-B33-1))</f>
        <v>SQRTT/M</v>
      </c>
      <c r="R33" t="str">
        <f>TRIM(MID(A33,D33+1,E33-D33-1))</f>
        <v>SQRTF</v>
      </c>
      <c r="S33" t="str">
        <f>TRIM(MID(A33,F33+1,G33-F33))</f>
        <v>SQRTS</v>
      </c>
    </row>
    <row r="34" spans="1:19" x14ac:dyDescent="0.25">
      <c r="A34" t="s">
        <v>32</v>
      </c>
      <c r="B34">
        <f>FIND(" ", A34)</f>
        <v>7</v>
      </c>
      <c r="C34">
        <f>FIND(" ", A34, B34+1)</f>
        <v>13</v>
      </c>
      <c r="D34">
        <f>FIND(" ", A34, C34+1)</f>
        <v>20</v>
      </c>
      <c r="E34">
        <f>FIND(" ", A34, D34+1)</f>
        <v>26</v>
      </c>
      <c r="F34">
        <f>FIND(" ", A34, E34+1)</f>
        <v>33</v>
      </c>
      <c r="G34">
        <f>LEN(A34)</f>
        <v>40</v>
      </c>
      <c r="H34" t="str">
        <f>TRIM(MID(A34,1,B34))</f>
        <v>14.0AA</v>
      </c>
      <c r="I34" t="str">
        <f>TRIM(MID(A34,C34,D34-C34))</f>
        <v>14.0AB</v>
      </c>
      <c r="J34" t="str">
        <f>TRIM(MID(A34,E34,F34-E34))</f>
        <v>14.0CB</v>
      </c>
      <c r="K34" t="str">
        <f t="shared" si="0"/>
        <v>14</v>
      </c>
      <c r="L34" t="str">
        <f t="shared" si="1"/>
        <v>14</v>
      </c>
      <c r="M34" t="str">
        <f t="shared" si="2"/>
        <v>14</v>
      </c>
      <c r="N34" t="str">
        <f>IFERROR(MID(H34,FIND(".",H34)+1,99),"")</f>
        <v>0AA</v>
      </c>
      <c r="O34" t="str">
        <f>IFERROR(MID(I34,FIND(".",I34)+1,99),"")</f>
        <v>0AB</v>
      </c>
      <c r="P34" t="str">
        <f>IFERROR(MID(J34,FIND(".",J34)+1,99),"")</f>
        <v>0CB</v>
      </c>
      <c r="Q34" t="str">
        <f>TRIM(MID(A34,B34+1,C34-B34-1))</f>
        <v>SQRTG</v>
      </c>
      <c r="R34" t="str">
        <f>TRIM(MID(A34,D34+1,E34-D34-1))</f>
        <v>SQRTT</v>
      </c>
      <c r="S34" t="str">
        <f>TRIM(MID(A34,F34+1,G34-F34))</f>
        <v>SQRTS/D</v>
      </c>
    </row>
    <row r="35" spans="1:19" x14ac:dyDescent="0.25">
      <c r="A35" t="s">
        <v>33</v>
      </c>
      <c r="B35">
        <f>FIND(" ", A35)</f>
        <v>7</v>
      </c>
      <c r="C35">
        <f>FIND(" ", A35, B35+1)</f>
        <v>15</v>
      </c>
      <c r="D35">
        <f>FIND(" ", A35, C35+1)</f>
        <v>22</v>
      </c>
      <c r="E35">
        <f>FIND(" ", A35, D35+1)</f>
        <v>31</v>
      </c>
      <c r="F35">
        <f>FIND(" ", A35, E35+1)</f>
        <v>38</v>
      </c>
      <c r="G35">
        <f>LEN(A35)</f>
        <v>46</v>
      </c>
      <c r="H35" t="str">
        <f>TRIM(MID(A35,1,B35))</f>
        <v>14.0EB</v>
      </c>
      <c r="I35" t="str">
        <f>TRIM(MID(A35,C35,D35-C35))</f>
        <v>14.10A</v>
      </c>
      <c r="J35" t="str">
        <f>TRIM(MID(A35,E35,F35-E35))</f>
        <v>14.10B</v>
      </c>
      <c r="K35" t="str">
        <f t="shared" si="0"/>
        <v>14</v>
      </c>
      <c r="L35" t="str">
        <f t="shared" si="1"/>
        <v>14</v>
      </c>
      <c r="M35" t="str">
        <f t="shared" si="2"/>
        <v>14</v>
      </c>
      <c r="N35" t="str">
        <f>IFERROR(MID(H35,FIND(".",H35)+1,99),"")</f>
        <v>0EB</v>
      </c>
      <c r="O35" t="str">
        <f>IFERROR(MID(I35,FIND(".",I35)+1,99),"")</f>
        <v>10A</v>
      </c>
      <c r="P35" t="str">
        <f>IFERROR(MID(J35,FIND(".",J35)+1,99),"")</f>
        <v>10B</v>
      </c>
      <c r="Q35" t="str">
        <f>TRIM(MID(A35,B35+1,C35-B35-1))</f>
        <v>SQRTT/D</v>
      </c>
      <c r="R35" t="str">
        <f>TRIM(MID(A35,D35+1,E35-D35-1))</f>
        <v>SQRTF/UC</v>
      </c>
      <c r="S35" t="str">
        <f>TRIM(MID(A35,F35+1,G35-F35))</f>
        <v>SQRTS/UC</v>
      </c>
    </row>
    <row r="36" spans="1:19" x14ac:dyDescent="0.25">
      <c r="A36" t="s">
        <v>34</v>
      </c>
      <c r="B36">
        <f>FIND(" ", A36)</f>
        <v>7</v>
      </c>
      <c r="C36">
        <f>FIND(" ", A36, B36+1)</f>
        <v>16</v>
      </c>
      <c r="D36">
        <f>FIND(" ", A36, C36+1)</f>
        <v>23</v>
      </c>
      <c r="E36">
        <f>FIND(" ", A36, D36+1)</f>
        <v>32</v>
      </c>
      <c r="F36">
        <f>FIND(" ", A36, E36+1)</f>
        <v>39</v>
      </c>
      <c r="G36">
        <f>LEN(A36)</f>
        <v>47</v>
      </c>
      <c r="H36" t="str">
        <f>TRIM(MID(A36,1,B36))</f>
        <v>14.12A</v>
      </c>
      <c r="I36" t="str">
        <f>TRIM(MID(A36,C36,D36-C36))</f>
        <v>14.12B</v>
      </c>
      <c r="J36" t="str">
        <f>TRIM(MID(A36,E36,F36-E36))</f>
        <v>14.14B</v>
      </c>
      <c r="K36" t="str">
        <f t="shared" si="0"/>
        <v>14</v>
      </c>
      <c r="L36" t="str">
        <f t="shared" si="1"/>
        <v>14</v>
      </c>
      <c r="M36" t="str">
        <f t="shared" si="2"/>
        <v>14</v>
      </c>
      <c r="N36" t="str">
        <f>IFERROR(MID(H36,FIND(".",H36)+1,99),"")</f>
        <v>12A</v>
      </c>
      <c r="O36" t="str">
        <f>IFERROR(MID(I36,FIND(".",I36)+1,99),"")</f>
        <v>12B</v>
      </c>
      <c r="P36" t="str">
        <f>IFERROR(MID(J36,FIND(".",J36)+1,99),"")</f>
        <v>14B</v>
      </c>
      <c r="Q36" t="str">
        <f>TRIM(MID(A36,B36+1,C36-B36-1))</f>
        <v>SQRTG/UC</v>
      </c>
      <c r="R36" t="str">
        <f>TRIM(MID(A36,D36+1,E36-D36-1))</f>
        <v>SQRTT/UC</v>
      </c>
      <c r="S36" t="str">
        <f>TRIM(MID(A36,F36+1,G36-F36))</f>
        <v>SQRTS/UM</v>
      </c>
    </row>
    <row r="37" spans="1:19" x14ac:dyDescent="0.25">
      <c r="A37" t="s">
        <v>35</v>
      </c>
      <c r="B37">
        <f>FIND(" ", A37)</f>
        <v>7</v>
      </c>
      <c r="C37">
        <f>FIND(" ", A37, B37+1)</f>
        <v>16</v>
      </c>
      <c r="D37">
        <f>FIND(" ", A37, C37+1)</f>
        <v>23</v>
      </c>
      <c r="E37">
        <f>FIND(" ", A37, D37+1)</f>
        <v>31</v>
      </c>
      <c r="F37">
        <f>FIND(" ", A37, E37+1)</f>
        <v>38</v>
      </c>
      <c r="G37">
        <f>LEN(A37)</f>
        <v>45</v>
      </c>
      <c r="H37" t="str">
        <f>TRIM(MID(A37,1,B37))</f>
        <v>14.16B</v>
      </c>
      <c r="I37" t="str">
        <f>TRIM(MID(A37,C37,D37-C37))</f>
        <v>14.18A</v>
      </c>
      <c r="J37" t="str">
        <f>TRIM(MID(A37,E37,F37-E37))</f>
        <v>14.18B</v>
      </c>
      <c r="K37" t="str">
        <f t="shared" si="0"/>
        <v>14</v>
      </c>
      <c r="L37" t="str">
        <f t="shared" si="1"/>
        <v>14</v>
      </c>
      <c r="M37" t="str">
        <f t="shared" si="2"/>
        <v>14</v>
      </c>
      <c r="N37" t="str">
        <f>IFERROR(MID(H37,FIND(".",H37)+1,99),"")</f>
        <v>16B</v>
      </c>
      <c r="O37" t="str">
        <f>IFERROR(MID(I37,FIND(".",I37)+1,99),"")</f>
        <v>18A</v>
      </c>
      <c r="P37" t="str">
        <f>IFERROR(MID(J37,FIND(".",J37)+1,99),"")</f>
        <v>18B</v>
      </c>
      <c r="Q37" t="str">
        <f>TRIM(MID(A37,B37+1,C37-B37-1))</f>
        <v>SQRTT/UM</v>
      </c>
      <c r="R37" t="str">
        <f>TRIM(MID(A37,D37+1,E37-D37-1))</f>
        <v>SQRTF/U</v>
      </c>
      <c r="S37" t="str">
        <f>TRIM(MID(A37,F37+1,G37-F37))</f>
        <v>SQRTS/U</v>
      </c>
    </row>
    <row r="38" spans="1:19" x14ac:dyDescent="0.25">
      <c r="A38" t="s">
        <v>36</v>
      </c>
      <c r="B38">
        <f>FIND(" ", A38)</f>
        <v>7</v>
      </c>
      <c r="C38">
        <f>FIND(" ", A38, B38+1)</f>
        <v>15</v>
      </c>
      <c r="D38">
        <f>FIND(" ", A38, C38+1)</f>
        <v>22</v>
      </c>
      <c r="E38">
        <f>FIND(" ", A38, D38+1)</f>
        <v>30</v>
      </c>
      <c r="F38">
        <f>FIND(" ", A38, E38+1)</f>
        <v>37</v>
      </c>
      <c r="G38">
        <f>LEN(A38)</f>
        <v>45</v>
      </c>
      <c r="H38" t="str">
        <f>TRIM(MID(A38,1,B38))</f>
        <v>14.1AA</v>
      </c>
      <c r="I38" t="str">
        <f>TRIM(MID(A38,C38,D38-C38))</f>
        <v>14.1AB</v>
      </c>
      <c r="J38" t="str">
        <f>TRIM(MID(A38,E38,F38-E38))</f>
        <v>14.1CB</v>
      </c>
      <c r="K38" t="str">
        <f t="shared" si="0"/>
        <v>14</v>
      </c>
      <c r="L38" t="str">
        <f t="shared" si="1"/>
        <v>14</v>
      </c>
      <c r="M38" t="str">
        <f t="shared" si="2"/>
        <v>14</v>
      </c>
      <c r="N38" t="str">
        <f>IFERROR(MID(H38,FIND(".",H38)+1,99),"")</f>
        <v>1AA</v>
      </c>
      <c r="O38" t="str">
        <f>IFERROR(MID(I38,FIND(".",I38)+1,99),"")</f>
        <v>1AB</v>
      </c>
      <c r="P38" t="str">
        <f>IFERROR(MID(J38,FIND(".",J38)+1,99),"")</f>
        <v>1CB</v>
      </c>
      <c r="Q38" t="str">
        <f>TRIM(MID(A38,B38+1,C38-B38-1))</f>
        <v>SQRTG/U</v>
      </c>
      <c r="R38" t="str">
        <f>TRIM(MID(A38,D38+1,E38-D38-1))</f>
        <v>SQRTT/U</v>
      </c>
      <c r="S38" t="str">
        <f>TRIM(MID(A38,F38+1,G38-F38))</f>
        <v>SQRTS/UD</v>
      </c>
    </row>
    <row r="39" spans="1:19" x14ac:dyDescent="0.25">
      <c r="A39" t="s">
        <v>37</v>
      </c>
      <c r="B39">
        <f>FIND(" ", A39)</f>
        <v>7</v>
      </c>
      <c r="C39">
        <f>FIND(" ", A39, B39+1)</f>
        <v>16</v>
      </c>
      <c r="D39">
        <f>FIND(" ", A39, C39+1)</f>
        <v>23</v>
      </c>
      <c r="E39">
        <f>FIND(" ", A39, D39+1)</f>
        <v>32</v>
      </c>
      <c r="F39">
        <f>FIND(" ", A39, E39+1)</f>
        <v>39</v>
      </c>
      <c r="G39">
        <f>LEN(A39)</f>
        <v>47</v>
      </c>
      <c r="H39" t="str">
        <f>TRIM(MID(A39,1,B39))</f>
        <v>14.1EB</v>
      </c>
      <c r="I39" t="str">
        <f>TRIM(MID(A39,C39,D39-C39))</f>
        <v>14.40A</v>
      </c>
      <c r="J39" t="str">
        <f>TRIM(MID(A39,E39,F39-E39))</f>
        <v>14.42A</v>
      </c>
      <c r="K39" t="str">
        <f t="shared" si="0"/>
        <v>14</v>
      </c>
      <c r="L39" t="str">
        <f t="shared" si="1"/>
        <v>14</v>
      </c>
      <c r="M39" t="str">
        <f t="shared" si="2"/>
        <v>14</v>
      </c>
      <c r="N39" t="str">
        <f>IFERROR(MID(H39,FIND(".",H39)+1,99),"")</f>
        <v>1EB</v>
      </c>
      <c r="O39" t="str">
        <f>IFERROR(MID(I39,FIND(".",I39)+1,99),"")</f>
        <v>40A</v>
      </c>
      <c r="P39" t="str">
        <f>IFERROR(MID(J39,FIND(".",J39)+1,99),"")</f>
        <v>42A</v>
      </c>
      <c r="Q39" t="str">
        <f>TRIM(MID(A39,B39+1,C39-B39-1))</f>
        <v>SQRTT/UD</v>
      </c>
      <c r="R39" t="str">
        <f>TRIM(MID(A39,D39+1,E39-D39-1))</f>
        <v>SQRTF/SC</v>
      </c>
      <c r="S39" t="str">
        <f>TRIM(MID(A39,F39+1,G39-F39))</f>
        <v>SQRTG/SC</v>
      </c>
    </row>
    <row r="40" spans="1:19" x14ac:dyDescent="0.25">
      <c r="A40" t="s">
        <v>38</v>
      </c>
      <c r="B40">
        <f>FIND(" ", A40)</f>
        <v>7</v>
      </c>
      <c r="C40">
        <f>FIND(" ", A40, B40+1)</f>
        <v>15</v>
      </c>
      <c r="D40">
        <f>FIND(" ", A40, C40+1)</f>
        <v>22</v>
      </c>
      <c r="E40">
        <f>FIND(" ", A40, D40+1)</f>
        <v>30</v>
      </c>
      <c r="F40">
        <f>FIND(" ", A40, E40+1)</f>
        <v>37</v>
      </c>
      <c r="G40">
        <f>LEN(A40)</f>
        <v>46</v>
      </c>
      <c r="H40" t="str">
        <f>TRIM(MID(A40,1,B40))</f>
        <v>14.48A</v>
      </c>
      <c r="I40" t="str">
        <f>TRIM(MID(A40,C40,D40-C40))</f>
        <v>14.4AA</v>
      </c>
      <c r="J40" t="str">
        <f>TRIM(MID(A40,E40,F40-E40))</f>
        <v>14.50A</v>
      </c>
      <c r="K40" t="str">
        <f t="shared" si="0"/>
        <v>14</v>
      </c>
      <c r="L40" t="str">
        <f t="shared" si="1"/>
        <v>14</v>
      </c>
      <c r="M40" t="str">
        <f t="shared" si="2"/>
        <v>14</v>
      </c>
      <c r="N40" t="str">
        <f>IFERROR(MID(H40,FIND(".",H40)+1,99),"")</f>
        <v>48A</v>
      </c>
      <c r="O40" t="str">
        <f>IFERROR(MID(I40,FIND(".",I40)+1,99),"")</f>
        <v>4AA</v>
      </c>
      <c r="P40" t="str">
        <f>IFERROR(MID(J40,FIND(".",J40)+1,99),"")</f>
        <v>50A</v>
      </c>
      <c r="Q40" t="str">
        <f>TRIM(MID(A40,B40+1,C40-B40-1))</f>
        <v>SQRTF/S</v>
      </c>
      <c r="R40" t="str">
        <f>TRIM(MID(A40,D40+1,E40-D40-1))</f>
        <v>SQRTG/S</v>
      </c>
      <c r="S40" t="str">
        <f>TRIM(MID(A40,F40+1,G40-F40))</f>
        <v>SQRTF/SUC</v>
      </c>
    </row>
    <row r="41" spans="1:19" x14ac:dyDescent="0.25">
      <c r="A41" t="s">
        <v>39</v>
      </c>
      <c r="B41">
        <f>FIND(" ", A41)</f>
        <v>7</v>
      </c>
      <c r="C41">
        <f>FIND(" ", A41, B41+1)</f>
        <v>17</v>
      </c>
      <c r="D41">
        <f>FIND(" ", A41, C41+1)</f>
        <v>24</v>
      </c>
      <c r="E41">
        <f>FIND(" ", A41, D41+1)</f>
        <v>34</v>
      </c>
      <c r="F41">
        <f>FIND(" ", A41, E41+1)</f>
        <v>41</v>
      </c>
      <c r="G41">
        <f>LEN(A41)</f>
        <v>50</v>
      </c>
      <c r="H41" t="str">
        <f>TRIM(MID(A41,1,B41))</f>
        <v>14.50B</v>
      </c>
      <c r="I41" t="str">
        <f>TRIM(MID(A41,C41,D41-C41))</f>
        <v>14.52A</v>
      </c>
      <c r="J41" t="str">
        <f>TRIM(MID(A41,E41,F41-E41))</f>
        <v>14.52B</v>
      </c>
      <c r="K41" t="str">
        <f t="shared" si="0"/>
        <v>14</v>
      </c>
      <c r="L41" t="str">
        <f t="shared" si="1"/>
        <v>14</v>
      </c>
      <c r="M41" t="str">
        <f t="shared" si="2"/>
        <v>14</v>
      </c>
      <c r="N41" t="str">
        <f>IFERROR(MID(H41,FIND(".",H41)+1,99),"")</f>
        <v>50B</v>
      </c>
      <c r="O41" t="str">
        <f>IFERROR(MID(I41,FIND(".",I41)+1,99),"")</f>
        <v>52A</v>
      </c>
      <c r="P41" t="str">
        <f>IFERROR(MID(J41,FIND(".",J41)+1,99),"")</f>
        <v>52B</v>
      </c>
      <c r="Q41" t="str">
        <f>TRIM(MID(A41,B41+1,C41-B41-1))</f>
        <v>SQRTS/SUC</v>
      </c>
      <c r="R41" t="str">
        <f>TRIM(MID(A41,D41+1,E41-D41-1))</f>
        <v>SQRTG/SUC</v>
      </c>
      <c r="S41" t="str">
        <f>TRIM(MID(A41,F41+1,G41-F41))</f>
        <v>SQRTT/SUC</v>
      </c>
    </row>
    <row r="42" spans="1:19" x14ac:dyDescent="0.25">
      <c r="A42" t="s">
        <v>40</v>
      </c>
      <c r="B42">
        <f>FIND(" ", A42)</f>
        <v>7</v>
      </c>
      <c r="C42">
        <f>FIND(" ", A42, B42+1)</f>
        <v>17</v>
      </c>
      <c r="D42">
        <f>FIND(" ", A42, C42+1)</f>
        <v>24</v>
      </c>
      <c r="E42">
        <f>FIND(" ", A42, D42+1)</f>
        <v>34</v>
      </c>
      <c r="F42">
        <f>FIND(" ", A42, E42+1)</f>
        <v>41</v>
      </c>
      <c r="G42">
        <f>LEN(A42)</f>
        <v>49</v>
      </c>
      <c r="H42" t="str">
        <f>TRIM(MID(A42,1,B42))</f>
        <v>14.54B</v>
      </c>
      <c r="I42" t="str">
        <f>TRIM(MID(A42,C42,D42-C42))</f>
        <v>14.56B</v>
      </c>
      <c r="J42" t="str">
        <f>TRIM(MID(A42,E42,F42-E42))</f>
        <v>14.58A</v>
      </c>
      <c r="K42" t="str">
        <f t="shared" si="0"/>
        <v>14</v>
      </c>
      <c r="L42" t="str">
        <f t="shared" si="1"/>
        <v>14</v>
      </c>
      <c r="M42" t="str">
        <f t="shared" si="2"/>
        <v>14</v>
      </c>
      <c r="N42" t="str">
        <f>IFERROR(MID(H42,FIND(".",H42)+1,99),"")</f>
        <v>54B</v>
      </c>
      <c r="O42" t="str">
        <f>IFERROR(MID(I42,FIND(".",I42)+1,99),"")</f>
        <v>56B</v>
      </c>
      <c r="P42" t="str">
        <f>IFERROR(MID(J42,FIND(".",J42)+1,99),"")</f>
        <v>58A</v>
      </c>
      <c r="Q42" t="str">
        <f>TRIM(MID(A42,B42+1,C42-B42-1))</f>
        <v>SQRTS/SUM</v>
      </c>
      <c r="R42" t="str">
        <f>TRIM(MID(A42,D42+1,E42-D42-1))</f>
        <v>SQRTT/SUM</v>
      </c>
      <c r="S42" t="str">
        <f>TRIM(MID(A42,F42+1,G42-F42))</f>
        <v>SQRTF/SU</v>
      </c>
    </row>
    <row r="43" spans="1:19" x14ac:dyDescent="0.25">
      <c r="A43" t="s">
        <v>41</v>
      </c>
      <c r="B43">
        <f>FIND(" ", A43)</f>
        <v>7</v>
      </c>
      <c r="C43">
        <f>FIND(" ", A43, B43+1)</f>
        <v>16</v>
      </c>
      <c r="D43">
        <f>FIND(" ", A43, C43+1)</f>
        <v>23</v>
      </c>
      <c r="E43">
        <f>FIND(" ", A43, D43+1)</f>
        <v>32</v>
      </c>
      <c r="F43">
        <f>FIND(" ", A43, E43+1)</f>
        <v>39</v>
      </c>
      <c r="G43">
        <f>LEN(A43)</f>
        <v>47</v>
      </c>
      <c r="H43" t="str">
        <f>TRIM(MID(A43,1,B43))</f>
        <v>14.58B</v>
      </c>
      <c r="I43" t="str">
        <f>TRIM(MID(A43,C43,D43-C43))</f>
        <v>14.5AA</v>
      </c>
      <c r="J43" t="str">
        <f>TRIM(MID(A43,E43,F43-E43))</f>
        <v>14.5AB</v>
      </c>
      <c r="K43" t="str">
        <f t="shared" si="0"/>
        <v>14</v>
      </c>
      <c r="L43" t="str">
        <f t="shared" si="1"/>
        <v>14</v>
      </c>
      <c r="M43" t="str">
        <f t="shared" si="2"/>
        <v>14</v>
      </c>
      <c r="N43" t="str">
        <f>IFERROR(MID(H43,FIND(".",H43)+1,99),"")</f>
        <v>58B</v>
      </c>
      <c r="O43" t="str">
        <f>IFERROR(MID(I43,FIND(".",I43)+1,99),"")</f>
        <v>5AA</v>
      </c>
      <c r="P43" t="str">
        <f>IFERROR(MID(J43,FIND(".",J43)+1,99),"")</f>
        <v>5AB</v>
      </c>
      <c r="Q43" t="str">
        <f>TRIM(MID(A43,B43+1,C43-B43-1))</f>
        <v>SQRTS/SU</v>
      </c>
      <c r="R43" t="str">
        <f>TRIM(MID(A43,D43+1,E43-D43-1))</f>
        <v>SQRTG/SU</v>
      </c>
      <c r="S43" t="str">
        <f>TRIM(MID(A43,F43+1,G43-F43))</f>
        <v>SQRTT/SU</v>
      </c>
    </row>
    <row r="44" spans="1:19" x14ac:dyDescent="0.25">
      <c r="A44" t="s">
        <v>42</v>
      </c>
      <c r="B44">
        <f>FIND(" ", A44)</f>
        <v>7</v>
      </c>
      <c r="C44">
        <f>FIND(" ", A44, B44+1)</f>
        <v>17</v>
      </c>
      <c r="D44">
        <f>FIND(" ", A44, C44+1)</f>
        <v>24</v>
      </c>
      <c r="E44">
        <f>FIND(" ", A44, D44+1)</f>
        <v>34</v>
      </c>
      <c r="F44">
        <f>FIND(" ", A44, E44+1)</f>
        <v>41</v>
      </c>
      <c r="G44">
        <f>LEN(A44)</f>
        <v>51</v>
      </c>
      <c r="H44" t="str">
        <f>TRIM(MID(A44,1,B44))</f>
        <v>14.5CB</v>
      </c>
      <c r="I44" t="str">
        <f>TRIM(MID(A44,C44,D44-C44))</f>
        <v>14.5EB</v>
      </c>
      <c r="J44" t="str">
        <f>TRIM(MID(A44,E44,F44-E44))</f>
        <v>14.70B</v>
      </c>
      <c r="K44" t="str">
        <f t="shared" si="0"/>
        <v>14</v>
      </c>
      <c r="L44" t="str">
        <f t="shared" si="1"/>
        <v>14</v>
      </c>
      <c r="M44" t="str">
        <f t="shared" si="2"/>
        <v>14</v>
      </c>
      <c r="N44" t="str">
        <f>IFERROR(MID(H44,FIND(".",H44)+1,99),"")</f>
        <v>5CB</v>
      </c>
      <c r="O44" t="str">
        <f>IFERROR(MID(I44,FIND(".",I44)+1,99),"")</f>
        <v>5EB</v>
      </c>
      <c r="P44" t="str">
        <f>IFERROR(MID(J44,FIND(".",J44)+1,99),"")</f>
        <v>70B</v>
      </c>
      <c r="Q44" t="str">
        <f>TRIM(MID(A44,B44+1,C44-B44-1))</f>
        <v>SQRTS/SUD</v>
      </c>
      <c r="R44" t="str">
        <f>TRIM(MID(A44,D44+1,E44-D44-1))</f>
        <v>SQRTT/SUD</v>
      </c>
      <c r="S44" t="str">
        <f>TRIM(MID(A44,F44+1,G44-F44))</f>
        <v>SQRTS/SUIC</v>
      </c>
    </row>
    <row r="45" spans="1:19" x14ac:dyDescent="0.25">
      <c r="A45" t="s">
        <v>43</v>
      </c>
      <c r="B45">
        <f>FIND(" ", A45)</f>
        <v>7</v>
      </c>
      <c r="C45">
        <f>FIND(" ", A45, B45+1)</f>
        <v>18</v>
      </c>
      <c r="D45">
        <f>FIND(" ", A45, C45+1)</f>
        <v>25</v>
      </c>
      <c r="E45">
        <f>FIND(" ", A45, D45+1)</f>
        <v>36</v>
      </c>
      <c r="F45">
        <f>FIND(" ", A45, E45+1)</f>
        <v>43</v>
      </c>
      <c r="G45">
        <f>LEN(A45)</f>
        <v>53</v>
      </c>
      <c r="H45" t="str">
        <f>TRIM(MID(A45,1,B45))</f>
        <v>14.72B</v>
      </c>
      <c r="I45" t="str">
        <f>TRIM(MID(A45,C45,D45-C45))</f>
        <v>14.74B</v>
      </c>
      <c r="J45" t="str">
        <f>TRIM(MID(A45,E45,F45-E45))</f>
        <v>14.76B</v>
      </c>
      <c r="K45" t="str">
        <f t="shared" si="0"/>
        <v>14</v>
      </c>
      <c r="L45" t="str">
        <f t="shared" si="1"/>
        <v>14</v>
      </c>
      <c r="M45" t="str">
        <f t="shared" si="2"/>
        <v>14</v>
      </c>
      <c r="N45" t="str">
        <f>IFERROR(MID(H45,FIND(".",H45)+1,99),"")</f>
        <v>72B</v>
      </c>
      <c r="O45" t="str">
        <f>IFERROR(MID(I45,FIND(".",I45)+1,99),"")</f>
        <v>74B</v>
      </c>
      <c r="P45" t="str">
        <f>IFERROR(MID(J45,FIND(".",J45)+1,99),"")</f>
        <v>76B</v>
      </c>
      <c r="Q45" t="str">
        <f>TRIM(MID(A45,B45+1,C45-B45-1))</f>
        <v>SQRTT/SUIC</v>
      </c>
      <c r="R45" t="str">
        <f>TRIM(MID(A45,D45+1,E45-D45-1))</f>
        <v>SQRTS/SUIM</v>
      </c>
      <c r="S45" t="str">
        <f>TRIM(MID(A45,F45+1,G45-F45))</f>
        <v>SQRTT/SUIM</v>
      </c>
    </row>
    <row r="46" spans="1:19" x14ac:dyDescent="0.25">
      <c r="A46" t="s">
        <v>44</v>
      </c>
      <c r="B46">
        <f>FIND(" ", A46)</f>
        <v>7</v>
      </c>
      <c r="C46">
        <f>FIND(" ", A46, B46+1)</f>
        <v>17</v>
      </c>
      <c r="D46">
        <f>FIND(" ", A46, C46+1)</f>
        <v>24</v>
      </c>
      <c r="E46">
        <f>FIND(" ", A46, D46+1)</f>
        <v>34</v>
      </c>
      <c r="F46">
        <f>FIND(" ", A46, E46+1)</f>
        <v>41</v>
      </c>
      <c r="G46">
        <f>LEN(A46)</f>
        <v>51</v>
      </c>
      <c r="H46" t="str">
        <f>TRIM(MID(A46,1,B46))</f>
        <v>14.78B</v>
      </c>
      <c r="I46" t="str">
        <f>TRIM(MID(A46,C46,D46-C46))</f>
        <v>14.7AB</v>
      </c>
      <c r="J46" t="str">
        <f>TRIM(MID(A46,E46,F46-E46))</f>
        <v>14.7CB</v>
      </c>
      <c r="K46" t="str">
        <f t="shared" si="0"/>
        <v>14</v>
      </c>
      <c r="L46" t="str">
        <f t="shared" si="1"/>
        <v>14</v>
      </c>
      <c r="M46" t="str">
        <f t="shared" si="2"/>
        <v>14</v>
      </c>
      <c r="N46" t="str">
        <f>IFERROR(MID(H46,FIND(".",H46)+1,99),"")</f>
        <v>78B</v>
      </c>
      <c r="O46" t="str">
        <f>IFERROR(MID(I46,FIND(".",I46)+1,99),"")</f>
        <v>7AB</v>
      </c>
      <c r="P46" t="str">
        <f>IFERROR(MID(J46,FIND(".",J46)+1,99),"")</f>
        <v>7CB</v>
      </c>
      <c r="Q46" t="str">
        <f>TRIM(MID(A46,B46+1,C46-B46-1))</f>
        <v>SQRTS/SUI</v>
      </c>
      <c r="R46" t="str">
        <f>TRIM(MID(A46,D46+1,E46-D46-1))</f>
        <v>SQRTT/SUI</v>
      </c>
      <c r="S46" t="str">
        <f>TRIM(MID(A46,F46+1,G46-F46))</f>
        <v>SQRTS/SUID</v>
      </c>
    </row>
    <row r="47" spans="1:19" x14ac:dyDescent="0.25">
      <c r="A47" t="s">
        <v>45</v>
      </c>
      <c r="B47">
        <f>FIND(" ", A47)</f>
        <v>7</v>
      </c>
      <c r="C47">
        <f>FIND(" ", A47, B47+1)</f>
        <v>18</v>
      </c>
      <c r="D47">
        <f>FIND(" ", A47, C47+1)</f>
        <v>25</v>
      </c>
      <c r="E47">
        <f>FIND(" ", A47, D47+1)</f>
        <v>32</v>
      </c>
      <c r="F47">
        <f>FIND(" ", A47, E47+1)</f>
        <v>39</v>
      </c>
      <c r="G47">
        <f>LEN(A47)</f>
        <v>45</v>
      </c>
      <c r="H47" t="str">
        <f>TRIM(MID(A47,1,B47))</f>
        <v>14.7EB</v>
      </c>
      <c r="I47" t="str">
        <f>TRIM(MID(A47,C47,D47-C47))</f>
        <v>15.000</v>
      </c>
      <c r="J47" t="str">
        <f>TRIM(MID(A47,E47,F47-E47))</f>
        <v>15.001</v>
      </c>
      <c r="K47" t="str">
        <f t="shared" si="0"/>
        <v>14</v>
      </c>
      <c r="L47" t="str">
        <f t="shared" si="1"/>
        <v>15</v>
      </c>
      <c r="M47" t="str">
        <f t="shared" si="2"/>
        <v>15</v>
      </c>
      <c r="N47" t="str">
        <f>IFERROR(MID(H47,FIND(".",H47)+1,99),"")</f>
        <v>7EB</v>
      </c>
      <c r="O47" t="str">
        <f>IFERROR(MID(I47,FIND(".",I47)+1,99),"")</f>
        <v>000</v>
      </c>
      <c r="P47" t="str">
        <f>IFERROR(MID(J47,FIND(".",J47)+1,99),"")</f>
        <v>001</v>
      </c>
      <c r="Q47" t="str">
        <f>TRIM(MID(A47,B47+1,C47-B47-1))</f>
        <v>SQRTT/SUID</v>
      </c>
      <c r="R47" t="str">
        <f>TRIM(MID(A47,D47+1,E47-D47-1))</f>
        <v>ADDF/C</v>
      </c>
      <c r="S47" t="str">
        <f>TRIM(MID(A47,F47+1,G47-F47))</f>
        <v>SUBF/C</v>
      </c>
    </row>
    <row r="48" spans="1:19" x14ac:dyDescent="0.25">
      <c r="A48" t="s">
        <v>46</v>
      </c>
      <c r="B48">
        <f>FIND(" ", A48)</f>
        <v>7</v>
      </c>
      <c r="C48">
        <f>FIND(" ", A48, B48+1)</f>
        <v>14</v>
      </c>
      <c r="D48">
        <f>FIND(" ", A48, C48+1)</f>
        <v>21</v>
      </c>
      <c r="E48">
        <f>FIND(" ", A48, D48+1)</f>
        <v>28</v>
      </c>
      <c r="F48">
        <f>FIND(" ", A48, E48+1)</f>
        <v>35</v>
      </c>
      <c r="G48">
        <f>LEN(A48)</f>
        <v>42</v>
      </c>
      <c r="H48" t="str">
        <f>TRIM(MID(A48,1,B48))</f>
        <v>15.002</v>
      </c>
      <c r="I48" t="str">
        <f>TRIM(MID(A48,C48,D48-C48))</f>
        <v>15.003</v>
      </c>
      <c r="J48" t="str">
        <f>TRIM(MID(A48,E48,F48-E48))</f>
        <v>15.01E</v>
      </c>
      <c r="K48" t="str">
        <f t="shared" si="0"/>
        <v>15</v>
      </c>
      <c r="L48" t="str">
        <f t="shared" si="1"/>
        <v>15</v>
      </c>
      <c r="M48" t="str">
        <f t="shared" si="2"/>
        <v>15</v>
      </c>
      <c r="N48" t="str">
        <f>IFERROR(MID(H48,FIND(".",H48)+1,99),"")</f>
        <v>002</v>
      </c>
      <c r="O48" t="str">
        <f>IFERROR(MID(I48,FIND(".",I48)+1,99),"")</f>
        <v>003</v>
      </c>
      <c r="P48" t="str">
        <f>IFERROR(MID(J48,FIND(".",J48)+1,99),"")</f>
        <v>01E</v>
      </c>
      <c r="Q48" t="str">
        <f>TRIM(MID(A48,B48+1,C48-B48-1))</f>
        <v>MULF/C</v>
      </c>
      <c r="R48" t="str">
        <f>TRIM(MID(A48,D48+1,E48-D48-1))</f>
        <v>DIVF/C</v>
      </c>
      <c r="S48" t="str">
        <f>TRIM(MID(A48,F48+1,G48-F48))</f>
        <v>CVTDG/C</v>
      </c>
    </row>
    <row r="49" spans="1:19" x14ac:dyDescent="0.25">
      <c r="A49" t="s">
        <v>47</v>
      </c>
      <c r="B49">
        <f>FIND(" ", A49)</f>
        <v>7</v>
      </c>
      <c r="C49">
        <f>FIND(" ", A49, B49+1)</f>
        <v>14</v>
      </c>
      <c r="D49">
        <f>FIND(" ", A49, C49+1)</f>
        <v>21</v>
      </c>
      <c r="E49">
        <f>FIND(" ", A49, D49+1)</f>
        <v>28</v>
      </c>
      <c r="F49">
        <f>FIND(" ", A49, E49+1)</f>
        <v>35</v>
      </c>
      <c r="G49">
        <f>LEN(A49)</f>
        <v>41</v>
      </c>
      <c r="H49" t="str">
        <f>TRIM(MID(A49,1,B49))</f>
        <v>15.020</v>
      </c>
      <c r="I49" t="str">
        <f>TRIM(MID(A49,C49,D49-C49))</f>
        <v>15.021</v>
      </c>
      <c r="J49" t="str">
        <f>TRIM(MID(A49,E49,F49-E49))</f>
        <v>15.022</v>
      </c>
      <c r="K49" t="str">
        <f t="shared" si="0"/>
        <v>15</v>
      </c>
      <c r="L49" t="str">
        <f t="shared" si="1"/>
        <v>15</v>
      </c>
      <c r="M49" t="str">
        <f t="shared" si="2"/>
        <v>15</v>
      </c>
      <c r="N49" t="str">
        <f>IFERROR(MID(H49,FIND(".",H49)+1,99),"")</f>
        <v>020</v>
      </c>
      <c r="O49" t="str">
        <f>IFERROR(MID(I49,FIND(".",I49)+1,99),"")</f>
        <v>021</v>
      </c>
      <c r="P49" t="str">
        <f>IFERROR(MID(J49,FIND(".",J49)+1,99),"")</f>
        <v>022</v>
      </c>
      <c r="Q49" t="str">
        <f>TRIM(MID(A49,B49+1,C49-B49-1))</f>
        <v>ADDG/C</v>
      </c>
      <c r="R49" t="str">
        <f>TRIM(MID(A49,D49+1,E49-D49-1))</f>
        <v>SUBG/C</v>
      </c>
      <c r="S49" t="str">
        <f>TRIM(MID(A49,F49+1,G49-F49))</f>
        <v>MULG/C</v>
      </c>
    </row>
    <row r="50" spans="1:19" x14ac:dyDescent="0.25">
      <c r="A50" t="s">
        <v>48</v>
      </c>
      <c r="B50">
        <f>FIND(" ", A50)</f>
        <v>7</v>
      </c>
      <c r="C50">
        <f>FIND(" ", A50, B50+1)</f>
        <v>14</v>
      </c>
      <c r="D50">
        <f>FIND(" ", A50, C50+1)</f>
        <v>21</v>
      </c>
      <c r="E50">
        <f>FIND(" ", A50, D50+1)</f>
        <v>29</v>
      </c>
      <c r="F50">
        <f>FIND(" ", A50, E50+1)</f>
        <v>36</v>
      </c>
      <c r="G50">
        <f>LEN(A50)</f>
        <v>43</v>
      </c>
      <c r="H50" t="str">
        <f>TRIM(MID(A50,1,B50))</f>
        <v>15.023</v>
      </c>
      <c r="I50" t="str">
        <f>TRIM(MID(A50,C50,D50-C50))</f>
        <v>15.02C</v>
      </c>
      <c r="J50" t="str">
        <f>TRIM(MID(A50,E50,F50-E50))</f>
        <v>15.02D</v>
      </c>
      <c r="K50" t="str">
        <f t="shared" si="0"/>
        <v>15</v>
      </c>
      <c r="L50" t="str">
        <f t="shared" si="1"/>
        <v>15</v>
      </c>
      <c r="M50" t="str">
        <f t="shared" si="2"/>
        <v>15</v>
      </c>
      <c r="N50" t="str">
        <f>IFERROR(MID(H50,FIND(".",H50)+1,99),"")</f>
        <v>023</v>
      </c>
      <c r="O50" t="str">
        <f>IFERROR(MID(I50,FIND(".",I50)+1,99),"")</f>
        <v>02C</v>
      </c>
      <c r="P50" t="str">
        <f>IFERROR(MID(J50,FIND(".",J50)+1,99),"")</f>
        <v>02D</v>
      </c>
      <c r="Q50" t="str">
        <f>TRIM(MID(A50,B50+1,C50-B50-1))</f>
        <v>DIVG/C</v>
      </c>
      <c r="R50" t="str">
        <f>TRIM(MID(A50,D50+1,E50-D50-1))</f>
        <v>CVTGF/C</v>
      </c>
      <c r="S50" t="str">
        <f>TRIM(MID(A50,F50+1,G50-F50))</f>
        <v>CVTGD/C</v>
      </c>
    </row>
    <row r="51" spans="1:19" x14ac:dyDescent="0.25">
      <c r="A51" t="s">
        <v>49</v>
      </c>
      <c r="B51">
        <f>FIND(" ", A51)</f>
        <v>7</v>
      </c>
      <c r="C51">
        <f>FIND(" ", A51, B51+1)</f>
        <v>15</v>
      </c>
      <c r="D51">
        <f>FIND(" ", A51, C51+1)</f>
        <v>22</v>
      </c>
      <c r="E51">
        <f>FIND(" ", A51, D51+1)</f>
        <v>30</v>
      </c>
      <c r="F51">
        <f>FIND(" ", A51, E51+1)</f>
        <v>37</v>
      </c>
      <c r="G51">
        <f>LEN(A51)</f>
        <v>44</v>
      </c>
      <c r="H51" t="str">
        <f>TRIM(MID(A51,1,B51))</f>
        <v>15.02F</v>
      </c>
      <c r="I51" t="str">
        <f>TRIM(MID(A51,C51,D51-C51))</f>
        <v>15.03C</v>
      </c>
      <c r="J51" t="str">
        <f>TRIM(MID(A51,E51,F51-E51))</f>
        <v>15.03E</v>
      </c>
      <c r="K51" t="str">
        <f t="shared" si="0"/>
        <v>15</v>
      </c>
      <c r="L51" t="str">
        <f t="shared" si="1"/>
        <v>15</v>
      </c>
      <c r="M51" t="str">
        <f t="shared" si="2"/>
        <v>15</v>
      </c>
      <c r="N51" t="str">
        <f>IFERROR(MID(H51,FIND(".",H51)+1,99),"")</f>
        <v>02F</v>
      </c>
      <c r="O51" t="str">
        <f>IFERROR(MID(I51,FIND(".",I51)+1,99),"")</f>
        <v>03C</v>
      </c>
      <c r="P51" t="str">
        <f>IFERROR(MID(J51,FIND(".",J51)+1,99),"")</f>
        <v>03E</v>
      </c>
      <c r="Q51" t="str">
        <f>TRIM(MID(A51,B51+1,C51-B51-1))</f>
        <v>CVTGQ/C</v>
      </c>
      <c r="R51" t="str">
        <f>TRIM(MID(A51,D51+1,E51-D51-1))</f>
        <v>CVTQF/C</v>
      </c>
      <c r="S51" t="str">
        <f>TRIM(MID(A51,F51+1,G51-F51))</f>
        <v>CVTQG/C</v>
      </c>
    </row>
    <row r="52" spans="1:19" x14ac:dyDescent="0.25">
      <c r="A52" t="s">
        <v>50</v>
      </c>
      <c r="B52">
        <f>FIND(" ", A52)</f>
        <v>7</v>
      </c>
      <c r="C52">
        <f>FIND(" ", A52, B52+1)</f>
        <v>12</v>
      </c>
      <c r="D52">
        <f>FIND(" ", A52, C52+1)</f>
        <v>19</v>
      </c>
      <c r="E52">
        <f>FIND(" ", A52, D52+1)</f>
        <v>24</v>
      </c>
      <c r="F52">
        <f>FIND(" ", A52, E52+1)</f>
        <v>31</v>
      </c>
      <c r="G52">
        <f>LEN(A52)</f>
        <v>35</v>
      </c>
      <c r="H52" t="str">
        <f>TRIM(MID(A52,1,B52))</f>
        <v>15.080</v>
      </c>
      <c r="I52" t="str">
        <f>TRIM(MID(A52,C52,D52-C52))</f>
        <v>15.081</v>
      </c>
      <c r="J52" t="str">
        <f>TRIM(MID(A52,E52,F52-E52))</f>
        <v>15.082</v>
      </c>
      <c r="K52" t="str">
        <f t="shared" si="0"/>
        <v>15</v>
      </c>
      <c r="L52" t="str">
        <f t="shared" si="1"/>
        <v>15</v>
      </c>
      <c r="M52" t="str">
        <f t="shared" si="2"/>
        <v>15</v>
      </c>
      <c r="N52" t="str">
        <f>IFERROR(MID(H52,FIND(".",H52)+1,99),"")</f>
        <v>080</v>
      </c>
      <c r="O52" t="str">
        <f>IFERROR(MID(I52,FIND(".",I52)+1,99),"")</f>
        <v>081</v>
      </c>
      <c r="P52" t="str">
        <f>IFERROR(MID(J52,FIND(".",J52)+1,99),"")</f>
        <v>082</v>
      </c>
      <c r="Q52" t="str">
        <f>TRIM(MID(A52,B52+1,C52-B52-1))</f>
        <v>ADDF</v>
      </c>
      <c r="R52" t="str">
        <f>TRIM(MID(A52,D52+1,E52-D52-1))</f>
        <v>SUBF</v>
      </c>
      <c r="S52" t="str">
        <f>TRIM(MID(A52,F52+1,G52-F52))</f>
        <v>MULF</v>
      </c>
    </row>
    <row r="53" spans="1:19" x14ac:dyDescent="0.25">
      <c r="A53" t="s">
        <v>51</v>
      </c>
      <c r="B53">
        <f>FIND(" ", A53)</f>
        <v>7</v>
      </c>
      <c r="C53">
        <f>FIND(" ", A53, B53+1)</f>
        <v>12</v>
      </c>
      <c r="D53">
        <f>FIND(" ", A53, C53+1)</f>
        <v>19</v>
      </c>
      <c r="E53">
        <f>FIND(" ", A53, D53+1)</f>
        <v>25</v>
      </c>
      <c r="F53">
        <f>FIND(" ", A53, E53+1)</f>
        <v>32</v>
      </c>
      <c r="G53">
        <f>LEN(A53)</f>
        <v>36</v>
      </c>
      <c r="H53" t="str">
        <f>TRIM(MID(A53,1,B53))</f>
        <v>15.083</v>
      </c>
      <c r="I53" t="str">
        <f>TRIM(MID(A53,C53,D53-C53))</f>
        <v>15.09E</v>
      </c>
      <c r="J53" t="str">
        <f>TRIM(MID(A53,E53,F53-E53))</f>
        <v>15.0A0</v>
      </c>
      <c r="K53" t="str">
        <f t="shared" si="0"/>
        <v>15</v>
      </c>
      <c r="L53" t="str">
        <f t="shared" si="1"/>
        <v>15</v>
      </c>
      <c r="M53" t="str">
        <f t="shared" si="2"/>
        <v>15</v>
      </c>
      <c r="N53" t="str">
        <f>IFERROR(MID(H53,FIND(".",H53)+1,99),"")</f>
        <v>083</v>
      </c>
      <c r="O53" t="str">
        <f>IFERROR(MID(I53,FIND(".",I53)+1,99),"")</f>
        <v>09E</v>
      </c>
      <c r="P53" t="str">
        <f>IFERROR(MID(J53,FIND(".",J53)+1,99),"")</f>
        <v>0A0</v>
      </c>
      <c r="Q53" t="str">
        <f>TRIM(MID(A53,B53+1,C53-B53-1))</f>
        <v>DIVF</v>
      </c>
      <c r="R53" t="str">
        <f>TRIM(MID(A53,D53+1,E53-D53-1))</f>
        <v>CVTDG</v>
      </c>
      <c r="S53" t="str">
        <f>TRIM(MID(A53,F53+1,G53-F53))</f>
        <v>ADDG</v>
      </c>
    </row>
    <row r="54" spans="1:19" x14ac:dyDescent="0.25">
      <c r="A54" t="s">
        <v>52</v>
      </c>
      <c r="B54">
        <f>FIND(" ", A54)</f>
        <v>7</v>
      </c>
      <c r="C54">
        <f>FIND(" ", A54, B54+1)</f>
        <v>12</v>
      </c>
      <c r="D54">
        <f>FIND(" ", A54, C54+1)</f>
        <v>19</v>
      </c>
      <c r="E54">
        <f>FIND(" ", A54, D54+1)</f>
        <v>24</v>
      </c>
      <c r="F54">
        <f>FIND(" ", A54, E54+1)</f>
        <v>31</v>
      </c>
      <c r="G54">
        <f>LEN(A54)</f>
        <v>35</v>
      </c>
      <c r="H54" t="str">
        <f>TRIM(MID(A54,1,B54))</f>
        <v>15.0A1</v>
      </c>
      <c r="I54" t="str">
        <f>TRIM(MID(A54,C54,D54-C54))</f>
        <v>15.0A2</v>
      </c>
      <c r="J54" t="str">
        <f>TRIM(MID(A54,E54,F54-E54))</f>
        <v>15.0A3</v>
      </c>
      <c r="K54" t="str">
        <f t="shared" si="0"/>
        <v>15</v>
      </c>
      <c r="L54" t="str">
        <f t="shared" si="1"/>
        <v>15</v>
      </c>
      <c r="M54" t="str">
        <f t="shared" si="2"/>
        <v>15</v>
      </c>
      <c r="N54" t="str">
        <f>IFERROR(MID(H54,FIND(".",H54)+1,99),"")</f>
        <v>0A1</v>
      </c>
      <c r="O54" t="str">
        <f>IFERROR(MID(I54,FIND(".",I54)+1,99),"")</f>
        <v>0A2</v>
      </c>
      <c r="P54" t="str">
        <f>IFERROR(MID(J54,FIND(".",J54)+1,99),"")</f>
        <v>0A3</v>
      </c>
      <c r="Q54" t="str">
        <f>TRIM(MID(A54,B54+1,C54-B54-1))</f>
        <v>SUBG</v>
      </c>
      <c r="R54" t="str">
        <f>TRIM(MID(A54,D54+1,E54-D54-1))</f>
        <v>MULG</v>
      </c>
      <c r="S54" t="str">
        <f>TRIM(MID(A54,F54+1,G54-F54))</f>
        <v>DIVG</v>
      </c>
    </row>
    <row r="55" spans="1:19" x14ac:dyDescent="0.25">
      <c r="A55" t="s">
        <v>53</v>
      </c>
      <c r="B55">
        <f>FIND(" ", A55)</f>
        <v>7</v>
      </c>
      <c r="C55">
        <f>FIND(" ", A55, B55+1)</f>
        <v>14</v>
      </c>
      <c r="D55">
        <f>FIND(" ", A55, C55+1)</f>
        <v>21</v>
      </c>
      <c r="E55">
        <f>FIND(" ", A55, D55+1)</f>
        <v>28</v>
      </c>
      <c r="F55">
        <f>FIND(" ", A55, E55+1)</f>
        <v>35</v>
      </c>
      <c r="G55">
        <f>LEN(A55)</f>
        <v>41</v>
      </c>
      <c r="H55" t="str">
        <f>TRIM(MID(A55,1,B55))</f>
        <v>15.0A5</v>
      </c>
      <c r="I55" t="str">
        <f>TRIM(MID(A55,C55,D55-C55))</f>
        <v>15.0A6</v>
      </c>
      <c r="J55" t="str">
        <f>TRIM(MID(A55,E55,F55-E55))</f>
        <v>15.0A7</v>
      </c>
      <c r="K55" t="str">
        <f t="shared" si="0"/>
        <v>15</v>
      </c>
      <c r="L55" t="str">
        <f t="shared" si="1"/>
        <v>15</v>
      </c>
      <c r="M55" t="str">
        <f t="shared" si="2"/>
        <v>15</v>
      </c>
      <c r="N55" t="str">
        <f>IFERROR(MID(H55,FIND(".",H55)+1,99),"")</f>
        <v>0A5</v>
      </c>
      <c r="O55" t="str">
        <f>IFERROR(MID(I55,FIND(".",I55)+1,99),"")</f>
        <v>0A6</v>
      </c>
      <c r="P55" t="str">
        <f>IFERROR(MID(J55,FIND(".",J55)+1,99),"")</f>
        <v>0A7</v>
      </c>
      <c r="Q55" t="str">
        <f>TRIM(MID(A55,B55+1,C55-B55-1))</f>
        <v>CMPGEQ</v>
      </c>
      <c r="R55" t="str">
        <f>TRIM(MID(A55,D55+1,E55-D55-1))</f>
        <v>CMPGLT</v>
      </c>
      <c r="S55" t="str">
        <f>TRIM(MID(A55,F55+1,G55-F55))</f>
        <v>CMPGLE</v>
      </c>
    </row>
    <row r="56" spans="1:19" x14ac:dyDescent="0.25">
      <c r="A56" t="s">
        <v>54</v>
      </c>
      <c r="B56">
        <f>FIND(" ", A56)</f>
        <v>7</v>
      </c>
      <c r="C56">
        <f>FIND(" ", A56, B56+1)</f>
        <v>13</v>
      </c>
      <c r="D56">
        <f>FIND(" ", A56, C56+1)</f>
        <v>20</v>
      </c>
      <c r="E56">
        <f>FIND(" ", A56, D56+1)</f>
        <v>26</v>
      </c>
      <c r="F56">
        <f>FIND(" ", A56, E56+1)</f>
        <v>33</v>
      </c>
      <c r="G56">
        <f>LEN(A56)</f>
        <v>38</v>
      </c>
      <c r="H56" t="str">
        <f>TRIM(MID(A56,1,B56))</f>
        <v>15.0AC</v>
      </c>
      <c r="I56" t="str">
        <f>TRIM(MID(A56,C56,D56-C56))</f>
        <v>15.0AD</v>
      </c>
      <c r="J56" t="str">
        <f>TRIM(MID(A56,E56,F56-E56))</f>
        <v>15.0AF</v>
      </c>
      <c r="K56" t="str">
        <f t="shared" si="0"/>
        <v>15</v>
      </c>
      <c r="L56" t="str">
        <f t="shared" si="1"/>
        <v>15</v>
      </c>
      <c r="M56" t="str">
        <f t="shared" si="2"/>
        <v>15</v>
      </c>
      <c r="N56" t="str">
        <f>IFERROR(MID(H56,FIND(".",H56)+1,99),"")</f>
        <v>0AC</v>
      </c>
      <c r="O56" t="str">
        <f>IFERROR(MID(I56,FIND(".",I56)+1,99),"")</f>
        <v>0AD</v>
      </c>
      <c r="P56" t="str">
        <f>IFERROR(MID(J56,FIND(".",J56)+1,99),"")</f>
        <v>0AF</v>
      </c>
      <c r="Q56" t="str">
        <f>TRIM(MID(A56,B56+1,C56-B56-1))</f>
        <v>CVTGF</v>
      </c>
      <c r="R56" t="str">
        <f>TRIM(MID(A56,D56+1,E56-D56-1))</f>
        <v>CVTGD</v>
      </c>
      <c r="S56" t="str">
        <f>TRIM(MID(A56,F56+1,G56-F56))</f>
        <v>CVTGQ</v>
      </c>
    </row>
    <row r="57" spans="1:19" x14ac:dyDescent="0.25">
      <c r="A57" t="s">
        <v>55</v>
      </c>
      <c r="B57">
        <f>FIND(" ", A57)</f>
        <v>7</v>
      </c>
      <c r="C57">
        <f>FIND(" ", A57, B57+1)</f>
        <v>13</v>
      </c>
      <c r="D57">
        <f>FIND(" ", A57, C57+1)</f>
        <v>20</v>
      </c>
      <c r="E57">
        <f>FIND(" ", A57, D57+1)</f>
        <v>26</v>
      </c>
      <c r="F57">
        <f>FIND(" ", A57, E57+1)</f>
        <v>33</v>
      </c>
      <c r="G57">
        <f>LEN(A57)</f>
        <v>40</v>
      </c>
      <c r="H57" t="str">
        <f>TRIM(MID(A57,1,B57))</f>
        <v>15.0BC</v>
      </c>
      <c r="I57" t="str">
        <f>TRIM(MID(A57,C57,D57-C57))</f>
        <v>15.0BE</v>
      </c>
      <c r="J57" t="str">
        <f>TRIM(MID(A57,E57,F57-E57))</f>
        <v>15.100</v>
      </c>
      <c r="K57" t="str">
        <f t="shared" si="0"/>
        <v>15</v>
      </c>
      <c r="L57" t="str">
        <f t="shared" si="1"/>
        <v>15</v>
      </c>
      <c r="M57" t="str">
        <f t="shared" si="2"/>
        <v>15</v>
      </c>
      <c r="N57" t="str">
        <f>IFERROR(MID(H57,FIND(".",H57)+1,99),"")</f>
        <v>0BC</v>
      </c>
      <c r="O57" t="str">
        <f>IFERROR(MID(I57,FIND(".",I57)+1,99),"")</f>
        <v>0BE</v>
      </c>
      <c r="P57" t="str">
        <f>IFERROR(MID(J57,FIND(".",J57)+1,99),"")</f>
        <v>100</v>
      </c>
      <c r="Q57" t="str">
        <f>TRIM(MID(A57,B57+1,C57-B57-1))</f>
        <v>CVTQF</v>
      </c>
      <c r="R57" t="str">
        <f>TRIM(MID(A57,D57+1,E57-D57-1))</f>
        <v>CVTQG</v>
      </c>
      <c r="S57" t="str">
        <f>TRIM(MID(A57,F57+1,G57-F57))</f>
        <v>ADDF/UC</v>
      </c>
    </row>
    <row r="58" spans="1:19" x14ac:dyDescent="0.25">
      <c r="A58" t="s">
        <v>56</v>
      </c>
      <c r="B58">
        <f>FIND(" ", A58)</f>
        <v>7</v>
      </c>
      <c r="C58">
        <f>FIND(" ", A58, B58+1)</f>
        <v>15</v>
      </c>
      <c r="D58">
        <f>FIND(" ", A58, C58+1)</f>
        <v>22</v>
      </c>
      <c r="E58">
        <f>FIND(" ", A58, D58+1)</f>
        <v>30</v>
      </c>
      <c r="F58">
        <f>FIND(" ", A58, E58+1)</f>
        <v>37</v>
      </c>
      <c r="G58">
        <f>LEN(A58)</f>
        <v>44</v>
      </c>
      <c r="H58" t="str">
        <f>TRIM(MID(A58,1,B58))</f>
        <v>15.101</v>
      </c>
      <c r="I58" t="str">
        <f>TRIM(MID(A58,C58,D58-C58))</f>
        <v>15.102</v>
      </c>
      <c r="J58" t="str">
        <f>TRIM(MID(A58,E58,F58-E58))</f>
        <v>15.103</v>
      </c>
      <c r="K58" t="str">
        <f t="shared" si="0"/>
        <v>15</v>
      </c>
      <c r="L58" t="str">
        <f t="shared" si="1"/>
        <v>15</v>
      </c>
      <c r="M58" t="str">
        <f t="shared" si="2"/>
        <v>15</v>
      </c>
      <c r="N58" t="str">
        <f>IFERROR(MID(H58,FIND(".",H58)+1,99),"")</f>
        <v>101</v>
      </c>
      <c r="O58" t="str">
        <f>IFERROR(MID(I58,FIND(".",I58)+1,99),"")</f>
        <v>102</v>
      </c>
      <c r="P58" t="str">
        <f>IFERROR(MID(J58,FIND(".",J58)+1,99),"")</f>
        <v>103</v>
      </c>
      <c r="Q58" t="str">
        <f>TRIM(MID(A58,B58+1,C58-B58-1))</f>
        <v>SUBF/UC</v>
      </c>
      <c r="R58" t="str">
        <f>TRIM(MID(A58,D58+1,E58-D58-1))</f>
        <v>MULF/UC</v>
      </c>
      <c r="S58" t="str">
        <f>TRIM(MID(A58,F58+1,G58-F58))</f>
        <v>DIVF/UC</v>
      </c>
    </row>
    <row r="59" spans="1:19" x14ac:dyDescent="0.25">
      <c r="A59" t="s">
        <v>57</v>
      </c>
      <c r="B59">
        <f>FIND(" ", A59)</f>
        <v>7</v>
      </c>
      <c r="C59">
        <f>FIND(" ", A59, B59+1)</f>
        <v>16</v>
      </c>
      <c r="D59">
        <f>FIND(" ", A59, C59+1)</f>
        <v>23</v>
      </c>
      <c r="E59">
        <f>FIND(" ", A59, D59+1)</f>
        <v>31</v>
      </c>
      <c r="F59">
        <f>FIND(" ", A59, E59+1)</f>
        <v>38</v>
      </c>
      <c r="G59">
        <f>LEN(A59)</f>
        <v>45</v>
      </c>
      <c r="H59" t="str">
        <f>TRIM(MID(A59,1,B59))</f>
        <v>15.11E</v>
      </c>
      <c r="I59" t="str">
        <f>TRIM(MID(A59,C59,D59-C59))</f>
        <v>15.120</v>
      </c>
      <c r="J59" t="str">
        <f>TRIM(MID(A59,E59,F59-E59))</f>
        <v>15.121</v>
      </c>
      <c r="K59" t="str">
        <f t="shared" si="0"/>
        <v>15</v>
      </c>
      <c r="L59" t="str">
        <f t="shared" si="1"/>
        <v>15</v>
      </c>
      <c r="M59" t="str">
        <f t="shared" si="2"/>
        <v>15</v>
      </c>
      <c r="N59" t="str">
        <f>IFERROR(MID(H59,FIND(".",H59)+1,99),"")</f>
        <v>11E</v>
      </c>
      <c r="O59" t="str">
        <f>IFERROR(MID(I59,FIND(".",I59)+1,99),"")</f>
        <v>120</v>
      </c>
      <c r="P59" t="str">
        <f>IFERROR(MID(J59,FIND(".",J59)+1,99),"")</f>
        <v>121</v>
      </c>
      <c r="Q59" t="str">
        <f>TRIM(MID(A59,B59+1,C59-B59-1))</f>
        <v>CVTDG/UC</v>
      </c>
      <c r="R59" t="str">
        <f>TRIM(MID(A59,D59+1,E59-D59-1))</f>
        <v>ADDG/UC</v>
      </c>
      <c r="S59" t="str">
        <f>TRIM(MID(A59,F59+1,G59-F59))</f>
        <v>SUBG/UC</v>
      </c>
    </row>
    <row r="60" spans="1:19" x14ac:dyDescent="0.25">
      <c r="A60" t="s">
        <v>58</v>
      </c>
      <c r="B60">
        <f>FIND(" ", A60)</f>
        <v>7</v>
      </c>
      <c r="C60">
        <f>FIND(" ", A60, B60+1)</f>
        <v>15</v>
      </c>
      <c r="D60">
        <f>FIND(" ", A60, C60+1)</f>
        <v>22</v>
      </c>
      <c r="E60">
        <f>FIND(" ", A60, D60+1)</f>
        <v>30</v>
      </c>
      <c r="F60">
        <f>FIND(" ", A60, E60+1)</f>
        <v>37</v>
      </c>
      <c r="G60">
        <f>LEN(A60)</f>
        <v>45</v>
      </c>
      <c r="H60" t="str">
        <f>TRIM(MID(A60,1,B60))</f>
        <v>15.122</v>
      </c>
      <c r="I60" t="str">
        <f>TRIM(MID(A60,C60,D60-C60))</f>
        <v>15.123</v>
      </c>
      <c r="J60" t="str">
        <f>TRIM(MID(A60,E60,F60-E60))</f>
        <v>15.12C</v>
      </c>
      <c r="K60" t="str">
        <f t="shared" si="0"/>
        <v>15</v>
      </c>
      <c r="L60" t="str">
        <f t="shared" si="1"/>
        <v>15</v>
      </c>
      <c r="M60" t="str">
        <f t="shared" si="2"/>
        <v>15</v>
      </c>
      <c r="N60" t="str">
        <f>IFERROR(MID(H60,FIND(".",H60)+1,99),"")</f>
        <v>122</v>
      </c>
      <c r="O60" t="str">
        <f>IFERROR(MID(I60,FIND(".",I60)+1,99),"")</f>
        <v>123</v>
      </c>
      <c r="P60" t="str">
        <f>IFERROR(MID(J60,FIND(".",J60)+1,99),"")</f>
        <v>12C</v>
      </c>
      <c r="Q60" t="str">
        <f>TRIM(MID(A60,B60+1,C60-B60-1))</f>
        <v>MULG/UC</v>
      </c>
      <c r="R60" t="str">
        <f>TRIM(MID(A60,D60+1,E60-D60-1))</f>
        <v>DIVG/UC</v>
      </c>
      <c r="S60" t="str">
        <f>TRIM(MID(A60,F60+1,G60-F60))</f>
        <v>CVTGF/UC</v>
      </c>
    </row>
    <row r="61" spans="1:19" x14ac:dyDescent="0.25">
      <c r="A61" t="s">
        <v>59</v>
      </c>
      <c r="B61">
        <f>FIND(" ", A61)</f>
        <v>7</v>
      </c>
      <c r="C61">
        <f>FIND(" ", A61, B61+1)</f>
        <v>16</v>
      </c>
      <c r="D61">
        <f>FIND(" ", A61, C61+1)</f>
        <v>23</v>
      </c>
      <c r="E61">
        <f>FIND(" ", A61, D61+1)</f>
        <v>32</v>
      </c>
      <c r="F61">
        <f>FIND(" ", A61, E61+1)</f>
        <v>39</v>
      </c>
      <c r="G61">
        <f>LEN(A61)</f>
        <v>45</v>
      </c>
      <c r="H61" t="str">
        <f>TRIM(MID(A61,1,B61))</f>
        <v>15.12D</v>
      </c>
      <c r="I61" t="str">
        <f>TRIM(MID(A61,C61,D61-C61))</f>
        <v>15.12F</v>
      </c>
      <c r="J61" t="str">
        <f>TRIM(MID(A61,E61,F61-E61))</f>
        <v>15.180</v>
      </c>
      <c r="K61" t="str">
        <f t="shared" si="0"/>
        <v>15</v>
      </c>
      <c r="L61" t="str">
        <f t="shared" si="1"/>
        <v>15</v>
      </c>
      <c r="M61" t="str">
        <f t="shared" si="2"/>
        <v>15</v>
      </c>
      <c r="N61" t="str">
        <f>IFERROR(MID(H61,FIND(".",H61)+1,99),"")</f>
        <v>12D</v>
      </c>
      <c r="O61" t="str">
        <f>IFERROR(MID(I61,FIND(".",I61)+1,99),"")</f>
        <v>12F</v>
      </c>
      <c r="P61" t="str">
        <f>IFERROR(MID(J61,FIND(".",J61)+1,99),"")</f>
        <v>180</v>
      </c>
      <c r="Q61" t="str">
        <f>TRIM(MID(A61,B61+1,C61-B61-1))</f>
        <v>CVTGD/UC</v>
      </c>
      <c r="R61" t="str">
        <f>TRIM(MID(A61,D61+1,E61-D61-1))</f>
        <v>CVTGQ/VC</v>
      </c>
      <c r="S61" t="str">
        <f>TRIM(MID(A61,F61+1,G61-F61))</f>
        <v>ADDF/U</v>
      </c>
    </row>
    <row r="62" spans="1:19" x14ac:dyDescent="0.25">
      <c r="A62" t="s">
        <v>60</v>
      </c>
      <c r="B62">
        <f>FIND(" ", A62)</f>
        <v>7</v>
      </c>
      <c r="C62">
        <f>FIND(" ", A62, B62+1)</f>
        <v>14</v>
      </c>
      <c r="D62">
        <f>FIND(" ", A62, C62+1)</f>
        <v>21</v>
      </c>
      <c r="E62">
        <f>FIND(" ", A62, D62+1)</f>
        <v>28</v>
      </c>
      <c r="F62">
        <f>FIND(" ", A62, E62+1)</f>
        <v>35</v>
      </c>
      <c r="G62">
        <f>LEN(A62)</f>
        <v>41</v>
      </c>
      <c r="H62" t="str">
        <f>TRIM(MID(A62,1,B62))</f>
        <v>15.181</v>
      </c>
      <c r="I62" t="str">
        <f>TRIM(MID(A62,C62,D62-C62))</f>
        <v>15.182</v>
      </c>
      <c r="J62" t="str">
        <f>TRIM(MID(A62,E62,F62-E62))</f>
        <v>15.183</v>
      </c>
      <c r="K62" t="str">
        <f t="shared" si="0"/>
        <v>15</v>
      </c>
      <c r="L62" t="str">
        <f t="shared" si="1"/>
        <v>15</v>
      </c>
      <c r="M62" t="str">
        <f t="shared" si="2"/>
        <v>15</v>
      </c>
      <c r="N62" t="str">
        <f>IFERROR(MID(H62,FIND(".",H62)+1,99),"")</f>
        <v>181</v>
      </c>
      <c r="O62" t="str">
        <f>IFERROR(MID(I62,FIND(".",I62)+1,99),"")</f>
        <v>182</v>
      </c>
      <c r="P62" t="str">
        <f>IFERROR(MID(J62,FIND(".",J62)+1,99),"")</f>
        <v>183</v>
      </c>
      <c r="Q62" t="str">
        <f>TRIM(MID(A62,B62+1,C62-B62-1))</f>
        <v>SUBF/U</v>
      </c>
      <c r="R62" t="str">
        <f>TRIM(MID(A62,D62+1,E62-D62-1))</f>
        <v>MULF/U</v>
      </c>
      <c r="S62" t="str">
        <f>TRIM(MID(A62,F62+1,G62-F62))</f>
        <v>DIVF/U</v>
      </c>
    </row>
    <row r="63" spans="1:19" x14ac:dyDescent="0.25">
      <c r="A63" t="s">
        <v>61</v>
      </c>
      <c r="B63">
        <f>FIND(" ", A63)</f>
        <v>7</v>
      </c>
      <c r="C63">
        <f>FIND(" ", A63, B63+1)</f>
        <v>15</v>
      </c>
      <c r="D63">
        <f>FIND(" ", A63, C63+1)</f>
        <v>22</v>
      </c>
      <c r="E63">
        <f>FIND(" ", A63, D63+1)</f>
        <v>29</v>
      </c>
      <c r="F63">
        <f>FIND(" ", A63, E63+1)</f>
        <v>36</v>
      </c>
      <c r="G63">
        <f>LEN(A63)</f>
        <v>42</v>
      </c>
      <c r="H63" t="str">
        <f>TRIM(MID(A63,1,B63))</f>
        <v>15.19E</v>
      </c>
      <c r="I63" t="str">
        <f>TRIM(MID(A63,C63,D63-C63))</f>
        <v>15.1A0</v>
      </c>
      <c r="J63" t="str">
        <f>TRIM(MID(A63,E63,F63-E63))</f>
        <v>15.1A1</v>
      </c>
      <c r="K63" t="str">
        <f t="shared" si="0"/>
        <v>15</v>
      </c>
      <c r="L63" t="str">
        <f t="shared" si="1"/>
        <v>15</v>
      </c>
      <c r="M63" t="str">
        <f t="shared" si="2"/>
        <v>15</v>
      </c>
      <c r="N63" t="str">
        <f>IFERROR(MID(H63,FIND(".",H63)+1,99),"")</f>
        <v>19E</v>
      </c>
      <c r="O63" t="str">
        <f>IFERROR(MID(I63,FIND(".",I63)+1,99),"")</f>
        <v>1A0</v>
      </c>
      <c r="P63" t="str">
        <f>IFERROR(MID(J63,FIND(".",J63)+1,99),"")</f>
        <v>1A1</v>
      </c>
      <c r="Q63" t="str">
        <f>TRIM(MID(A63,B63+1,C63-B63-1))</f>
        <v>CVTDG/U</v>
      </c>
      <c r="R63" t="str">
        <f>TRIM(MID(A63,D63+1,E63-D63-1))</f>
        <v>ADDG/U</v>
      </c>
      <c r="S63" t="str">
        <f>TRIM(MID(A63,F63+1,G63-F63))</f>
        <v>SUBG/U</v>
      </c>
    </row>
    <row r="64" spans="1:19" x14ac:dyDescent="0.25">
      <c r="A64" t="s">
        <v>62</v>
      </c>
      <c r="B64">
        <f>FIND(" ", A64)</f>
        <v>7</v>
      </c>
      <c r="C64">
        <f>FIND(" ", A64, B64+1)</f>
        <v>14</v>
      </c>
      <c r="D64">
        <f>FIND(" ", A64, C64+1)</f>
        <v>21</v>
      </c>
      <c r="E64">
        <f>FIND(" ", A64, D64+1)</f>
        <v>28</v>
      </c>
      <c r="F64">
        <f>FIND(" ", A64, E64+1)</f>
        <v>35</v>
      </c>
      <c r="G64">
        <f>LEN(A64)</f>
        <v>42</v>
      </c>
      <c r="H64" t="str">
        <f>TRIM(MID(A64,1,B64))</f>
        <v>15.1A2</v>
      </c>
      <c r="I64" t="str">
        <f>TRIM(MID(A64,C64,D64-C64))</f>
        <v>15.1A3</v>
      </c>
      <c r="J64" t="str">
        <f>TRIM(MID(A64,E64,F64-E64))</f>
        <v>15.1AC</v>
      </c>
      <c r="K64" t="str">
        <f t="shared" si="0"/>
        <v>15</v>
      </c>
      <c r="L64" t="str">
        <f t="shared" si="1"/>
        <v>15</v>
      </c>
      <c r="M64" t="str">
        <f t="shared" si="2"/>
        <v>15</v>
      </c>
      <c r="N64" t="str">
        <f>IFERROR(MID(H64,FIND(".",H64)+1,99),"")</f>
        <v>1A2</v>
      </c>
      <c r="O64" t="str">
        <f>IFERROR(MID(I64,FIND(".",I64)+1,99),"")</f>
        <v>1A3</v>
      </c>
      <c r="P64" t="str">
        <f>IFERROR(MID(J64,FIND(".",J64)+1,99),"")</f>
        <v>1AC</v>
      </c>
      <c r="Q64" t="str">
        <f>TRIM(MID(A64,B64+1,C64-B64-1))</f>
        <v>MULG/U</v>
      </c>
      <c r="R64" t="str">
        <f>TRIM(MID(A64,D64+1,E64-D64-1))</f>
        <v>DIVG/U</v>
      </c>
      <c r="S64" t="str">
        <f>TRIM(MID(A64,F64+1,G64-F64))</f>
        <v>CVTGF/U</v>
      </c>
    </row>
    <row r="65" spans="1:19" x14ac:dyDescent="0.25">
      <c r="A65" t="s">
        <v>63</v>
      </c>
      <c r="B65">
        <f>FIND(" ", A65)</f>
        <v>7</v>
      </c>
      <c r="C65">
        <f>FIND(" ", A65, B65+1)</f>
        <v>15</v>
      </c>
      <c r="D65">
        <f>FIND(" ", A65, C65+1)</f>
        <v>22</v>
      </c>
      <c r="E65">
        <f>FIND(" ", A65, D65+1)</f>
        <v>30</v>
      </c>
      <c r="F65">
        <f>FIND(" ", A65, E65+1)</f>
        <v>37</v>
      </c>
      <c r="G65">
        <f>LEN(A65)</f>
        <v>44</v>
      </c>
      <c r="H65" t="str">
        <f>TRIM(MID(A65,1,B65))</f>
        <v>15.1AD</v>
      </c>
      <c r="I65" t="str">
        <f>TRIM(MID(A65,C65,D65-C65))</f>
        <v>15.1AF</v>
      </c>
      <c r="J65" t="str">
        <f>TRIM(MID(A65,E65,F65-E65))</f>
        <v>15.400</v>
      </c>
      <c r="K65" t="str">
        <f t="shared" si="0"/>
        <v>15</v>
      </c>
      <c r="L65" t="str">
        <f t="shared" si="1"/>
        <v>15</v>
      </c>
      <c r="M65" t="str">
        <f t="shared" si="2"/>
        <v>15</v>
      </c>
      <c r="N65" t="str">
        <f>IFERROR(MID(H65,FIND(".",H65)+1,99),"")</f>
        <v>1AD</v>
      </c>
      <c r="O65" t="str">
        <f>IFERROR(MID(I65,FIND(".",I65)+1,99),"")</f>
        <v>1AF</v>
      </c>
      <c r="P65" t="str">
        <f>IFERROR(MID(J65,FIND(".",J65)+1,99),"")</f>
        <v>400</v>
      </c>
      <c r="Q65" t="str">
        <f>TRIM(MID(A65,B65+1,C65-B65-1))</f>
        <v>CVTGD/U</v>
      </c>
      <c r="R65" t="str">
        <f>TRIM(MID(A65,D65+1,E65-D65-1))</f>
        <v>CVTGQ/V</v>
      </c>
      <c r="S65" t="str">
        <f>TRIM(MID(A65,F65+1,G65-F65))</f>
        <v>ADDF/SC</v>
      </c>
    </row>
    <row r="66" spans="1:19" x14ac:dyDescent="0.25">
      <c r="A66" t="s">
        <v>64</v>
      </c>
      <c r="B66">
        <f>FIND(" ", A66)</f>
        <v>7</v>
      </c>
      <c r="C66">
        <f>FIND(" ", A66, B66+1)</f>
        <v>15</v>
      </c>
      <c r="D66">
        <f>FIND(" ", A66, C66+1)</f>
        <v>22</v>
      </c>
      <c r="E66">
        <f>FIND(" ", A66, D66+1)</f>
        <v>30</v>
      </c>
      <c r="F66">
        <f>FIND(" ", A66, E66+1)</f>
        <v>37</v>
      </c>
      <c r="G66">
        <f>LEN(A66)</f>
        <v>44</v>
      </c>
      <c r="H66" t="str">
        <f>TRIM(MID(A66,1,B66))</f>
        <v>15.401</v>
      </c>
      <c r="I66" t="str">
        <f>TRIM(MID(A66,C66,D66-C66))</f>
        <v>15.402</v>
      </c>
      <c r="J66" t="str">
        <f>TRIM(MID(A66,E66,F66-E66))</f>
        <v>15.403</v>
      </c>
      <c r="K66" t="str">
        <f t="shared" si="0"/>
        <v>15</v>
      </c>
      <c r="L66" t="str">
        <f t="shared" si="1"/>
        <v>15</v>
      </c>
      <c r="M66" t="str">
        <f t="shared" si="2"/>
        <v>15</v>
      </c>
      <c r="N66" t="str">
        <f>IFERROR(MID(H66,FIND(".",H66)+1,99),"")</f>
        <v>401</v>
      </c>
      <c r="O66" t="str">
        <f>IFERROR(MID(I66,FIND(".",I66)+1,99),"")</f>
        <v>402</v>
      </c>
      <c r="P66" t="str">
        <f>IFERROR(MID(J66,FIND(".",J66)+1,99),"")</f>
        <v>403</v>
      </c>
      <c r="Q66" t="str">
        <f>TRIM(MID(A66,B66+1,C66-B66-1))</f>
        <v>SUBF/SC</v>
      </c>
      <c r="R66" t="str">
        <f>TRIM(MID(A66,D66+1,E66-D66-1))</f>
        <v>MULF/SC</v>
      </c>
      <c r="S66" t="str">
        <f>TRIM(MID(A66,F66+1,G66-F66))</f>
        <v>DIVF/SC</v>
      </c>
    </row>
    <row r="67" spans="1:19" x14ac:dyDescent="0.25">
      <c r="A67" t="s">
        <v>65</v>
      </c>
      <c r="B67">
        <f>FIND(" ", A67)</f>
        <v>7</v>
      </c>
      <c r="C67">
        <f>FIND(" ", A67, B67+1)</f>
        <v>16</v>
      </c>
      <c r="D67">
        <f>FIND(" ", A67, C67+1)</f>
        <v>23</v>
      </c>
      <c r="E67">
        <f>FIND(" ", A67, D67+1)</f>
        <v>31</v>
      </c>
      <c r="F67">
        <f>FIND(" ", A67, E67+1)</f>
        <v>38</v>
      </c>
      <c r="G67">
        <f>LEN(A67)</f>
        <v>45</v>
      </c>
      <c r="H67" t="str">
        <f>TRIM(MID(A67,1,B67))</f>
        <v>15.41E</v>
      </c>
      <c r="I67" t="str">
        <f>TRIM(MID(A67,C67,D67-C67))</f>
        <v>15.420</v>
      </c>
      <c r="J67" t="str">
        <f>TRIM(MID(A67,E67,F67-E67))</f>
        <v>15.421</v>
      </c>
      <c r="K67" t="str">
        <f t="shared" ref="K67:K130" si="3">IFERROR(MID(H67,1,FIND(".",H67)-1),H67)</f>
        <v>15</v>
      </c>
      <c r="L67" t="str">
        <f t="shared" ref="L67:L130" si="4">IFERROR(MID(I67,1,FIND(".",I67)-1),I67)</f>
        <v>15</v>
      </c>
      <c r="M67" t="str">
        <f t="shared" ref="M67:M130" si="5">IFERROR(MID(J67,1,FIND(".",J67)-1),J67)</f>
        <v>15</v>
      </c>
      <c r="N67" t="str">
        <f>IFERROR(MID(H67,FIND(".",H67)+1,99),"")</f>
        <v>41E</v>
      </c>
      <c r="O67" t="str">
        <f>IFERROR(MID(I67,FIND(".",I67)+1,99),"")</f>
        <v>420</v>
      </c>
      <c r="P67" t="str">
        <f>IFERROR(MID(J67,FIND(".",J67)+1,99),"")</f>
        <v>421</v>
      </c>
      <c r="Q67" t="str">
        <f>TRIM(MID(A67,B67+1,C67-B67-1))</f>
        <v>CVTDG/SC</v>
      </c>
      <c r="R67" t="str">
        <f>TRIM(MID(A67,D67+1,E67-D67-1))</f>
        <v>ADDG/SC</v>
      </c>
      <c r="S67" t="str">
        <f>TRIM(MID(A67,F67+1,G67-F67))</f>
        <v>SUBG/SC</v>
      </c>
    </row>
    <row r="68" spans="1:19" x14ac:dyDescent="0.25">
      <c r="A68" t="s">
        <v>66</v>
      </c>
      <c r="B68">
        <f>FIND(" ", A68)</f>
        <v>7</v>
      </c>
      <c r="C68">
        <f>FIND(" ", A68, B68+1)</f>
        <v>15</v>
      </c>
      <c r="D68">
        <f>FIND(" ", A68, C68+1)</f>
        <v>22</v>
      </c>
      <c r="E68">
        <f>FIND(" ", A68, D68+1)</f>
        <v>30</v>
      </c>
      <c r="F68">
        <f>FIND(" ", A68, E68+1)</f>
        <v>37</v>
      </c>
      <c r="G68">
        <f>LEN(A68)</f>
        <v>45</v>
      </c>
      <c r="H68" t="str">
        <f>TRIM(MID(A68,1,B68))</f>
        <v>15.422</v>
      </c>
      <c r="I68" t="str">
        <f>TRIM(MID(A68,C68,D68-C68))</f>
        <v>15.423</v>
      </c>
      <c r="J68" t="str">
        <f>TRIM(MID(A68,E68,F68-E68))</f>
        <v>15.42C</v>
      </c>
      <c r="K68" t="str">
        <f t="shared" si="3"/>
        <v>15</v>
      </c>
      <c r="L68" t="str">
        <f t="shared" si="4"/>
        <v>15</v>
      </c>
      <c r="M68" t="str">
        <f t="shared" si="5"/>
        <v>15</v>
      </c>
      <c r="N68" t="str">
        <f>IFERROR(MID(H68,FIND(".",H68)+1,99),"")</f>
        <v>422</v>
      </c>
      <c r="O68" t="str">
        <f>IFERROR(MID(I68,FIND(".",I68)+1,99),"")</f>
        <v>423</v>
      </c>
      <c r="P68" t="str">
        <f>IFERROR(MID(J68,FIND(".",J68)+1,99),"")</f>
        <v>42C</v>
      </c>
      <c r="Q68" t="str">
        <f>TRIM(MID(A68,B68+1,C68-B68-1))</f>
        <v>MULG/SC</v>
      </c>
      <c r="R68" t="str">
        <f>TRIM(MID(A68,D68+1,E68-D68-1))</f>
        <v>DIVG/SC</v>
      </c>
      <c r="S68" t="str">
        <f>TRIM(MID(A68,F68+1,G68-F68))</f>
        <v>CVTGF/SC</v>
      </c>
    </row>
    <row r="69" spans="1:19" x14ac:dyDescent="0.25">
      <c r="A69" t="s">
        <v>67</v>
      </c>
      <c r="B69">
        <f>FIND(" ", A69)</f>
        <v>7</v>
      </c>
      <c r="C69">
        <f>FIND(" ", A69, B69+1)</f>
        <v>16</v>
      </c>
      <c r="D69">
        <f>FIND(" ", A69, C69+1)</f>
        <v>23</v>
      </c>
      <c r="E69">
        <f>FIND(" ", A69, D69+1)</f>
        <v>32</v>
      </c>
      <c r="F69">
        <f>FIND(" ", A69, E69+1)</f>
        <v>39</v>
      </c>
      <c r="G69">
        <f>LEN(A69)</f>
        <v>45</v>
      </c>
      <c r="H69" t="str">
        <f>TRIM(MID(A69,1,B69))</f>
        <v>15.42D</v>
      </c>
      <c r="I69" t="str">
        <f>TRIM(MID(A69,C69,D69-C69))</f>
        <v>15.42F</v>
      </c>
      <c r="J69" t="str">
        <f>TRIM(MID(A69,E69,F69-E69))</f>
        <v>15.480</v>
      </c>
      <c r="K69" t="str">
        <f t="shared" si="3"/>
        <v>15</v>
      </c>
      <c r="L69" t="str">
        <f t="shared" si="4"/>
        <v>15</v>
      </c>
      <c r="M69" t="str">
        <f t="shared" si="5"/>
        <v>15</v>
      </c>
      <c r="N69" t="str">
        <f>IFERROR(MID(H69,FIND(".",H69)+1,99),"")</f>
        <v>42D</v>
      </c>
      <c r="O69" t="str">
        <f>IFERROR(MID(I69,FIND(".",I69)+1,99),"")</f>
        <v>42F</v>
      </c>
      <c r="P69" t="str">
        <f>IFERROR(MID(J69,FIND(".",J69)+1,99),"")</f>
        <v>480</v>
      </c>
      <c r="Q69" t="str">
        <f>TRIM(MID(A69,B69+1,C69-B69-1))</f>
        <v>CVTGD/SC</v>
      </c>
      <c r="R69" t="str">
        <f>TRIM(MID(A69,D69+1,E69-D69-1))</f>
        <v>CVTGQ/SC</v>
      </c>
      <c r="S69" t="str">
        <f>TRIM(MID(A69,F69+1,G69-F69))</f>
        <v>ADDF/S</v>
      </c>
    </row>
    <row r="70" spans="1:19" x14ac:dyDescent="0.25">
      <c r="A70" t="s">
        <v>68</v>
      </c>
      <c r="B70">
        <f>FIND(" ", A70)</f>
        <v>7</v>
      </c>
      <c r="C70">
        <f>FIND(" ", A70, B70+1)</f>
        <v>14</v>
      </c>
      <c r="D70">
        <f>FIND(" ", A70, C70+1)</f>
        <v>21</v>
      </c>
      <c r="E70">
        <f>FIND(" ", A70, D70+1)</f>
        <v>28</v>
      </c>
      <c r="F70">
        <f>FIND(" ", A70, E70+1)</f>
        <v>35</v>
      </c>
      <c r="G70">
        <f>LEN(A70)</f>
        <v>41</v>
      </c>
      <c r="H70" t="str">
        <f>TRIM(MID(A70,1,B70))</f>
        <v>15.481</v>
      </c>
      <c r="I70" t="str">
        <f>TRIM(MID(A70,C70,D70-C70))</f>
        <v>15.482</v>
      </c>
      <c r="J70" t="str">
        <f>TRIM(MID(A70,E70,F70-E70))</f>
        <v>15.483</v>
      </c>
      <c r="K70" t="str">
        <f t="shared" si="3"/>
        <v>15</v>
      </c>
      <c r="L70" t="str">
        <f t="shared" si="4"/>
        <v>15</v>
      </c>
      <c r="M70" t="str">
        <f t="shared" si="5"/>
        <v>15</v>
      </c>
      <c r="N70" t="str">
        <f>IFERROR(MID(H70,FIND(".",H70)+1,99),"")</f>
        <v>481</v>
      </c>
      <c r="O70" t="str">
        <f>IFERROR(MID(I70,FIND(".",I70)+1,99),"")</f>
        <v>482</v>
      </c>
      <c r="P70" t="str">
        <f>IFERROR(MID(J70,FIND(".",J70)+1,99),"")</f>
        <v>483</v>
      </c>
      <c r="Q70" t="str">
        <f>TRIM(MID(A70,B70+1,C70-B70-1))</f>
        <v>SUBF/S</v>
      </c>
      <c r="R70" t="str">
        <f>TRIM(MID(A70,D70+1,E70-D70-1))</f>
        <v>MULF/S</v>
      </c>
      <c r="S70" t="str">
        <f>TRIM(MID(A70,F70+1,G70-F70))</f>
        <v>DIVF/S</v>
      </c>
    </row>
    <row r="71" spans="1:19" x14ac:dyDescent="0.25">
      <c r="A71" t="s">
        <v>69</v>
      </c>
      <c r="B71">
        <f>FIND(" ", A71)</f>
        <v>7</v>
      </c>
      <c r="C71">
        <f>FIND(" ", A71, B71+1)</f>
        <v>15</v>
      </c>
      <c r="D71">
        <f>FIND(" ", A71, C71+1)</f>
        <v>22</v>
      </c>
      <c r="E71">
        <f>FIND(" ", A71, D71+1)</f>
        <v>29</v>
      </c>
      <c r="F71">
        <f>FIND(" ", A71, E71+1)</f>
        <v>36</v>
      </c>
      <c r="G71">
        <f>LEN(A71)</f>
        <v>42</v>
      </c>
      <c r="H71" t="str">
        <f>TRIM(MID(A71,1,B71))</f>
        <v>15.49E</v>
      </c>
      <c r="I71" t="str">
        <f>TRIM(MID(A71,C71,D71-C71))</f>
        <v>15.4A0</v>
      </c>
      <c r="J71" t="str">
        <f>TRIM(MID(A71,E71,F71-E71))</f>
        <v>15.4A1</v>
      </c>
      <c r="K71" t="str">
        <f t="shared" si="3"/>
        <v>15</v>
      </c>
      <c r="L71" t="str">
        <f t="shared" si="4"/>
        <v>15</v>
      </c>
      <c r="M71" t="str">
        <f t="shared" si="5"/>
        <v>15</v>
      </c>
      <c r="N71" t="str">
        <f>IFERROR(MID(H71,FIND(".",H71)+1,99),"")</f>
        <v>49E</v>
      </c>
      <c r="O71" t="str">
        <f>IFERROR(MID(I71,FIND(".",I71)+1,99),"")</f>
        <v>4A0</v>
      </c>
      <c r="P71" t="str">
        <f>IFERROR(MID(J71,FIND(".",J71)+1,99),"")</f>
        <v>4A1</v>
      </c>
      <c r="Q71" t="str">
        <f>TRIM(MID(A71,B71+1,C71-B71-1))</f>
        <v>CVTDG/S</v>
      </c>
      <c r="R71" t="str">
        <f>TRIM(MID(A71,D71+1,E71-D71-1))</f>
        <v>ADDG/S</v>
      </c>
      <c r="S71" t="str">
        <f>TRIM(MID(A71,F71+1,G71-F71))</f>
        <v>SUBG/S</v>
      </c>
    </row>
    <row r="72" spans="1:19" x14ac:dyDescent="0.25">
      <c r="A72" t="s">
        <v>70</v>
      </c>
      <c r="B72">
        <f>FIND(" ", A72)</f>
        <v>7</v>
      </c>
      <c r="C72">
        <f>FIND(" ", A72, B72+1)</f>
        <v>14</v>
      </c>
      <c r="D72">
        <f>FIND(" ", A72, C72+1)</f>
        <v>21</v>
      </c>
      <c r="E72">
        <f>FIND(" ", A72, D72+1)</f>
        <v>28</v>
      </c>
      <c r="F72">
        <f>FIND(" ", A72, E72+1)</f>
        <v>35</v>
      </c>
      <c r="G72">
        <f>LEN(A72)</f>
        <v>43</v>
      </c>
      <c r="H72" t="str">
        <f>TRIM(MID(A72,1,B72))</f>
        <v>15.4A2</v>
      </c>
      <c r="I72" t="str">
        <f>TRIM(MID(A72,C72,D72-C72))</f>
        <v>15.4A3</v>
      </c>
      <c r="J72" t="str">
        <f>TRIM(MID(A72,E72,F72-E72))</f>
        <v>15.4A5</v>
      </c>
      <c r="K72" t="str">
        <f t="shared" si="3"/>
        <v>15</v>
      </c>
      <c r="L72" t="str">
        <f t="shared" si="4"/>
        <v>15</v>
      </c>
      <c r="M72" t="str">
        <f t="shared" si="5"/>
        <v>15</v>
      </c>
      <c r="N72" t="str">
        <f>IFERROR(MID(H72,FIND(".",H72)+1,99),"")</f>
        <v>4A2</v>
      </c>
      <c r="O72" t="str">
        <f>IFERROR(MID(I72,FIND(".",I72)+1,99),"")</f>
        <v>4A3</v>
      </c>
      <c r="P72" t="str">
        <f>IFERROR(MID(J72,FIND(".",J72)+1,99),"")</f>
        <v>4A5</v>
      </c>
      <c r="Q72" t="str">
        <f>TRIM(MID(A72,B72+1,C72-B72-1))</f>
        <v>MULG/S</v>
      </c>
      <c r="R72" t="str">
        <f>TRIM(MID(A72,D72+1,E72-D72-1))</f>
        <v>DIVG/S</v>
      </c>
      <c r="S72" t="str">
        <f>TRIM(MID(A72,F72+1,G72-F72))</f>
        <v>CMPGEQ/S</v>
      </c>
    </row>
    <row r="73" spans="1:19" x14ac:dyDescent="0.25">
      <c r="A73" t="s">
        <v>71</v>
      </c>
      <c r="B73">
        <f>FIND(" ", A73)</f>
        <v>7</v>
      </c>
      <c r="C73">
        <f>FIND(" ", A73, B73+1)</f>
        <v>16</v>
      </c>
      <c r="D73">
        <f>FIND(" ", A73, C73+1)</f>
        <v>23</v>
      </c>
      <c r="E73">
        <f>FIND(" ", A73, D73+1)</f>
        <v>32</v>
      </c>
      <c r="F73">
        <f>FIND(" ", A73, E73+1)</f>
        <v>39</v>
      </c>
      <c r="G73">
        <f>LEN(A73)</f>
        <v>46</v>
      </c>
      <c r="H73" t="str">
        <f>TRIM(MID(A73,1,B73))</f>
        <v>15.4A6</v>
      </c>
      <c r="I73" t="str">
        <f>TRIM(MID(A73,C73,D73-C73))</f>
        <v>15.4A7</v>
      </c>
      <c r="J73" t="str">
        <f>TRIM(MID(A73,E73,F73-E73))</f>
        <v>15.4AC</v>
      </c>
      <c r="K73" t="str">
        <f t="shared" si="3"/>
        <v>15</v>
      </c>
      <c r="L73" t="str">
        <f t="shared" si="4"/>
        <v>15</v>
      </c>
      <c r="M73" t="str">
        <f t="shared" si="5"/>
        <v>15</v>
      </c>
      <c r="N73" t="str">
        <f>IFERROR(MID(H73,FIND(".",H73)+1,99),"")</f>
        <v>4A6</v>
      </c>
      <c r="O73" t="str">
        <f>IFERROR(MID(I73,FIND(".",I73)+1,99),"")</f>
        <v>4A7</v>
      </c>
      <c r="P73" t="str">
        <f>IFERROR(MID(J73,FIND(".",J73)+1,99),"")</f>
        <v>4AC</v>
      </c>
      <c r="Q73" t="str">
        <f>TRIM(MID(A73,B73+1,C73-B73-1))</f>
        <v>CMPGLT/S</v>
      </c>
      <c r="R73" t="str">
        <f>TRIM(MID(A73,D73+1,E73-D73-1))</f>
        <v>CMPGLE/S</v>
      </c>
      <c r="S73" t="str">
        <f>TRIM(MID(A73,F73+1,G73-F73))</f>
        <v>CVTGF/S</v>
      </c>
    </row>
    <row r="74" spans="1:19" x14ac:dyDescent="0.25">
      <c r="A74" t="s">
        <v>72</v>
      </c>
      <c r="B74">
        <f>FIND(" ", A74)</f>
        <v>7</v>
      </c>
      <c r="C74">
        <f>FIND(" ", A74, B74+1)</f>
        <v>15</v>
      </c>
      <c r="D74">
        <f>FIND(" ", A74, C74+1)</f>
        <v>22</v>
      </c>
      <c r="E74">
        <f>FIND(" ", A74, D74+1)</f>
        <v>30</v>
      </c>
      <c r="F74">
        <f>FIND(" ", A74, E74+1)</f>
        <v>37</v>
      </c>
      <c r="G74">
        <f>LEN(A74)</f>
        <v>45</v>
      </c>
      <c r="H74" t="str">
        <f>TRIM(MID(A74,1,B74))</f>
        <v>15.4AD</v>
      </c>
      <c r="I74" t="str">
        <f>TRIM(MID(A74,C74,D74-C74))</f>
        <v>15.4AF</v>
      </c>
      <c r="J74" t="str">
        <f>TRIM(MID(A74,E74,F74-E74))</f>
        <v>15.500</v>
      </c>
      <c r="K74" t="str">
        <f t="shared" si="3"/>
        <v>15</v>
      </c>
      <c r="L74" t="str">
        <f t="shared" si="4"/>
        <v>15</v>
      </c>
      <c r="M74" t="str">
        <f t="shared" si="5"/>
        <v>15</v>
      </c>
      <c r="N74" t="str">
        <f>IFERROR(MID(H74,FIND(".",H74)+1,99),"")</f>
        <v>4AD</v>
      </c>
      <c r="O74" t="str">
        <f>IFERROR(MID(I74,FIND(".",I74)+1,99),"")</f>
        <v>4AF</v>
      </c>
      <c r="P74" t="str">
        <f>IFERROR(MID(J74,FIND(".",J74)+1,99),"")</f>
        <v>500</v>
      </c>
      <c r="Q74" t="str">
        <f>TRIM(MID(A74,B74+1,C74-B74-1))</f>
        <v>CVTGD/S</v>
      </c>
      <c r="R74" t="str">
        <f>TRIM(MID(A74,D74+1,E74-D74-1))</f>
        <v>CVTGQ/S</v>
      </c>
      <c r="S74" t="str">
        <f>TRIM(MID(A74,F74+1,G74-F74))</f>
        <v>ADDF/SUC</v>
      </c>
    </row>
    <row r="75" spans="1:19" x14ac:dyDescent="0.25">
      <c r="A75" t="s">
        <v>73</v>
      </c>
      <c r="B75">
        <f>FIND(" ", A75)</f>
        <v>7</v>
      </c>
      <c r="C75">
        <f>FIND(" ", A75, B75+1)</f>
        <v>16</v>
      </c>
      <c r="D75">
        <f>FIND(" ", A75, C75+1)</f>
        <v>23</v>
      </c>
      <c r="E75">
        <f>FIND(" ", A75, D75+1)</f>
        <v>32</v>
      </c>
      <c r="F75">
        <f>FIND(" ", A75, E75+1)</f>
        <v>39</v>
      </c>
      <c r="G75">
        <f>LEN(A75)</f>
        <v>47</v>
      </c>
      <c r="H75" t="str">
        <f>TRIM(MID(A75,1,B75))</f>
        <v>15.501</v>
      </c>
      <c r="I75" t="str">
        <f>TRIM(MID(A75,C75,D75-C75))</f>
        <v>15.502</v>
      </c>
      <c r="J75" t="str">
        <f>TRIM(MID(A75,E75,F75-E75))</f>
        <v>15.503</v>
      </c>
      <c r="K75" t="str">
        <f t="shared" si="3"/>
        <v>15</v>
      </c>
      <c r="L75" t="str">
        <f t="shared" si="4"/>
        <v>15</v>
      </c>
      <c r="M75" t="str">
        <f t="shared" si="5"/>
        <v>15</v>
      </c>
      <c r="N75" t="str">
        <f>IFERROR(MID(H75,FIND(".",H75)+1,99),"")</f>
        <v>501</v>
      </c>
      <c r="O75" t="str">
        <f>IFERROR(MID(I75,FIND(".",I75)+1,99),"")</f>
        <v>502</v>
      </c>
      <c r="P75" t="str">
        <f>IFERROR(MID(J75,FIND(".",J75)+1,99),"")</f>
        <v>503</v>
      </c>
      <c r="Q75" t="str">
        <f>TRIM(MID(A75,B75+1,C75-B75-1))</f>
        <v>SUBF/SUC</v>
      </c>
      <c r="R75" t="str">
        <f>TRIM(MID(A75,D75+1,E75-D75-1))</f>
        <v>MULF/SUC</v>
      </c>
      <c r="S75" t="str">
        <f>TRIM(MID(A75,F75+1,G75-F75))</f>
        <v>DIVF/SUC</v>
      </c>
    </row>
    <row r="76" spans="1:19" x14ac:dyDescent="0.25">
      <c r="A76" t="s">
        <v>74</v>
      </c>
      <c r="B76">
        <f>FIND(" ", A76)</f>
        <v>7</v>
      </c>
      <c r="C76">
        <f>FIND(" ", A76, B76+1)</f>
        <v>17</v>
      </c>
      <c r="D76">
        <f>FIND(" ", A76, C76+1)</f>
        <v>24</v>
      </c>
      <c r="E76">
        <f>FIND(" ", A76, D76+1)</f>
        <v>33</v>
      </c>
      <c r="F76">
        <f>FIND(" ", A76, E76+1)</f>
        <v>40</v>
      </c>
      <c r="G76">
        <f>LEN(A76)</f>
        <v>48</v>
      </c>
      <c r="H76" t="str">
        <f>TRIM(MID(A76,1,B76))</f>
        <v>15.51E</v>
      </c>
      <c r="I76" t="str">
        <f>TRIM(MID(A76,C76,D76-C76))</f>
        <v>15.520</v>
      </c>
      <c r="J76" t="str">
        <f>TRIM(MID(A76,E76,F76-E76))</f>
        <v>15.521</v>
      </c>
      <c r="K76" t="str">
        <f t="shared" si="3"/>
        <v>15</v>
      </c>
      <c r="L76" t="str">
        <f t="shared" si="4"/>
        <v>15</v>
      </c>
      <c r="M76" t="str">
        <f t="shared" si="5"/>
        <v>15</v>
      </c>
      <c r="N76" t="str">
        <f>IFERROR(MID(H76,FIND(".",H76)+1,99),"")</f>
        <v>51E</v>
      </c>
      <c r="O76" t="str">
        <f>IFERROR(MID(I76,FIND(".",I76)+1,99),"")</f>
        <v>520</v>
      </c>
      <c r="P76" t="str">
        <f>IFERROR(MID(J76,FIND(".",J76)+1,99),"")</f>
        <v>521</v>
      </c>
      <c r="Q76" t="str">
        <f>TRIM(MID(A76,B76+1,C76-B76-1))</f>
        <v>CVTDG/SUC</v>
      </c>
      <c r="R76" t="str">
        <f>TRIM(MID(A76,D76+1,E76-D76-1))</f>
        <v>ADDG/SUC</v>
      </c>
      <c r="S76" t="str">
        <f>TRIM(MID(A76,F76+1,G76-F76))</f>
        <v>SUBG/SUC</v>
      </c>
    </row>
    <row r="77" spans="1:19" x14ac:dyDescent="0.25">
      <c r="A77" t="s">
        <v>75</v>
      </c>
      <c r="B77">
        <f>FIND(" ", A77)</f>
        <v>7</v>
      </c>
      <c r="C77">
        <f>FIND(" ", A77, B77+1)</f>
        <v>16</v>
      </c>
      <c r="D77">
        <f>FIND(" ", A77, C77+1)</f>
        <v>23</v>
      </c>
      <c r="E77">
        <f>FIND(" ", A77, D77+1)</f>
        <v>32</v>
      </c>
      <c r="F77">
        <f>FIND(" ", A77, E77+1)</f>
        <v>39</v>
      </c>
      <c r="G77">
        <f>LEN(A77)</f>
        <v>48</v>
      </c>
      <c r="H77" t="str">
        <f>TRIM(MID(A77,1,B77))</f>
        <v>15.522</v>
      </c>
      <c r="I77" t="str">
        <f>TRIM(MID(A77,C77,D77-C77))</f>
        <v>15.523</v>
      </c>
      <c r="J77" t="str">
        <f>TRIM(MID(A77,E77,F77-E77))</f>
        <v>15.52C</v>
      </c>
      <c r="K77" t="str">
        <f t="shared" si="3"/>
        <v>15</v>
      </c>
      <c r="L77" t="str">
        <f t="shared" si="4"/>
        <v>15</v>
      </c>
      <c r="M77" t="str">
        <f t="shared" si="5"/>
        <v>15</v>
      </c>
      <c r="N77" t="str">
        <f>IFERROR(MID(H77,FIND(".",H77)+1,99),"")</f>
        <v>522</v>
      </c>
      <c r="O77" t="str">
        <f>IFERROR(MID(I77,FIND(".",I77)+1,99),"")</f>
        <v>523</v>
      </c>
      <c r="P77" t="str">
        <f>IFERROR(MID(J77,FIND(".",J77)+1,99),"")</f>
        <v>52C</v>
      </c>
      <c r="Q77" t="str">
        <f>TRIM(MID(A77,B77+1,C77-B77-1))</f>
        <v>MULG/SUC</v>
      </c>
      <c r="R77" t="str">
        <f>TRIM(MID(A77,D77+1,E77-D77-1))</f>
        <v>DIVG/SUC</v>
      </c>
      <c r="S77" t="str">
        <f>TRIM(MID(A77,F77+1,G77-F77))</f>
        <v>CVTGF/SUC</v>
      </c>
    </row>
    <row r="78" spans="1:19" x14ac:dyDescent="0.25">
      <c r="A78" t="s">
        <v>76</v>
      </c>
      <c r="B78">
        <f>FIND(" ", A78)</f>
        <v>7</v>
      </c>
      <c r="C78">
        <f>FIND(" ", A78, B78+1)</f>
        <v>17</v>
      </c>
      <c r="D78">
        <f>FIND(" ", A78, C78+1)</f>
        <v>24</v>
      </c>
      <c r="E78">
        <f>FIND(" ", A78, D78+1)</f>
        <v>34</v>
      </c>
      <c r="F78">
        <f>FIND(" ", A78, E78+1)</f>
        <v>41</v>
      </c>
      <c r="G78">
        <f>LEN(A78)</f>
        <v>48</v>
      </c>
      <c r="H78" t="str">
        <f>TRIM(MID(A78,1,B78))</f>
        <v>15.52D</v>
      </c>
      <c r="I78" t="str">
        <f>TRIM(MID(A78,C78,D78-C78))</f>
        <v>15.52F</v>
      </c>
      <c r="J78" t="str">
        <f>TRIM(MID(A78,E78,F78-E78))</f>
        <v>15.580</v>
      </c>
      <c r="K78" t="str">
        <f t="shared" si="3"/>
        <v>15</v>
      </c>
      <c r="L78" t="str">
        <f t="shared" si="4"/>
        <v>15</v>
      </c>
      <c r="M78" t="str">
        <f t="shared" si="5"/>
        <v>15</v>
      </c>
      <c r="N78" t="str">
        <f>IFERROR(MID(H78,FIND(".",H78)+1,99),"")</f>
        <v>52D</v>
      </c>
      <c r="O78" t="str">
        <f>IFERROR(MID(I78,FIND(".",I78)+1,99),"")</f>
        <v>52F</v>
      </c>
      <c r="P78" t="str">
        <f>IFERROR(MID(J78,FIND(".",J78)+1,99),"")</f>
        <v>580</v>
      </c>
      <c r="Q78" t="str">
        <f>TRIM(MID(A78,B78+1,C78-B78-1))</f>
        <v>CVTGD/SUC</v>
      </c>
      <c r="R78" t="str">
        <f>TRIM(MID(A78,D78+1,E78-D78-1))</f>
        <v>CVTGQ/SVC</v>
      </c>
      <c r="S78" t="str">
        <f>TRIM(MID(A78,F78+1,G78-F78))</f>
        <v>ADDF/SU</v>
      </c>
    </row>
    <row r="79" spans="1:19" x14ac:dyDescent="0.25">
      <c r="A79" t="s">
        <v>77</v>
      </c>
      <c r="B79">
        <f>FIND(" ", A79)</f>
        <v>7</v>
      </c>
      <c r="C79">
        <f>FIND(" ", A79, B79+1)</f>
        <v>15</v>
      </c>
      <c r="D79">
        <f>FIND(" ", A79, C79+1)</f>
        <v>22</v>
      </c>
      <c r="E79">
        <f>FIND(" ", A79, D79+1)</f>
        <v>30</v>
      </c>
      <c r="F79">
        <f>FIND(" ", A79, E79+1)</f>
        <v>37</v>
      </c>
      <c r="G79">
        <f>LEN(A79)</f>
        <v>44</v>
      </c>
      <c r="H79" t="str">
        <f>TRIM(MID(A79,1,B79))</f>
        <v>15.581</v>
      </c>
      <c r="I79" t="str">
        <f>TRIM(MID(A79,C79,D79-C79))</f>
        <v>15.582</v>
      </c>
      <c r="J79" t="str">
        <f>TRIM(MID(A79,E79,F79-E79))</f>
        <v>15.583</v>
      </c>
      <c r="K79" t="str">
        <f t="shared" si="3"/>
        <v>15</v>
      </c>
      <c r="L79" t="str">
        <f t="shared" si="4"/>
        <v>15</v>
      </c>
      <c r="M79" t="str">
        <f t="shared" si="5"/>
        <v>15</v>
      </c>
      <c r="N79" t="str">
        <f>IFERROR(MID(H79,FIND(".",H79)+1,99),"")</f>
        <v>581</v>
      </c>
      <c r="O79" t="str">
        <f>IFERROR(MID(I79,FIND(".",I79)+1,99),"")</f>
        <v>582</v>
      </c>
      <c r="P79" t="str">
        <f>IFERROR(MID(J79,FIND(".",J79)+1,99),"")</f>
        <v>583</v>
      </c>
      <c r="Q79" t="str">
        <f>TRIM(MID(A79,B79+1,C79-B79-1))</f>
        <v>SUBF/SU</v>
      </c>
      <c r="R79" t="str">
        <f>TRIM(MID(A79,D79+1,E79-D79-1))</f>
        <v>MULF/SU</v>
      </c>
      <c r="S79" t="str">
        <f>TRIM(MID(A79,F79+1,G79-F79))</f>
        <v>DIVF/SU</v>
      </c>
    </row>
    <row r="80" spans="1:19" x14ac:dyDescent="0.25">
      <c r="A80" t="s">
        <v>78</v>
      </c>
      <c r="B80">
        <f>FIND(" ", A80)</f>
        <v>7</v>
      </c>
      <c r="C80">
        <f>FIND(" ", A80, B80+1)</f>
        <v>16</v>
      </c>
      <c r="D80">
        <f>FIND(" ", A80, C80+1)</f>
        <v>23</v>
      </c>
      <c r="E80">
        <f>FIND(" ", A80, D80+1)</f>
        <v>31</v>
      </c>
      <c r="F80">
        <f>FIND(" ", A80, E80+1)</f>
        <v>38</v>
      </c>
      <c r="G80">
        <f>LEN(A80)</f>
        <v>45</v>
      </c>
      <c r="H80" t="str">
        <f>TRIM(MID(A80,1,B80))</f>
        <v>15.59E</v>
      </c>
      <c r="I80" t="str">
        <f>TRIM(MID(A80,C80,D80-C80))</f>
        <v>15.5A0</v>
      </c>
      <c r="J80" t="str">
        <f>TRIM(MID(A80,E80,F80-E80))</f>
        <v>15.5A1</v>
      </c>
      <c r="K80" t="str">
        <f t="shared" si="3"/>
        <v>15</v>
      </c>
      <c r="L80" t="str">
        <f t="shared" si="4"/>
        <v>15</v>
      </c>
      <c r="M80" t="str">
        <f t="shared" si="5"/>
        <v>15</v>
      </c>
      <c r="N80" t="str">
        <f>IFERROR(MID(H80,FIND(".",H80)+1,99),"")</f>
        <v>59E</v>
      </c>
      <c r="O80" t="str">
        <f>IFERROR(MID(I80,FIND(".",I80)+1,99),"")</f>
        <v>5A0</v>
      </c>
      <c r="P80" t="str">
        <f>IFERROR(MID(J80,FIND(".",J80)+1,99),"")</f>
        <v>5A1</v>
      </c>
      <c r="Q80" t="str">
        <f>TRIM(MID(A80,B80+1,C80-B80-1))</f>
        <v>CVTDG/SU</v>
      </c>
      <c r="R80" t="str">
        <f>TRIM(MID(A80,D80+1,E80-D80-1))</f>
        <v>ADDG/SU</v>
      </c>
      <c r="S80" t="str">
        <f>TRIM(MID(A80,F80+1,G80-F80))</f>
        <v>SUBG/SU</v>
      </c>
    </row>
    <row r="81" spans="1:19" x14ac:dyDescent="0.25">
      <c r="A81" t="s">
        <v>79</v>
      </c>
      <c r="B81">
        <f>FIND(" ", A81)</f>
        <v>7</v>
      </c>
      <c r="C81">
        <f>FIND(" ", A81, B81+1)</f>
        <v>15</v>
      </c>
      <c r="D81">
        <f>FIND(" ", A81, C81+1)</f>
        <v>22</v>
      </c>
      <c r="E81">
        <f>FIND(" ", A81, D81+1)</f>
        <v>30</v>
      </c>
      <c r="F81">
        <f>FIND(" ", A81, E81+1)</f>
        <v>37</v>
      </c>
      <c r="G81">
        <f>LEN(A81)</f>
        <v>45</v>
      </c>
      <c r="H81" t="str">
        <f>TRIM(MID(A81,1,B81))</f>
        <v>15.5A2</v>
      </c>
      <c r="I81" t="str">
        <f>TRIM(MID(A81,C81,D81-C81))</f>
        <v>15.5A3</v>
      </c>
      <c r="J81" t="str">
        <f>TRIM(MID(A81,E81,F81-E81))</f>
        <v>15.5AC</v>
      </c>
      <c r="K81" t="str">
        <f t="shared" si="3"/>
        <v>15</v>
      </c>
      <c r="L81" t="str">
        <f t="shared" si="4"/>
        <v>15</v>
      </c>
      <c r="M81" t="str">
        <f t="shared" si="5"/>
        <v>15</v>
      </c>
      <c r="N81" t="str">
        <f>IFERROR(MID(H81,FIND(".",H81)+1,99),"")</f>
        <v>5A2</v>
      </c>
      <c r="O81" t="str">
        <f>IFERROR(MID(I81,FIND(".",I81)+1,99),"")</f>
        <v>5A3</v>
      </c>
      <c r="P81" t="str">
        <f>IFERROR(MID(J81,FIND(".",J81)+1,99),"")</f>
        <v>5AC</v>
      </c>
      <c r="Q81" t="str">
        <f>TRIM(MID(A81,B81+1,C81-B81-1))</f>
        <v>MULG/SU</v>
      </c>
      <c r="R81" t="str">
        <f>TRIM(MID(A81,D81+1,E81-D81-1))</f>
        <v>DIVG/SU</v>
      </c>
      <c r="S81" t="str">
        <f>TRIM(MID(A81,F81+1,G81-F81))</f>
        <v>CVTGF/SU</v>
      </c>
    </row>
    <row r="82" spans="1:19" x14ac:dyDescent="0.25">
      <c r="A82" t="s">
        <v>80</v>
      </c>
      <c r="B82">
        <f>FIND(" ", A82)</f>
        <v>7</v>
      </c>
      <c r="C82">
        <f>FIND(" ", A82, B82+1)</f>
        <v>16</v>
      </c>
      <c r="D82">
        <f>FIND(" ", A82, C82+1)</f>
        <v>23</v>
      </c>
      <c r="E82">
        <f>FIND(" ", A82, D82+1)</f>
        <v>32</v>
      </c>
      <c r="F82">
        <f>FIND(" ", A82, E82+1)</f>
        <v>39</v>
      </c>
      <c r="G82">
        <f>LEN(A82)</f>
        <v>45</v>
      </c>
      <c r="H82" t="str">
        <f>TRIM(MID(A82,1,B82))</f>
        <v>15.5AD</v>
      </c>
      <c r="I82" t="str">
        <f>TRIM(MID(A82,C82,D82-C82))</f>
        <v>15.5AF</v>
      </c>
      <c r="J82" t="str">
        <f>TRIM(MID(A82,E82,F82-E82))</f>
        <v>16.000</v>
      </c>
      <c r="K82" t="str">
        <f t="shared" si="3"/>
        <v>15</v>
      </c>
      <c r="L82" t="str">
        <f t="shared" si="4"/>
        <v>15</v>
      </c>
      <c r="M82" t="str">
        <f t="shared" si="5"/>
        <v>16</v>
      </c>
      <c r="N82" t="str">
        <f>IFERROR(MID(H82,FIND(".",H82)+1,99),"")</f>
        <v>5AD</v>
      </c>
      <c r="O82" t="str">
        <f>IFERROR(MID(I82,FIND(".",I82)+1,99),"")</f>
        <v>5AF</v>
      </c>
      <c r="P82" t="str">
        <f>IFERROR(MID(J82,FIND(".",J82)+1,99),"")</f>
        <v>000</v>
      </c>
      <c r="Q82" t="str">
        <f>TRIM(MID(A82,B82+1,C82-B82-1))</f>
        <v>CVTGD/SU</v>
      </c>
      <c r="R82" t="str">
        <f>TRIM(MID(A82,D82+1,E82-D82-1))</f>
        <v>CVTGQ/SV</v>
      </c>
      <c r="S82" t="str">
        <f>TRIM(MID(A82,F82+1,G82-F82))</f>
        <v>ADDS/C</v>
      </c>
    </row>
    <row r="83" spans="1:19" x14ac:dyDescent="0.25">
      <c r="A83" t="s">
        <v>81</v>
      </c>
      <c r="B83">
        <f>FIND(" ", A83)</f>
        <v>7</v>
      </c>
      <c r="C83">
        <f>FIND(" ", A83, B83+1)</f>
        <v>14</v>
      </c>
      <c r="D83">
        <f>FIND(" ", A83, C83+1)</f>
        <v>21</v>
      </c>
      <c r="E83">
        <f>FIND(" ", A83, D83+1)</f>
        <v>28</v>
      </c>
      <c r="F83">
        <f>FIND(" ", A83, E83+1)</f>
        <v>35</v>
      </c>
      <c r="G83">
        <f>LEN(A83)</f>
        <v>41</v>
      </c>
      <c r="H83" t="str">
        <f>TRIM(MID(A83,1,B83))</f>
        <v>16.001</v>
      </c>
      <c r="I83" t="str">
        <f>TRIM(MID(A83,C83,D83-C83))</f>
        <v>16.002</v>
      </c>
      <c r="J83" t="str">
        <f>TRIM(MID(A83,E83,F83-E83))</f>
        <v>16.003</v>
      </c>
      <c r="K83" t="str">
        <f t="shared" si="3"/>
        <v>16</v>
      </c>
      <c r="L83" t="str">
        <f t="shared" si="4"/>
        <v>16</v>
      </c>
      <c r="M83" t="str">
        <f t="shared" si="5"/>
        <v>16</v>
      </c>
      <c r="N83" t="str">
        <f>IFERROR(MID(H83,FIND(".",H83)+1,99),"")</f>
        <v>001</v>
      </c>
      <c r="O83" t="str">
        <f>IFERROR(MID(I83,FIND(".",I83)+1,99),"")</f>
        <v>002</v>
      </c>
      <c r="P83" t="str">
        <f>IFERROR(MID(J83,FIND(".",J83)+1,99),"")</f>
        <v>003</v>
      </c>
      <c r="Q83" t="str">
        <f>TRIM(MID(A83,B83+1,C83-B83-1))</f>
        <v>SUBS/C</v>
      </c>
      <c r="R83" t="str">
        <f>TRIM(MID(A83,D83+1,E83-D83-1))</f>
        <v>MULS/C</v>
      </c>
      <c r="S83" t="str">
        <f>TRIM(MID(A83,F83+1,G83-F83))</f>
        <v>DIVS/C</v>
      </c>
    </row>
    <row r="84" spans="1:19" x14ac:dyDescent="0.25">
      <c r="A84" t="s">
        <v>82</v>
      </c>
      <c r="B84">
        <f>FIND(" ", A84)</f>
        <v>7</v>
      </c>
      <c r="C84">
        <f>FIND(" ", A84, B84+1)</f>
        <v>14</v>
      </c>
      <c r="D84">
        <f>FIND(" ", A84, C84+1)</f>
        <v>21</v>
      </c>
      <c r="E84">
        <f>FIND(" ", A84, D84+1)</f>
        <v>28</v>
      </c>
      <c r="F84">
        <f>FIND(" ", A84, E84+1)</f>
        <v>35</v>
      </c>
      <c r="G84">
        <f>LEN(A84)</f>
        <v>41</v>
      </c>
      <c r="H84" t="str">
        <f>TRIM(MID(A84,1,B84))</f>
        <v>16.020</v>
      </c>
      <c r="I84" t="str">
        <f>TRIM(MID(A84,C84,D84-C84))</f>
        <v>16.021</v>
      </c>
      <c r="J84" t="str">
        <f>TRIM(MID(A84,E84,F84-E84))</f>
        <v>16.022</v>
      </c>
      <c r="K84" t="str">
        <f t="shared" si="3"/>
        <v>16</v>
      </c>
      <c r="L84" t="str">
        <f t="shared" si="4"/>
        <v>16</v>
      </c>
      <c r="M84" t="str">
        <f t="shared" si="5"/>
        <v>16</v>
      </c>
      <c r="N84" t="str">
        <f>IFERROR(MID(H84,FIND(".",H84)+1,99),"")</f>
        <v>020</v>
      </c>
      <c r="O84" t="str">
        <f>IFERROR(MID(I84,FIND(".",I84)+1,99),"")</f>
        <v>021</v>
      </c>
      <c r="P84" t="str">
        <f>IFERROR(MID(J84,FIND(".",J84)+1,99),"")</f>
        <v>022</v>
      </c>
      <c r="Q84" t="str">
        <f>TRIM(MID(A84,B84+1,C84-B84-1))</f>
        <v>ADDT/C</v>
      </c>
      <c r="R84" t="str">
        <f>TRIM(MID(A84,D84+1,E84-D84-1))</f>
        <v>SUBT/C</v>
      </c>
      <c r="S84" t="str">
        <f>TRIM(MID(A84,F84+1,G84-F84))</f>
        <v>MULT/C</v>
      </c>
    </row>
    <row r="85" spans="1:19" x14ac:dyDescent="0.25">
      <c r="A85" t="s">
        <v>83</v>
      </c>
      <c r="B85">
        <f>FIND(" ", A85)</f>
        <v>7</v>
      </c>
      <c r="C85">
        <f>FIND(" ", A85, B85+1)</f>
        <v>14</v>
      </c>
      <c r="D85">
        <f>FIND(" ", A85, C85+1)</f>
        <v>21</v>
      </c>
      <c r="E85">
        <f>FIND(" ", A85, D85+1)</f>
        <v>29</v>
      </c>
      <c r="F85">
        <f>FIND(" ", A85, E85+1)</f>
        <v>36</v>
      </c>
      <c r="G85">
        <f>LEN(A85)</f>
        <v>43</v>
      </c>
      <c r="H85" t="str">
        <f>TRIM(MID(A85,1,B85))</f>
        <v>16.023</v>
      </c>
      <c r="I85" t="str">
        <f>TRIM(MID(A85,C85,D85-C85))</f>
        <v>16.02C</v>
      </c>
      <c r="J85" t="str">
        <f>TRIM(MID(A85,E85,F85-E85))</f>
        <v>16.02F</v>
      </c>
      <c r="K85" t="str">
        <f t="shared" si="3"/>
        <v>16</v>
      </c>
      <c r="L85" t="str">
        <f t="shared" si="4"/>
        <v>16</v>
      </c>
      <c r="M85" t="str">
        <f t="shared" si="5"/>
        <v>16</v>
      </c>
      <c r="N85" t="str">
        <f>IFERROR(MID(H85,FIND(".",H85)+1,99),"")</f>
        <v>023</v>
      </c>
      <c r="O85" t="str">
        <f>IFERROR(MID(I85,FIND(".",I85)+1,99),"")</f>
        <v>02C</v>
      </c>
      <c r="P85" t="str">
        <f>IFERROR(MID(J85,FIND(".",J85)+1,99),"")</f>
        <v>02F</v>
      </c>
      <c r="Q85" t="str">
        <f>TRIM(MID(A85,B85+1,C85-B85-1))</f>
        <v>DIVT/C</v>
      </c>
      <c r="R85" t="str">
        <f>TRIM(MID(A85,D85+1,E85-D85-1))</f>
        <v>CVTTS/C</v>
      </c>
      <c r="S85" t="str">
        <f>TRIM(MID(A85,F85+1,G85-F85))</f>
        <v>CVTTQ/C</v>
      </c>
    </row>
    <row r="86" spans="1:19" x14ac:dyDescent="0.25">
      <c r="A86" t="s">
        <v>84</v>
      </c>
      <c r="B86">
        <f>FIND(" ", A86)</f>
        <v>7</v>
      </c>
      <c r="C86">
        <f>FIND(" ", A86, B86+1)</f>
        <v>15</v>
      </c>
      <c r="D86">
        <f>FIND(" ", A86, C86+1)</f>
        <v>22</v>
      </c>
      <c r="E86">
        <f>FIND(" ", A86, D86+1)</f>
        <v>30</v>
      </c>
      <c r="F86">
        <f>FIND(" ", A86, E86+1)</f>
        <v>37</v>
      </c>
      <c r="G86">
        <f>LEN(A86)</f>
        <v>43</v>
      </c>
      <c r="H86" t="str">
        <f>TRIM(MID(A86,1,B86))</f>
        <v>16.03C</v>
      </c>
      <c r="I86" t="str">
        <f>TRIM(MID(A86,C86,D86-C86))</f>
        <v>16.03E</v>
      </c>
      <c r="J86" t="str">
        <f>TRIM(MID(A86,E86,F86-E86))</f>
        <v>16.040</v>
      </c>
      <c r="K86" t="str">
        <f t="shared" si="3"/>
        <v>16</v>
      </c>
      <c r="L86" t="str">
        <f t="shared" si="4"/>
        <v>16</v>
      </c>
      <c r="M86" t="str">
        <f t="shared" si="5"/>
        <v>16</v>
      </c>
      <c r="N86" t="str">
        <f>IFERROR(MID(H86,FIND(".",H86)+1,99),"")</f>
        <v>03C</v>
      </c>
      <c r="O86" t="str">
        <f>IFERROR(MID(I86,FIND(".",I86)+1,99),"")</f>
        <v>03E</v>
      </c>
      <c r="P86" t="str">
        <f>IFERROR(MID(J86,FIND(".",J86)+1,99),"")</f>
        <v>040</v>
      </c>
      <c r="Q86" t="str">
        <f>TRIM(MID(A86,B86+1,C86-B86-1))</f>
        <v>CVTQS/C</v>
      </c>
      <c r="R86" t="str">
        <f>TRIM(MID(A86,D86+1,E86-D86-1))</f>
        <v>CVTQT/C</v>
      </c>
      <c r="S86" t="str">
        <f>TRIM(MID(A86,F86+1,G86-F86))</f>
        <v>ADDS/M</v>
      </c>
    </row>
    <row r="87" spans="1:19" x14ac:dyDescent="0.25">
      <c r="A87" t="s">
        <v>85</v>
      </c>
      <c r="B87">
        <f>FIND(" ", A87)</f>
        <v>7</v>
      </c>
      <c r="C87">
        <f>FIND(" ", A87, B87+1)</f>
        <v>14</v>
      </c>
      <c r="D87">
        <f>FIND(" ", A87, C87+1)</f>
        <v>21</v>
      </c>
      <c r="E87">
        <f>FIND(" ", A87, D87+1)</f>
        <v>28</v>
      </c>
      <c r="F87">
        <f>FIND(" ", A87, E87+1)</f>
        <v>35</v>
      </c>
      <c r="G87">
        <f>LEN(A87)</f>
        <v>41</v>
      </c>
      <c r="H87" t="str">
        <f>TRIM(MID(A87,1,B87))</f>
        <v>16.041</v>
      </c>
      <c r="I87" t="str">
        <f>TRIM(MID(A87,C87,D87-C87))</f>
        <v>16.042</v>
      </c>
      <c r="J87" t="str">
        <f>TRIM(MID(A87,E87,F87-E87))</f>
        <v>16.043</v>
      </c>
      <c r="K87" t="str">
        <f t="shared" si="3"/>
        <v>16</v>
      </c>
      <c r="L87" t="str">
        <f t="shared" si="4"/>
        <v>16</v>
      </c>
      <c r="M87" t="str">
        <f t="shared" si="5"/>
        <v>16</v>
      </c>
      <c r="N87" t="str">
        <f>IFERROR(MID(H87,FIND(".",H87)+1,99),"")</f>
        <v>041</v>
      </c>
      <c r="O87" t="str">
        <f>IFERROR(MID(I87,FIND(".",I87)+1,99),"")</f>
        <v>042</v>
      </c>
      <c r="P87" t="str">
        <f>IFERROR(MID(J87,FIND(".",J87)+1,99),"")</f>
        <v>043</v>
      </c>
      <c r="Q87" t="str">
        <f>TRIM(MID(A87,B87+1,C87-B87-1))</f>
        <v>SUBS/M</v>
      </c>
      <c r="R87" t="str">
        <f>TRIM(MID(A87,D87+1,E87-D87-1))</f>
        <v>MULS/M</v>
      </c>
      <c r="S87" t="str">
        <f>TRIM(MID(A87,F87+1,G87-F87))</f>
        <v>DIVS/M</v>
      </c>
    </row>
    <row r="88" spans="1:19" x14ac:dyDescent="0.25">
      <c r="A88" t="s">
        <v>86</v>
      </c>
      <c r="B88">
        <f>FIND(" ", A88)</f>
        <v>7</v>
      </c>
      <c r="C88">
        <f>FIND(" ", A88, B88+1)</f>
        <v>14</v>
      </c>
      <c r="D88">
        <f>FIND(" ", A88, C88+1)</f>
        <v>21</v>
      </c>
      <c r="E88">
        <f>FIND(" ", A88, D88+1)</f>
        <v>28</v>
      </c>
      <c r="F88">
        <f>FIND(" ", A88, E88+1)</f>
        <v>35</v>
      </c>
      <c r="G88">
        <f>LEN(A88)</f>
        <v>41</v>
      </c>
      <c r="H88" t="str">
        <f>TRIM(MID(A88,1,B88))</f>
        <v>16.060</v>
      </c>
      <c r="I88" t="str">
        <f>TRIM(MID(A88,C88,D88-C88))</f>
        <v>16.061</v>
      </c>
      <c r="J88" t="str">
        <f>TRIM(MID(A88,E88,F88-E88))</f>
        <v>16.062</v>
      </c>
      <c r="K88" t="str">
        <f t="shared" si="3"/>
        <v>16</v>
      </c>
      <c r="L88" t="str">
        <f t="shared" si="4"/>
        <v>16</v>
      </c>
      <c r="M88" t="str">
        <f t="shared" si="5"/>
        <v>16</v>
      </c>
      <c r="N88" t="str">
        <f>IFERROR(MID(H88,FIND(".",H88)+1,99),"")</f>
        <v>060</v>
      </c>
      <c r="O88" t="str">
        <f>IFERROR(MID(I88,FIND(".",I88)+1,99),"")</f>
        <v>061</v>
      </c>
      <c r="P88" t="str">
        <f>IFERROR(MID(J88,FIND(".",J88)+1,99),"")</f>
        <v>062</v>
      </c>
      <c r="Q88" t="str">
        <f>TRIM(MID(A88,B88+1,C88-B88-1))</f>
        <v>ADDT/M</v>
      </c>
      <c r="R88" t="str">
        <f>TRIM(MID(A88,D88+1,E88-D88-1))</f>
        <v>SUBT/M</v>
      </c>
      <c r="S88" t="str">
        <f>TRIM(MID(A88,F88+1,G88-F88))</f>
        <v>MULT/M</v>
      </c>
    </row>
    <row r="89" spans="1:19" x14ac:dyDescent="0.25">
      <c r="A89" t="s">
        <v>87</v>
      </c>
      <c r="B89">
        <f>FIND(" ", A89)</f>
        <v>7</v>
      </c>
      <c r="C89">
        <f>FIND(" ", A89, B89+1)</f>
        <v>14</v>
      </c>
      <c r="D89">
        <f>FIND(" ", A89, C89+1)</f>
        <v>21</v>
      </c>
      <c r="E89">
        <f>FIND(" ", A89, D89+1)</f>
        <v>29</v>
      </c>
      <c r="F89">
        <f>FIND(" ", A89, E89+1)</f>
        <v>36</v>
      </c>
      <c r="G89">
        <f>LEN(A89)</f>
        <v>43</v>
      </c>
      <c r="H89" t="str">
        <f>TRIM(MID(A89,1,B89))</f>
        <v>16.063</v>
      </c>
      <c r="I89" t="str">
        <f>TRIM(MID(A89,C89,D89-C89))</f>
        <v>16.06C</v>
      </c>
      <c r="J89" t="str">
        <f>TRIM(MID(A89,E89,F89-E89))</f>
        <v>16.06F</v>
      </c>
      <c r="K89" t="str">
        <f t="shared" si="3"/>
        <v>16</v>
      </c>
      <c r="L89" t="str">
        <f t="shared" si="4"/>
        <v>16</v>
      </c>
      <c r="M89" t="str">
        <f t="shared" si="5"/>
        <v>16</v>
      </c>
      <c r="N89" t="str">
        <f>IFERROR(MID(H89,FIND(".",H89)+1,99),"")</f>
        <v>063</v>
      </c>
      <c r="O89" t="str">
        <f>IFERROR(MID(I89,FIND(".",I89)+1,99),"")</f>
        <v>06C</v>
      </c>
      <c r="P89" t="str">
        <f>IFERROR(MID(J89,FIND(".",J89)+1,99),"")</f>
        <v>06F</v>
      </c>
      <c r="Q89" t="str">
        <f>TRIM(MID(A89,B89+1,C89-B89-1))</f>
        <v>DIVT/M</v>
      </c>
      <c r="R89" t="str">
        <f>TRIM(MID(A89,D89+1,E89-D89-1))</f>
        <v>CVTTS/M</v>
      </c>
      <c r="S89" t="str">
        <f>TRIM(MID(A89,F89+1,G89-F89))</f>
        <v>CVTTQ/M</v>
      </c>
    </row>
    <row r="90" spans="1:19" x14ac:dyDescent="0.25">
      <c r="A90" t="s">
        <v>88</v>
      </c>
      <c r="B90">
        <f>FIND(" ", A90)</f>
        <v>7</v>
      </c>
      <c r="C90">
        <f>FIND(" ", A90, B90+1)</f>
        <v>15</v>
      </c>
      <c r="D90">
        <f>FIND(" ", A90, C90+1)</f>
        <v>22</v>
      </c>
      <c r="E90">
        <f>FIND(" ", A90, D90+1)</f>
        <v>30</v>
      </c>
      <c r="F90">
        <f>FIND(" ", A90, E90+1)</f>
        <v>37</v>
      </c>
      <c r="G90">
        <f>LEN(A90)</f>
        <v>41</v>
      </c>
      <c r="H90" t="str">
        <f>TRIM(MID(A90,1,B90))</f>
        <v>16.07C</v>
      </c>
      <c r="I90" t="str">
        <f>TRIM(MID(A90,C90,D90-C90))</f>
        <v>16.07E</v>
      </c>
      <c r="J90" t="str">
        <f>TRIM(MID(A90,E90,F90-E90))</f>
        <v>16.080</v>
      </c>
      <c r="K90" t="str">
        <f t="shared" si="3"/>
        <v>16</v>
      </c>
      <c r="L90" t="str">
        <f t="shared" si="4"/>
        <v>16</v>
      </c>
      <c r="M90" t="str">
        <f t="shared" si="5"/>
        <v>16</v>
      </c>
      <c r="N90" t="str">
        <f>IFERROR(MID(H90,FIND(".",H90)+1,99),"")</f>
        <v>07C</v>
      </c>
      <c r="O90" t="str">
        <f>IFERROR(MID(I90,FIND(".",I90)+1,99),"")</f>
        <v>07E</v>
      </c>
      <c r="P90" t="str">
        <f>IFERROR(MID(J90,FIND(".",J90)+1,99),"")</f>
        <v>080</v>
      </c>
      <c r="Q90" t="str">
        <f>TRIM(MID(A90,B90+1,C90-B90-1))</f>
        <v>CVTQS/M</v>
      </c>
      <c r="R90" t="str">
        <f>TRIM(MID(A90,D90+1,E90-D90-1))</f>
        <v>CVTQT/M</v>
      </c>
      <c r="S90" t="str">
        <f>TRIM(MID(A90,F90+1,G90-F90))</f>
        <v>ADDS</v>
      </c>
    </row>
    <row r="91" spans="1:19" x14ac:dyDescent="0.25">
      <c r="A91" t="s">
        <v>89</v>
      </c>
      <c r="B91">
        <f>FIND(" ", A91)</f>
        <v>7</v>
      </c>
      <c r="C91">
        <f>FIND(" ", A91, B91+1)</f>
        <v>12</v>
      </c>
      <c r="D91">
        <f>FIND(" ", A91, C91+1)</f>
        <v>19</v>
      </c>
      <c r="E91">
        <f>FIND(" ", A91, D91+1)</f>
        <v>24</v>
      </c>
      <c r="F91">
        <f>FIND(" ", A91, E91+1)</f>
        <v>31</v>
      </c>
      <c r="G91">
        <f>LEN(A91)</f>
        <v>35</v>
      </c>
      <c r="H91" t="str">
        <f>TRIM(MID(A91,1,B91))</f>
        <v>16.081</v>
      </c>
      <c r="I91" t="str">
        <f>TRIM(MID(A91,C91,D91-C91))</f>
        <v>16.082</v>
      </c>
      <c r="J91" t="str">
        <f>TRIM(MID(A91,E91,F91-E91))</f>
        <v>16.083</v>
      </c>
      <c r="K91" t="str">
        <f t="shared" si="3"/>
        <v>16</v>
      </c>
      <c r="L91" t="str">
        <f t="shared" si="4"/>
        <v>16</v>
      </c>
      <c r="M91" t="str">
        <f t="shared" si="5"/>
        <v>16</v>
      </c>
      <c r="N91" t="str">
        <f>IFERROR(MID(H91,FIND(".",H91)+1,99),"")</f>
        <v>081</v>
      </c>
      <c r="O91" t="str">
        <f>IFERROR(MID(I91,FIND(".",I91)+1,99),"")</f>
        <v>082</v>
      </c>
      <c r="P91" t="str">
        <f>IFERROR(MID(J91,FIND(".",J91)+1,99),"")</f>
        <v>083</v>
      </c>
      <c r="Q91" t="str">
        <f>TRIM(MID(A91,B91+1,C91-B91-1))</f>
        <v>SUBS</v>
      </c>
      <c r="R91" t="str">
        <f>TRIM(MID(A91,D91+1,E91-D91-1))</f>
        <v>MULS</v>
      </c>
      <c r="S91" t="str">
        <f>TRIM(MID(A91,F91+1,G91-F91))</f>
        <v>DIVS</v>
      </c>
    </row>
    <row r="92" spans="1:19" x14ac:dyDescent="0.25">
      <c r="A92" t="s">
        <v>90</v>
      </c>
      <c r="B92">
        <f>FIND(" ", A92)</f>
        <v>7</v>
      </c>
      <c r="C92">
        <f>FIND(" ", A92, B92+1)</f>
        <v>12</v>
      </c>
      <c r="D92">
        <f>FIND(" ", A92, C92+1)</f>
        <v>19</v>
      </c>
      <c r="E92">
        <f>FIND(" ", A92, D92+1)</f>
        <v>24</v>
      </c>
      <c r="F92">
        <f>FIND(" ", A92, E92+1)</f>
        <v>31</v>
      </c>
      <c r="G92">
        <f>LEN(A92)</f>
        <v>35</v>
      </c>
      <c r="H92" t="str">
        <f>TRIM(MID(A92,1,B92))</f>
        <v>16.0A0</v>
      </c>
      <c r="I92" t="str">
        <f>TRIM(MID(A92,C92,D92-C92))</f>
        <v>16.0A1</v>
      </c>
      <c r="J92" t="str">
        <f>TRIM(MID(A92,E92,F92-E92))</f>
        <v>16.0A2</v>
      </c>
      <c r="K92" t="str">
        <f t="shared" si="3"/>
        <v>16</v>
      </c>
      <c r="L92" t="str">
        <f t="shared" si="4"/>
        <v>16</v>
      </c>
      <c r="M92" t="str">
        <f t="shared" si="5"/>
        <v>16</v>
      </c>
      <c r="N92" t="str">
        <f>IFERROR(MID(H92,FIND(".",H92)+1,99),"")</f>
        <v>0A0</v>
      </c>
      <c r="O92" t="str">
        <f>IFERROR(MID(I92,FIND(".",I92)+1,99),"")</f>
        <v>0A1</v>
      </c>
      <c r="P92" t="str">
        <f>IFERROR(MID(J92,FIND(".",J92)+1,99),"")</f>
        <v>0A2</v>
      </c>
      <c r="Q92" t="str">
        <f>TRIM(MID(A92,B92+1,C92-B92-1))</f>
        <v>ADDT</v>
      </c>
      <c r="R92" t="str">
        <f>TRIM(MID(A92,D92+1,E92-D92-1))</f>
        <v>SUBT</v>
      </c>
      <c r="S92" t="str">
        <f>TRIM(MID(A92,F92+1,G92-F92))</f>
        <v>MULT</v>
      </c>
    </row>
    <row r="93" spans="1:19" x14ac:dyDescent="0.25">
      <c r="A93" t="s">
        <v>91</v>
      </c>
      <c r="B93">
        <f>FIND(" ", A93)</f>
        <v>7</v>
      </c>
      <c r="C93">
        <f>FIND(" ", A93, B93+1)</f>
        <v>12</v>
      </c>
      <c r="D93">
        <f>FIND(" ", A93, C93+1)</f>
        <v>19</v>
      </c>
      <c r="E93">
        <f>FIND(" ", A93, D93+1)</f>
        <v>26</v>
      </c>
      <c r="F93">
        <f>FIND(" ", A93, E93+1)</f>
        <v>33</v>
      </c>
      <c r="G93">
        <f>LEN(A93)</f>
        <v>39</v>
      </c>
      <c r="H93" t="str">
        <f>TRIM(MID(A93,1,B93))</f>
        <v>16.0A3</v>
      </c>
      <c r="I93" t="str">
        <f>TRIM(MID(A93,C93,D93-C93))</f>
        <v>16.0A4</v>
      </c>
      <c r="J93" t="str">
        <f>TRIM(MID(A93,E93,F93-E93))</f>
        <v>16.0A5</v>
      </c>
      <c r="K93" t="str">
        <f t="shared" si="3"/>
        <v>16</v>
      </c>
      <c r="L93" t="str">
        <f t="shared" si="4"/>
        <v>16</v>
      </c>
      <c r="M93" t="str">
        <f t="shared" si="5"/>
        <v>16</v>
      </c>
      <c r="N93" t="str">
        <f>IFERROR(MID(H93,FIND(".",H93)+1,99),"")</f>
        <v>0A3</v>
      </c>
      <c r="O93" t="str">
        <f>IFERROR(MID(I93,FIND(".",I93)+1,99),"")</f>
        <v>0A4</v>
      </c>
      <c r="P93" t="str">
        <f>IFERROR(MID(J93,FIND(".",J93)+1,99),"")</f>
        <v>0A5</v>
      </c>
      <c r="Q93" t="str">
        <f>TRIM(MID(A93,B93+1,C93-B93-1))</f>
        <v>DIVT</v>
      </c>
      <c r="R93" t="str">
        <f>TRIM(MID(A93,D93+1,E93-D93-1))</f>
        <v>CMPTUN</v>
      </c>
      <c r="S93" t="str">
        <f>TRIM(MID(A93,F93+1,G93-F93))</f>
        <v>CMPTEQ</v>
      </c>
    </row>
    <row r="94" spans="1:19" x14ac:dyDescent="0.25">
      <c r="A94" t="s">
        <v>92</v>
      </c>
      <c r="B94">
        <f>FIND(" ", A94)</f>
        <v>7</v>
      </c>
      <c r="C94">
        <f>FIND(" ", A94, B94+1)</f>
        <v>14</v>
      </c>
      <c r="D94">
        <f>FIND(" ", A94, C94+1)</f>
        <v>21</v>
      </c>
      <c r="E94">
        <f>FIND(" ", A94, D94+1)</f>
        <v>28</v>
      </c>
      <c r="F94">
        <f>FIND(" ", A94, E94+1)</f>
        <v>35</v>
      </c>
      <c r="G94">
        <f>LEN(A94)</f>
        <v>40</v>
      </c>
      <c r="H94" t="str">
        <f>TRIM(MID(A94,1,B94))</f>
        <v>16.0A6</v>
      </c>
      <c r="I94" t="str">
        <f>TRIM(MID(A94,C94,D94-C94))</f>
        <v>16.0A7</v>
      </c>
      <c r="J94" t="str">
        <f>TRIM(MID(A94,E94,F94-E94))</f>
        <v>16.0AC</v>
      </c>
      <c r="K94" t="str">
        <f t="shared" si="3"/>
        <v>16</v>
      </c>
      <c r="L94" t="str">
        <f t="shared" si="4"/>
        <v>16</v>
      </c>
      <c r="M94" t="str">
        <f t="shared" si="5"/>
        <v>16</v>
      </c>
      <c r="N94" t="str">
        <f>IFERROR(MID(H94,FIND(".",H94)+1,99),"")</f>
        <v>0A6</v>
      </c>
      <c r="O94" t="str">
        <f>IFERROR(MID(I94,FIND(".",I94)+1,99),"")</f>
        <v>0A7</v>
      </c>
      <c r="P94" t="str">
        <f>IFERROR(MID(J94,FIND(".",J94)+1,99),"")</f>
        <v>0AC</v>
      </c>
      <c r="Q94" t="str">
        <f>TRIM(MID(A94,B94+1,C94-B94-1))</f>
        <v>CMPTLT</v>
      </c>
      <c r="R94" t="str">
        <f>TRIM(MID(A94,D94+1,E94-D94-1))</f>
        <v>CMPTLE</v>
      </c>
      <c r="S94" t="str">
        <f>TRIM(MID(A94,F94+1,G94-F94))</f>
        <v>CVTTS</v>
      </c>
    </row>
    <row r="95" spans="1:19" x14ac:dyDescent="0.25">
      <c r="A95" t="s">
        <v>93</v>
      </c>
      <c r="B95">
        <f>FIND(" ", A95)</f>
        <v>7</v>
      </c>
      <c r="C95">
        <f>FIND(" ", A95, B95+1)</f>
        <v>13</v>
      </c>
      <c r="D95">
        <f>FIND(" ", A95, C95+1)</f>
        <v>20</v>
      </c>
      <c r="E95">
        <f>FIND(" ", A95, D95+1)</f>
        <v>26</v>
      </c>
      <c r="F95">
        <f>FIND(" ", A95, E95+1)</f>
        <v>33</v>
      </c>
      <c r="G95">
        <f>LEN(A95)</f>
        <v>38</v>
      </c>
      <c r="H95" t="str">
        <f>TRIM(MID(A95,1,B95))</f>
        <v>16.0AF</v>
      </c>
      <c r="I95" t="str">
        <f>TRIM(MID(A95,C95,D95-C95))</f>
        <v>16.0BC</v>
      </c>
      <c r="J95" t="str">
        <f>TRIM(MID(A95,E95,F95-E95))</f>
        <v>16.0BE</v>
      </c>
      <c r="K95" t="str">
        <f t="shared" si="3"/>
        <v>16</v>
      </c>
      <c r="L95" t="str">
        <f t="shared" si="4"/>
        <v>16</v>
      </c>
      <c r="M95" t="str">
        <f t="shared" si="5"/>
        <v>16</v>
      </c>
      <c r="N95" t="str">
        <f>IFERROR(MID(H95,FIND(".",H95)+1,99),"")</f>
        <v>0AF</v>
      </c>
      <c r="O95" t="str">
        <f>IFERROR(MID(I95,FIND(".",I95)+1,99),"")</f>
        <v>0BC</v>
      </c>
      <c r="P95" t="str">
        <f>IFERROR(MID(J95,FIND(".",J95)+1,99),"")</f>
        <v>0BE</v>
      </c>
      <c r="Q95" t="str">
        <f>TRIM(MID(A95,B95+1,C95-B95-1))</f>
        <v>CVTTQ</v>
      </c>
      <c r="R95" t="str">
        <f>TRIM(MID(A95,D95+1,E95-D95-1))</f>
        <v>CVTQS</v>
      </c>
      <c r="S95" t="str">
        <f>TRIM(MID(A95,F95+1,G95-F95))</f>
        <v>CVTQT</v>
      </c>
    </row>
    <row r="96" spans="1:19" x14ac:dyDescent="0.25">
      <c r="A96" t="s">
        <v>94</v>
      </c>
      <c r="B96">
        <f>FIND(" ", A96)</f>
        <v>7</v>
      </c>
      <c r="C96">
        <f>FIND(" ", A96, B96+1)</f>
        <v>14</v>
      </c>
      <c r="D96">
        <f>FIND(" ", A96, C96+1)</f>
        <v>21</v>
      </c>
      <c r="E96">
        <f>FIND(" ", A96, D96+1)</f>
        <v>28</v>
      </c>
      <c r="F96">
        <f>FIND(" ", A96, E96+1)</f>
        <v>35</v>
      </c>
      <c r="G96">
        <f>LEN(A96)</f>
        <v>41</v>
      </c>
      <c r="H96" t="str">
        <f>TRIM(MID(A96,1,B96))</f>
        <v>16.0C0</v>
      </c>
      <c r="I96" t="str">
        <f>TRIM(MID(A96,C96,D96-C96))</f>
        <v>16.0C1</v>
      </c>
      <c r="J96" t="str">
        <f>TRIM(MID(A96,E96,F96-E96))</f>
        <v>16.0C2</v>
      </c>
      <c r="K96" t="str">
        <f t="shared" si="3"/>
        <v>16</v>
      </c>
      <c r="L96" t="str">
        <f t="shared" si="4"/>
        <v>16</v>
      </c>
      <c r="M96" t="str">
        <f t="shared" si="5"/>
        <v>16</v>
      </c>
      <c r="N96" t="str">
        <f>IFERROR(MID(H96,FIND(".",H96)+1,99),"")</f>
        <v>0C0</v>
      </c>
      <c r="O96" t="str">
        <f>IFERROR(MID(I96,FIND(".",I96)+1,99),"")</f>
        <v>0C1</v>
      </c>
      <c r="P96" t="str">
        <f>IFERROR(MID(J96,FIND(".",J96)+1,99),"")</f>
        <v>0C2</v>
      </c>
      <c r="Q96" t="str">
        <f>TRIM(MID(A96,B96+1,C96-B96-1))</f>
        <v>ADDS/D</v>
      </c>
      <c r="R96" t="str">
        <f>TRIM(MID(A96,D96+1,E96-D96-1))</f>
        <v>SUBS/D</v>
      </c>
      <c r="S96" t="str">
        <f>TRIM(MID(A96,F96+1,G96-F96))</f>
        <v>MULS/D</v>
      </c>
    </row>
    <row r="97" spans="1:19" x14ac:dyDescent="0.25">
      <c r="A97" t="s">
        <v>95</v>
      </c>
      <c r="B97">
        <f>FIND(" ", A97)</f>
        <v>7</v>
      </c>
      <c r="C97">
        <f>FIND(" ", A97, B97+1)</f>
        <v>14</v>
      </c>
      <c r="D97">
        <f>FIND(" ", A97, C97+1)</f>
        <v>21</v>
      </c>
      <c r="E97">
        <f>FIND(" ", A97, D97+1)</f>
        <v>28</v>
      </c>
      <c r="F97">
        <f>FIND(" ", A97, E97+1)</f>
        <v>35</v>
      </c>
      <c r="G97">
        <f>LEN(A97)</f>
        <v>41</v>
      </c>
      <c r="H97" t="str">
        <f>TRIM(MID(A97,1,B97))</f>
        <v>16.0C3</v>
      </c>
      <c r="I97" t="str">
        <f>TRIM(MID(A97,C97,D97-C97))</f>
        <v>16.0E0</v>
      </c>
      <c r="J97" t="str">
        <f>TRIM(MID(A97,E97,F97-E97))</f>
        <v>16.0E1</v>
      </c>
      <c r="K97" t="str">
        <f t="shared" si="3"/>
        <v>16</v>
      </c>
      <c r="L97" t="str">
        <f t="shared" si="4"/>
        <v>16</v>
      </c>
      <c r="M97" t="str">
        <f t="shared" si="5"/>
        <v>16</v>
      </c>
      <c r="N97" t="str">
        <f>IFERROR(MID(H97,FIND(".",H97)+1,99),"")</f>
        <v>0C3</v>
      </c>
      <c r="O97" t="str">
        <f>IFERROR(MID(I97,FIND(".",I97)+1,99),"")</f>
        <v>0E0</v>
      </c>
      <c r="P97" t="str">
        <f>IFERROR(MID(J97,FIND(".",J97)+1,99),"")</f>
        <v>0E1</v>
      </c>
      <c r="Q97" t="str">
        <f>TRIM(MID(A97,B97+1,C97-B97-1))</f>
        <v>DIVS/D</v>
      </c>
      <c r="R97" t="str">
        <f>TRIM(MID(A97,D97+1,E97-D97-1))</f>
        <v>ADDT/D</v>
      </c>
      <c r="S97" t="str">
        <f>TRIM(MID(A97,F97+1,G97-F97))</f>
        <v>SUBT/D</v>
      </c>
    </row>
    <row r="98" spans="1:19" x14ac:dyDescent="0.25">
      <c r="A98" t="s">
        <v>96</v>
      </c>
      <c r="B98">
        <f>FIND(" ", A98)</f>
        <v>7</v>
      </c>
      <c r="C98">
        <f>FIND(" ", A98, B98+1)</f>
        <v>14</v>
      </c>
      <c r="D98">
        <f>FIND(" ", A98, C98+1)</f>
        <v>21</v>
      </c>
      <c r="E98">
        <f>FIND(" ", A98, D98+1)</f>
        <v>28</v>
      </c>
      <c r="F98">
        <f>FIND(" ", A98, E98+1)</f>
        <v>35</v>
      </c>
      <c r="G98">
        <f>LEN(A98)</f>
        <v>42</v>
      </c>
      <c r="H98" t="str">
        <f>TRIM(MID(A98,1,B98))</f>
        <v>16.0E2</v>
      </c>
      <c r="I98" t="str">
        <f>TRIM(MID(A98,C98,D98-C98))</f>
        <v>16.0E3</v>
      </c>
      <c r="J98" t="str">
        <f>TRIM(MID(A98,E98,F98-E98))</f>
        <v>16.0EC</v>
      </c>
      <c r="K98" t="str">
        <f t="shared" si="3"/>
        <v>16</v>
      </c>
      <c r="L98" t="str">
        <f t="shared" si="4"/>
        <v>16</v>
      </c>
      <c r="M98" t="str">
        <f t="shared" si="5"/>
        <v>16</v>
      </c>
      <c r="N98" t="str">
        <f>IFERROR(MID(H98,FIND(".",H98)+1,99),"")</f>
        <v>0E2</v>
      </c>
      <c r="O98" t="str">
        <f>IFERROR(MID(I98,FIND(".",I98)+1,99),"")</f>
        <v>0E3</v>
      </c>
      <c r="P98" t="str">
        <f>IFERROR(MID(J98,FIND(".",J98)+1,99),"")</f>
        <v>0EC</v>
      </c>
      <c r="Q98" t="str">
        <f>TRIM(MID(A98,B98+1,C98-B98-1))</f>
        <v>MULT/D</v>
      </c>
      <c r="R98" t="str">
        <f>TRIM(MID(A98,D98+1,E98-D98-1))</f>
        <v>DIVT/D</v>
      </c>
      <c r="S98" t="str">
        <f>TRIM(MID(A98,F98+1,G98-F98))</f>
        <v>CVTTS/D</v>
      </c>
    </row>
    <row r="99" spans="1:19" x14ac:dyDescent="0.25">
      <c r="A99" t="s">
        <v>97</v>
      </c>
      <c r="B99">
        <f>FIND(" ", A99)</f>
        <v>7</v>
      </c>
      <c r="C99">
        <f>FIND(" ", A99, B99+1)</f>
        <v>15</v>
      </c>
      <c r="D99">
        <f>FIND(" ", A99, C99+1)</f>
        <v>22</v>
      </c>
      <c r="E99">
        <f>FIND(" ", A99, D99+1)</f>
        <v>30</v>
      </c>
      <c r="F99">
        <f>FIND(" ", A99, E99+1)</f>
        <v>37</v>
      </c>
      <c r="G99">
        <f>LEN(A99)</f>
        <v>44</v>
      </c>
      <c r="H99" t="str">
        <f>TRIM(MID(A99,1,B99))</f>
        <v>16.0EF</v>
      </c>
      <c r="I99" t="str">
        <f>TRIM(MID(A99,C99,D99-C99))</f>
        <v>16.0FC</v>
      </c>
      <c r="J99" t="str">
        <f>TRIM(MID(A99,E99,F99-E99))</f>
        <v>16.0FE</v>
      </c>
      <c r="K99" t="str">
        <f t="shared" si="3"/>
        <v>16</v>
      </c>
      <c r="L99" t="str">
        <f t="shared" si="4"/>
        <v>16</v>
      </c>
      <c r="M99" t="str">
        <f t="shared" si="5"/>
        <v>16</v>
      </c>
      <c r="N99" t="str">
        <f>IFERROR(MID(H99,FIND(".",H99)+1,99),"")</f>
        <v>0EF</v>
      </c>
      <c r="O99" t="str">
        <f>IFERROR(MID(I99,FIND(".",I99)+1,99),"")</f>
        <v>0FC</v>
      </c>
      <c r="P99" t="str">
        <f>IFERROR(MID(J99,FIND(".",J99)+1,99),"")</f>
        <v>0FE</v>
      </c>
      <c r="Q99" t="str">
        <f>TRIM(MID(A99,B99+1,C99-B99-1))</f>
        <v>CVTTQ/D</v>
      </c>
      <c r="R99" t="str">
        <f>TRIM(MID(A99,D99+1,E99-D99-1))</f>
        <v>CVTQS/D</v>
      </c>
      <c r="S99" t="str">
        <f>TRIM(MID(A99,F99+1,G99-F99))</f>
        <v>CVTQT/D</v>
      </c>
    </row>
    <row r="100" spans="1:19" x14ac:dyDescent="0.25">
      <c r="A100" t="s">
        <v>98</v>
      </c>
      <c r="B100">
        <f>FIND(" ", A100)</f>
        <v>7</v>
      </c>
      <c r="C100">
        <f>FIND(" ", A100, B100+1)</f>
        <v>15</v>
      </c>
      <c r="D100">
        <f>FIND(" ", A100, C100+1)</f>
        <v>22</v>
      </c>
      <c r="E100">
        <f>FIND(" ", A100, D100+1)</f>
        <v>30</v>
      </c>
      <c r="F100">
        <f>FIND(" ", A100, E100+1)</f>
        <v>37</v>
      </c>
      <c r="G100">
        <f>LEN(A100)</f>
        <v>44</v>
      </c>
      <c r="H100" t="str">
        <f>TRIM(MID(A100,1,B100))</f>
        <v>16.100</v>
      </c>
      <c r="I100" t="str">
        <f>TRIM(MID(A100,C100,D100-C100))</f>
        <v>16.101</v>
      </c>
      <c r="J100" t="str">
        <f>TRIM(MID(A100,E100,F100-E100))</f>
        <v>16.102</v>
      </c>
      <c r="K100" t="str">
        <f t="shared" si="3"/>
        <v>16</v>
      </c>
      <c r="L100" t="str">
        <f t="shared" si="4"/>
        <v>16</v>
      </c>
      <c r="M100" t="str">
        <f t="shared" si="5"/>
        <v>16</v>
      </c>
      <c r="N100" t="str">
        <f>IFERROR(MID(H100,FIND(".",H100)+1,99),"")</f>
        <v>100</v>
      </c>
      <c r="O100" t="str">
        <f>IFERROR(MID(I100,FIND(".",I100)+1,99),"")</f>
        <v>101</v>
      </c>
      <c r="P100" t="str">
        <f>IFERROR(MID(J100,FIND(".",J100)+1,99),"")</f>
        <v>102</v>
      </c>
      <c r="Q100" t="str">
        <f>TRIM(MID(A100,B100+1,C100-B100-1))</f>
        <v>ADDS/UC</v>
      </c>
      <c r="R100" t="str">
        <f>TRIM(MID(A100,D100+1,E100-D100-1))</f>
        <v>SUBS/UC</v>
      </c>
      <c r="S100" t="str">
        <f>TRIM(MID(A100,F100+1,G100-F100))</f>
        <v>MULS/UC</v>
      </c>
    </row>
    <row r="101" spans="1:19" x14ac:dyDescent="0.25">
      <c r="A101" t="s">
        <v>99</v>
      </c>
      <c r="B101">
        <f>FIND(" ", A101)</f>
        <v>7</v>
      </c>
      <c r="C101">
        <f>FIND(" ", A101, B101+1)</f>
        <v>15</v>
      </c>
      <c r="D101">
        <f>FIND(" ", A101, C101+1)</f>
        <v>22</v>
      </c>
      <c r="E101">
        <f>FIND(" ", A101, D101+1)</f>
        <v>30</v>
      </c>
      <c r="F101">
        <f>FIND(" ", A101, E101+1)</f>
        <v>37</v>
      </c>
      <c r="G101">
        <f>LEN(A101)</f>
        <v>44</v>
      </c>
      <c r="H101" t="str">
        <f>TRIM(MID(A101,1,B101))</f>
        <v>16.103</v>
      </c>
      <c r="I101" t="str">
        <f>TRIM(MID(A101,C101,D101-C101))</f>
        <v>16.120</v>
      </c>
      <c r="J101" t="str">
        <f>TRIM(MID(A101,E101,F101-E101))</f>
        <v>16.121</v>
      </c>
      <c r="K101" t="str">
        <f t="shared" si="3"/>
        <v>16</v>
      </c>
      <c r="L101" t="str">
        <f t="shared" si="4"/>
        <v>16</v>
      </c>
      <c r="M101" t="str">
        <f t="shared" si="5"/>
        <v>16</v>
      </c>
      <c r="N101" t="str">
        <f>IFERROR(MID(H101,FIND(".",H101)+1,99),"")</f>
        <v>103</v>
      </c>
      <c r="O101" t="str">
        <f>IFERROR(MID(I101,FIND(".",I101)+1,99),"")</f>
        <v>120</v>
      </c>
      <c r="P101" t="str">
        <f>IFERROR(MID(J101,FIND(".",J101)+1,99),"")</f>
        <v>121</v>
      </c>
      <c r="Q101" t="str">
        <f>TRIM(MID(A101,B101+1,C101-B101-1))</f>
        <v>DIVS/UC</v>
      </c>
      <c r="R101" t="str">
        <f>TRIM(MID(A101,D101+1,E101-D101-1))</f>
        <v>ADDT/UC</v>
      </c>
      <c r="S101" t="str">
        <f>TRIM(MID(A101,F101+1,G101-F101))</f>
        <v>SUBT/UC</v>
      </c>
    </row>
    <row r="102" spans="1:19" x14ac:dyDescent="0.25">
      <c r="A102" t="s">
        <v>100</v>
      </c>
      <c r="B102">
        <f>FIND(" ", A102)</f>
        <v>7</v>
      </c>
      <c r="C102">
        <f>FIND(" ", A102, B102+1)</f>
        <v>15</v>
      </c>
      <c r="D102">
        <f>FIND(" ", A102, C102+1)</f>
        <v>22</v>
      </c>
      <c r="E102">
        <f>FIND(" ", A102, D102+1)</f>
        <v>30</v>
      </c>
      <c r="F102">
        <f>FIND(" ", A102, E102+1)</f>
        <v>37</v>
      </c>
      <c r="G102">
        <f>LEN(A102)</f>
        <v>45</v>
      </c>
      <c r="H102" t="str">
        <f>TRIM(MID(A102,1,B102))</f>
        <v>16.122</v>
      </c>
      <c r="I102" t="str">
        <f>TRIM(MID(A102,C102,D102-C102))</f>
        <v>16.123</v>
      </c>
      <c r="J102" t="str">
        <f>TRIM(MID(A102,E102,F102-E102))</f>
        <v>16.12C</v>
      </c>
      <c r="K102" t="str">
        <f t="shared" si="3"/>
        <v>16</v>
      </c>
      <c r="L102" t="str">
        <f t="shared" si="4"/>
        <v>16</v>
      </c>
      <c r="M102" t="str">
        <f t="shared" si="5"/>
        <v>16</v>
      </c>
      <c r="N102" t="str">
        <f>IFERROR(MID(H102,FIND(".",H102)+1,99),"")</f>
        <v>122</v>
      </c>
      <c r="O102" t="str">
        <f>IFERROR(MID(I102,FIND(".",I102)+1,99),"")</f>
        <v>123</v>
      </c>
      <c r="P102" t="str">
        <f>IFERROR(MID(J102,FIND(".",J102)+1,99),"")</f>
        <v>12C</v>
      </c>
      <c r="Q102" t="str">
        <f>TRIM(MID(A102,B102+1,C102-B102-1))</f>
        <v>MULT/UC</v>
      </c>
      <c r="R102" t="str">
        <f>TRIM(MID(A102,D102+1,E102-D102-1))</f>
        <v>DIVT/UC</v>
      </c>
      <c r="S102" t="str">
        <f>TRIM(MID(A102,F102+1,G102-F102))</f>
        <v>CVTTS/UC</v>
      </c>
    </row>
    <row r="103" spans="1:19" x14ac:dyDescent="0.25">
      <c r="A103" t="s">
        <v>101</v>
      </c>
      <c r="B103">
        <f>FIND(" ", A103)</f>
        <v>7</v>
      </c>
      <c r="C103">
        <f>FIND(" ", A103, B103+1)</f>
        <v>16</v>
      </c>
      <c r="D103">
        <f>FIND(" ", A103, C103+1)</f>
        <v>23</v>
      </c>
      <c r="E103">
        <f>FIND(" ", A103, D103+1)</f>
        <v>31</v>
      </c>
      <c r="F103">
        <f>FIND(" ", A103, E103+1)</f>
        <v>38</v>
      </c>
      <c r="G103">
        <f>LEN(A103)</f>
        <v>45</v>
      </c>
      <c r="H103" t="str">
        <f>TRIM(MID(A103,1,B103))</f>
        <v>16.12F</v>
      </c>
      <c r="I103" t="str">
        <f>TRIM(MID(A103,C103,D103-C103))</f>
        <v>16.140</v>
      </c>
      <c r="J103" t="str">
        <f>TRIM(MID(A103,E103,F103-E103))</f>
        <v>16.141</v>
      </c>
      <c r="K103" t="str">
        <f t="shared" si="3"/>
        <v>16</v>
      </c>
      <c r="L103" t="str">
        <f t="shared" si="4"/>
        <v>16</v>
      </c>
      <c r="M103" t="str">
        <f t="shared" si="5"/>
        <v>16</v>
      </c>
      <c r="N103" t="str">
        <f>IFERROR(MID(H103,FIND(".",H103)+1,99),"")</f>
        <v>12F</v>
      </c>
      <c r="O103" t="str">
        <f>IFERROR(MID(I103,FIND(".",I103)+1,99),"")</f>
        <v>140</v>
      </c>
      <c r="P103" t="str">
        <f>IFERROR(MID(J103,FIND(".",J103)+1,99),"")</f>
        <v>141</v>
      </c>
      <c r="Q103" t="str">
        <f>TRIM(MID(A103,B103+1,C103-B103-1))</f>
        <v>CVTTQ/VC</v>
      </c>
      <c r="R103" t="str">
        <f>TRIM(MID(A103,D103+1,E103-D103-1))</f>
        <v>ADDS/UM</v>
      </c>
      <c r="S103" t="str">
        <f>TRIM(MID(A103,F103+1,G103-F103))</f>
        <v>SUBS/UM</v>
      </c>
    </row>
    <row r="104" spans="1:19" x14ac:dyDescent="0.25">
      <c r="A104" t="s">
        <v>102</v>
      </c>
      <c r="B104">
        <f>FIND(" ", A104)</f>
        <v>7</v>
      </c>
      <c r="C104">
        <f>FIND(" ", A104, B104+1)</f>
        <v>15</v>
      </c>
      <c r="D104">
        <f>FIND(" ", A104, C104+1)</f>
        <v>22</v>
      </c>
      <c r="E104">
        <f>FIND(" ", A104, D104+1)</f>
        <v>30</v>
      </c>
      <c r="F104">
        <f>FIND(" ", A104, E104+1)</f>
        <v>37</v>
      </c>
      <c r="G104">
        <f>LEN(A104)</f>
        <v>44</v>
      </c>
      <c r="H104" t="str">
        <f>TRIM(MID(A104,1,B104))</f>
        <v>16.142</v>
      </c>
      <c r="I104" t="str">
        <f>TRIM(MID(A104,C104,D104-C104))</f>
        <v>16.143</v>
      </c>
      <c r="J104" t="str">
        <f>TRIM(MID(A104,E104,F104-E104))</f>
        <v>16.160</v>
      </c>
      <c r="K104" t="str">
        <f t="shared" si="3"/>
        <v>16</v>
      </c>
      <c r="L104" t="str">
        <f t="shared" si="4"/>
        <v>16</v>
      </c>
      <c r="M104" t="str">
        <f t="shared" si="5"/>
        <v>16</v>
      </c>
      <c r="N104" t="str">
        <f>IFERROR(MID(H104,FIND(".",H104)+1,99),"")</f>
        <v>142</v>
      </c>
      <c r="O104" t="str">
        <f>IFERROR(MID(I104,FIND(".",I104)+1,99),"")</f>
        <v>143</v>
      </c>
      <c r="P104" t="str">
        <f>IFERROR(MID(J104,FIND(".",J104)+1,99),"")</f>
        <v>160</v>
      </c>
      <c r="Q104" t="str">
        <f>TRIM(MID(A104,B104+1,C104-B104-1))</f>
        <v>MULS/UM</v>
      </c>
      <c r="R104" t="str">
        <f>TRIM(MID(A104,D104+1,E104-D104-1))</f>
        <v>DIVS/UM</v>
      </c>
      <c r="S104" t="str">
        <f>TRIM(MID(A104,F104+1,G104-F104))</f>
        <v>ADDT/UM</v>
      </c>
    </row>
    <row r="105" spans="1:19" x14ac:dyDescent="0.25">
      <c r="A105" t="s">
        <v>103</v>
      </c>
      <c r="B105">
        <f>FIND(" ", A105)</f>
        <v>7</v>
      </c>
      <c r="C105">
        <f>FIND(" ", A105, B105+1)</f>
        <v>15</v>
      </c>
      <c r="D105">
        <f>FIND(" ", A105, C105+1)</f>
        <v>22</v>
      </c>
      <c r="E105">
        <f>FIND(" ", A105, D105+1)</f>
        <v>30</v>
      </c>
      <c r="F105">
        <f>FIND(" ", A105, E105+1)</f>
        <v>37</v>
      </c>
      <c r="G105">
        <f>LEN(A105)</f>
        <v>44</v>
      </c>
      <c r="H105" t="str">
        <f>TRIM(MID(A105,1,B105))</f>
        <v>16.161</v>
      </c>
      <c r="I105" t="str">
        <f>TRIM(MID(A105,C105,D105-C105))</f>
        <v>16.162</v>
      </c>
      <c r="J105" t="str">
        <f>TRIM(MID(A105,E105,F105-E105))</f>
        <v>16.163</v>
      </c>
      <c r="K105" t="str">
        <f t="shared" si="3"/>
        <v>16</v>
      </c>
      <c r="L105" t="str">
        <f t="shared" si="4"/>
        <v>16</v>
      </c>
      <c r="M105" t="str">
        <f t="shared" si="5"/>
        <v>16</v>
      </c>
      <c r="N105" t="str">
        <f>IFERROR(MID(H105,FIND(".",H105)+1,99),"")</f>
        <v>161</v>
      </c>
      <c r="O105" t="str">
        <f>IFERROR(MID(I105,FIND(".",I105)+1,99),"")</f>
        <v>162</v>
      </c>
      <c r="P105" t="str">
        <f>IFERROR(MID(J105,FIND(".",J105)+1,99),"")</f>
        <v>163</v>
      </c>
      <c r="Q105" t="str">
        <f>TRIM(MID(A105,B105+1,C105-B105-1))</f>
        <v>SUBT/UM</v>
      </c>
      <c r="R105" t="str">
        <f>TRIM(MID(A105,D105+1,E105-D105-1))</f>
        <v>MULT/UM</v>
      </c>
      <c r="S105" t="str">
        <f>TRIM(MID(A105,F105+1,G105-F105))</f>
        <v>DIVT/UM</v>
      </c>
    </row>
    <row r="106" spans="1:19" x14ac:dyDescent="0.25">
      <c r="A106" t="s">
        <v>104</v>
      </c>
      <c r="B106">
        <f>FIND(" ", A106)</f>
        <v>7</v>
      </c>
      <c r="C106">
        <f>FIND(" ", A106, B106+1)</f>
        <v>16</v>
      </c>
      <c r="D106">
        <f>FIND(" ", A106, C106+1)</f>
        <v>23</v>
      </c>
      <c r="E106">
        <f>FIND(" ", A106, D106+1)</f>
        <v>32</v>
      </c>
      <c r="F106">
        <f>FIND(" ", A106, E106+1)</f>
        <v>39</v>
      </c>
      <c r="G106">
        <f>LEN(A106)</f>
        <v>45</v>
      </c>
      <c r="H106" t="str">
        <f>TRIM(MID(A106,1,B106))</f>
        <v>16.16C</v>
      </c>
      <c r="I106" t="str">
        <f>TRIM(MID(A106,C106,D106-C106))</f>
        <v>16.16F</v>
      </c>
      <c r="J106" t="str">
        <f>TRIM(MID(A106,E106,F106-E106))</f>
        <v>16.180</v>
      </c>
      <c r="K106" t="str">
        <f t="shared" si="3"/>
        <v>16</v>
      </c>
      <c r="L106" t="str">
        <f t="shared" si="4"/>
        <v>16</v>
      </c>
      <c r="M106" t="str">
        <f t="shared" si="5"/>
        <v>16</v>
      </c>
      <c r="N106" t="str">
        <f>IFERROR(MID(H106,FIND(".",H106)+1,99),"")</f>
        <v>16C</v>
      </c>
      <c r="O106" t="str">
        <f>IFERROR(MID(I106,FIND(".",I106)+1,99),"")</f>
        <v>16F</v>
      </c>
      <c r="P106" t="str">
        <f>IFERROR(MID(J106,FIND(".",J106)+1,99),"")</f>
        <v>180</v>
      </c>
      <c r="Q106" t="str">
        <f>TRIM(MID(A106,B106+1,C106-B106-1))</f>
        <v>CVTTS/UM</v>
      </c>
      <c r="R106" t="str">
        <f>TRIM(MID(A106,D106+1,E106-D106-1))</f>
        <v>CVTTQ/VM</v>
      </c>
      <c r="S106" t="str">
        <f>TRIM(MID(A106,F106+1,G106-F106))</f>
        <v>ADDS/U</v>
      </c>
    </row>
    <row r="107" spans="1:19" x14ac:dyDescent="0.25">
      <c r="A107" t="s">
        <v>105</v>
      </c>
      <c r="B107">
        <f>FIND(" ", A107)</f>
        <v>7</v>
      </c>
      <c r="C107">
        <f>FIND(" ", A107, B107+1)</f>
        <v>14</v>
      </c>
      <c r="D107">
        <f>FIND(" ", A107, C107+1)</f>
        <v>21</v>
      </c>
      <c r="E107">
        <f>FIND(" ", A107, D107+1)</f>
        <v>28</v>
      </c>
      <c r="F107">
        <f>FIND(" ", A107, E107+1)</f>
        <v>35</v>
      </c>
      <c r="G107">
        <f>LEN(A107)</f>
        <v>41</v>
      </c>
      <c r="H107" t="str">
        <f>TRIM(MID(A107,1,B107))</f>
        <v>16.181</v>
      </c>
      <c r="I107" t="str">
        <f>TRIM(MID(A107,C107,D107-C107))</f>
        <v>16.182</v>
      </c>
      <c r="J107" t="str">
        <f>TRIM(MID(A107,E107,F107-E107))</f>
        <v>16.183</v>
      </c>
      <c r="K107" t="str">
        <f t="shared" si="3"/>
        <v>16</v>
      </c>
      <c r="L107" t="str">
        <f t="shared" si="4"/>
        <v>16</v>
      </c>
      <c r="M107" t="str">
        <f t="shared" si="5"/>
        <v>16</v>
      </c>
      <c r="N107" t="str">
        <f>IFERROR(MID(H107,FIND(".",H107)+1,99),"")</f>
        <v>181</v>
      </c>
      <c r="O107" t="str">
        <f>IFERROR(MID(I107,FIND(".",I107)+1,99),"")</f>
        <v>182</v>
      </c>
      <c r="P107" t="str">
        <f>IFERROR(MID(J107,FIND(".",J107)+1,99),"")</f>
        <v>183</v>
      </c>
      <c r="Q107" t="str">
        <f>TRIM(MID(A107,B107+1,C107-B107-1))</f>
        <v>SUBS/U</v>
      </c>
      <c r="R107" t="str">
        <f>TRIM(MID(A107,D107+1,E107-D107-1))</f>
        <v>MULS/U</v>
      </c>
      <c r="S107" t="str">
        <f>TRIM(MID(A107,F107+1,G107-F107))</f>
        <v>DIVS/U</v>
      </c>
    </row>
    <row r="108" spans="1:19" x14ac:dyDescent="0.25">
      <c r="A108" t="s">
        <v>106</v>
      </c>
      <c r="B108">
        <f>FIND(" ", A108)</f>
        <v>7</v>
      </c>
      <c r="C108">
        <f>FIND(" ", A108, B108+1)</f>
        <v>14</v>
      </c>
      <c r="D108">
        <f>FIND(" ", A108, C108+1)</f>
        <v>21</v>
      </c>
      <c r="E108">
        <f>FIND(" ", A108, D108+1)</f>
        <v>28</v>
      </c>
      <c r="F108">
        <f>FIND(" ", A108, E108+1)</f>
        <v>35</v>
      </c>
      <c r="G108">
        <f>LEN(A108)</f>
        <v>41</v>
      </c>
      <c r="H108" t="str">
        <f>TRIM(MID(A108,1,B108))</f>
        <v>16.1A0</v>
      </c>
      <c r="I108" t="str">
        <f>TRIM(MID(A108,C108,D108-C108))</f>
        <v>16.1A1</v>
      </c>
      <c r="J108" t="str">
        <f>TRIM(MID(A108,E108,F108-E108))</f>
        <v>16.1A2</v>
      </c>
      <c r="K108" t="str">
        <f t="shared" si="3"/>
        <v>16</v>
      </c>
      <c r="L108" t="str">
        <f t="shared" si="4"/>
        <v>16</v>
      </c>
      <c r="M108" t="str">
        <f t="shared" si="5"/>
        <v>16</v>
      </c>
      <c r="N108" t="str">
        <f>IFERROR(MID(H108,FIND(".",H108)+1,99),"")</f>
        <v>1A0</v>
      </c>
      <c r="O108" t="str">
        <f>IFERROR(MID(I108,FIND(".",I108)+1,99),"")</f>
        <v>1A1</v>
      </c>
      <c r="P108" t="str">
        <f>IFERROR(MID(J108,FIND(".",J108)+1,99),"")</f>
        <v>1A2</v>
      </c>
      <c r="Q108" t="str">
        <f>TRIM(MID(A108,B108+1,C108-B108-1))</f>
        <v>ADDT/U</v>
      </c>
      <c r="R108" t="str">
        <f>TRIM(MID(A108,D108+1,E108-D108-1))</f>
        <v>SUBT/U</v>
      </c>
      <c r="S108" t="str">
        <f>TRIM(MID(A108,F108+1,G108-F108))</f>
        <v>MULT/U</v>
      </c>
    </row>
    <row r="109" spans="1:19" x14ac:dyDescent="0.25">
      <c r="A109" t="s">
        <v>107</v>
      </c>
      <c r="B109">
        <f>FIND(" ", A109)</f>
        <v>7</v>
      </c>
      <c r="C109">
        <f>FIND(" ", A109, B109+1)</f>
        <v>14</v>
      </c>
      <c r="D109">
        <f>FIND(" ", A109, C109+1)</f>
        <v>21</v>
      </c>
      <c r="E109">
        <f>FIND(" ", A109, D109+1)</f>
        <v>29</v>
      </c>
      <c r="F109">
        <f>FIND(" ", A109, E109+1)</f>
        <v>36</v>
      </c>
      <c r="G109">
        <f>LEN(A109)</f>
        <v>43</v>
      </c>
      <c r="H109" t="str">
        <f>TRIM(MID(A109,1,B109))</f>
        <v>16.1A3</v>
      </c>
      <c r="I109" t="str">
        <f>TRIM(MID(A109,C109,D109-C109))</f>
        <v>16.1AC</v>
      </c>
      <c r="J109" t="str">
        <f>TRIM(MID(A109,E109,F109-E109))</f>
        <v>16.1AF</v>
      </c>
      <c r="K109" t="str">
        <f t="shared" si="3"/>
        <v>16</v>
      </c>
      <c r="L109" t="str">
        <f t="shared" si="4"/>
        <v>16</v>
      </c>
      <c r="M109" t="str">
        <f t="shared" si="5"/>
        <v>16</v>
      </c>
      <c r="N109" t="str">
        <f>IFERROR(MID(H109,FIND(".",H109)+1,99),"")</f>
        <v>1A3</v>
      </c>
      <c r="O109" t="str">
        <f>IFERROR(MID(I109,FIND(".",I109)+1,99),"")</f>
        <v>1AC</v>
      </c>
      <c r="P109" t="str">
        <f>IFERROR(MID(J109,FIND(".",J109)+1,99),"")</f>
        <v>1AF</v>
      </c>
      <c r="Q109" t="str">
        <f>TRIM(MID(A109,B109+1,C109-B109-1))</f>
        <v>DIVT/U</v>
      </c>
      <c r="R109" t="str">
        <f>TRIM(MID(A109,D109+1,E109-D109-1))</f>
        <v>CVTTS/U</v>
      </c>
      <c r="S109" t="str">
        <f>TRIM(MID(A109,F109+1,G109-F109))</f>
        <v>CVTTQ/V</v>
      </c>
    </row>
    <row r="110" spans="1:19" x14ac:dyDescent="0.25">
      <c r="A110" t="s">
        <v>108</v>
      </c>
      <c r="B110">
        <f>FIND(" ", A110)</f>
        <v>7</v>
      </c>
      <c r="C110">
        <f>FIND(" ", A110, B110+1)</f>
        <v>15</v>
      </c>
      <c r="D110">
        <f>FIND(" ", A110, C110+1)</f>
        <v>22</v>
      </c>
      <c r="E110">
        <f>FIND(" ", A110, D110+1)</f>
        <v>30</v>
      </c>
      <c r="F110">
        <f>FIND(" ", A110, E110+1)</f>
        <v>37</v>
      </c>
      <c r="G110">
        <f>LEN(A110)</f>
        <v>44</v>
      </c>
      <c r="H110" t="str">
        <f>TRIM(MID(A110,1,B110))</f>
        <v>16.1C0</v>
      </c>
      <c r="I110" t="str">
        <f>TRIM(MID(A110,C110,D110-C110))</f>
        <v>16.1C1</v>
      </c>
      <c r="J110" t="str">
        <f>TRIM(MID(A110,E110,F110-E110))</f>
        <v>16.1C2</v>
      </c>
      <c r="K110" t="str">
        <f t="shared" si="3"/>
        <v>16</v>
      </c>
      <c r="L110" t="str">
        <f t="shared" si="4"/>
        <v>16</v>
      </c>
      <c r="M110" t="str">
        <f t="shared" si="5"/>
        <v>16</v>
      </c>
      <c r="N110" t="str">
        <f>IFERROR(MID(H110,FIND(".",H110)+1,99),"")</f>
        <v>1C0</v>
      </c>
      <c r="O110" t="str">
        <f>IFERROR(MID(I110,FIND(".",I110)+1,99),"")</f>
        <v>1C1</v>
      </c>
      <c r="P110" t="str">
        <f>IFERROR(MID(J110,FIND(".",J110)+1,99),"")</f>
        <v>1C2</v>
      </c>
      <c r="Q110" t="str">
        <f>TRIM(MID(A110,B110+1,C110-B110-1))</f>
        <v>ADDS/UD</v>
      </c>
      <c r="R110" t="str">
        <f>TRIM(MID(A110,D110+1,E110-D110-1))</f>
        <v>SUBS/UD</v>
      </c>
      <c r="S110" t="str">
        <f>TRIM(MID(A110,F110+1,G110-F110))</f>
        <v>MULS/UD</v>
      </c>
    </row>
    <row r="111" spans="1:19" x14ac:dyDescent="0.25">
      <c r="A111" t="s">
        <v>109</v>
      </c>
      <c r="B111">
        <f>FIND(" ", A111)</f>
        <v>7</v>
      </c>
      <c r="C111">
        <f>FIND(" ", A111, B111+1)</f>
        <v>15</v>
      </c>
      <c r="D111">
        <f>FIND(" ", A111, C111+1)</f>
        <v>22</v>
      </c>
      <c r="E111">
        <f>FIND(" ", A111, D111+1)</f>
        <v>30</v>
      </c>
      <c r="F111">
        <f>FIND(" ", A111, E111+1)</f>
        <v>37</v>
      </c>
      <c r="G111">
        <f>LEN(A111)</f>
        <v>44</v>
      </c>
      <c r="H111" t="str">
        <f>TRIM(MID(A111,1,B111))</f>
        <v>16.1C3</v>
      </c>
      <c r="I111" t="str">
        <f>TRIM(MID(A111,C111,D111-C111))</f>
        <v>16.1E0</v>
      </c>
      <c r="J111" t="str">
        <f>TRIM(MID(A111,E111,F111-E111))</f>
        <v>16.1E1</v>
      </c>
      <c r="K111" t="str">
        <f t="shared" si="3"/>
        <v>16</v>
      </c>
      <c r="L111" t="str">
        <f t="shared" si="4"/>
        <v>16</v>
      </c>
      <c r="M111" t="str">
        <f t="shared" si="5"/>
        <v>16</v>
      </c>
      <c r="N111" t="str">
        <f>IFERROR(MID(H111,FIND(".",H111)+1,99),"")</f>
        <v>1C3</v>
      </c>
      <c r="O111" t="str">
        <f>IFERROR(MID(I111,FIND(".",I111)+1,99),"")</f>
        <v>1E0</v>
      </c>
      <c r="P111" t="str">
        <f>IFERROR(MID(J111,FIND(".",J111)+1,99),"")</f>
        <v>1E1</v>
      </c>
      <c r="Q111" t="str">
        <f>TRIM(MID(A111,B111+1,C111-B111-1))</f>
        <v>DIVS/UD</v>
      </c>
      <c r="R111" t="str">
        <f>TRIM(MID(A111,D111+1,E111-D111-1))</f>
        <v>ADDT/UD</v>
      </c>
      <c r="S111" t="str">
        <f>TRIM(MID(A111,F111+1,G111-F111))</f>
        <v>SUBT/UD</v>
      </c>
    </row>
    <row r="112" spans="1:19" x14ac:dyDescent="0.25">
      <c r="A112" t="s">
        <v>110</v>
      </c>
      <c r="B112">
        <f>FIND(" ", A112)</f>
        <v>7</v>
      </c>
      <c r="C112">
        <f>FIND(" ", A112, B112+1)</f>
        <v>15</v>
      </c>
      <c r="D112">
        <f>FIND(" ", A112, C112+1)</f>
        <v>22</v>
      </c>
      <c r="E112">
        <f>FIND(" ", A112, D112+1)</f>
        <v>30</v>
      </c>
      <c r="F112">
        <f>FIND(" ", A112, E112+1)</f>
        <v>37</v>
      </c>
      <c r="G112">
        <f>LEN(A112)</f>
        <v>45</v>
      </c>
      <c r="H112" t="str">
        <f>TRIM(MID(A112,1,B112))</f>
        <v>16.1E2</v>
      </c>
      <c r="I112" t="str">
        <f>TRIM(MID(A112,C112,D112-C112))</f>
        <v>16.1E3</v>
      </c>
      <c r="J112" t="str">
        <f>TRIM(MID(A112,E112,F112-E112))</f>
        <v>16.1EC</v>
      </c>
      <c r="K112" t="str">
        <f t="shared" si="3"/>
        <v>16</v>
      </c>
      <c r="L112" t="str">
        <f t="shared" si="4"/>
        <v>16</v>
      </c>
      <c r="M112" t="str">
        <f t="shared" si="5"/>
        <v>16</v>
      </c>
      <c r="N112" t="str">
        <f>IFERROR(MID(H112,FIND(".",H112)+1,99),"")</f>
        <v>1E2</v>
      </c>
      <c r="O112" t="str">
        <f>IFERROR(MID(I112,FIND(".",I112)+1,99),"")</f>
        <v>1E3</v>
      </c>
      <c r="P112" t="str">
        <f>IFERROR(MID(J112,FIND(".",J112)+1,99),"")</f>
        <v>1EC</v>
      </c>
      <c r="Q112" t="str">
        <f>TRIM(MID(A112,B112+1,C112-B112-1))</f>
        <v>MULT/UD</v>
      </c>
      <c r="R112" t="str">
        <f>TRIM(MID(A112,D112+1,E112-D112-1))</f>
        <v>DIVT/UD</v>
      </c>
      <c r="S112" t="str">
        <f>TRIM(MID(A112,F112+1,G112-F112))</f>
        <v>CVTTS/UD</v>
      </c>
    </row>
    <row r="113" spans="1:19" x14ac:dyDescent="0.25">
      <c r="A113" t="s">
        <v>111</v>
      </c>
      <c r="B113">
        <f>FIND(" ", A113)</f>
        <v>7</v>
      </c>
      <c r="C113">
        <f>FIND(" ", A113, B113+1)</f>
        <v>16</v>
      </c>
      <c r="D113">
        <f>FIND(" ", A113, C113+1)</f>
        <v>23</v>
      </c>
      <c r="E113">
        <f>FIND(" ", A113, D113+1)</f>
        <v>29</v>
      </c>
      <c r="F113">
        <f>FIND(" ", A113, E113+1)</f>
        <v>36</v>
      </c>
      <c r="G113">
        <f>LEN(A113)</f>
        <v>44</v>
      </c>
      <c r="H113" t="str">
        <f>TRIM(MID(A113,1,B113))</f>
        <v>16.1EF</v>
      </c>
      <c r="I113" t="str">
        <f>TRIM(MID(A113,C113,D113-C113))</f>
        <v>16.2AC</v>
      </c>
      <c r="J113" t="str">
        <f>TRIM(MID(A113,E113,F113-E113))</f>
        <v>16.500</v>
      </c>
      <c r="K113" t="str">
        <f t="shared" si="3"/>
        <v>16</v>
      </c>
      <c r="L113" t="str">
        <f t="shared" si="4"/>
        <v>16</v>
      </c>
      <c r="M113" t="str">
        <f t="shared" si="5"/>
        <v>16</v>
      </c>
      <c r="N113" t="str">
        <f>IFERROR(MID(H113,FIND(".",H113)+1,99),"")</f>
        <v>1EF</v>
      </c>
      <c r="O113" t="str">
        <f>IFERROR(MID(I113,FIND(".",I113)+1,99),"")</f>
        <v>2AC</v>
      </c>
      <c r="P113" t="str">
        <f>IFERROR(MID(J113,FIND(".",J113)+1,99),"")</f>
        <v>500</v>
      </c>
      <c r="Q113" t="str">
        <f>TRIM(MID(A113,B113+1,C113-B113-1))</f>
        <v>CVTTQ/VD</v>
      </c>
      <c r="R113" t="str">
        <f>TRIM(MID(A113,D113+1,E113-D113-1))</f>
        <v>CVTST</v>
      </c>
      <c r="S113" t="str">
        <f>TRIM(MID(A113,F113+1,G113-F113))</f>
        <v>ADDS/SUC</v>
      </c>
    </row>
    <row r="114" spans="1:19" x14ac:dyDescent="0.25">
      <c r="A114" t="s">
        <v>112</v>
      </c>
      <c r="B114">
        <f>FIND(" ", A114)</f>
        <v>7</v>
      </c>
      <c r="C114">
        <f>FIND(" ", A114, B114+1)</f>
        <v>16</v>
      </c>
      <c r="D114">
        <f>FIND(" ", A114, C114+1)</f>
        <v>23</v>
      </c>
      <c r="E114">
        <f>FIND(" ", A114, D114+1)</f>
        <v>32</v>
      </c>
      <c r="F114">
        <f>FIND(" ", A114, E114+1)</f>
        <v>39</v>
      </c>
      <c r="G114">
        <f>LEN(A114)</f>
        <v>47</v>
      </c>
      <c r="H114" t="str">
        <f>TRIM(MID(A114,1,B114))</f>
        <v>16.501</v>
      </c>
      <c r="I114" t="str">
        <f>TRIM(MID(A114,C114,D114-C114))</f>
        <v>16.502</v>
      </c>
      <c r="J114" t="str">
        <f>TRIM(MID(A114,E114,F114-E114))</f>
        <v>16.503</v>
      </c>
      <c r="K114" t="str">
        <f t="shared" si="3"/>
        <v>16</v>
      </c>
      <c r="L114" t="str">
        <f t="shared" si="4"/>
        <v>16</v>
      </c>
      <c r="M114" t="str">
        <f t="shared" si="5"/>
        <v>16</v>
      </c>
      <c r="N114" t="str">
        <f>IFERROR(MID(H114,FIND(".",H114)+1,99),"")</f>
        <v>501</v>
      </c>
      <c r="O114" t="str">
        <f>IFERROR(MID(I114,FIND(".",I114)+1,99),"")</f>
        <v>502</v>
      </c>
      <c r="P114" t="str">
        <f>IFERROR(MID(J114,FIND(".",J114)+1,99),"")</f>
        <v>503</v>
      </c>
      <c r="Q114" t="str">
        <f>TRIM(MID(A114,B114+1,C114-B114-1))</f>
        <v>SUBS/SUC</v>
      </c>
      <c r="R114" t="str">
        <f>TRIM(MID(A114,D114+1,E114-D114-1))</f>
        <v>MULS/SUC</v>
      </c>
      <c r="S114" t="str">
        <f>TRIM(MID(A114,F114+1,G114-F114))</f>
        <v>DIVS/SUC</v>
      </c>
    </row>
    <row r="115" spans="1:19" x14ac:dyDescent="0.25">
      <c r="A115" t="s">
        <v>113</v>
      </c>
      <c r="B115">
        <f>FIND(" ", A115)</f>
        <v>7</v>
      </c>
      <c r="C115">
        <f>FIND(" ", A115, B115+1)</f>
        <v>16</v>
      </c>
      <c r="D115">
        <f>FIND(" ", A115, C115+1)</f>
        <v>23</v>
      </c>
      <c r="E115">
        <f>FIND(" ", A115, D115+1)</f>
        <v>32</v>
      </c>
      <c r="F115">
        <f>FIND(" ", A115, E115+1)</f>
        <v>39</v>
      </c>
      <c r="G115">
        <f>LEN(A115)</f>
        <v>47</v>
      </c>
      <c r="H115" t="str">
        <f>TRIM(MID(A115,1,B115))</f>
        <v>16.520</v>
      </c>
      <c r="I115" t="str">
        <f>TRIM(MID(A115,C115,D115-C115))</f>
        <v>16.521</v>
      </c>
      <c r="J115" t="str">
        <f>TRIM(MID(A115,E115,F115-E115))</f>
        <v>16.522</v>
      </c>
      <c r="K115" t="str">
        <f t="shared" si="3"/>
        <v>16</v>
      </c>
      <c r="L115" t="str">
        <f t="shared" si="4"/>
        <v>16</v>
      </c>
      <c r="M115" t="str">
        <f t="shared" si="5"/>
        <v>16</v>
      </c>
      <c r="N115" t="str">
        <f>IFERROR(MID(H115,FIND(".",H115)+1,99),"")</f>
        <v>520</v>
      </c>
      <c r="O115" t="str">
        <f>IFERROR(MID(I115,FIND(".",I115)+1,99),"")</f>
        <v>521</v>
      </c>
      <c r="P115" t="str">
        <f>IFERROR(MID(J115,FIND(".",J115)+1,99),"")</f>
        <v>522</v>
      </c>
      <c r="Q115" t="str">
        <f>TRIM(MID(A115,B115+1,C115-B115-1))</f>
        <v>ADDT/SUC</v>
      </c>
      <c r="R115" t="str">
        <f>TRIM(MID(A115,D115+1,E115-D115-1))</f>
        <v>SUBT/SUC</v>
      </c>
      <c r="S115" t="str">
        <f>TRIM(MID(A115,F115+1,G115-F115))</f>
        <v>MULT/SUC</v>
      </c>
    </row>
    <row r="116" spans="1:19" x14ac:dyDescent="0.25">
      <c r="A116" t="s">
        <v>114</v>
      </c>
      <c r="B116">
        <f>FIND(" ", A116)</f>
        <v>7</v>
      </c>
      <c r="C116">
        <f>FIND(" ", A116, B116+1)</f>
        <v>16</v>
      </c>
      <c r="D116">
        <f>FIND(" ", A116, C116+1)</f>
        <v>23</v>
      </c>
      <c r="E116">
        <f>FIND(" ", A116, D116+1)</f>
        <v>33</v>
      </c>
      <c r="F116">
        <f>FIND(" ", A116, E116+1)</f>
        <v>40</v>
      </c>
      <c r="G116">
        <f>LEN(A116)</f>
        <v>49</v>
      </c>
      <c r="H116" t="str">
        <f>TRIM(MID(A116,1,B116))</f>
        <v>16.523</v>
      </c>
      <c r="I116" t="str">
        <f>TRIM(MID(A116,C116,D116-C116))</f>
        <v>16.52C</v>
      </c>
      <c r="J116" t="str">
        <f>TRIM(MID(A116,E116,F116-E116))</f>
        <v>16.52F</v>
      </c>
      <c r="K116" t="str">
        <f t="shared" si="3"/>
        <v>16</v>
      </c>
      <c r="L116" t="str">
        <f t="shared" si="4"/>
        <v>16</v>
      </c>
      <c r="M116" t="str">
        <f t="shared" si="5"/>
        <v>16</v>
      </c>
      <c r="N116" t="str">
        <f>IFERROR(MID(H116,FIND(".",H116)+1,99),"")</f>
        <v>523</v>
      </c>
      <c r="O116" t="str">
        <f>IFERROR(MID(I116,FIND(".",I116)+1,99),"")</f>
        <v>52C</v>
      </c>
      <c r="P116" t="str">
        <f>IFERROR(MID(J116,FIND(".",J116)+1,99),"")</f>
        <v>52F</v>
      </c>
      <c r="Q116" t="str">
        <f>TRIM(MID(A116,B116+1,C116-B116-1))</f>
        <v>DIVT/SUC</v>
      </c>
      <c r="R116" t="str">
        <f>TRIM(MID(A116,D116+1,E116-D116-1))</f>
        <v>CVTTS/SUC</v>
      </c>
      <c r="S116" t="str">
        <f>TRIM(MID(A116,F116+1,G116-F116))</f>
        <v>CVTTQ/SVC</v>
      </c>
    </row>
    <row r="117" spans="1:19" x14ac:dyDescent="0.25">
      <c r="A117" t="s">
        <v>115</v>
      </c>
      <c r="B117">
        <f>FIND(" ", A117)</f>
        <v>7</v>
      </c>
      <c r="C117">
        <f>FIND(" ", A117, B117+1)</f>
        <v>16</v>
      </c>
      <c r="D117">
        <f>FIND(" ", A117, C117+1)</f>
        <v>23</v>
      </c>
      <c r="E117">
        <f>FIND(" ", A117, D117+1)</f>
        <v>32</v>
      </c>
      <c r="F117">
        <f>FIND(" ", A117, E117+1)</f>
        <v>39</v>
      </c>
      <c r="G117">
        <f>LEN(A117)</f>
        <v>47</v>
      </c>
      <c r="H117" t="str">
        <f>TRIM(MID(A117,1,B117))</f>
        <v>16.540</v>
      </c>
      <c r="I117" t="str">
        <f>TRIM(MID(A117,C117,D117-C117))</f>
        <v>16.541</v>
      </c>
      <c r="J117" t="str">
        <f>TRIM(MID(A117,E117,F117-E117))</f>
        <v>16.542</v>
      </c>
      <c r="K117" t="str">
        <f t="shared" si="3"/>
        <v>16</v>
      </c>
      <c r="L117" t="str">
        <f t="shared" si="4"/>
        <v>16</v>
      </c>
      <c r="M117" t="str">
        <f t="shared" si="5"/>
        <v>16</v>
      </c>
      <c r="N117" t="str">
        <f>IFERROR(MID(H117,FIND(".",H117)+1,99),"")</f>
        <v>540</v>
      </c>
      <c r="O117" t="str">
        <f>IFERROR(MID(I117,FIND(".",I117)+1,99),"")</f>
        <v>541</v>
      </c>
      <c r="P117" t="str">
        <f>IFERROR(MID(J117,FIND(".",J117)+1,99),"")</f>
        <v>542</v>
      </c>
      <c r="Q117" t="str">
        <f>TRIM(MID(A117,B117+1,C117-B117-1))</f>
        <v>ADDS/SUM</v>
      </c>
      <c r="R117" t="str">
        <f>TRIM(MID(A117,D117+1,E117-D117-1))</f>
        <v>SUBS/SUM</v>
      </c>
      <c r="S117" t="str">
        <f>TRIM(MID(A117,F117+1,G117-F117))</f>
        <v>MULS/SUM</v>
      </c>
    </row>
    <row r="118" spans="1:19" x14ac:dyDescent="0.25">
      <c r="A118" t="s">
        <v>116</v>
      </c>
      <c r="B118">
        <f>FIND(" ", A118)</f>
        <v>7</v>
      </c>
      <c r="C118">
        <f>FIND(" ", A118, B118+1)</f>
        <v>16</v>
      </c>
      <c r="D118">
        <f>FIND(" ", A118, C118+1)</f>
        <v>23</v>
      </c>
      <c r="E118">
        <f>FIND(" ", A118, D118+1)</f>
        <v>32</v>
      </c>
      <c r="F118">
        <f>FIND(" ", A118, E118+1)</f>
        <v>39</v>
      </c>
      <c r="G118">
        <f>LEN(A118)</f>
        <v>47</v>
      </c>
      <c r="H118" t="str">
        <f>TRIM(MID(A118,1,B118))</f>
        <v>16.543</v>
      </c>
      <c r="I118" t="str">
        <f>TRIM(MID(A118,C118,D118-C118))</f>
        <v>16.560</v>
      </c>
      <c r="J118" t="str">
        <f>TRIM(MID(A118,E118,F118-E118))</f>
        <v>16.561</v>
      </c>
      <c r="K118" t="str">
        <f t="shared" si="3"/>
        <v>16</v>
      </c>
      <c r="L118" t="str">
        <f t="shared" si="4"/>
        <v>16</v>
      </c>
      <c r="M118" t="str">
        <f t="shared" si="5"/>
        <v>16</v>
      </c>
      <c r="N118" t="str">
        <f>IFERROR(MID(H118,FIND(".",H118)+1,99),"")</f>
        <v>543</v>
      </c>
      <c r="O118" t="str">
        <f>IFERROR(MID(I118,FIND(".",I118)+1,99),"")</f>
        <v>560</v>
      </c>
      <c r="P118" t="str">
        <f>IFERROR(MID(J118,FIND(".",J118)+1,99),"")</f>
        <v>561</v>
      </c>
      <c r="Q118" t="str">
        <f>TRIM(MID(A118,B118+1,C118-B118-1))</f>
        <v>DIVS/SUM</v>
      </c>
      <c r="R118" t="str">
        <f>TRIM(MID(A118,D118+1,E118-D118-1))</f>
        <v>ADDT/SUM</v>
      </c>
      <c r="S118" t="str">
        <f>TRIM(MID(A118,F118+1,G118-F118))</f>
        <v>SUBT/SUM</v>
      </c>
    </row>
    <row r="119" spans="1:19" x14ac:dyDescent="0.25">
      <c r="A119" t="s">
        <v>117</v>
      </c>
      <c r="B119">
        <f>FIND(" ", A119)</f>
        <v>7</v>
      </c>
      <c r="C119">
        <f>FIND(" ", A119, B119+1)</f>
        <v>16</v>
      </c>
      <c r="D119">
        <f>FIND(" ", A119, C119+1)</f>
        <v>23</v>
      </c>
      <c r="E119">
        <f>FIND(" ", A119, D119+1)</f>
        <v>32</v>
      </c>
      <c r="F119">
        <f>FIND(" ", A119, E119+1)</f>
        <v>39</v>
      </c>
      <c r="G119">
        <f>LEN(A119)</f>
        <v>48</v>
      </c>
      <c r="H119" t="str">
        <f>TRIM(MID(A119,1,B119))</f>
        <v>16.562</v>
      </c>
      <c r="I119" t="str">
        <f>TRIM(MID(A119,C119,D119-C119))</f>
        <v>16.563</v>
      </c>
      <c r="J119" t="str">
        <f>TRIM(MID(A119,E119,F119-E119))</f>
        <v>16.56C</v>
      </c>
      <c r="K119" t="str">
        <f t="shared" si="3"/>
        <v>16</v>
      </c>
      <c r="L119" t="str">
        <f t="shared" si="4"/>
        <v>16</v>
      </c>
      <c r="M119" t="str">
        <f t="shared" si="5"/>
        <v>16</v>
      </c>
      <c r="N119" t="str">
        <f>IFERROR(MID(H119,FIND(".",H119)+1,99),"")</f>
        <v>562</v>
      </c>
      <c r="O119" t="str">
        <f>IFERROR(MID(I119,FIND(".",I119)+1,99),"")</f>
        <v>563</v>
      </c>
      <c r="P119" t="str">
        <f>IFERROR(MID(J119,FIND(".",J119)+1,99),"")</f>
        <v>56C</v>
      </c>
      <c r="Q119" t="str">
        <f>TRIM(MID(A119,B119+1,C119-B119-1))</f>
        <v>MULT/SUM</v>
      </c>
      <c r="R119" t="str">
        <f>TRIM(MID(A119,D119+1,E119-D119-1))</f>
        <v>DIVT/SUM</v>
      </c>
      <c r="S119" t="str">
        <f>TRIM(MID(A119,F119+1,G119-F119))</f>
        <v>CVTTS/SUM</v>
      </c>
    </row>
    <row r="120" spans="1:19" x14ac:dyDescent="0.25">
      <c r="A120" t="s">
        <v>118</v>
      </c>
      <c r="B120">
        <f>FIND(" ", A120)</f>
        <v>7</v>
      </c>
      <c r="C120">
        <f>FIND(" ", A120, B120+1)</f>
        <v>17</v>
      </c>
      <c r="D120">
        <f>FIND(" ", A120, C120+1)</f>
        <v>24</v>
      </c>
      <c r="E120">
        <f>FIND(" ", A120, D120+1)</f>
        <v>32</v>
      </c>
      <c r="F120">
        <f>FIND(" ", A120, E120+1)</f>
        <v>39</v>
      </c>
      <c r="G120">
        <f>LEN(A120)</f>
        <v>46</v>
      </c>
      <c r="H120" t="str">
        <f>TRIM(MID(A120,1,B120))</f>
        <v>16.56F</v>
      </c>
      <c r="I120" t="str">
        <f>TRIM(MID(A120,C120,D120-C120))</f>
        <v>16.580</v>
      </c>
      <c r="J120" t="str">
        <f>TRIM(MID(A120,E120,F120-E120))</f>
        <v>16.581</v>
      </c>
      <c r="K120" t="str">
        <f t="shared" si="3"/>
        <v>16</v>
      </c>
      <c r="L120" t="str">
        <f t="shared" si="4"/>
        <v>16</v>
      </c>
      <c r="M120" t="str">
        <f t="shared" si="5"/>
        <v>16</v>
      </c>
      <c r="N120" t="str">
        <f>IFERROR(MID(H120,FIND(".",H120)+1,99),"")</f>
        <v>56F</v>
      </c>
      <c r="O120" t="str">
        <f>IFERROR(MID(I120,FIND(".",I120)+1,99),"")</f>
        <v>580</v>
      </c>
      <c r="P120" t="str">
        <f>IFERROR(MID(J120,FIND(".",J120)+1,99),"")</f>
        <v>581</v>
      </c>
      <c r="Q120" t="str">
        <f>TRIM(MID(A120,B120+1,C120-B120-1))</f>
        <v>CVTTQ/SVM</v>
      </c>
      <c r="R120" t="str">
        <f>TRIM(MID(A120,D120+1,E120-D120-1))</f>
        <v>ADDS/SU</v>
      </c>
      <c r="S120" t="str">
        <f>TRIM(MID(A120,F120+1,G120-F120))</f>
        <v>SUBS/SU</v>
      </c>
    </row>
    <row r="121" spans="1:19" x14ac:dyDescent="0.25">
      <c r="A121" t="s">
        <v>119</v>
      </c>
      <c r="B121">
        <f>FIND(" ", A121)</f>
        <v>7</v>
      </c>
      <c r="C121">
        <f>FIND(" ", A121, B121+1)</f>
        <v>15</v>
      </c>
      <c r="D121">
        <f>FIND(" ", A121, C121+1)</f>
        <v>22</v>
      </c>
      <c r="E121">
        <f>FIND(" ", A121, D121+1)</f>
        <v>30</v>
      </c>
      <c r="F121">
        <f>FIND(" ", A121, E121+1)</f>
        <v>37</v>
      </c>
      <c r="G121">
        <f>LEN(A121)</f>
        <v>44</v>
      </c>
      <c r="H121" t="str">
        <f>TRIM(MID(A121,1,B121))</f>
        <v>16.582</v>
      </c>
      <c r="I121" t="str">
        <f>TRIM(MID(A121,C121,D121-C121))</f>
        <v>16.583</v>
      </c>
      <c r="J121" t="str">
        <f>TRIM(MID(A121,E121,F121-E121))</f>
        <v>16.5A0</v>
      </c>
      <c r="K121" t="str">
        <f t="shared" si="3"/>
        <v>16</v>
      </c>
      <c r="L121" t="str">
        <f t="shared" si="4"/>
        <v>16</v>
      </c>
      <c r="M121" t="str">
        <f t="shared" si="5"/>
        <v>16</v>
      </c>
      <c r="N121" t="str">
        <f>IFERROR(MID(H121,FIND(".",H121)+1,99),"")</f>
        <v>582</v>
      </c>
      <c r="O121" t="str">
        <f>IFERROR(MID(I121,FIND(".",I121)+1,99),"")</f>
        <v>583</v>
      </c>
      <c r="P121" t="str">
        <f>IFERROR(MID(J121,FIND(".",J121)+1,99),"")</f>
        <v>5A0</v>
      </c>
      <c r="Q121" t="str">
        <f>TRIM(MID(A121,B121+1,C121-B121-1))</f>
        <v>MULS/SU</v>
      </c>
      <c r="R121" t="str">
        <f>TRIM(MID(A121,D121+1,E121-D121-1))</f>
        <v>DIVS/SU</v>
      </c>
      <c r="S121" t="str">
        <f>TRIM(MID(A121,F121+1,G121-F121))</f>
        <v>ADDT/SU</v>
      </c>
    </row>
    <row r="122" spans="1:19" x14ac:dyDescent="0.25">
      <c r="A122" t="s">
        <v>120</v>
      </c>
      <c r="B122">
        <f>FIND(" ", A122)</f>
        <v>7</v>
      </c>
      <c r="C122">
        <f>FIND(" ", A122, B122+1)</f>
        <v>15</v>
      </c>
      <c r="D122">
        <f>FIND(" ", A122, C122+1)</f>
        <v>22</v>
      </c>
      <c r="E122">
        <f>FIND(" ", A122, D122+1)</f>
        <v>30</v>
      </c>
      <c r="F122">
        <f>FIND(" ", A122, E122+1)</f>
        <v>37</v>
      </c>
      <c r="G122">
        <f>LEN(A122)</f>
        <v>44</v>
      </c>
      <c r="H122" t="str">
        <f>TRIM(MID(A122,1,B122))</f>
        <v>16.5A1</v>
      </c>
      <c r="I122" t="str">
        <f>TRIM(MID(A122,C122,D122-C122))</f>
        <v>16.5A2</v>
      </c>
      <c r="J122" t="str">
        <f>TRIM(MID(A122,E122,F122-E122))</f>
        <v>16.5A3</v>
      </c>
      <c r="K122" t="str">
        <f t="shared" si="3"/>
        <v>16</v>
      </c>
      <c r="L122" t="str">
        <f t="shared" si="4"/>
        <v>16</v>
      </c>
      <c r="M122" t="str">
        <f t="shared" si="5"/>
        <v>16</v>
      </c>
      <c r="N122" t="str">
        <f>IFERROR(MID(H122,FIND(".",H122)+1,99),"")</f>
        <v>5A1</v>
      </c>
      <c r="O122" t="str">
        <f>IFERROR(MID(I122,FIND(".",I122)+1,99),"")</f>
        <v>5A2</v>
      </c>
      <c r="P122" t="str">
        <f>IFERROR(MID(J122,FIND(".",J122)+1,99),"")</f>
        <v>5A3</v>
      </c>
      <c r="Q122" t="str">
        <f>TRIM(MID(A122,B122+1,C122-B122-1))</f>
        <v>SUBT/SU</v>
      </c>
      <c r="R122" t="str">
        <f>TRIM(MID(A122,D122+1,E122-D122-1))</f>
        <v>MULT/SU</v>
      </c>
      <c r="S122" t="str">
        <f>TRIM(MID(A122,F122+1,G122-F122))</f>
        <v>DIVT/SU</v>
      </c>
    </row>
    <row r="123" spans="1:19" x14ac:dyDescent="0.25">
      <c r="A123" t="s">
        <v>121</v>
      </c>
      <c r="B123">
        <f>FIND(" ", A123)</f>
        <v>7</v>
      </c>
      <c r="C123">
        <f>FIND(" ", A123, B123+1)</f>
        <v>17</v>
      </c>
      <c r="D123">
        <f>FIND(" ", A123, C123+1)</f>
        <v>24</v>
      </c>
      <c r="E123">
        <f>FIND(" ", A123, D123+1)</f>
        <v>34</v>
      </c>
      <c r="F123">
        <f>FIND(" ", A123, E123+1)</f>
        <v>41</v>
      </c>
      <c r="G123">
        <f>LEN(A123)</f>
        <v>50</v>
      </c>
      <c r="H123" t="str">
        <f>TRIM(MID(A123,1,B123))</f>
        <v>16.5A4</v>
      </c>
      <c r="I123" t="str">
        <f>TRIM(MID(A123,C123,D123-C123))</f>
        <v>16.5A5</v>
      </c>
      <c r="J123" t="str">
        <f>TRIM(MID(A123,E123,F123-E123))</f>
        <v>16.5A6</v>
      </c>
      <c r="K123" t="str">
        <f t="shared" si="3"/>
        <v>16</v>
      </c>
      <c r="L123" t="str">
        <f t="shared" si="4"/>
        <v>16</v>
      </c>
      <c r="M123" t="str">
        <f t="shared" si="5"/>
        <v>16</v>
      </c>
      <c r="N123" t="str">
        <f>IFERROR(MID(H123,FIND(".",H123)+1,99),"")</f>
        <v>5A4</v>
      </c>
      <c r="O123" t="str">
        <f>IFERROR(MID(I123,FIND(".",I123)+1,99),"")</f>
        <v>5A5</v>
      </c>
      <c r="P123" t="str">
        <f>IFERROR(MID(J123,FIND(".",J123)+1,99),"")</f>
        <v>5A6</v>
      </c>
      <c r="Q123" t="str">
        <f>TRIM(MID(A123,B123+1,C123-B123-1))</f>
        <v>CMPTUN/SU</v>
      </c>
      <c r="R123" t="str">
        <f>TRIM(MID(A123,D123+1,E123-D123-1))</f>
        <v>CMPTEQ/SU</v>
      </c>
      <c r="S123" t="str">
        <f>TRIM(MID(A123,F123+1,G123-F123))</f>
        <v>CMPTLT/SU</v>
      </c>
    </row>
    <row r="124" spans="1:19" x14ac:dyDescent="0.25">
      <c r="A124" t="s">
        <v>122</v>
      </c>
      <c r="B124">
        <f>FIND(" ", A124)</f>
        <v>7</v>
      </c>
      <c r="C124">
        <f>FIND(" ", A124, B124+1)</f>
        <v>17</v>
      </c>
      <c r="D124">
        <f>FIND(" ", A124, C124+1)</f>
        <v>24</v>
      </c>
      <c r="E124">
        <f>FIND(" ", A124, D124+1)</f>
        <v>33</v>
      </c>
      <c r="F124">
        <f>FIND(" ", A124, E124+1)</f>
        <v>40</v>
      </c>
      <c r="G124">
        <f>LEN(A124)</f>
        <v>48</v>
      </c>
      <c r="H124" t="str">
        <f>TRIM(MID(A124,1,B124))</f>
        <v>16.5A7</v>
      </c>
      <c r="I124" t="str">
        <f>TRIM(MID(A124,C124,D124-C124))</f>
        <v>16.5AC</v>
      </c>
      <c r="J124" t="str">
        <f>TRIM(MID(A124,E124,F124-E124))</f>
        <v>16.5AF</v>
      </c>
      <c r="K124" t="str">
        <f t="shared" si="3"/>
        <v>16</v>
      </c>
      <c r="L124" t="str">
        <f t="shared" si="4"/>
        <v>16</v>
      </c>
      <c r="M124" t="str">
        <f t="shared" si="5"/>
        <v>16</v>
      </c>
      <c r="N124" t="str">
        <f>IFERROR(MID(H124,FIND(".",H124)+1,99),"")</f>
        <v>5A7</v>
      </c>
      <c r="O124" t="str">
        <f>IFERROR(MID(I124,FIND(".",I124)+1,99),"")</f>
        <v>5AC</v>
      </c>
      <c r="P124" t="str">
        <f>IFERROR(MID(J124,FIND(".",J124)+1,99),"")</f>
        <v>5AF</v>
      </c>
      <c r="Q124" t="str">
        <f>TRIM(MID(A124,B124+1,C124-B124-1))</f>
        <v>CMPTLE/SU</v>
      </c>
      <c r="R124" t="str">
        <f>TRIM(MID(A124,D124+1,E124-D124-1))</f>
        <v>CVTTS/SU</v>
      </c>
      <c r="S124" t="str">
        <f>TRIM(MID(A124,F124+1,G124-F124))</f>
        <v>CVTTQ/SV</v>
      </c>
    </row>
    <row r="125" spans="1:19" x14ac:dyDescent="0.25">
      <c r="A125" t="s">
        <v>123</v>
      </c>
      <c r="B125">
        <f>FIND(" ", A125)</f>
        <v>7</v>
      </c>
      <c r="C125">
        <f>FIND(" ", A125, B125+1)</f>
        <v>16</v>
      </c>
      <c r="D125">
        <f>FIND(" ", A125, C125+1)</f>
        <v>23</v>
      </c>
      <c r="E125">
        <f>FIND(" ", A125, D125+1)</f>
        <v>32</v>
      </c>
      <c r="F125">
        <f>FIND(" ", A125, E125+1)</f>
        <v>39</v>
      </c>
      <c r="G125">
        <f>LEN(A125)</f>
        <v>47</v>
      </c>
      <c r="H125" t="str">
        <f>TRIM(MID(A125,1,B125))</f>
        <v>16.5C0</v>
      </c>
      <c r="I125" t="str">
        <f>TRIM(MID(A125,C125,D125-C125))</f>
        <v>16.5C1</v>
      </c>
      <c r="J125" t="str">
        <f>TRIM(MID(A125,E125,F125-E125))</f>
        <v>16.5C2</v>
      </c>
      <c r="K125" t="str">
        <f t="shared" si="3"/>
        <v>16</v>
      </c>
      <c r="L125" t="str">
        <f t="shared" si="4"/>
        <v>16</v>
      </c>
      <c r="M125" t="str">
        <f t="shared" si="5"/>
        <v>16</v>
      </c>
      <c r="N125" t="str">
        <f>IFERROR(MID(H125,FIND(".",H125)+1,99),"")</f>
        <v>5C0</v>
      </c>
      <c r="O125" t="str">
        <f>IFERROR(MID(I125,FIND(".",I125)+1,99),"")</f>
        <v>5C1</v>
      </c>
      <c r="P125" t="str">
        <f>IFERROR(MID(J125,FIND(".",J125)+1,99),"")</f>
        <v>5C2</v>
      </c>
      <c r="Q125" t="str">
        <f>TRIM(MID(A125,B125+1,C125-B125-1))</f>
        <v>ADDS/SUD</v>
      </c>
      <c r="R125" t="str">
        <f>TRIM(MID(A125,D125+1,E125-D125-1))</f>
        <v>SUBS/SUD</v>
      </c>
      <c r="S125" t="str">
        <f>TRIM(MID(A125,F125+1,G125-F125))</f>
        <v>MULS/SUD</v>
      </c>
    </row>
    <row r="126" spans="1:19" x14ac:dyDescent="0.25">
      <c r="A126" t="s">
        <v>124</v>
      </c>
      <c r="B126">
        <f>FIND(" ", A126)</f>
        <v>7</v>
      </c>
      <c r="C126">
        <f>FIND(" ", A126, B126+1)</f>
        <v>16</v>
      </c>
      <c r="D126">
        <f>FIND(" ", A126, C126+1)</f>
        <v>23</v>
      </c>
      <c r="E126">
        <f>FIND(" ", A126, D126+1)</f>
        <v>32</v>
      </c>
      <c r="F126">
        <f>FIND(" ", A126, E126+1)</f>
        <v>39</v>
      </c>
      <c r="G126">
        <f>LEN(A126)</f>
        <v>47</v>
      </c>
      <c r="H126" t="str">
        <f>TRIM(MID(A126,1,B126))</f>
        <v>16.5C3</v>
      </c>
      <c r="I126" t="str">
        <f>TRIM(MID(A126,C126,D126-C126))</f>
        <v>16.5E0</v>
      </c>
      <c r="J126" t="str">
        <f>TRIM(MID(A126,E126,F126-E126))</f>
        <v>16.5E1</v>
      </c>
      <c r="K126" t="str">
        <f t="shared" si="3"/>
        <v>16</v>
      </c>
      <c r="L126" t="str">
        <f t="shared" si="4"/>
        <v>16</v>
      </c>
      <c r="M126" t="str">
        <f t="shared" si="5"/>
        <v>16</v>
      </c>
      <c r="N126" t="str">
        <f>IFERROR(MID(H126,FIND(".",H126)+1,99),"")</f>
        <v>5C3</v>
      </c>
      <c r="O126" t="str">
        <f>IFERROR(MID(I126,FIND(".",I126)+1,99),"")</f>
        <v>5E0</v>
      </c>
      <c r="P126" t="str">
        <f>IFERROR(MID(J126,FIND(".",J126)+1,99),"")</f>
        <v>5E1</v>
      </c>
      <c r="Q126" t="str">
        <f>TRIM(MID(A126,B126+1,C126-B126-1))</f>
        <v>DIVS/SUD</v>
      </c>
      <c r="R126" t="str">
        <f>TRIM(MID(A126,D126+1,E126-D126-1))</f>
        <v>ADDT/SUD</v>
      </c>
      <c r="S126" t="str">
        <f>TRIM(MID(A126,F126+1,G126-F126))</f>
        <v>SUBT/SUD</v>
      </c>
    </row>
    <row r="127" spans="1:19" x14ac:dyDescent="0.25">
      <c r="A127" t="s">
        <v>125</v>
      </c>
      <c r="B127">
        <f>FIND(" ", A127)</f>
        <v>7</v>
      </c>
      <c r="C127">
        <f>FIND(" ", A127, B127+1)</f>
        <v>16</v>
      </c>
      <c r="D127">
        <f>FIND(" ", A127, C127+1)</f>
        <v>23</v>
      </c>
      <c r="E127">
        <f>FIND(" ", A127, D127+1)</f>
        <v>32</v>
      </c>
      <c r="F127">
        <f>FIND(" ", A127, E127+1)</f>
        <v>39</v>
      </c>
      <c r="G127">
        <f>LEN(A127)</f>
        <v>48</v>
      </c>
      <c r="H127" t="str">
        <f>TRIM(MID(A127,1,B127))</f>
        <v>16.5E2</v>
      </c>
      <c r="I127" t="str">
        <f>TRIM(MID(A127,C127,D127-C127))</f>
        <v>16.5E3</v>
      </c>
      <c r="J127" t="str">
        <f>TRIM(MID(A127,E127,F127-E127))</f>
        <v>16.5EC</v>
      </c>
      <c r="K127" t="str">
        <f t="shared" si="3"/>
        <v>16</v>
      </c>
      <c r="L127" t="str">
        <f t="shared" si="4"/>
        <v>16</v>
      </c>
      <c r="M127" t="str">
        <f t="shared" si="5"/>
        <v>16</v>
      </c>
      <c r="N127" t="str">
        <f>IFERROR(MID(H127,FIND(".",H127)+1,99),"")</f>
        <v>5E2</v>
      </c>
      <c r="O127" t="str">
        <f>IFERROR(MID(I127,FIND(".",I127)+1,99),"")</f>
        <v>5E3</v>
      </c>
      <c r="P127" t="str">
        <f>IFERROR(MID(J127,FIND(".",J127)+1,99),"")</f>
        <v>5EC</v>
      </c>
      <c r="Q127" t="str">
        <f>TRIM(MID(A127,B127+1,C127-B127-1))</f>
        <v>MULT/SUD</v>
      </c>
      <c r="R127" t="str">
        <f>TRIM(MID(A127,D127+1,E127-D127-1))</f>
        <v>DIVT/SUD</v>
      </c>
      <c r="S127" t="str">
        <f>TRIM(MID(A127,F127+1,G127-F127))</f>
        <v>CVTTS/SUD</v>
      </c>
    </row>
    <row r="128" spans="1:19" x14ac:dyDescent="0.25">
      <c r="A128" t="s">
        <v>126</v>
      </c>
      <c r="B128">
        <f>FIND(" ", A128)</f>
        <v>7</v>
      </c>
      <c r="C128">
        <f>FIND(" ", A128, B128+1)</f>
        <v>17</v>
      </c>
      <c r="D128">
        <f>FIND(" ", A128, C128+1)</f>
        <v>24</v>
      </c>
      <c r="E128">
        <f>FIND(" ", A128, D128+1)</f>
        <v>32</v>
      </c>
      <c r="F128">
        <f>FIND(" ", A128, E128+1)</f>
        <v>39</v>
      </c>
      <c r="G128">
        <f>LEN(A128)</f>
        <v>48</v>
      </c>
      <c r="H128" t="str">
        <f>TRIM(MID(A128,1,B128))</f>
        <v>16.5EF</v>
      </c>
      <c r="I128" t="str">
        <f>TRIM(MID(A128,C128,D128-C128))</f>
        <v>16.6AC</v>
      </c>
      <c r="J128" t="str">
        <f>TRIM(MID(A128,E128,F128-E128))</f>
        <v>16.700</v>
      </c>
      <c r="K128" t="str">
        <f t="shared" si="3"/>
        <v>16</v>
      </c>
      <c r="L128" t="str">
        <f t="shared" si="4"/>
        <v>16</v>
      </c>
      <c r="M128" t="str">
        <f t="shared" si="5"/>
        <v>16</v>
      </c>
      <c r="N128" t="str">
        <f>IFERROR(MID(H128,FIND(".",H128)+1,99),"")</f>
        <v>5EF</v>
      </c>
      <c r="O128" t="str">
        <f>IFERROR(MID(I128,FIND(".",I128)+1,99),"")</f>
        <v>6AC</v>
      </c>
      <c r="P128" t="str">
        <f>IFERROR(MID(J128,FIND(".",J128)+1,99),"")</f>
        <v>700</v>
      </c>
      <c r="Q128" t="str">
        <f>TRIM(MID(A128,B128+1,C128-B128-1))</f>
        <v>CVTTQ/SVD</v>
      </c>
      <c r="R128" t="str">
        <f>TRIM(MID(A128,D128+1,E128-D128-1))</f>
        <v>CVTST/S</v>
      </c>
      <c r="S128" t="str">
        <f>TRIM(MID(A128,F128+1,G128-F128))</f>
        <v>ADDS/SUIC</v>
      </c>
    </row>
    <row r="129" spans="1:19" x14ac:dyDescent="0.25">
      <c r="A129" t="s">
        <v>127</v>
      </c>
      <c r="B129">
        <f>FIND(" ", A129)</f>
        <v>7</v>
      </c>
      <c r="C129">
        <f>FIND(" ", A129, B129+1)</f>
        <v>17</v>
      </c>
      <c r="D129">
        <f>FIND(" ", A129, C129+1)</f>
        <v>24</v>
      </c>
      <c r="E129">
        <f>FIND(" ", A129, D129+1)</f>
        <v>34</v>
      </c>
      <c r="F129">
        <f>FIND(" ", A129, E129+1)</f>
        <v>41</v>
      </c>
      <c r="G129">
        <f>LEN(A129)</f>
        <v>50</v>
      </c>
      <c r="H129" t="str">
        <f>TRIM(MID(A129,1,B129))</f>
        <v>16.701</v>
      </c>
      <c r="I129" t="str">
        <f>TRIM(MID(A129,C129,D129-C129))</f>
        <v>16.702</v>
      </c>
      <c r="J129" t="str">
        <f>TRIM(MID(A129,E129,F129-E129))</f>
        <v>16.703</v>
      </c>
      <c r="K129" t="str">
        <f t="shared" si="3"/>
        <v>16</v>
      </c>
      <c r="L129" t="str">
        <f t="shared" si="4"/>
        <v>16</v>
      </c>
      <c r="M129" t="str">
        <f t="shared" si="5"/>
        <v>16</v>
      </c>
      <c r="N129" t="str">
        <f>IFERROR(MID(H129,FIND(".",H129)+1,99),"")</f>
        <v>701</v>
      </c>
      <c r="O129" t="str">
        <f>IFERROR(MID(I129,FIND(".",I129)+1,99),"")</f>
        <v>702</v>
      </c>
      <c r="P129" t="str">
        <f>IFERROR(MID(J129,FIND(".",J129)+1,99),"")</f>
        <v>703</v>
      </c>
      <c r="Q129" t="str">
        <f>TRIM(MID(A129,B129+1,C129-B129-1))</f>
        <v>SUBS/SUIC</v>
      </c>
      <c r="R129" t="str">
        <f>TRIM(MID(A129,D129+1,E129-D129-1))</f>
        <v>MULS/SUIC</v>
      </c>
      <c r="S129" t="str">
        <f>TRIM(MID(A129,F129+1,G129-F129))</f>
        <v>DIVS/SUIC</v>
      </c>
    </row>
    <row r="130" spans="1:19" x14ac:dyDescent="0.25">
      <c r="A130" t="s">
        <v>128</v>
      </c>
      <c r="B130">
        <f>FIND(" ", A130)</f>
        <v>7</v>
      </c>
      <c r="C130">
        <f>FIND(" ", A130, B130+1)</f>
        <v>17</v>
      </c>
      <c r="D130">
        <f>FIND(" ", A130, C130+1)</f>
        <v>24</v>
      </c>
      <c r="E130">
        <f>FIND(" ", A130, D130+1)</f>
        <v>34</v>
      </c>
      <c r="F130">
        <f>FIND(" ", A130, E130+1)</f>
        <v>41</v>
      </c>
      <c r="G130">
        <f>LEN(A130)</f>
        <v>50</v>
      </c>
      <c r="H130" t="str">
        <f>TRIM(MID(A130,1,B130))</f>
        <v>16.720</v>
      </c>
      <c r="I130" t="str">
        <f>TRIM(MID(A130,C130,D130-C130))</f>
        <v>16.721</v>
      </c>
      <c r="J130" t="str">
        <f>TRIM(MID(A130,E130,F130-E130))</f>
        <v>16.722</v>
      </c>
      <c r="K130" t="str">
        <f t="shared" si="3"/>
        <v>16</v>
      </c>
      <c r="L130" t="str">
        <f t="shared" si="4"/>
        <v>16</v>
      </c>
      <c r="M130" t="str">
        <f t="shared" si="5"/>
        <v>16</v>
      </c>
      <c r="N130" t="str">
        <f>IFERROR(MID(H130,FIND(".",H130)+1,99),"")</f>
        <v>720</v>
      </c>
      <c r="O130" t="str">
        <f>IFERROR(MID(I130,FIND(".",I130)+1,99),"")</f>
        <v>721</v>
      </c>
      <c r="P130" t="str">
        <f>IFERROR(MID(J130,FIND(".",J130)+1,99),"")</f>
        <v>722</v>
      </c>
      <c r="Q130" t="str">
        <f>TRIM(MID(A130,B130+1,C130-B130-1))</f>
        <v>ADDT/SUIC</v>
      </c>
      <c r="R130" t="str">
        <f>TRIM(MID(A130,D130+1,E130-D130-1))</f>
        <v>SUBT/SUIC</v>
      </c>
      <c r="S130" t="str">
        <f>TRIM(MID(A130,F130+1,G130-F130))</f>
        <v>MULT/SUIC</v>
      </c>
    </row>
    <row r="131" spans="1:19" x14ac:dyDescent="0.25">
      <c r="A131" t="s">
        <v>129</v>
      </c>
      <c r="B131">
        <f>FIND(" ", A131)</f>
        <v>7</v>
      </c>
      <c r="C131">
        <f>FIND(" ", A131, B131+1)</f>
        <v>17</v>
      </c>
      <c r="D131">
        <f>FIND(" ", A131, C131+1)</f>
        <v>24</v>
      </c>
      <c r="E131">
        <f>FIND(" ", A131, D131+1)</f>
        <v>35</v>
      </c>
      <c r="F131">
        <f>FIND(" ", A131, E131+1)</f>
        <v>42</v>
      </c>
      <c r="G131">
        <f>LEN(A131)</f>
        <v>52</v>
      </c>
      <c r="H131" t="str">
        <f>TRIM(MID(A131,1,B131))</f>
        <v>16.723</v>
      </c>
      <c r="I131" t="str">
        <f>TRIM(MID(A131,C131,D131-C131))</f>
        <v>16.72C</v>
      </c>
      <c r="J131" t="str">
        <f>TRIM(MID(A131,E131,F131-E131))</f>
        <v>16.72F</v>
      </c>
      <c r="K131" t="str">
        <f t="shared" ref="K131:K174" si="6">IFERROR(MID(H131,1,FIND(".",H131)-1),H131)</f>
        <v>16</v>
      </c>
      <c r="L131" t="str">
        <f t="shared" ref="L131:L174" si="7">IFERROR(MID(I131,1,FIND(".",I131)-1),I131)</f>
        <v>16</v>
      </c>
      <c r="M131" t="str">
        <f t="shared" ref="M131:M174" si="8">IFERROR(MID(J131,1,FIND(".",J131)-1),J131)</f>
        <v>16</v>
      </c>
      <c r="N131" t="str">
        <f>IFERROR(MID(H131,FIND(".",H131)+1,99),"")</f>
        <v>723</v>
      </c>
      <c r="O131" t="str">
        <f>IFERROR(MID(I131,FIND(".",I131)+1,99),"")</f>
        <v>72C</v>
      </c>
      <c r="P131" t="str">
        <f>IFERROR(MID(J131,FIND(".",J131)+1,99),"")</f>
        <v>72F</v>
      </c>
      <c r="Q131" t="str">
        <f>TRIM(MID(A131,B131+1,C131-B131-1))</f>
        <v>DIVT/SUIC</v>
      </c>
      <c r="R131" t="str">
        <f>TRIM(MID(A131,D131+1,E131-D131-1))</f>
        <v>CVTTS/SUIC</v>
      </c>
      <c r="S131" t="str">
        <f>TRIM(MID(A131,F131+1,G131-F131))</f>
        <v>CVTTQ/SVIC</v>
      </c>
    </row>
    <row r="132" spans="1:19" x14ac:dyDescent="0.25">
      <c r="A132" t="s">
        <v>130</v>
      </c>
      <c r="B132">
        <f>FIND(" ", A132)</f>
        <v>7</v>
      </c>
      <c r="C132">
        <f>FIND(" ", A132, B132+1)</f>
        <v>18</v>
      </c>
      <c r="D132">
        <f>FIND(" ", A132, C132+1)</f>
        <v>25</v>
      </c>
      <c r="E132">
        <f>FIND(" ", A132, D132+1)</f>
        <v>36</v>
      </c>
      <c r="F132">
        <f>FIND(" ", A132, E132+1)</f>
        <v>43</v>
      </c>
      <c r="G132">
        <f>LEN(A132)</f>
        <v>52</v>
      </c>
      <c r="H132" t="str">
        <f>TRIM(MID(A132,1,B132))</f>
        <v>16.73C</v>
      </c>
      <c r="I132" t="str">
        <f>TRIM(MID(A132,C132,D132-C132))</f>
        <v>16.73E</v>
      </c>
      <c r="J132" t="str">
        <f>TRIM(MID(A132,E132,F132-E132))</f>
        <v>16.740</v>
      </c>
      <c r="K132" t="str">
        <f t="shared" si="6"/>
        <v>16</v>
      </c>
      <c r="L132" t="str">
        <f t="shared" si="7"/>
        <v>16</v>
      </c>
      <c r="M132" t="str">
        <f t="shared" si="8"/>
        <v>16</v>
      </c>
      <c r="N132" t="str">
        <f>IFERROR(MID(H132,FIND(".",H132)+1,99),"")</f>
        <v>73C</v>
      </c>
      <c r="O132" t="str">
        <f>IFERROR(MID(I132,FIND(".",I132)+1,99),"")</f>
        <v>73E</v>
      </c>
      <c r="P132" t="str">
        <f>IFERROR(MID(J132,FIND(".",J132)+1,99),"")</f>
        <v>740</v>
      </c>
      <c r="Q132" t="str">
        <f>TRIM(MID(A132,B132+1,C132-B132-1))</f>
        <v>CVTQS/SUIC</v>
      </c>
      <c r="R132" t="str">
        <f>TRIM(MID(A132,D132+1,E132-D132-1))</f>
        <v>CVTQT/SUIC</v>
      </c>
      <c r="S132" t="str">
        <f>TRIM(MID(A132,F132+1,G132-F132))</f>
        <v>ADDS/SUIM</v>
      </c>
    </row>
    <row r="133" spans="1:19" x14ac:dyDescent="0.25">
      <c r="A133" t="s">
        <v>131</v>
      </c>
      <c r="B133">
        <f>FIND(" ", A133)</f>
        <v>7</v>
      </c>
      <c r="C133">
        <f>FIND(" ", A133, B133+1)</f>
        <v>17</v>
      </c>
      <c r="D133">
        <f>FIND(" ", A133, C133+1)</f>
        <v>24</v>
      </c>
      <c r="E133">
        <f>FIND(" ", A133, D133+1)</f>
        <v>34</v>
      </c>
      <c r="F133">
        <f>FIND(" ", A133, E133+1)</f>
        <v>41</v>
      </c>
      <c r="G133">
        <f>LEN(A133)</f>
        <v>50</v>
      </c>
      <c r="H133" t="str">
        <f>TRIM(MID(A133,1,B133))</f>
        <v>16.741</v>
      </c>
      <c r="I133" t="str">
        <f>TRIM(MID(A133,C133,D133-C133))</f>
        <v>16.742</v>
      </c>
      <c r="J133" t="str">
        <f>TRIM(MID(A133,E133,F133-E133))</f>
        <v>16.743</v>
      </c>
      <c r="K133" t="str">
        <f t="shared" si="6"/>
        <v>16</v>
      </c>
      <c r="L133" t="str">
        <f t="shared" si="7"/>
        <v>16</v>
      </c>
      <c r="M133" t="str">
        <f t="shared" si="8"/>
        <v>16</v>
      </c>
      <c r="N133" t="str">
        <f>IFERROR(MID(H133,FIND(".",H133)+1,99),"")</f>
        <v>741</v>
      </c>
      <c r="O133" t="str">
        <f>IFERROR(MID(I133,FIND(".",I133)+1,99),"")</f>
        <v>742</v>
      </c>
      <c r="P133" t="str">
        <f>IFERROR(MID(J133,FIND(".",J133)+1,99),"")</f>
        <v>743</v>
      </c>
      <c r="Q133" t="str">
        <f>TRIM(MID(A133,B133+1,C133-B133-1))</f>
        <v>SUBS/SUIM</v>
      </c>
      <c r="R133" t="str">
        <f>TRIM(MID(A133,D133+1,E133-D133-1))</f>
        <v>MULS/SUIM</v>
      </c>
      <c r="S133" t="str">
        <f>TRIM(MID(A133,F133+1,G133-F133))</f>
        <v>DIVS/SUIM</v>
      </c>
    </row>
    <row r="134" spans="1:19" x14ac:dyDescent="0.25">
      <c r="A134" t="s">
        <v>132</v>
      </c>
      <c r="B134">
        <f>FIND(" ", A134)</f>
        <v>7</v>
      </c>
      <c r="C134">
        <f>FIND(" ", A134, B134+1)</f>
        <v>17</v>
      </c>
      <c r="D134">
        <f>FIND(" ", A134, C134+1)</f>
        <v>24</v>
      </c>
      <c r="E134">
        <f>FIND(" ", A134, D134+1)</f>
        <v>34</v>
      </c>
      <c r="F134">
        <f>FIND(" ", A134, E134+1)</f>
        <v>41</v>
      </c>
      <c r="G134">
        <f>LEN(A134)</f>
        <v>50</v>
      </c>
      <c r="H134" t="str">
        <f>TRIM(MID(A134,1,B134))</f>
        <v>16.760</v>
      </c>
      <c r="I134" t="str">
        <f>TRIM(MID(A134,C134,D134-C134))</f>
        <v>16.761</v>
      </c>
      <c r="J134" t="str">
        <f>TRIM(MID(A134,E134,F134-E134))</f>
        <v>16.762</v>
      </c>
      <c r="K134" t="str">
        <f t="shared" si="6"/>
        <v>16</v>
      </c>
      <c r="L134" t="str">
        <f t="shared" si="7"/>
        <v>16</v>
      </c>
      <c r="M134" t="str">
        <f t="shared" si="8"/>
        <v>16</v>
      </c>
      <c r="N134" t="str">
        <f>IFERROR(MID(H134,FIND(".",H134)+1,99),"")</f>
        <v>760</v>
      </c>
      <c r="O134" t="str">
        <f>IFERROR(MID(I134,FIND(".",I134)+1,99),"")</f>
        <v>761</v>
      </c>
      <c r="P134" t="str">
        <f>IFERROR(MID(J134,FIND(".",J134)+1,99),"")</f>
        <v>762</v>
      </c>
      <c r="Q134" t="str">
        <f>TRIM(MID(A134,B134+1,C134-B134-1))</f>
        <v>ADDT/SUIM</v>
      </c>
      <c r="R134" t="str">
        <f>TRIM(MID(A134,D134+1,E134-D134-1))</f>
        <v>SUBT/SUIM</v>
      </c>
      <c r="S134" t="str">
        <f>TRIM(MID(A134,F134+1,G134-F134))</f>
        <v>MULT/SUIM</v>
      </c>
    </row>
    <row r="135" spans="1:19" x14ac:dyDescent="0.25">
      <c r="A135" t="s">
        <v>133</v>
      </c>
      <c r="B135">
        <f>FIND(" ", A135)</f>
        <v>7</v>
      </c>
      <c r="C135">
        <f>FIND(" ", A135, B135+1)</f>
        <v>17</v>
      </c>
      <c r="D135">
        <f>FIND(" ", A135, C135+1)</f>
        <v>24</v>
      </c>
      <c r="E135">
        <f>FIND(" ", A135, D135+1)</f>
        <v>35</v>
      </c>
      <c r="F135">
        <f>FIND(" ", A135, E135+1)</f>
        <v>42</v>
      </c>
      <c r="G135">
        <f>LEN(A135)</f>
        <v>52</v>
      </c>
      <c r="H135" t="str">
        <f>TRIM(MID(A135,1,B135))</f>
        <v>16.763</v>
      </c>
      <c r="I135" t="str">
        <f>TRIM(MID(A135,C135,D135-C135))</f>
        <v>16.76C</v>
      </c>
      <c r="J135" t="str">
        <f>TRIM(MID(A135,E135,F135-E135))</f>
        <v>16.76F</v>
      </c>
      <c r="K135" t="str">
        <f t="shared" si="6"/>
        <v>16</v>
      </c>
      <c r="L135" t="str">
        <f t="shared" si="7"/>
        <v>16</v>
      </c>
      <c r="M135" t="str">
        <f t="shared" si="8"/>
        <v>16</v>
      </c>
      <c r="N135" t="str">
        <f>IFERROR(MID(H135,FIND(".",H135)+1,99),"")</f>
        <v>763</v>
      </c>
      <c r="O135" t="str">
        <f>IFERROR(MID(I135,FIND(".",I135)+1,99),"")</f>
        <v>76C</v>
      </c>
      <c r="P135" t="str">
        <f>IFERROR(MID(J135,FIND(".",J135)+1,99),"")</f>
        <v>76F</v>
      </c>
      <c r="Q135" t="str">
        <f>TRIM(MID(A135,B135+1,C135-B135-1))</f>
        <v>DIVT/SUIM</v>
      </c>
      <c r="R135" t="str">
        <f>TRIM(MID(A135,D135+1,E135-D135-1))</f>
        <v>CVTTS/SUIM</v>
      </c>
      <c r="S135" t="str">
        <f>TRIM(MID(A135,F135+1,G135-F135))</f>
        <v>CVTTQ/SVIM</v>
      </c>
    </row>
    <row r="136" spans="1:19" x14ac:dyDescent="0.25">
      <c r="A136" t="s">
        <v>134</v>
      </c>
      <c r="B136">
        <f>FIND(" ", A136)</f>
        <v>7</v>
      </c>
      <c r="C136">
        <f>FIND(" ", A136, B136+1)</f>
        <v>18</v>
      </c>
      <c r="D136">
        <f>FIND(" ", A136, C136+1)</f>
        <v>25</v>
      </c>
      <c r="E136">
        <f>FIND(" ", A136, D136+1)</f>
        <v>36</v>
      </c>
      <c r="F136">
        <f>FIND(" ", A136, E136+1)</f>
        <v>43</v>
      </c>
      <c r="G136">
        <f>LEN(A136)</f>
        <v>51</v>
      </c>
      <c r="H136" t="str">
        <f>TRIM(MID(A136,1,B136))</f>
        <v>16.77C</v>
      </c>
      <c r="I136" t="str">
        <f>TRIM(MID(A136,C136,D136-C136))</f>
        <v>16.77E</v>
      </c>
      <c r="J136" t="str">
        <f>TRIM(MID(A136,E136,F136-E136))</f>
        <v>16.780</v>
      </c>
      <c r="K136" t="str">
        <f t="shared" si="6"/>
        <v>16</v>
      </c>
      <c r="L136" t="str">
        <f t="shared" si="7"/>
        <v>16</v>
      </c>
      <c r="M136" t="str">
        <f t="shared" si="8"/>
        <v>16</v>
      </c>
      <c r="N136" t="str">
        <f>IFERROR(MID(H136,FIND(".",H136)+1,99),"")</f>
        <v>77C</v>
      </c>
      <c r="O136" t="str">
        <f>IFERROR(MID(I136,FIND(".",I136)+1,99),"")</f>
        <v>77E</v>
      </c>
      <c r="P136" t="str">
        <f>IFERROR(MID(J136,FIND(".",J136)+1,99),"")</f>
        <v>780</v>
      </c>
      <c r="Q136" t="str">
        <f>TRIM(MID(A136,B136+1,C136-B136-1))</f>
        <v>CVTQS/SUIM</v>
      </c>
      <c r="R136" t="str">
        <f>TRIM(MID(A136,D136+1,E136-D136-1))</f>
        <v>CVTQT/SUIM</v>
      </c>
      <c r="S136" t="str">
        <f>TRIM(MID(A136,F136+1,G136-F136))</f>
        <v>ADDS/SUI</v>
      </c>
    </row>
    <row r="137" spans="1:19" x14ac:dyDescent="0.25">
      <c r="A137" t="s">
        <v>135</v>
      </c>
      <c r="B137">
        <f>FIND(" ", A137)</f>
        <v>7</v>
      </c>
      <c r="C137">
        <f>FIND(" ", A137, B137+1)</f>
        <v>16</v>
      </c>
      <c r="D137">
        <f>FIND(" ", A137, C137+1)</f>
        <v>23</v>
      </c>
      <c r="E137">
        <f>FIND(" ", A137, D137+1)</f>
        <v>32</v>
      </c>
      <c r="F137">
        <f>FIND(" ", A137, E137+1)</f>
        <v>39</v>
      </c>
      <c r="G137">
        <f>LEN(A137)</f>
        <v>47</v>
      </c>
      <c r="H137" t="str">
        <f>TRIM(MID(A137,1,B137))</f>
        <v>16.781</v>
      </c>
      <c r="I137" t="str">
        <f>TRIM(MID(A137,C137,D137-C137))</f>
        <v>16.782</v>
      </c>
      <c r="J137" t="str">
        <f>TRIM(MID(A137,E137,F137-E137))</f>
        <v>16.783</v>
      </c>
      <c r="K137" t="str">
        <f t="shared" si="6"/>
        <v>16</v>
      </c>
      <c r="L137" t="str">
        <f t="shared" si="7"/>
        <v>16</v>
      </c>
      <c r="M137" t="str">
        <f t="shared" si="8"/>
        <v>16</v>
      </c>
      <c r="N137" t="str">
        <f>IFERROR(MID(H137,FIND(".",H137)+1,99),"")</f>
        <v>781</v>
      </c>
      <c r="O137" t="str">
        <f>IFERROR(MID(I137,FIND(".",I137)+1,99),"")</f>
        <v>782</v>
      </c>
      <c r="P137" t="str">
        <f>IFERROR(MID(J137,FIND(".",J137)+1,99),"")</f>
        <v>783</v>
      </c>
      <c r="Q137" t="str">
        <f>TRIM(MID(A137,B137+1,C137-B137-1))</f>
        <v>SUBS/SUI</v>
      </c>
      <c r="R137" t="str">
        <f>TRIM(MID(A137,D137+1,E137-D137-1))</f>
        <v>MULS/SUI</v>
      </c>
      <c r="S137" t="str">
        <f>TRIM(MID(A137,F137+1,G137-F137))</f>
        <v>DIVS/SUI</v>
      </c>
    </row>
    <row r="138" spans="1:19" x14ac:dyDescent="0.25">
      <c r="A138" t="s">
        <v>136</v>
      </c>
      <c r="B138">
        <f>FIND(" ", A138)</f>
        <v>7</v>
      </c>
      <c r="C138">
        <f>FIND(" ", A138, B138+1)</f>
        <v>16</v>
      </c>
      <c r="D138">
        <f>FIND(" ", A138, C138+1)</f>
        <v>23</v>
      </c>
      <c r="E138">
        <f>FIND(" ", A138, D138+1)</f>
        <v>32</v>
      </c>
      <c r="F138">
        <f>FIND(" ", A138, E138+1)</f>
        <v>39</v>
      </c>
      <c r="G138">
        <f>LEN(A138)</f>
        <v>47</v>
      </c>
      <c r="H138" t="str">
        <f>TRIM(MID(A138,1,B138))</f>
        <v>16.7A0</v>
      </c>
      <c r="I138" t="str">
        <f>TRIM(MID(A138,C138,D138-C138))</f>
        <v>16.7A1</v>
      </c>
      <c r="J138" t="str">
        <f>TRIM(MID(A138,E138,F138-E138))</f>
        <v>16.7A2</v>
      </c>
      <c r="K138" t="str">
        <f t="shared" si="6"/>
        <v>16</v>
      </c>
      <c r="L138" t="str">
        <f t="shared" si="7"/>
        <v>16</v>
      </c>
      <c r="M138" t="str">
        <f t="shared" si="8"/>
        <v>16</v>
      </c>
      <c r="N138" t="str">
        <f>IFERROR(MID(H138,FIND(".",H138)+1,99),"")</f>
        <v>7A0</v>
      </c>
      <c r="O138" t="str">
        <f>IFERROR(MID(I138,FIND(".",I138)+1,99),"")</f>
        <v>7A1</v>
      </c>
      <c r="P138" t="str">
        <f>IFERROR(MID(J138,FIND(".",J138)+1,99),"")</f>
        <v>7A2</v>
      </c>
      <c r="Q138" t="str">
        <f>TRIM(MID(A138,B138+1,C138-B138-1))</f>
        <v>ADDT/SUI</v>
      </c>
      <c r="R138" t="str">
        <f>TRIM(MID(A138,D138+1,E138-D138-1))</f>
        <v>SUBT/SUI</v>
      </c>
      <c r="S138" t="str">
        <f>TRIM(MID(A138,F138+1,G138-F138))</f>
        <v>MULT/SUI</v>
      </c>
    </row>
    <row r="139" spans="1:19" x14ac:dyDescent="0.25">
      <c r="A139" t="s">
        <v>137</v>
      </c>
      <c r="B139">
        <f>FIND(" ", A139)</f>
        <v>7</v>
      </c>
      <c r="C139">
        <f>FIND(" ", A139, B139+1)</f>
        <v>16</v>
      </c>
      <c r="D139">
        <f>FIND(" ", A139, C139+1)</f>
        <v>23</v>
      </c>
      <c r="E139">
        <f>FIND(" ", A139, D139+1)</f>
        <v>33</v>
      </c>
      <c r="F139">
        <f>FIND(" ", A139, E139+1)</f>
        <v>40</v>
      </c>
      <c r="G139">
        <f>LEN(A139)</f>
        <v>49</v>
      </c>
      <c r="H139" t="str">
        <f>TRIM(MID(A139,1,B139))</f>
        <v>16.7A3</v>
      </c>
      <c r="I139" t="str">
        <f>TRIM(MID(A139,C139,D139-C139))</f>
        <v>16.7AC</v>
      </c>
      <c r="J139" t="str">
        <f>TRIM(MID(A139,E139,F139-E139))</f>
        <v>16.7AF</v>
      </c>
      <c r="K139" t="str">
        <f t="shared" si="6"/>
        <v>16</v>
      </c>
      <c r="L139" t="str">
        <f t="shared" si="7"/>
        <v>16</v>
      </c>
      <c r="M139" t="str">
        <f t="shared" si="8"/>
        <v>16</v>
      </c>
      <c r="N139" t="str">
        <f>IFERROR(MID(H139,FIND(".",H139)+1,99),"")</f>
        <v>7A3</v>
      </c>
      <c r="O139" t="str">
        <f>IFERROR(MID(I139,FIND(".",I139)+1,99),"")</f>
        <v>7AC</v>
      </c>
      <c r="P139" t="str">
        <f>IFERROR(MID(J139,FIND(".",J139)+1,99),"")</f>
        <v>7AF</v>
      </c>
      <c r="Q139" t="str">
        <f>TRIM(MID(A139,B139+1,C139-B139-1))</f>
        <v>DIVT/SUI</v>
      </c>
      <c r="R139" t="str">
        <f>TRIM(MID(A139,D139+1,E139-D139-1))</f>
        <v>CVTTS/SUI</v>
      </c>
      <c r="S139" t="str">
        <f>TRIM(MID(A139,F139+1,G139-F139))</f>
        <v>CVTTQ/SVI</v>
      </c>
    </row>
    <row r="140" spans="1:19" x14ac:dyDescent="0.25">
      <c r="A140" t="s">
        <v>138</v>
      </c>
      <c r="B140">
        <f>FIND(" ", A140)</f>
        <v>7</v>
      </c>
      <c r="C140">
        <f>FIND(" ", A140, B140+1)</f>
        <v>17</v>
      </c>
      <c r="D140">
        <f>FIND(" ", A140, C140+1)</f>
        <v>24</v>
      </c>
      <c r="E140">
        <f>FIND(" ", A140, D140+1)</f>
        <v>34</v>
      </c>
      <c r="F140">
        <f>FIND(" ", A140, E140+1)</f>
        <v>41</v>
      </c>
      <c r="G140">
        <f>LEN(A140)</f>
        <v>50</v>
      </c>
      <c r="H140" t="str">
        <f>TRIM(MID(A140,1,B140))</f>
        <v>16.7BC</v>
      </c>
      <c r="I140" t="str">
        <f>TRIM(MID(A140,C140,D140-C140))</f>
        <v>16.7BE</v>
      </c>
      <c r="J140" t="str">
        <f>TRIM(MID(A140,E140,F140-E140))</f>
        <v>16.7C0</v>
      </c>
      <c r="K140" t="str">
        <f t="shared" si="6"/>
        <v>16</v>
      </c>
      <c r="L140" t="str">
        <f t="shared" si="7"/>
        <v>16</v>
      </c>
      <c r="M140" t="str">
        <f t="shared" si="8"/>
        <v>16</v>
      </c>
      <c r="N140" t="str">
        <f>IFERROR(MID(H140,FIND(".",H140)+1,99),"")</f>
        <v>7BC</v>
      </c>
      <c r="O140" t="str">
        <f>IFERROR(MID(I140,FIND(".",I140)+1,99),"")</f>
        <v>7BE</v>
      </c>
      <c r="P140" t="str">
        <f>IFERROR(MID(J140,FIND(".",J140)+1,99),"")</f>
        <v>7C0</v>
      </c>
      <c r="Q140" t="str">
        <f>TRIM(MID(A140,B140+1,C140-B140-1))</f>
        <v>CVTQS/SUI</v>
      </c>
      <c r="R140" t="str">
        <f>TRIM(MID(A140,D140+1,E140-D140-1))</f>
        <v>CVTQT/SUI</v>
      </c>
      <c r="S140" t="str">
        <f>TRIM(MID(A140,F140+1,G140-F140))</f>
        <v>ADDS/SUID</v>
      </c>
    </row>
    <row r="141" spans="1:19" x14ac:dyDescent="0.25">
      <c r="A141" t="s">
        <v>139</v>
      </c>
      <c r="B141">
        <f>FIND(" ", A141)</f>
        <v>7</v>
      </c>
      <c r="C141">
        <f>FIND(" ", A141, B141+1)</f>
        <v>17</v>
      </c>
      <c r="D141">
        <f>FIND(" ", A141, C141+1)</f>
        <v>24</v>
      </c>
      <c r="E141">
        <f>FIND(" ", A141, D141+1)</f>
        <v>34</v>
      </c>
      <c r="F141">
        <f>FIND(" ", A141, E141+1)</f>
        <v>41</v>
      </c>
      <c r="G141">
        <f>LEN(A141)</f>
        <v>50</v>
      </c>
      <c r="H141" t="str">
        <f>TRIM(MID(A141,1,B141))</f>
        <v>16.7C1</v>
      </c>
      <c r="I141" t="str">
        <f>TRIM(MID(A141,C141,D141-C141))</f>
        <v>16.7C2</v>
      </c>
      <c r="J141" t="str">
        <f>TRIM(MID(A141,E141,F141-E141))</f>
        <v>16.7C3</v>
      </c>
      <c r="K141" t="str">
        <f t="shared" si="6"/>
        <v>16</v>
      </c>
      <c r="L141" t="str">
        <f t="shared" si="7"/>
        <v>16</v>
      </c>
      <c r="M141" t="str">
        <f t="shared" si="8"/>
        <v>16</v>
      </c>
      <c r="N141" t="str">
        <f>IFERROR(MID(H141,FIND(".",H141)+1,99),"")</f>
        <v>7C1</v>
      </c>
      <c r="O141" t="str">
        <f>IFERROR(MID(I141,FIND(".",I141)+1,99),"")</f>
        <v>7C2</v>
      </c>
      <c r="P141" t="str">
        <f>IFERROR(MID(J141,FIND(".",J141)+1,99),"")</f>
        <v>7C3</v>
      </c>
      <c r="Q141" t="str">
        <f>TRIM(MID(A141,B141+1,C141-B141-1))</f>
        <v>SUBS/SUID</v>
      </c>
      <c r="R141" t="str">
        <f>TRIM(MID(A141,D141+1,E141-D141-1))</f>
        <v>MULS/SUID</v>
      </c>
      <c r="S141" t="str">
        <f>TRIM(MID(A141,F141+1,G141-F141))</f>
        <v>DIVS/SUID</v>
      </c>
    </row>
    <row r="142" spans="1:19" x14ac:dyDescent="0.25">
      <c r="A142" t="s">
        <v>140</v>
      </c>
      <c r="B142">
        <f>FIND(" ", A142)</f>
        <v>7</v>
      </c>
      <c r="C142">
        <f>FIND(" ", A142, B142+1)</f>
        <v>17</v>
      </c>
      <c r="D142">
        <f>FIND(" ", A142, C142+1)</f>
        <v>24</v>
      </c>
      <c r="E142">
        <f>FIND(" ", A142, D142+1)</f>
        <v>34</v>
      </c>
      <c r="F142">
        <f>FIND(" ", A142, E142+1)</f>
        <v>41</v>
      </c>
      <c r="G142">
        <f>LEN(A142)</f>
        <v>50</v>
      </c>
      <c r="H142" t="str">
        <f>TRIM(MID(A142,1,B142))</f>
        <v>16.7E0</v>
      </c>
      <c r="I142" t="str">
        <f>TRIM(MID(A142,C142,D142-C142))</f>
        <v>16.7E1</v>
      </c>
      <c r="J142" t="str">
        <f>TRIM(MID(A142,E142,F142-E142))</f>
        <v>16.7E2</v>
      </c>
      <c r="K142" t="str">
        <f t="shared" si="6"/>
        <v>16</v>
      </c>
      <c r="L142" t="str">
        <f t="shared" si="7"/>
        <v>16</v>
      </c>
      <c r="M142" t="str">
        <f t="shared" si="8"/>
        <v>16</v>
      </c>
      <c r="N142" t="str">
        <f>IFERROR(MID(H142,FIND(".",H142)+1,99),"")</f>
        <v>7E0</v>
      </c>
      <c r="O142" t="str">
        <f>IFERROR(MID(I142,FIND(".",I142)+1,99),"")</f>
        <v>7E1</v>
      </c>
      <c r="P142" t="str">
        <f>IFERROR(MID(J142,FIND(".",J142)+1,99),"")</f>
        <v>7E2</v>
      </c>
      <c r="Q142" t="str">
        <f>TRIM(MID(A142,B142+1,C142-B142-1))</f>
        <v>ADDT/SUID</v>
      </c>
      <c r="R142" t="str">
        <f>TRIM(MID(A142,D142+1,E142-D142-1))</f>
        <v>SUBT/SUID</v>
      </c>
      <c r="S142" t="str">
        <f>TRIM(MID(A142,F142+1,G142-F142))</f>
        <v>MULT/SUID</v>
      </c>
    </row>
    <row r="143" spans="1:19" x14ac:dyDescent="0.25">
      <c r="A143" t="s">
        <v>141</v>
      </c>
      <c r="B143">
        <f>FIND(" ", A143)</f>
        <v>7</v>
      </c>
      <c r="C143">
        <f>FIND(" ", A143, B143+1)</f>
        <v>17</v>
      </c>
      <c r="D143">
        <f>FIND(" ", A143, C143+1)</f>
        <v>24</v>
      </c>
      <c r="E143">
        <f>FIND(" ", A143, D143+1)</f>
        <v>35</v>
      </c>
      <c r="F143">
        <f>FIND(" ", A143, E143+1)</f>
        <v>42</v>
      </c>
      <c r="G143">
        <f>LEN(A143)</f>
        <v>52</v>
      </c>
      <c r="H143" t="str">
        <f>TRIM(MID(A143,1,B143))</f>
        <v>16.7E3</v>
      </c>
      <c r="I143" t="str">
        <f>TRIM(MID(A143,C143,D143-C143))</f>
        <v>16.7EC</v>
      </c>
      <c r="J143" t="str">
        <f>TRIM(MID(A143,E143,F143-E143))</f>
        <v>16.7EF</v>
      </c>
      <c r="K143" t="str">
        <f t="shared" si="6"/>
        <v>16</v>
      </c>
      <c r="L143" t="str">
        <f t="shared" si="7"/>
        <v>16</v>
      </c>
      <c r="M143" t="str">
        <f t="shared" si="8"/>
        <v>16</v>
      </c>
      <c r="N143" t="str">
        <f>IFERROR(MID(H143,FIND(".",H143)+1,99),"")</f>
        <v>7E3</v>
      </c>
      <c r="O143" t="str">
        <f>IFERROR(MID(I143,FIND(".",I143)+1,99),"")</f>
        <v>7EC</v>
      </c>
      <c r="P143" t="str">
        <f>IFERROR(MID(J143,FIND(".",J143)+1,99),"")</f>
        <v>7EF</v>
      </c>
      <c r="Q143" t="str">
        <f>TRIM(MID(A143,B143+1,C143-B143-1))</f>
        <v>DIVT/SUID</v>
      </c>
      <c r="R143" t="str">
        <f>TRIM(MID(A143,D143+1,E143-D143-1))</f>
        <v>CVTTS/SUID</v>
      </c>
      <c r="S143" t="str">
        <f>TRIM(MID(A143,F143+1,G143-F143))</f>
        <v>CVTTQ/SVID</v>
      </c>
    </row>
    <row r="144" spans="1:19" x14ac:dyDescent="0.25">
      <c r="A144" t="s">
        <v>142</v>
      </c>
      <c r="B144">
        <f>FIND(" ", A144)</f>
        <v>7</v>
      </c>
      <c r="C144">
        <f>FIND(" ", A144, B144+1)</f>
        <v>18</v>
      </c>
      <c r="D144">
        <f>FIND(" ", A144, C144+1)</f>
        <v>25</v>
      </c>
      <c r="E144">
        <f>FIND(" ", A144, D144+1)</f>
        <v>36</v>
      </c>
      <c r="F144">
        <f>FIND(" ", A144, E144+1)</f>
        <v>43</v>
      </c>
      <c r="G144">
        <f>LEN(A144)</f>
        <v>48</v>
      </c>
      <c r="H144" t="str">
        <f>TRIM(MID(A144,1,B144))</f>
        <v>16.7FC</v>
      </c>
      <c r="I144" t="str">
        <f>TRIM(MID(A144,C144,D144-C144))</f>
        <v>16.7FE</v>
      </c>
      <c r="J144" t="str">
        <f>TRIM(MID(A144,E144,F144-E144))</f>
        <v>17.010</v>
      </c>
      <c r="K144" t="str">
        <f t="shared" si="6"/>
        <v>16</v>
      </c>
      <c r="L144" t="str">
        <f t="shared" si="7"/>
        <v>16</v>
      </c>
      <c r="M144" t="str">
        <f t="shared" si="8"/>
        <v>17</v>
      </c>
      <c r="N144" t="str">
        <f>IFERROR(MID(H144,FIND(".",H144)+1,99),"")</f>
        <v>7FC</v>
      </c>
      <c r="O144" t="str">
        <f>IFERROR(MID(I144,FIND(".",I144)+1,99),"")</f>
        <v>7FE</v>
      </c>
      <c r="P144" t="str">
        <f>IFERROR(MID(J144,FIND(".",J144)+1,99),"")</f>
        <v>010</v>
      </c>
      <c r="Q144" t="str">
        <f>TRIM(MID(A144,B144+1,C144-B144-1))</f>
        <v>CVTQS/SUID</v>
      </c>
      <c r="R144" t="str">
        <f>TRIM(MID(A144,D144+1,E144-D144-1))</f>
        <v>CVTQT/SUID</v>
      </c>
      <c r="S144" t="str">
        <f>TRIM(MID(A144,F144+1,G144-F144))</f>
        <v>CVTLQ</v>
      </c>
    </row>
    <row r="145" spans="1:19" x14ac:dyDescent="0.25">
      <c r="A145" t="s">
        <v>143</v>
      </c>
      <c r="B145">
        <f>FIND(" ", A145)</f>
        <v>7</v>
      </c>
      <c r="C145">
        <f>FIND(" ", A145, B145+1)</f>
        <v>12</v>
      </c>
      <c r="D145">
        <f>FIND(" ", A145, C145+1)</f>
        <v>19</v>
      </c>
      <c r="E145">
        <f>FIND(" ", A145, D145+1)</f>
        <v>25</v>
      </c>
      <c r="F145">
        <f>FIND(" ", A145, E145+1)</f>
        <v>32</v>
      </c>
      <c r="G145">
        <f>LEN(A145)</f>
        <v>37</v>
      </c>
      <c r="H145" t="str">
        <f>TRIM(MID(A145,1,B145))</f>
        <v>17.020</v>
      </c>
      <c r="I145" t="str">
        <f>TRIM(MID(A145,C145,D145-C145))</f>
        <v>17.021</v>
      </c>
      <c r="J145" t="str">
        <f>TRIM(MID(A145,E145,F145-E145))</f>
        <v>17.022</v>
      </c>
      <c r="K145" t="str">
        <f t="shared" si="6"/>
        <v>17</v>
      </c>
      <c r="L145" t="str">
        <f t="shared" si="7"/>
        <v>17</v>
      </c>
      <c r="M145" t="str">
        <f t="shared" si="8"/>
        <v>17</v>
      </c>
      <c r="N145" t="str">
        <f>IFERROR(MID(H145,FIND(".",H145)+1,99),"")</f>
        <v>020</v>
      </c>
      <c r="O145" t="str">
        <f>IFERROR(MID(I145,FIND(".",I145)+1,99),"")</f>
        <v>021</v>
      </c>
      <c r="P145" t="str">
        <f>IFERROR(MID(J145,FIND(".",J145)+1,99),"")</f>
        <v>022</v>
      </c>
      <c r="Q145" t="str">
        <f>TRIM(MID(A145,B145+1,C145-B145-1))</f>
        <v>CPYS</v>
      </c>
      <c r="R145" t="str">
        <f>TRIM(MID(A145,D145+1,E145-D145-1))</f>
        <v>CPYSN</v>
      </c>
      <c r="S145" t="str">
        <f>TRIM(MID(A145,F145+1,G145-F145))</f>
        <v>CPYSE</v>
      </c>
    </row>
    <row r="146" spans="1:19" x14ac:dyDescent="0.25">
      <c r="A146" t="s">
        <v>144</v>
      </c>
      <c r="B146">
        <f>FIND(" ", A146)</f>
        <v>7</v>
      </c>
      <c r="C146">
        <f>FIND(" ", A146, B146+1)</f>
        <v>15</v>
      </c>
      <c r="D146">
        <f>FIND(" ", A146, C146+1)</f>
        <v>22</v>
      </c>
      <c r="E146">
        <f>FIND(" ", A146, D146+1)</f>
        <v>30</v>
      </c>
      <c r="F146">
        <f>FIND(" ", A146, E146+1)</f>
        <v>37</v>
      </c>
      <c r="G146">
        <f>LEN(A146)</f>
        <v>44</v>
      </c>
      <c r="H146" t="str">
        <f>TRIM(MID(A146,1,B146))</f>
        <v>17.024</v>
      </c>
      <c r="I146" t="str">
        <f>TRIM(MID(A146,C146,D146-C146))</f>
        <v>17.025</v>
      </c>
      <c r="J146" t="str">
        <f>TRIM(MID(A146,E146,F146-E146))</f>
        <v>17.02A</v>
      </c>
      <c r="K146" t="str">
        <f t="shared" si="6"/>
        <v>17</v>
      </c>
      <c r="L146" t="str">
        <f t="shared" si="7"/>
        <v>17</v>
      </c>
      <c r="M146" t="str">
        <f t="shared" si="8"/>
        <v>17</v>
      </c>
      <c r="N146" t="str">
        <f>IFERROR(MID(H146,FIND(".",H146)+1,99),"")</f>
        <v>024</v>
      </c>
      <c r="O146" t="str">
        <f>IFERROR(MID(I146,FIND(".",I146)+1,99),"")</f>
        <v>025</v>
      </c>
      <c r="P146" t="str">
        <f>IFERROR(MID(J146,FIND(".",J146)+1,99),"")</f>
        <v>02A</v>
      </c>
      <c r="Q146" t="str">
        <f>TRIM(MID(A146,B146+1,C146-B146-1))</f>
        <v>MT_FPCR</v>
      </c>
      <c r="R146" t="str">
        <f>TRIM(MID(A146,D146+1,E146-D146-1))</f>
        <v>MF_FPCR</v>
      </c>
      <c r="S146" t="str">
        <f>TRIM(MID(A146,F146+1,G146-F146))</f>
        <v>FCMOVEQ</v>
      </c>
    </row>
    <row r="147" spans="1:19" x14ac:dyDescent="0.25">
      <c r="A147" t="s">
        <v>145</v>
      </c>
      <c r="B147">
        <f>FIND(" ", A147)</f>
        <v>7</v>
      </c>
      <c r="C147">
        <f>FIND(" ", A147, B147+1)</f>
        <v>15</v>
      </c>
      <c r="D147">
        <f>FIND(" ", A147, C147+1)</f>
        <v>22</v>
      </c>
      <c r="E147">
        <f>FIND(" ", A147, D147+1)</f>
        <v>30</v>
      </c>
      <c r="F147">
        <f>FIND(" ", A147, E147+1)</f>
        <v>37</v>
      </c>
      <c r="G147">
        <f>LEN(A147)</f>
        <v>44</v>
      </c>
      <c r="H147" t="str">
        <f>TRIM(MID(A147,1,B147))</f>
        <v>17.02B</v>
      </c>
      <c r="I147" t="str">
        <f>TRIM(MID(A147,C147,D147-C147))</f>
        <v>17.02C</v>
      </c>
      <c r="J147" t="str">
        <f>TRIM(MID(A147,E147,F147-E147))</f>
        <v>17.02D</v>
      </c>
      <c r="K147" t="str">
        <f t="shared" si="6"/>
        <v>17</v>
      </c>
      <c r="L147" t="str">
        <f t="shared" si="7"/>
        <v>17</v>
      </c>
      <c r="M147" t="str">
        <f t="shared" si="8"/>
        <v>17</v>
      </c>
      <c r="N147" t="str">
        <f>IFERROR(MID(H147,FIND(".",H147)+1,99),"")</f>
        <v>02B</v>
      </c>
      <c r="O147" t="str">
        <f>IFERROR(MID(I147,FIND(".",I147)+1,99),"")</f>
        <v>02C</v>
      </c>
      <c r="P147" t="str">
        <f>IFERROR(MID(J147,FIND(".",J147)+1,99),"")</f>
        <v>02D</v>
      </c>
      <c r="Q147" t="str">
        <f>TRIM(MID(A147,B147+1,C147-B147-1))</f>
        <v>FCMOVNE</v>
      </c>
      <c r="R147" t="str">
        <f>TRIM(MID(A147,D147+1,E147-D147-1))</f>
        <v>FCMOVLT</v>
      </c>
      <c r="S147" t="str">
        <f>TRIM(MID(A147,F147+1,G147-F147))</f>
        <v>FCMOVGE</v>
      </c>
    </row>
    <row r="148" spans="1:19" x14ac:dyDescent="0.25">
      <c r="A148" t="s">
        <v>146</v>
      </c>
      <c r="B148">
        <f>FIND(" ", A148)</f>
        <v>7</v>
      </c>
      <c r="C148">
        <f>FIND(" ", A148, B148+1)</f>
        <v>15</v>
      </c>
      <c r="D148">
        <f>FIND(" ", A148, C148+1)</f>
        <v>22</v>
      </c>
      <c r="E148">
        <f>FIND(" ", A148, D148+1)</f>
        <v>30</v>
      </c>
      <c r="F148">
        <f>FIND(" ", A148, E148+1)</f>
        <v>37</v>
      </c>
      <c r="G148">
        <f>LEN(A148)</f>
        <v>42</v>
      </c>
      <c r="H148" t="str">
        <f>TRIM(MID(A148,1,B148))</f>
        <v>17.02E</v>
      </c>
      <c r="I148" t="str">
        <f>TRIM(MID(A148,C148,D148-C148))</f>
        <v>17.02F</v>
      </c>
      <c r="J148" t="str">
        <f>TRIM(MID(A148,E148,F148-E148))</f>
        <v>17.030</v>
      </c>
      <c r="K148" t="str">
        <f t="shared" si="6"/>
        <v>17</v>
      </c>
      <c r="L148" t="str">
        <f t="shared" si="7"/>
        <v>17</v>
      </c>
      <c r="M148" t="str">
        <f t="shared" si="8"/>
        <v>17</v>
      </c>
      <c r="N148" t="str">
        <f>IFERROR(MID(H148,FIND(".",H148)+1,99),"")</f>
        <v>02E</v>
      </c>
      <c r="O148" t="str">
        <f>IFERROR(MID(I148,FIND(".",I148)+1,99),"")</f>
        <v>02F</v>
      </c>
      <c r="P148" t="str">
        <f>IFERROR(MID(J148,FIND(".",J148)+1,99),"")</f>
        <v>030</v>
      </c>
      <c r="Q148" t="str">
        <f>TRIM(MID(A148,B148+1,C148-B148-1))</f>
        <v>FCMOVLE</v>
      </c>
      <c r="R148" t="str">
        <f>TRIM(MID(A148,D148+1,E148-D148-1))</f>
        <v>FCMOVGT</v>
      </c>
      <c r="S148" t="str">
        <f>TRIM(MID(A148,F148+1,G148-F148))</f>
        <v>CVTQL</v>
      </c>
    </row>
    <row r="149" spans="1:19" x14ac:dyDescent="0.25">
      <c r="A149" t="s">
        <v>147</v>
      </c>
      <c r="B149">
        <f>FIND(" ", A149)</f>
        <v>7</v>
      </c>
      <c r="C149">
        <f>FIND(" ", A149, B149+1)</f>
        <v>15</v>
      </c>
      <c r="D149">
        <f>FIND(" ", A149, C149+1)</f>
        <v>22</v>
      </c>
      <c r="E149">
        <f>FIND(" ", A149, D149+1)</f>
        <v>31</v>
      </c>
      <c r="F149">
        <f>FIND(" ", A149, E149+1)</f>
        <v>39</v>
      </c>
      <c r="G149">
        <f>LEN(A149)</f>
        <v>44</v>
      </c>
      <c r="H149" t="str">
        <f>TRIM(MID(A149,1,B149))</f>
        <v>17.130</v>
      </c>
      <c r="I149" t="str">
        <f>TRIM(MID(A149,C149,D149-C149))</f>
        <v>17.530</v>
      </c>
      <c r="J149" t="str">
        <f>TRIM(MID(A149,E149,F149-E149))</f>
        <v>18.0000</v>
      </c>
      <c r="K149" t="str">
        <f t="shared" si="6"/>
        <v>17</v>
      </c>
      <c r="L149" t="str">
        <f t="shared" si="7"/>
        <v>17</v>
      </c>
      <c r="M149" t="str">
        <f t="shared" si="8"/>
        <v>18</v>
      </c>
      <c r="N149" t="str">
        <f>IFERROR(MID(H149,FIND(".",H149)+1,99),"")</f>
        <v>130</v>
      </c>
      <c r="O149" t="str">
        <f>IFERROR(MID(I149,FIND(".",I149)+1,99),"")</f>
        <v>530</v>
      </c>
      <c r="P149" t="str">
        <f>IFERROR(MID(J149,FIND(".",J149)+1,99),"")</f>
        <v>0000</v>
      </c>
      <c r="Q149" t="str">
        <f>TRIM(MID(A149,B149+1,C149-B149-1))</f>
        <v>CVTQL/V</v>
      </c>
      <c r="R149" t="str">
        <f>TRIM(MID(A149,D149+1,E149-D149-1))</f>
        <v>CVTQL/SV</v>
      </c>
      <c r="S149" t="str">
        <f>TRIM(MID(A149,F149+1,G149-F149))</f>
        <v>TRAPB</v>
      </c>
    </row>
    <row r="150" spans="1:19" x14ac:dyDescent="0.25">
      <c r="A150" t="s">
        <v>148</v>
      </c>
      <c r="B150">
        <f>FIND(" ", A150)</f>
        <v>8</v>
      </c>
      <c r="C150">
        <f>FIND(" ", A150, B150+1)</f>
        <v>13</v>
      </c>
      <c r="D150">
        <f>FIND(" ", A150, C150+1)</f>
        <v>21</v>
      </c>
      <c r="E150">
        <f>FIND(" ", A150, D150+1)</f>
        <v>24</v>
      </c>
      <c r="F150">
        <f>FIND(" ", A150, E150+1)</f>
        <v>32</v>
      </c>
      <c r="G150">
        <f>LEN(A150)</f>
        <v>35</v>
      </c>
      <c r="H150" t="str">
        <f>TRIM(MID(A150,1,B150))</f>
        <v>18.0400</v>
      </c>
      <c r="I150" t="str">
        <f>TRIM(MID(A150,C150,D150-C150))</f>
        <v>18.4000</v>
      </c>
      <c r="J150" t="str">
        <f>TRIM(MID(A150,E150,F150-E150))</f>
        <v>18.4400</v>
      </c>
      <c r="K150" t="str">
        <f t="shared" si="6"/>
        <v>18</v>
      </c>
      <c r="L150" t="str">
        <f t="shared" si="7"/>
        <v>18</v>
      </c>
      <c r="M150" t="str">
        <f t="shared" si="8"/>
        <v>18</v>
      </c>
      <c r="N150" t="str">
        <f>IFERROR(MID(H150,FIND(".",H150)+1,99),"")</f>
        <v>0400</v>
      </c>
      <c r="O150" t="str">
        <f>IFERROR(MID(I150,FIND(".",I150)+1,99),"")</f>
        <v>4000</v>
      </c>
      <c r="P150" t="str">
        <f>IFERROR(MID(J150,FIND(".",J150)+1,99),"")</f>
        <v>4400</v>
      </c>
      <c r="Q150" t="str">
        <f>TRIM(MID(A150,B150+1,C150-B150-1))</f>
        <v>EXCB</v>
      </c>
      <c r="R150" t="str">
        <f>TRIM(MID(A150,D150+1,E150-D150-1))</f>
        <v>MB</v>
      </c>
      <c r="S150" t="str">
        <f>TRIM(MID(A150,F150+1,G150-F150))</f>
        <v>WMB</v>
      </c>
    </row>
    <row r="151" spans="1:19" x14ac:dyDescent="0.25">
      <c r="A151" t="s">
        <v>149</v>
      </c>
      <c r="B151">
        <f>FIND(" ", A151)</f>
        <v>8</v>
      </c>
      <c r="C151">
        <f>FIND(" ", A151, B151+1)</f>
        <v>14</v>
      </c>
      <c r="D151">
        <f>FIND(" ", A151, C151+1)</f>
        <v>22</v>
      </c>
      <c r="E151">
        <f>FIND(" ", A151, D151+1)</f>
        <v>30</v>
      </c>
      <c r="F151">
        <f>FIND(" ", A151, E151+1)</f>
        <v>38</v>
      </c>
      <c r="G151">
        <f>LEN(A151)</f>
        <v>42</v>
      </c>
      <c r="H151" t="str">
        <f>TRIM(MID(A151,1,B151))</f>
        <v>18.8000</v>
      </c>
      <c r="I151" t="str">
        <f>TRIM(MID(A151,C151,D151-C151))</f>
        <v>18.A000</v>
      </c>
      <c r="J151" t="str">
        <f>TRIM(MID(A151,E151,F151-E151))</f>
        <v>18.C000</v>
      </c>
      <c r="K151" t="str">
        <f t="shared" si="6"/>
        <v>18</v>
      </c>
      <c r="L151" t="str">
        <f t="shared" si="7"/>
        <v>18</v>
      </c>
      <c r="M151" t="str">
        <f t="shared" si="8"/>
        <v>18</v>
      </c>
      <c r="N151" t="str">
        <f>IFERROR(MID(H151,FIND(".",H151)+1,99),"")</f>
        <v>8000</v>
      </c>
      <c r="O151" t="str">
        <f>IFERROR(MID(I151,FIND(".",I151)+1,99),"")</f>
        <v>A000</v>
      </c>
      <c r="P151" t="str">
        <f>IFERROR(MID(J151,FIND(".",J151)+1,99),"")</f>
        <v>C000</v>
      </c>
      <c r="Q151" t="str">
        <f>TRIM(MID(A151,B151+1,C151-B151-1))</f>
        <v>FETCH</v>
      </c>
      <c r="R151" t="str">
        <f>TRIM(MID(A151,D151+1,E151-D151-1))</f>
        <v>FETCH_M</v>
      </c>
      <c r="S151" t="str">
        <f>TRIM(MID(A151,F151+1,G151-F151))</f>
        <v>RPCC</v>
      </c>
    </row>
    <row r="152" spans="1:19" x14ac:dyDescent="0.25">
      <c r="A152" t="s">
        <v>150</v>
      </c>
      <c r="B152">
        <f>FIND(" ", A152)</f>
        <v>8</v>
      </c>
      <c r="C152">
        <f>FIND(" ", A152, B152+1)</f>
        <v>11</v>
      </c>
      <c r="D152">
        <f>FIND(" ", A152, C152+1)</f>
        <v>19</v>
      </c>
      <c r="E152">
        <f>FIND(" ", A152, D152+1)</f>
        <v>23</v>
      </c>
      <c r="F152">
        <f>FIND(" ", A152, E152+1)</f>
        <v>31</v>
      </c>
      <c r="G152">
        <f>LEN(A152)</f>
        <v>33</v>
      </c>
      <c r="H152" t="str">
        <f>TRIM(MID(A152,1,B152))</f>
        <v>18.E000</v>
      </c>
      <c r="I152" t="str">
        <f>TRIM(MID(A152,C152,D152-C152))</f>
        <v>18.E800</v>
      </c>
      <c r="J152" t="str">
        <f>TRIM(MID(A152,E152,F152-E152))</f>
        <v>18.F000</v>
      </c>
      <c r="K152" t="str">
        <f t="shared" si="6"/>
        <v>18</v>
      </c>
      <c r="L152" t="str">
        <f t="shared" si="7"/>
        <v>18</v>
      </c>
      <c r="M152" t="str">
        <f t="shared" si="8"/>
        <v>18</v>
      </c>
      <c r="N152" t="str">
        <f>IFERROR(MID(H152,FIND(".",H152)+1,99),"")</f>
        <v>E000</v>
      </c>
      <c r="O152" t="str">
        <f>IFERROR(MID(I152,FIND(".",I152)+1,99),"")</f>
        <v>E800</v>
      </c>
      <c r="P152" t="str">
        <f>IFERROR(MID(J152,FIND(".",J152)+1,99),"")</f>
        <v>F000</v>
      </c>
      <c r="Q152" t="str">
        <f>TRIM(MID(A152,B152+1,C152-B152-1))</f>
        <v>RC</v>
      </c>
      <c r="R152" t="str">
        <f>TRIM(MID(A152,D152+1,E152-D152-1))</f>
        <v>ECB</v>
      </c>
      <c r="S152" t="str">
        <f>TRIM(MID(A152,F152+1,G152-F152))</f>
        <v>RS</v>
      </c>
    </row>
    <row r="153" spans="1:19" x14ac:dyDescent="0.25">
      <c r="A153" t="s">
        <v>151</v>
      </c>
      <c r="B153">
        <f>FIND(" ", A153)</f>
        <v>8</v>
      </c>
      <c r="C153">
        <f>FIND(" ", A153, B153+1)</f>
        <v>13</v>
      </c>
      <c r="D153">
        <f>FIND(" ", A153, C153+1)</f>
        <v>21</v>
      </c>
      <c r="E153">
        <f>FIND(" ", A153, D153+1)</f>
        <v>28</v>
      </c>
      <c r="F153">
        <f>FIND(" ", A153, E153+1)</f>
        <v>31</v>
      </c>
      <c r="G153">
        <f>LEN(A153)</f>
        <v>36</v>
      </c>
      <c r="H153" t="str">
        <f>TRIM(MID(A153,1,B153))</f>
        <v>18.F800</v>
      </c>
      <c r="I153" t="str">
        <f>TRIM(MID(A153,C153,D153-C153))</f>
        <v>18.FC00</v>
      </c>
      <c r="J153" t="str">
        <f>TRIM(MID(A153,E153,F153-E153))</f>
        <v>19</v>
      </c>
      <c r="K153" t="str">
        <f t="shared" si="6"/>
        <v>18</v>
      </c>
      <c r="L153" t="str">
        <f t="shared" si="7"/>
        <v>18</v>
      </c>
      <c r="M153" t="str">
        <f t="shared" si="8"/>
        <v>19</v>
      </c>
      <c r="N153" t="str">
        <f>IFERROR(MID(H153,FIND(".",H153)+1,99),"")</f>
        <v>F800</v>
      </c>
      <c r="O153" t="str">
        <f>IFERROR(MID(I153,FIND(".",I153)+1,99),"")</f>
        <v>FC00</v>
      </c>
      <c r="P153" t="str">
        <f>IFERROR(MID(J153,FIND(".",J153)+1,99),"")</f>
        <v/>
      </c>
      <c r="Q153" t="str">
        <f>TRIM(MID(A153,B153+1,C153-B153-1))</f>
        <v>WH64</v>
      </c>
      <c r="R153" t="str">
        <f>TRIM(MID(A153,D153+1,E153-D153-1))</f>
        <v>WH64EN</v>
      </c>
      <c r="S153" t="str">
        <f>TRIM(MID(A153,F153+1,G153-F153))</f>
        <v>PAL19</v>
      </c>
    </row>
    <row r="154" spans="1:19" x14ac:dyDescent="0.25">
      <c r="A154" t="s">
        <v>152</v>
      </c>
      <c r="B154">
        <f>FIND(" ", A154)</f>
        <v>5</v>
      </c>
      <c r="C154">
        <f>FIND(" ", A154, B154+1)</f>
        <v>9</v>
      </c>
      <c r="D154">
        <f>FIND(" ", A154, C154+1)</f>
        <v>14</v>
      </c>
      <c r="E154">
        <f>FIND(" ", A154, D154+1)</f>
        <v>18</v>
      </c>
      <c r="F154">
        <f>FIND(" ", A154, E154+1)</f>
        <v>23</v>
      </c>
      <c r="G154">
        <f>LEN(A154)</f>
        <v>26</v>
      </c>
      <c r="H154" t="str">
        <f>TRIM(MID(A154,1,B154))</f>
        <v>1A.0</v>
      </c>
      <c r="I154" t="str">
        <f>TRIM(MID(A154,C154,D154-C154))</f>
        <v>1A.1</v>
      </c>
      <c r="J154" t="str">
        <f>TRIM(MID(A154,E154,F154-E154))</f>
        <v>1A.2</v>
      </c>
      <c r="K154" t="str">
        <f t="shared" si="6"/>
        <v>1A</v>
      </c>
      <c r="L154" t="str">
        <f t="shared" si="7"/>
        <v>1A</v>
      </c>
      <c r="M154" t="str">
        <f t="shared" si="8"/>
        <v>1A</v>
      </c>
      <c r="N154" t="str">
        <f>IFERROR(MID(H154,FIND(".",H154)+1,99),"")</f>
        <v>0</v>
      </c>
      <c r="O154" t="str">
        <f>IFERROR(MID(I154,FIND(".",I154)+1,99),"")</f>
        <v>1</v>
      </c>
      <c r="P154" t="str">
        <f>IFERROR(MID(J154,FIND(".",J154)+1,99),"")</f>
        <v>2</v>
      </c>
      <c r="Q154" t="str">
        <f>TRIM(MID(A154,B154+1,C154-B154-1))</f>
        <v>JMP</v>
      </c>
      <c r="R154" t="str">
        <f>TRIM(MID(A154,D154+1,E154-D154-1))</f>
        <v>JSR</v>
      </c>
      <c r="S154" t="str">
        <f>TRIM(MID(A154,F154+1,G154-F154))</f>
        <v>RET</v>
      </c>
    </row>
    <row r="155" spans="1:19" x14ac:dyDescent="0.25">
      <c r="A155" t="s">
        <v>153</v>
      </c>
      <c r="B155">
        <f>FIND(" ", A155)</f>
        <v>5</v>
      </c>
      <c r="C155">
        <f>FIND(" ", A155, B155+1)</f>
        <v>19</v>
      </c>
      <c r="D155">
        <f>FIND(" ", A155, C155+1)</f>
        <v>22</v>
      </c>
      <c r="E155">
        <f>FIND(" ", A155, D155+1)</f>
        <v>28</v>
      </c>
      <c r="F155">
        <f>FIND(" ", A155, E155+1)</f>
        <v>34</v>
      </c>
      <c r="G155">
        <f>LEN(A155)</f>
        <v>39</v>
      </c>
      <c r="H155" t="str">
        <f>TRIM(MID(A155,1,B155))</f>
        <v>1A.3</v>
      </c>
      <c r="I155" t="str">
        <f>TRIM(MID(A155,C155,D155-C155))</f>
        <v>1B</v>
      </c>
      <c r="J155" t="str">
        <f>TRIM(MID(A155,E155,F155-E155))</f>
        <v>1C.00</v>
      </c>
      <c r="K155" t="str">
        <f t="shared" si="6"/>
        <v>1A</v>
      </c>
      <c r="L155" t="str">
        <f t="shared" si="7"/>
        <v>1B</v>
      </c>
      <c r="M155" t="str">
        <f t="shared" si="8"/>
        <v>1C</v>
      </c>
      <c r="N155" t="str">
        <f>IFERROR(MID(H155,FIND(".",H155)+1,99),"")</f>
        <v>3</v>
      </c>
      <c r="O155" t="str">
        <f>IFERROR(MID(I155,FIND(".",I155)+1,99),"")</f>
        <v/>
      </c>
      <c r="P155" t="str">
        <f>IFERROR(MID(J155,FIND(".",J155)+1,99),"")</f>
        <v>00</v>
      </c>
      <c r="Q155" t="str">
        <f>TRIM(MID(A155,B155+1,C155-B155-1))</f>
        <v>JSR_COROUTINE</v>
      </c>
      <c r="R155" t="str">
        <f>TRIM(MID(A155,D155+1,E155-D155-1))</f>
        <v>PAL1B</v>
      </c>
      <c r="S155" t="str">
        <f>TRIM(MID(A155,F155+1,G155-F155))</f>
        <v>SEXTB</v>
      </c>
    </row>
    <row r="156" spans="1:19" x14ac:dyDescent="0.25">
      <c r="A156" t="s">
        <v>154</v>
      </c>
      <c r="B156">
        <f>FIND(" ", A156)</f>
        <v>6</v>
      </c>
      <c r="C156">
        <f>FIND(" ", A156, B156+1)</f>
        <v>12</v>
      </c>
      <c r="D156">
        <f>FIND(" ", A156, C156+1)</f>
        <v>18</v>
      </c>
      <c r="E156">
        <f>FIND(" ", A156, D156+1)</f>
        <v>24</v>
      </c>
      <c r="F156">
        <f>FIND(" ", A156, E156+1)</f>
        <v>30</v>
      </c>
      <c r="G156">
        <f>LEN(A156)</f>
        <v>34</v>
      </c>
      <c r="H156" t="str">
        <f>TRIM(MID(A156,1,B156))</f>
        <v>1C.01</v>
      </c>
      <c r="I156" t="str">
        <f>TRIM(MID(A156,C156,D156-C156))</f>
        <v>1C.30</v>
      </c>
      <c r="J156" t="str">
        <f>TRIM(MID(A156,E156,F156-E156))</f>
        <v>1C.31</v>
      </c>
      <c r="K156" t="str">
        <f t="shared" si="6"/>
        <v>1C</v>
      </c>
      <c r="L156" t="str">
        <f t="shared" si="7"/>
        <v>1C</v>
      </c>
      <c r="M156" t="str">
        <f t="shared" si="8"/>
        <v>1C</v>
      </c>
      <c r="N156" t="str">
        <f>IFERROR(MID(H156,FIND(".",H156)+1,99),"")</f>
        <v>01</v>
      </c>
      <c r="O156" t="str">
        <f>IFERROR(MID(I156,FIND(".",I156)+1,99),"")</f>
        <v>30</v>
      </c>
      <c r="P156" t="str">
        <f>IFERROR(MID(J156,FIND(".",J156)+1,99),"")</f>
        <v>31</v>
      </c>
      <c r="Q156" t="str">
        <f>TRIM(MID(A156,B156+1,C156-B156-1))</f>
        <v>SEXTW</v>
      </c>
      <c r="R156" t="str">
        <f>TRIM(MID(A156,D156+1,E156-D156-1))</f>
        <v>CTPOP</v>
      </c>
      <c r="S156" t="str">
        <f>TRIM(MID(A156,F156+1,G156-F156))</f>
        <v>PERR</v>
      </c>
    </row>
    <row r="157" spans="1:19" x14ac:dyDescent="0.25">
      <c r="A157" t="s">
        <v>155</v>
      </c>
      <c r="B157">
        <f>FIND(" ", A157)</f>
        <v>6</v>
      </c>
      <c r="C157">
        <f>FIND(" ", A157, B157+1)</f>
        <v>11</v>
      </c>
      <c r="D157">
        <f>FIND(" ", A157, C157+1)</f>
        <v>17</v>
      </c>
      <c r="E157">
        <f>FIND(" ", A157, D157+1)</f>
        <v>22</v>
      </c>
      <c r="F157">
        <f>FIND(" ", A157, E157+1)</f>
        <v>28</v>
      </c>
      <c r="G157">
        <f>LEN(A157)</f>
        <v>34</v>
      </c>
      <c r="H157" t="str">
        <f>TRIM(MID(A157,1,B157))</f>
        <v>1C.32</v>
      </c>
      <c r="I157" t="str">
        <f>TRIM(MID(A157,C157,D157-C157))</f>
        <v>1C.33</v>
      </c>
      <c r="J157" t="str">
        <f>TRIM(MID(A157,E157,F157-E157))</f>
        <v>1C.34</v>
      </c>
      <c r="K157" t="str">
        <f t="shared" si="6"/>
        <v>1C</v>
      </c>
      <c r="L157" t="str">
        <f t="shared" si="7"/>
        <v>1C</v>
      </c>
      <c r="M157" t="str">
        <f t="shared" si="8"/>
        <v>1C</v>
      </c>
      <c r="N157" t="str">
        <f>IFERROR(MID(H157,FIND(".",H157)+1,99),"")</f>
        <v>32</v>
      </c>
      <c r="O157" t="str">
        <f>IFERROR(MID(I157,FIND(".",I157)+1,99),"")</f>
        <v>33</v>
      </c>
      <c r="P157" t="str">
        <f>IFERROR(MID(J157,FIND(".",J157)+1,99),"")</f>
        <v>34</v>
      </c>
      <c r="Q157" t="str">
        <f>TRIM(MID(A157,B157+1,C157-B157-1))</f>
        <v>CTLZ</v>
      </c>
      <c r="R157" t="str">
        <f>TRIM(MID(A157,D157+1,E157-D157-1))</f>
        <v>CTTZ</v>
      </c>
      <c r="S157" t="str">
        <f>TRIM(MID(A157,F157+1,G157-F157))</f>
        <v>UNPKBW</v>
      </c>
    </row>
    <row r="158" spans="1:19" x14ac:dyDescent="0.25">
      <c r="A158" t="s">
        <v>156</v>
      </c>
      <c r="B158">
        <f>FIND(" ", A158)</f>
        <v>6</v>
      </c>
      <c r="C158">
        <f>FIND(" ", A158, B158+1)</f>
        <v>13</v>
      </c>
      <c r="D158">
        <f>FIND(" ", A158, C158+1)</f>
        <v>19</v>
      </c>
      <c r="E158">
        <f>FIND(" ", A158, D158+1)</f>
        <v>24</v>
      </c>
      <c r="F158">
        <f>FIND(" ", A158, E158+1)</f>
        <v>30</v>
      </c>
      <c r="G158">
        <f>LEN(A158)</f>
        <v>34</v>
      </c>
      <c r="H158" t="str">
        <f>TRIM(MID(A158,1,B158))</f>
        <v>1C.35</v>
      </c>
      <c r="I158" t="str">
        <f>TRIM(MID(A158,C158,D158-C158))</f>
        <v>1C.36</v>
      </c>
      <c r="J158" t="str">
        <f>TRIM(MID(A158,E158,F158-E158))</f>
        <v>1C.37</v>
      </c>
      <c r="K158" t="str">
        <f t="shared" si="6"/>
        <v>1C</v>
      </c>
      <c r="L158" t="str">
        <f t="shared" si="7"/>
        <v>1C</v>
      </c>
      <c r="M158" t="str">
        <f t="shared" si="8"/>
        <v>1C</v>
      </c>
      <c r="N158" t="str">
        <f>IFERROR(MID(H158,FIND(".",H158)+1,99),"")</f>
        <v>35</v>
      </c>
      <c r="O158" t="str">
        <f>IFERROR(MID(I158,FIND(".",I158)+1,99),"")</f>
        <v>36</v>
      </c>
      <c r="P158" t="str">
        <f>IFERROR(MID(J158,FIND(".",J158)+1,99),"")</f>
        <v>37</v>
      </c>
      <c r="Q158" t="str">
        <f>TRIM(MID(A158,B158+1,C158-B158-1))</f>
        <v>UNPKBL</v>
      </c>
      <c r="R158" t="str">
        <f>TRIM(MID(A158,D158+1,E158-D158-1))</f>
        <v>PKWB</v>
      </c>
      <c r="S158" t="str">
        <f>TRIM(MID(A158,F158+1,G158-F158))</f>
        <v>PKLB</v>
      </c>
    </row>
    <row r="159" spans="1:19" x14ac:dyDescent="0.25">
      <c r="A159" t="s">
        <v>157</v>
      </c>
      <c r="B159">
        <f>FIND(" ", A159)</f>
        <v>6</v>
      </c>
      <c r="C159">
        <f>FIND(" ", A159, B159+1)</f>
        <v>13</v>
      </c>
      <c r="D159">
        <f>FIND(" ", A159, C159+1)</f>
        <v>19</v>
      </c>
      <c r="E159">
        <f>FIND(" ", A159, D159+1)</f>
        <v>26</v>
      </c>
      <c r="F159">
        <f>FIND(" ", A159, E159+1)</f>
        <v>32</v>
      </c>
      <c r="G159">
        <f>LEN(A159)</f>
        <v>38</v>
      </c>
      <c r="H159" t="str">
        <f>TRIM(MID(A159,1,B159))</f>
        <v>1C.38</v>
      </c>
      <c r="I159" t="str">
        <f>TRIM(MID(A159,C159,D159-C159))</f>
        <v>1C.39</v>
      </c>
      <c r="J159" t="str">
        <f>TRIM(MID(A159,E159,F159-E159))</f>
        <v>1C.3A</v>
      </c>
      <c r="K159" t="str">
        <f t="shared" si="6"/>
        <v>1C</v>
      </c>
      <c r="L159" t="str">
        <f t="shared" si="7"/>
        <v>1C</v>
      </c>
      <c r="M159" t="str">
        <f t="shared" si="8"/>
        <v>1C</v>
      </c>
      <c r="N159" t="str">
        <f>IFERROR(MID(H159,FIND(".",H159)+1,99),"")</f>
        <v>38</v>
      </c>
      <c r="O159" t="str">
        <f>IFERROR(MID(I159,FIND(".",I159)+1,99),"")</f>
        <v>39</v>
      </c>
      <c r="P159" t="str">
        <f>IFERROR(MID(J159,FIND(".",J159)+1,99),"")</f>
        <v>3A</v>
      </c>
      <c r="Q159" t="str">
        <f>TRIM(MID(A159,B159+1,C159-B159-1))</f>
        <v>MINSB8</v>
      </c>
      <c r="R159" t="str">
        <f>TRIM(MID(A159,D159+1,E159-D159-1))</f>
        <v>MINSW4</v>
      </c>
      <c r="S159" t="str">
        <f>TRIM(MID(A159,F159+1,G159-F159))</f>
        <v>MINUB8</v>
      </c>
    </row>
    <row r="160" spans="1:19" x14ac:dyDescent="0.25">
      <c r="A160" t="s">
        <v>158</v>
      </c>
      <c r="B160">
        <f>FIND(" ", A160)</f>
        <v>6</v>
      </c>
      <c r="C160">
        <f>FIND(" ", A160, B160+1)</f>
        <v>13</v>
      </c>
      <c r="D160">
        <f>FIND(" ", A160, C160+1)</f>
        <v>19</v>
      </c>
      <c r="E160">
        <f>FIND(" ", A160, D160+1)</f>
        <v>26</v>
      </c>
      <c r="F160">
        <f>FIND(" ", A160, E160+1)</f>
        <v>32</v>
      </c>
      <c r="G160">
        <f>LEN(A160)</f>
        <v>38</v>
      </c>
      <c r="H160" t="str">
        <f>TRIM(MID(A160,1,B160))</f>
        <v>1C.3B</v>
      </c>
      <c r="I160" t="str">
        <f>TRIM(MID(A160,C160,D160-C160))</f>
        <v>1C.3C</v>
      </c>
      <c r="J160" t="str">
        <f>TRIM(MID(A160,E160,F160-E160))</f>
        <v>1C.3D</v>
      </c>
      <c r="K160" t="str">
        <f t="shared" si="6"/>
        <v>1C</v>
      </c>
      <c r="L160" t="str">
        <f t="shared" si="7"/>
        <v>1C</v>
      </c>
      <c r="M160" t="str">
        <f t="shared" si="8"/>
        <v>1C</v>
      </c>
      <c r="N160" t="str">
        <f>IFERROR(MID(H160,FIND(".",H160)+1,99),"")</f>
        <v>3B</v>
      </c>
      <c r="O160" t="str">
        <f>IFERROR(MID(I160,FIND(".",I160)+1,99),"")</f>
        <v>3C</v>
      </c>
      <c r="P160" t="str">
        <f>IFERROR(MID(J160,FIND(".",J160)+1,99),"")</f>
        <v>3D</v>
      </c>
      <c r="Q160" t="str">
        <f>TRIM(MID(A160,B160+1,C160-B160-1))</f>
        <v>MINUW4</v>
      </c>
      <c r="R160" t="str">
        <f>TRIM(MID(A160,D160+1,E160-D160-1))</f>
        <v>MAXUB8</v>
      </c>
      <c r="S160" t="str">
        <f>TRIM(MID(A160,F160+1,G160-F160))</f>
        <v>MAXUW4</v>
      </c>
    </row>
    <row r="161" spans="1:19" x14ac:dyDescent="0.25">
      <c r="A161" t="s">
        <v>159</v>
      </c>
      <c r="B161">
        <f>FIND(" ", A161)</f>
        <v>6</v>
      </c>
      <c r="C161">
        <f>FIND(" ", A161, B161+1)</f>
        <v>13</v>
      </c>
      <c r="D161">
        <f>FIND(" ", A161, C161+1)</f>
        <v>19</v>
      </c>
      <c r="E161">
        <f>FIND(" ", A161, D161+1)</f>
        <v>26</v>
      </c>
      <c r="F161">
        <f>FIND(" ", A161, E161+1)</f>
        <v>32</v>
      </c>
      <c r="G161">
        <f>LEN(A161)</f>
        <v>37</v>
      </c>
      <c r="H161" t="str">
        <f>TRIM(MID(A161,1,B161))</f>
        <v>1C.3E</v>
      </c>
      <c r="I161" t="str">
        <f>TRIM(MID(A161,C161,D161-C161))</f>
        <v>1C.3F</v>
      </c>
      <c r="J161" t="str">
        <f>TRIM(MID(A161,E161,F161-E161))</f>
        <v>1C.70</v>
      </c>
      <c r="K161" t="str">
        <f t="shared" si="6"/>
        <v>1C</v>
      </c>
      <c r="L161" t="str">
        <f t="shared" si="7"/>
        <v>1C</v>
      </c>
      <c r="M161" t="str">
        <f t="shared" si="8"/>
        <v>1C</v>
      </c>
      <c r="N161" t="str">
        <f>IFERROR(MID(H161,FIND(".",H161)+1,99),"")</f>
        <v>3E</v>
      </c>
      <c r="O161" t="str">
        <f>IFERROR(MID(I161,FIND(".",I161)+1,99),"")</f>
        <v>3F</v>
      </c>
      <c r="P161" t="str">
        <f>IFERROR(MID(J161,FIND(".",J161)+1,99),"")</f>
        <v>70</v>
      </c>
      <c r="Q161" t="str">
        <f>TRIM(MID(A161,B161+1,C161-B161-1))</f>
        <v>MAXSB8</v>
      </c>
      <c r="R161" t="str">
        <f>TRIM(MID(A161,D161+1,E161-D161-1))</f>
        <v>MAXSW4</v>
      </c>
      <c r="S161" t="str">
        <f>TRIM(MID(A161,F161+1,G161-F161))</f>
        <v>FTOIT</v>
      </c>
    </row>
    <row r="162" spans="1:19" x14ac:dyDescent="0.25">
      <c r="A162" t="s">
        <v>160</v>
      </c>
      <c r="B162">
        <f>FIND(" ", A162)</f>
        <v>6</v>
      </c>
      <c r="C162">
        <f>FIND(" ", A162, B162+1)</f>
        <v>12</v>
      </c>
      <c r="D162">
        <f>FIND(" ", A162, C162+1)</f>
        <v>15</v>
      </c>
      <c r="E162">
        <f>FIND(" ", A162, D162+1)</f>
        <v>21</v>
      </c>
      <c r="F162">
        <f>FIND(" ", A162, E162+1)</f>
        <v>24</v>
      </c>
      <c r="G162">
        <f>LEN(A162)</f>
        <v>29</v>
      </c>
      <c r="H162" t="str">
        <f>TRIM(MID(A162,1,B162))</f>
        <v>1C.78</v>
      </c>
      <c r="I162" t="str">
        <f>TRIM(MID(A162,C162,D162-C162))</f>
        <v>1D</v>
      </c>
      <c r="J162" t="str">
        <f>TRIM(MID(A162,E162,F162-E162))</f>
        <v>1E</v>
      </c>
      <c r="K162" t="str">
        <f t="shared" si="6"/>
        <v>1C</v>
      </c>
      <c r="L162" t="str">
        <f t="shared" si="7"/>
        <v>1D</v>
      </c>
      <c r="M162" t="str">
        <f t="shared" si="8"/>
        <v>1E</v>
      </c>
      <c r="N162" t="str">
        <f>IFERROR(MID(H162,FIND(".",H162)+1,99),"")</f>
        <v>78</v>
      </c>
      <c r="O162" t="str">
        <f>IFERROR(MID(I162,FIND(".",I162)+1,99),"")</f>
        <v/>
      </c>
      <c r="P162" t="str">
        <f>IFERROR(MID(J162,FIND(".",J162)+1,99),"")</f>
        <v/>
      </c>
      <c r="Q162" t="str">
        <f>TRIM(MID(A162,B162+1,C162-B162-1))</f>
        <v>FTOIS</v>
      </c>
      <c r="R162" t="str">
        <f>TRIM(MID(A162,D162+1,E162-D162-1))</f>
        <v>PAL1D</v>
      </c>
      <c r="S162" t="str">
        <f>TRIM(MID(A162,F162+1,G162-F162))</f>
        <v>PAL1E</v>
      </c>
    </row>
    <row r="163" spans="1:19" x14ac:dyDescent="0.25">
      <c r="A163" t="s">
        <v>161</v>
      </c>
      <c r="B163">
        <f>FIND(" ", A163)</f>
        <v>3</v>
      </c>
      <c r="C163">
        <f>FIND(" ", A163, B163+1)</f>
        <v>9</v>
      </c>
      <c r="D163">
        <f>FIND(" ", A163, C163+1)</f>
        <v>12</v>
      </c>
      <c r="E163">
        <f>FIND(" ", A163, D163+1)</f>
        <v>16</v>
      </c>
      <c r="F163">
        <f>FIND(" ", A163, E163+1)</f>
        <v>19</v>
      </c>
      <c r="G163">
        <f>LEN(A163)</f>
        <v>22</v>
      </c>
      <c r="H163" t="str">
        <f>TRIM(MID(A163,1,B163))</f>
        <v>1F</v>
      </c>
      <c r="I163" t="str">
        <f>TRIM(MID(A163,C163,D163-C163))</f>
        <v>20</v>
      </c>
      <c r="J163" t="str">
        <f>TRIM(MID(A163,E163,F163-E163))</f>
        <v>21</v>
      </c>
      <c r="K163" t="str">
        <f t="shared" si="6"/>
        <v>1F</v>
      </c>
      <c r="L163" t="str">
        <f t="shared" si="7"/>
        <v>20</v>
      </c>
      <c r="M163" t="str">
        <f t="shared" si="8"/>
        <v>21</v>
      </c>
      <c r="N163" t="str">
        <f>IFERROR(MID(H163,FIND(".",H163)+1,99),"")</f>
        <v/>
      </c>
      <c r="O163" t="str">
        <f>IFERROR(MID(I163,FIND(".",I163)+1,99),"")</f>
        <v/>
      </c>
      <c r="P163" t="str">
        <f>IFERROR(MID(J163,FIND(".",J163)+1,99),"")</f>
        <v/>
      </c>
      <c r="Q163" t="str">
        <f>TRIM(MID(A163,B163+1,C163-B163-1))</f>
        <v>PAL1F</v>
      </c>
      <c r="R163" t="str">
        <f>TRIM(MID(A163,D163+1,E163-D163-1))</f>
        <v>LDF</v>
      </c>
      <c r="S163" t="str">
        <f>TRIM(MID(A163,F163+1,G163-F163))</f>
        <v>LDG</v>
      </c>
    </row>
    <row r="164" spans="1:19" x14ac:dyDescent="0.25">
      <c r="A164" t="s">
        <v>191</v>
      </c>
      <c r="B164">
        <f>FIND(" ", A164)</f>
        <v>3</v>
      </c>
      <c r="C164">
        <f>FIND(" ", A164, B164+1)</f>
        <v>7</v>
      </c>
      <c r="D164">
        <f>FIND(" ", A164, C164+1)</f>
        <v>10</v>
      </c>
      <c r="E164">
        <f>FIND(" ", A164, D164+1)</f>
        <v>21</v>
      </c>
      <c r="F164">
        <f>FIND(" ", A164, E164+1)</f>
        <v>24</v>
      </c>
      <c r="G164">
        <f>LEN(A164)</f>
        <v>27</v>
      </c>
      <c r="H164" t="str">
        <f>TRIM(MID(A164,1,B164))</f>
        <v>22</v>
      </c>
      <c r="I164" t="str">
        <f>TRIM(MID(A164,C164,D164-C164))</f>
        <v>22</v>
      </c>
      <c r="J164" t="str">
        <f>TRIM(MID(A164,E164,F164-E164))</f>
        <v>23</v>
      </c>
      <c r="K164" t="str">
        <f t="shared" si="6"/>
        <v>22</v>
      </c>
      <c r="L164" t="str">
        <f t="shared" si="7"/>
        <v>22</v>
      </c>
      <c r="M164" t="str">
        <f t="shared" si="8"/>
        <v>23</v>
      </c>
      <c r="N164" t="str">
        <f>IFERROR(MID(H164,FIND(".",H164)+1,99),"")</f>
        <v/>
      </c>
      <c r="O164" t="str">
        <f>IFERROR(MID(I164,FIND(".",I164)+1,99),"")</f>
        <v/>
      </c>
      <c r="P164" t="str">
        <f>IFERROR(MID(J164,FIND(".",J164)+1,99),"")</f>
        <v/>
      </c>
      <c r="Q164" t="str">
        <f>TRIM(MID(A164,B164+1,C164-B164-1))</f>
        <v>LDS</v>
      </c>
      <c r="R164" t="str">
        <f>TRIM(MID(A164,D164+1,E164-D164-1))</f>
        <v>PREFETCH_M</v>
      </c>
      <c r="S164" t="str">
        <f>TRIM(MID(A164,F164+1,G164-F164))</f>
        <v>LDT</v>
      </c>
    </row>
    <row r="165" spans="1:19" x14ac:dyDescent="0.25">
      <c r="A165" t="s">
        <v>190</v>
      </c>
      <c r="B165">
        <f>FIND(" ", A165)</f>
        <v>3</v>
      </c>
      <c r="C165">
        <f>FIND(" ", A165, B165+1)</f>
        <v>16</v>
      </c>
      <c r="D165">
        <f>FIND(" ", A165, C165+1)</f>
        <v>19</v>
      </c>
      <c r="E165">
        <f>FIND(" ", A165, D165+1)</f>
        <v>23</v>
      </c>
      <c r="F165">
        <f>FIND(" ", A165, E165+1)</f>
        <v>26</v>
      </c>
      <c r="G165">
        <f>LEN(A165)</f>
        <v>29</v>
      </c>
      <c r="H165" t="str">
        <f>TRIM(MID(A165,1,B165))</f>
        <v>23</v>
      </c>
      <c r="I165" t="str">
        <f>TRIM(MID(A165,C165,D165-C165))</f>
        <v>24</v>
      </c>
      <c r="J165" t="str">
        <f>TRIM(MID(A165,E165,F165-E165))</f>
        <v>25</v>
      </c>
      <c r="K165" t="str">
        <f t="shared" si="6"/>
        <v>23</v>
      </c>
      <c r="L165" t="str">
        <f t="shared" si="7"/>
        <v>24</v>
      </c>
      <c r="M165" t="str">
        <f t="shared" si="8"/>
        <v>25</v>
      </c>
      <c r="N165" t="str">
        <f>IFERROR(MID(H165,FIND(".",H165)+1,99),"")</f>
        <v/>
      </c>
      <c r="O165" t="str">
        <f>IFERROR(MID(I165,FIND(".",I165)+1,99),"")</f>
        <v/>
      </c>
      <c r="P165" t="str">
        <f>IFERROR(MID(J165,FIND(".",J165)+1,99),"")</f>
        <v/>
      </c>
      <c r="Q165" t="str">
        <f>TRIM(MID(A165,B165+1,C165-B165-1))</f>
        <v>PREFETCH_MEN</v>
      </c>
      <c r="R165" t="str">
        <f>TRIM(MID(A165,D165+1,E165-D165-1))</f>
        <v>STF</v>
      </c>
      <c r="S165" t="str">
        <f>TRIM(MID(A165,F165+1,G165-F165))</f>
        <v>STG</v>
      </c>
    </row>
    <row r="166" spans="1:19" x14ac:dyDescent="0.25">
      <c r="A166" t="s">
        <v>162</v>
      </c>
      <c r="B166">
        <f>FIND(" ", A166)</f>
        <v>3</v>
      </c>
      <c r="C166">
        <f>FIND(" ", A166, B166+1)</f>
        <v>7</v>
      </c>
      <c r="D166">
        <f>FIND(" ", A166, C166+1)</f>
        <v>10</v>
      </c>
      <c r="E166">
        <f>FIND(" ", A166, D166+1)</f>
        <v>14</v>
      </c>
      <c r="F166">
        <f>FIND(" ", A166, E166+1)</f>
        <v>17</v>
      </c>
      <c r="G166">
        <f>LEN(A166)</f>
        <v>20</v>
      </c>
      <c r="H166" t="str">
        <f>TRIM(MID(A166,1,B166))</f>
        <v>26</v>
      </c>
      <c r="I166" t="str">
        <f>TRIM(MID(A166,C166,D166-C166))</f>
        <v>27</v>
      </c>
      <c r="J166" t="str">
        <f>TRIM(MID(A166,E166,F166-E166))</f>
        <v>28</v>
      </c>
      <c r="K166" t="str">
        <f t="shared" si="6"/>
        <v>26</v>
      </c>
      <c r="L166" t="str">
        <f t="shared" si="7"/>
        <v>27</v>
      </c>
      <c r="M166" t="str">
        <f t="shared" si="8"/>
        <v>28</v>
      </c>
      <c r="N166" t="str">
        <f>IFERROR(MID(H166,FIND(".",H166)+1,99),"")</f>
        <v/>
      </c>
      <c r="O166" t="str">
        <f>IFERROR(MID(I166,FIND(".",I166)+1,99),"")</f>
        <v/>
      </c>
      <c r="P166" t="str">
        <f>IFERROR(MID(J166,FIND(".",J166)+1,99),"")</f>
        <v/>
      </c>
      <c r="Q166" t="str">
        <f>TRIM(MID(A166,B166+1,C166-B166-1))</f>
        <v>STS</v>
      </c>
      <c r="R166" t="str">
        <f>TRIM(MID(A166,D166+1,E166-D166-1))</f>
        <v>STT</v>
      </c>
      <c r="S166" t="str">
        <f>TRIM(MID(A166,F166+1,G166-F166))</f>
        <v>LDL</v>
      </c>
    </row>
    <row r="167" spans="1:19" x14ac:dyDescent="0.25">
      <c r="A167" t="s">
        <v>189</v>
      </c>
      <c r="B167">
        <f>FIND(" ", A167)</f>
        <v>3</v>
      </c>
      <c r="C167">
        <f>FIND(" ", A167, B167+1)</f>
        <v>12</v>
      </c>
      <c r="D167">
        <f>FIND(" ", A167, C167+1)</f>
        <v>15</v>
      </c>
      <c r="E167">
        <f>FIND(" ", A167, D167+1)</f>
        <v>19</v>
      </c>
      <c r="F167">
        <f>FIND(" ", A167, E167+1)</f>
        <v>22</v>
      </c>
      <c r="G167">
        <f>LEN(A167)</f>
        <v>33</v>
      </c>
      <c r="H167" t="str">
        <f>TRIM(MID(A167,1,B167))</f>
        <v>28</v>
      </c>
      <c r="I167" t="str">
        <f>TRIM(MID(A167,C167,D167-C167))</f>
        <v>29</v>
      </c>
      <c r="J167" t="str">
        <f>TRIM(MID(A167,E167,F167-E167))</f>
        <v>29</v>
      </c>
      <c r="K167" t="str">
        <f t="shared" si="6"/>
        <v>28</v>
      </c>
      <c r="L167" t="str">
        <f t="shared" si="7"/>
        <v>29</v>
      </c>
      <c r="M167" t="str">
        <f t="shared" si="8"/>
        <v>29</v>
      </c>
      <c r="N167" t="str">
        <f>IFERROR(MID(H167,FIND(".",H167)+1,99),"")</f>
        <v/>
      </c>
      <c r="O167" t="str">
        <f>IFERROR(MID(I167,FIND(".",I167)+1,99),"")</f>
        <v/>
      </c>
      <c r="P167" t="str">
        <f>IFERROR(MID(J167,FIND(".",J167)+1,99),"")</f>
        <v/>
      </c>
      <c r="Q167" t="str">
        <f>TRIM(MID(A167,B167+1,C167-B167-1))</f>
        <v>PREFETCH</v>
      </c>
      <c r="R167" t="str">
        <f>TRIM(MID(A167,D167+1,E167-D167-1))</f>
        <v>LDQ</v>
      </c>
      <c r="S167" t="str">
        <f>TRIM(MID(A167,F167+1,G167-F167))</f>
        <v>PREFETCH_EN</v>
      </c>
    </row>
    <row r="168" spans="1:19" x14ac:dyDescent="0.25">
      <c r="A168" t="s">
        <v>163</v>
      </c>
      <c r="B168">
        <f>FIND(" ", A168)</f>
        <v>3</v>
      </c>
      <c r="C168">
        <f>FIND(" ", A168, B168+1)</f>
        <v>9</v>
      </c>
      <c r="D168">
        <f>FIND(" ", A168, C168+1)</f>
        <v>12</v>
      </c>
      <c r="E168">
        <f>FIND(" ", A168, D168+1)</f>
        <v>18</v>
      </c>
      <c r="F168">
        <f>FIND(" ", A168, E168+1)</f>
        <v>21</v>
      </c>
      <c r="G168">
        <f>LEN(A168)</f>
        <v>24</v>
      </c>
      <c r="H168" t="str">
        <f>TRIM(MID(A168,1,B168))</f>
        <v>2A</v>
      </c>
      <c r="I168" t="str">
        <f>TRIM(MID(A168,C168,D168-C168))</f>
        <v>2B</v>
      </c>
      <c r="J168" t="str">
        <f>TRIM(MID(A168,E168,F168-E168))</f>
        <v>2C</v>
      </c>
      <c r="K168" t="str">
        <f t="shared" si="6"/>
        <v>2A</v>
      </c>
      <c r="L168" t="str">
        <f t="shared" si="7"/>
        <v>2B</v>
      </c>
      <c r="M168" t="str">
        <f t="shared" si="8"/>
        <v>2C</v>
      </c>
      <c r="N168" t="str">
        <f>IFERROR(MID(H168,FIND(".",H168)+1,99),"")</f>
        <v/>
      </c>
      <c r="O168" t="str">
        <f>IFERROR(MID(I168,FIND(".",I168)+1,99),"")</f>
        <v/>
      </c>
      <c r="P168" t="str">
        <f>IFERROR(MID(J168,FIND(".",J168)+1,99),"")</f>
        <v/>
      </c>
      <c r="Q168" t="str">
        <f>TRIM(MID(A168,B168+1,C168-B168-1))</f>
        <v>LDL_L</v>
      </c>
      <c r="R168" t="str">
        <f>TRIM(MID(A168,D168+1,E168-D168-1))</f>
        <v>LDQ_L</v>
      </c>
      <c r="S168" t="str">
        <f>TRIM(MID(A168,F168+1,G168-F168))</f>
        <v>STL</v>
      </c>
    </row>
    <row r="169" spans="1:19" x14ac:dyDescent="0.25">
      <c r="A169" t="s">
        <v>164</v>
      </c>
      <c r="B169">
        <f>FIND(" ", A169)</f>
        <v>3</v>
      </c>
      <c r="C169">
        <f>FIND(" ", A169, B169+1)</f>
        <v>7</v>
      </c>
      <c r="D169">
        <f>FIND(" ", A169, C169+1)</f>
        <v>10</v>
      </c>
      <c r="E169">
        <f>FIND(" ", A169, D169+1)</f>
        <v>16</v>
      </c>
      <c r="F169">
        <f>FIND(" ", A169, E169+1)</f>
        <v>19</v>
      </c>
      <c r="G169">
        <f>LEN(A169)</f>
        <v>24</v>
      </c>
      <c r="H169" t="str">
        <f>TRIM(MID(A169,1,B169))</f>
        <v>2D</v>
      </c>
      <c r="I169" t="str">
        <f>TRIM(MID(A169,C169,D169-C169))</f>
        <v>2E</v>
      </c>
      <c r="J169" t="str">
        <f>TRIM(MID(A169,E169,F169-E169))</f>
        <v>2F</v>
      </c>
      <c r="K169" t="str">
        <f t="shared" si="6"/>
        <v>2D</v>
      </c>
      <c r="L169" t="str">
        <f t="shared" si="7"/>
        <v>2E</v>
      </c>
      <c r="M169" t="str">
        <f t="shared" si="8"/>
        <v>2F</v>
      </c>
      <c r="N169" t="str">
        <f>IFERROR(MID(H169,FIND(".",H169)+1,99),"")</f>
        <v/>
      </c>
      <c r="O169" t="str">
        <f>IFERROR(MID(I169,FIND(".",I169)+1,99),"")</f>
        <v/>
      </c>
      <c r="P169" t="str">
        <f>IFERROR(MID(J169,FIND(".",J169)+1,99),"")</f>
        <v/>
      </c>
      <c r="Q169" t="str">
        <f>TRIM(MID(A169,B169+1,C169-B169-1))</f>
        <v>STQ</v>
      </c>
      <c r="R169" t="str">
        <f>TRIM(MID(A169,D169+1,E169-D169-1))</f>
        <v>STL_C</v>
      </c>
      <c r="S169" t="str">
        <f>TRIM(MID(A169,F169+1,G169-F169))</f>
        <v>STQ_C</v>
      </c>
    </row>
    <row r="170" spans="1:19" x14ac:dyDescent="0.25">
      <c r="A170" t="s">
        <v>165</v>
      </c>
      <c r="B170">
        <f>FIND(" ", A170)</f>
        <v>3</v>
      </c>
      <c r="C170">
        <f>FIND(" ", A170, B170+1)</f>
        <v>6</v>
      </c>
      <c r="D170">
        <f>FIND(" ", A170, C170+1)</f>
        <v>9</v>
      </c>
      <c r="E170">
        <f>FIND(" ", A170, D170+1)</f>
        <v>14</v>
      </c>
      <c r="F170">
        <f>FIND(" ", A170, E170+1)</f>
        <v>17</v>
      </c>
      <c r="G170">
        <f>LEN(A170)</f>
        <v>21</v>
      </c>
      <c r="H170" t="str">
        <f>TRIM(MID(A170,1,B170))</f>
        <v>30</v>
      </c>
      <c r="I170" t="str">
        <f>TRIM(MID(A170,C170,D170-C170))</f>
        <v>31</v>
      </c>
      <c r="J170" t="str">
        <f>TRIM(MID(A170,E170,F170-E170))</f>
        <v>32</v>
      </c>
      <c r="K170" t="str">
        <f t="shared" si="6"/>
        <v>30</v>
      </c>
      <c r="L170" t="str">
        <f t="shared" si="7"/>
        <v>31</v>
      </c>
      <c r="M170" t="str">
        <f t="shared" si="8"/>
        <v>32</v>
      </c>
      <c r="N170" t="str">
        <f>IFERROR(MID(H170,FIND(".",H170)+1,99),"")</f>
        <v/>
      </c>
      <c r="O170" t="str">
        <f>IFERROR(MID(I170,FIND(".",I170)+1,99),"")</f>
        <v/>
      </c>
      <c r="P170" t="str">
        <f>IFERROR(MID(J170,FIND(".",J170)+1,99),"")</f>
        <v/>
      </c>
      <c r="Q170" t="str">
        <f>TRIM(MID(A170,B170+1,C170-B170-1))</f>
        <v>BR</v>
      </c>
      <c r="R170" t="str">
        <f>TRIM(MID(A170,D170+1,E170-D170-1))</f>
        <v>FBEQ</v>
      </c>
      <c r="S170" t="str">
        <f>TRIM(MID(A170,F170+1,G170-F170))</f>
        <v>FBLT</v>
      </c>
    </row>
    <row r="171" spans="1:19" x14ac:dyDescent="0.25">
      <c r="A171" t="s">
        <v>166</v>
      </c>
      <c r="B171">
        <f>FIND(" ", A171)</f>
        <v>3</v>
      </c>
      <c r="C171">
        <f>FIND(" ", A171, B171+1)</f>
        <v>8</v>
      </c>
      <c r="D171">
        <f>FIND(" ", A171, C171+1)</f>
        <v>11</v>
      </c>
      <c r="E171">
        <f>FIND(" ", A171, D171+1)</f>
        <v>15</v>
      </c>
      <c r="F171">
        <f>FIND(" ", A171, E171+1)</f>
        <v>18</v>
      </c>
      <c r="G171">
        <f>LEN(A171)</f>
        <v>22</v>
      </c>
      <c r="H171" t="str">
        <f>TRIM(MID(A171,1,B171))</f>
        <v>33</v>
      </c>
      <c r="I171" t="str">
        <f>TRIM(MID(A171,C171,D171-C171))</f>
        <v>34</v>
      </c>
      <c r="J171" t="str">
        <f>TRIM(MID(A171,E171,F171-E171))</f>
        <v>35</v>
      </c>
      <c r="K171" t="str">
        <f t="shared" si="6"/>
        <v>33</v>
      </c>
      <c r="L171" t="str">
        <f t="shared" si="7"/>
        <v>34</v>
      </c>
      <c r="M171" t="str">
        <f t="shared" si="8"/>
        <v>35</v>
      </c>
      <c r="N171" t="str">
        <f>IFERROR(MID(H171,FIND(".",H171)+1,99),"")</f>
        <v/>
      </c>
      <c r="O171" t="str">
        <f>IFERROR(MID(I171,FIND(".",I171)+1,99),"")</f>
        <v/>
      </c>
      <c r="P171" t="str">
        <f>IFERROR(MID(J171,FIND(".",J171)+1,99),"")</f>
        <v/>
      </c>
      <c r="Q171" t="str">
        <f>TRIM(MID(A171,B171+1,C171-B171-1))</f>
        <v>FBLE</v>
      </c>
      <c r="R171" t="str">
        <f>TRIM(MID(A171,D171+1,E171-D171-1))</f>
        <v>BSR</v>
      </c>
      <c r="S171" t="str">
        <f>TRIM(MID(A171,F171+1,G171-F171))</f>
        <v>FBNE</v>
      </c>
    </row>
    <row r="172" spans="1:19" x14ac:dyDescent="0.25">
      <c r="A172" t="s">
        <v>167</v>
      </c>
      <c r="B172">
        <f>FIND(" ", A172)</f>
        <v>3</v>
      </c>
      <c r="C172">
        <f>FIND(" ", A172, B172+1)</f>
        <v>8</v>
      </c>
      <c r="D172">
        <f>FIND(" ", A172, C172+1)</f>
        <v>11</v>
      </c>
      <c r="E172">
        <f>FIND(" ", A172, D172+1)</f>
        <v>16</v>
      </c>
      <c r="F172">
        <f>FIND(" ", A172, E172+1)</f>
        <v>19</v>
      </c>
      <c r="G172">
        <f>LEN(A172)</f>
        <v>23</v>
      </c>
      <c r="H172" t="str">
        <f>TRIM(MID(A172,1,B172))</f>
        <v>36</v>
      </c>
      <c r="I172" t="str">
        <f>TRIM(MID(A172,C172,D172-C172))</f>
        <v>37</v>
      </c>
      <c r="J172" t="str">
        <f>TRIM(MID(A172,E172,F172-E172))</f>
        <v>38</v>
      </c>
      <c r="K172" t="str">
        <f t="shared" si="6"/>
        <v>36</v>
      </c>
      <c r="L172" t="str">
        <f t="shared" si="7"/>
        <v>37</v>
      </c>
      <c r="M172" t="str">
        <f t="shared" si="8"/>
        <v>38</v>
      </c>
      <c r="N172" t="str">
        <f>IFERROR(MID(H172,FIND(".",H172)+1,99),"")</f>
        <v/>
      </c>
      <c r="O172" t="str">
        <f>IFERROR(MID(I172,FIND(".",I172)+1,99),"")</f>
        <v/>
      </c>
      <c r="P172" t="str">
        <f>IFERROR(MID(J172,FIND(".",J172)+1,99),"")</f>
        <v/>
      </c>
      <c r="Q172" t="str">
        <f>TRIM(MID(A172,B172+1,C172-B172-1))</f>
        <v>FBGE</v>
      </c>
      <c r="R172" t="str">
        <f>TRIM(MID(A172,D172+1,E172-D172-1))</f>
        <v>FBGT</v>
      </c>
      <c r="S172" t="str">
        <f>TRIM(MID(A172,F172+1,G172-F172))</f>
        <v>BLBC</v>
      </c>
    </row>
    <row r="173" spans="1:19" x14ac:dyDescent="0.25">
      <c r="A173" t="s">
        <v>168</v>
      </c>
      <c r="B173">
        <f>FIND(" ", A173)</f>
        <v>3</v>
      </c>
      <c r="C173">
        <f>FIND(" ", A173, B173+1)</f>
        <v>7</v>
      </c>
      <c r="D173">
        <f>FIND(" ", A173, C173+1)</f>
        <v>10</v>
      </c>
      <c r="E173">
        <f>FIND(" ", A173, D173+1)</f>
        <v>14</v>
      </c>
      <c r="F173">
        <f>FIND(" ", A173, E173+1)</f>
        <v>17</v>
      </c>
      <c r="G173">
        <f>LEN(A173)</f>
        <v>20</v>
      </c>
      <c r="H173" t="str">
        <f>TRIM(MID(A173,1,B173))</f>
        <v>39</v>
      </c>
      <c r="I173" t="str">
        <f>TRIM(MID(A173,C173,D173-C173))</f>
        <v>3A</v>
      </c>
      <c r="J173" t="str">
        <f>TRIM(MID(A173,E173,F173-E173))</f>
        <v>3B</v>
      </c>
      <c r="K173" t="str">
        <f t="shared" si="6"/>
        <v>39</v>
      </c>
      <c r="L173" t="str">
        <f t="shared" si="7"/>
        <v>3A</v>
      </c>
      <c r="M173" t="str">
        <f t="shared" si="8"/>
        <v>3B</v>
      </c>
      <c r="N173" t="str">
        <f>IFERROR(MID(H173,FIND(".",H173)+1,99),"")</f>
        <v/>
      </c>
      <c r="O173" t="str">
        <f>IFERROR(MID(I173,FIND(".",I173)+1,99),"")</f>
        <v/>
      </c>
      <c r="P173" t="str">
        <f>IFERROR(MID(J173,FIND(".",J173)+1,99),"")</f>
        <v/>
      </c>
      <c r="Q173" t="str">
        <f>TRIM(MID(A173,B173+1,C173-B173-1))</f>
        <v>BEQ</v>
      </c>
      <c r="R173" t="str">
        <f>TRIM(MID(A173,D173+1,E173-D173-1))</f>
        <v>BLT</v>
      </c>
      <c r="S173" t="str">
        <f>TRIM(MID(A173,F173+1,G173-F173))</f>
        <v>BLE</v>
      </c>
    </row>
    <row r="174" spans="1:19" x14ac:dyDescent="0.25">
      <c r="A174" t="s">
        <v>169</v>
      </c>
      <c r="B174">
        <f>FIND(" ", A174)</f>
        <v>3</v>
      </c>
      <c r="C174">
        <f>FIND(" ", A174, B174+1)</f>
        <v>8</v>
      </c>
      <c r="D174">
        <f>FIND(" ", A174, C174+1)</f>
        <v>11</v>
      </c>
      <c r="E174">
        <f>FIND(" ", A174, D174+1)</f>
        <v>15</v>
      </c>
      <c r="F174">
        <f>FIND(" ", A174, E174+1)</f>
        <v>18</v>
      </c>
      <c r="G174">
        <f>LEN(A174)</f>
        <v>21</v>
      </c>
      <c r="H174" t="str">
        <f>TRIM(MID(A174,1,B174))</f>
        <v>3C</v>
      </c>
      <c r="I174" t="str">
        <f>TRIM(MID(A174,C174,D174-C174))</f>
        <v>3D</v>
      </c>
      <c r="J174" t="str">
        <f>TRIM(MID(A174,E174,F174-E174))</f>
        <v>3E</v>
      </c>
      <c r="K174" t="str">
        <f t="shared" si="6"/>
        <v>3C</v>
      </c>
      <c r="L174" t="str">
        <f t="shared" si="7"/>
        <v>3D</v>
      </c>
      <c r="M174" t="str">
        <f t="shared" si="8"/>
        <v>3E</v>
      </c>
      <c r="N174" t="str">
        <f>IFERROR(MID(H174,FIND(".",H174)+1,99),"")</f>
        <v/>
      </c>
      <c r="O174" t="str">
        <f>IFERROR(MID(I174,FIND(".",I174)+1,99),"")</f>
        <v/>
      </c>
      <c r="P174" t="str">
        <f>IFERROR(MID(J174,FIND(".",J174)+1,99),"")</f>
        <v/>
      </c>
      <c r="Q174" t="str">
        <f>TRIM(MID(A174,B174+1,C174-B174-1))</f>
        <v>BLBS</v>
      </c>
      <c r="R174" t="str">
        <f>TRIM(MID(A174,D174+1,E174-D174-1))</f>
        <v>BNE</v>
      </c>
      <c r="S174" t="str">
        <f>TRIM(MID(A174,F174+1,G174-F174))</f>
        <v>BGE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1"/>
  <sheetViews>
    <sheetView tabSelected="1" workbookViewId="0">
      <pane ySplit="1" topLeftCell="A2" activePane="bottomLeft" state="frozen"/>
      <selection pane="bottomLeft" activeCell="J1" sqref="J1"/>
    </sheetView>
  </sheetViews>
  <sheetFormatPr defaultRowHeight="15" x14ac:dyDescent="0.25"/>
  <cols>
    <col min="1" max="1" width="10" bestFit="1" customWidth="1"/>
    <col min="2" max="2" width="10.85546875" bestFit="1" customWidth="1"/>
    <col min="3" max="3" width="17.85546875" bestFit="1" customWidth="1"/>
    <col min="4" max="4" width="9.42578125" bestFit="1" customWidth="1"/>
    <col min="5" max="5" width="7.42578125" bestFit="1" customWidth="1"/>
    <col min="6" max="6" width="7.140625" bestFit="1" customWidth="1"/>
    <col min="7" max="8" width="6.7109375" bestFit="1" customWidth="1"/>
    <col min="9" max="9" width="17.140625" bestFit="1" customWidth="1"/>
    <col min="10" max="10" width="15.85546875" bestFit="1" customWidth="1"/>
    <col min="12" max="12" width="5.85546875" bestFit="1" customWidth="1"/>
    <col min="14" max="14" width="7.85546875" bestFit="1" customWidth="1"/>
    <col min="15" max="15" width="7.140625" bestFit="1" customWidth="1"/>
    <col min="16" max="16" width="11" bestFit="1" customWidth="1"/>
  </cols>
  <sheetData>
    <row r="1" spans="1:20" s="2" customFormat="1" x14ac:dyDescent="0.25">
      <c r="A1" s="2" t="s">
        <v>185</v>
      </c>
      <c r="B1" s="2" t="s">
        <v>192</v>
      </c>
      <c r="C1" s="2" t="s">
        <v>193</v>
      </c>
      <c r="D1" s="2" t="s">
        <v>199</v>
      </c>
      <c r="E1" s="2" t="s">
        <v>197</v>
      </c>
      <c r="F1" s="2" t="s">
        <v>194</v>
      </c>
      <c r="G1" s="2" t="s">
        <v>195</v>
      </c>
      <c r="H1" s="2" t="s">
        <v>196</v>
      </c>
      <c r="I1" s="2" t="s">
        <v>198</v>
      </c>
      <c r="N1" s="2" t="s">
        <v>185</v>
      </c>
      <c r="O1" s="2" t="s">
        <v>221</v>
      </c>
      <c r="P1" s="2" t="s">
        <v>285</v>
      </c>
      <c r="Q1" s="2" t="s">
        <v>288</v>
      </c>
      <c r="R1" s="2" t="s">
        <v>287</v>
      </c>
      <c r="S1" s="2" t="s">
        <v>293</v>
      </c>
      <c r="T1" s="2" t="s">
        <v>294</v>
      </c>
    </row>
    <row r="2" spans="1:20" x14ac:dyDescent="0.25">
      <c r="A2" s="3" t="str">
        <f>Sheet1!K2</f>
        <v>00</v>
      </c>
      <c r="B2" s="4" t="str">
        <f>Sheet1!N2</f>
        <v/>
      </c>
      <c r="C2" s="4" t="str">
        <f>Sheet1!Q2</f>
        <v>CALL_PAL</v>
      </c>
      <c r="D2" s="4" t="s">
        <v>217</v>
      </c>
      <c r="E2" s="4"/>
      <c r="F2" s="4"/>
      <c r="G2" s="4"/>
      <c r="H2" s="4"/>
      <c r="I2" s="5" t="b">
        <f>(A2=A1)</f>
        <v>0</v>
      </c>
      <c r="N2" t="s">
        <v>222</v>
      </c>
      <c r="O2">
        <f>COUNTIF(A2:A521,"="&amp;N2)</f>
        <v>1</v>
      </c>
      <c r="P2" s="16">
        <f>O2/$O$66</f>
        <v>1.9230769230769232E-3</v>
      </c>
    </row>
    <row r="3" spans="1:20" x14ac:dyDescent="0.25">
      <c r="A3" s="21" t="str">
        <f>Sheet1!L2</f>
        <v>01</v>
      </c>
      <c r="B3" s="22" t="str">
        <f>Sheet1!O2</f>
        <v/>
      </c>
      <c r="C3" s="22" t="str">
        <f>Sheet1!R2</f>
        <v>OPC01</v>
      </c>
      <c r="D3" s="22"/>
      <c r="E3" s="22"/>
      <c r="F3" s="22"/>
      <c r="G3" s="22"/>
      <c r="H3" s="22"/>
      <c r="I3" s="23" t="b">
        <f>OR((A3=A4),(A3=A2))</f>
        <v>0</v>
      </c>
      <c r="N3" t="s">
        <v>223</v>
      </c>
      <c r="O3">
        <f>COUNTIF(A3:A522,"="&amp;N3)</f>
        <v>1</v>
      </c>
      <c r="P3" s="16">
        <f>O3/$O$66</f>
        <v>1.9230769230769232E-3</v>
      </c>
    </row>
    <row r="4" spans="1:20" x14ac:dyDescent="0.25">
      <c r="A4" s="24" t="str">
        <f>Sheet1!M2</f>
        <v>02</v>
      </c>
      <c r="B4" s="25" t="str">
        <f>Sheet1!P2</f>
        <v/>
      </c>
      <c r="C4" s="25" t="str">
        <f>Sheet1!S2</f>
        <v>OPC02</v>
      </c>
      <c r="D4" s="25"/>
      <c r="E4" s="25"/>
      <c r="F4" s="25"/>
      <c r="G4" s="25"/>
      <c r="H4" s="25"/>
      <c r="I4" s="26" t="b">
        <f t="shared" ref="I4:I67" si="0">OR((A4=A5),(A4=A3))</f>
        <v>0</v>
      </c>
      <c r="N4" t="s">
        <v>224</v>
      </c>
      <c r="O4">
        <f>COUNTIF(A4:A523,"="&amp;N4)</f>
        <v>1</v>
      </c>
      <c r="P4" s="16">
        <f>O4/$O$66</f>
        <v>1.9230769230769232E-3</v>
      </c>
    </row>
    <row r="5" spans="1:20" x14ac:dyDescent="0.25">
      <c r="A5" s="24" t="str">
        <f>Sheet1!K3</f>
        <v>03</v>
      </c>
      <c r="B5" s="25" t="str">
        <f>Sheet1!N3</f>
        <v/>
      </c>
      <c r="C5" s="25" t="str">
        <f>Sheet1!Q3</f>
        <v>OPC03</v>
      </c>
      <c r="D5" s="25"/>
      <c r="E5" s="25"/>
      <c r="F5" s="25"/>
      <c r="G5" s="25"/>
      <c r="H5" s="25"/>
      <c r="I5" s="26" t="b">
        <f t="shared" si="0"/>
        <v>0</v>
      </c>
      <c r="N5" t="s">
        <v>225</v>
      </c>
      <c r="O5">
        <f>COUNTIF(A5:A524,"="&amp;N5)</f>
        <v>1</v>
      </c>
      <c r="P5" s="16">
        <f>O5/$O$66</f>
        <v>1.9230769230769232E-3</v>
      </c>
    </row>
    <row r="6" spans="1:20" x14ac:dyDescent="0.25">
      <c r="A6" s="24" t="str">
        <f>Sheet1!L3</f>
        <v>04</v>
      </c>
      <c r="B6" s="25" t="str">
        <f>Sheet1!O3</f>
        <v/>
      </c>
      <c r="C6" s="25" t="str">
        <f>Sheet1!R3</f>
        <v>OPC04</v>
      </c>
      <c r="D6" s="25"/>
      <c r="E6" s="25"/>
      <c r="F6" s="25"/>
      <c r="G6" s="25"/>
      <c r="H6" s="25"/>
      <c r="I6" s="26" t="b">
        <f t="shared" si="0"/>
        <v>0</v>
      </c>
      <c r="N6" t="s">
        <v>226</v>
      </c>
      <c r="O6">
        <f>COUNTIF(A6:A525,"="&amp;N6)</f>
        <v>1</v>
      </c>
      <c r="P6" s="16">
        <f>O6/$O$66</f>
        <v>1.9230769230769232E-3</v>
      </c>
    </row>
    <row r="7" spans="1:20" x14ac:dyDescent="0.25">
      <c r="A7" s="24" t="str">
        <f>Sheet1!M3</f>
        <v>05</v>
      </c>
      <c r="B7" s="25" t="str">
        <f>Sheet1!P3</f>
        <v/>
      </c>
      <c r="C7" s="25" t="str">
        <f>Sheet1!S3</f>
        <v>OPC05</v>
      </c>
      <c r="D7" s="25"/>
      <c r="E7" s="25"/>
      <c r="F7" s="25"/>
      <c r="G7" s="25"/>
      <c r="H7" s="25"/>
      <c r="I7" s="26" t="b">
        <f t="shared" si="0"/>
        <v>0</v>
      </c>
      <c r="N7" t="s">
        <v>227</v>
      </c>
      <c r="O7">
        <f>COUNTIF(A7:A526,"="&amp;N7)</f>
        <v>1</v>
      </c>
      <c r="P7" s="16">
        <f>O7/$O$66</f>
        <v>1.9230769230769232E-3</v>
      </c>
    </row>
    <row r="8" spans="1:20" x14ac:dyDescent="0.25">
      <c r="A8" s="24" t="str">
        <f>Sheet1!K4</f>
        <v>06</v>
      </c>
      <c r="B8" s="25" t="str">
        <f>Sheet1!N4</f>
        <v/>
      </c>
      <c r="C8" s="25" t="str">
        <f>Sheet1!Q4</f>
        <v>OPC06</v>
      </c>
      <c r="D8" s="25"/>
      <c r="E8" s="25"/>
      <c r="F8" s="25"/>
      <c r="G8" s="25"/>
      <c r="H8" s="25"/>
      <c r="I8" s="26" t="b">
        <f t="shared" si="0"/>
        <v>0</v>
      </c>
      <c r="N8" t="s">
        <v>228</v>
      </c>
      <c r="O8">
        <f>COUNTIF(A8:A527,"="&amp;N8)</f>
        <v>1</v>
      </c>
      <c r="P8" s="16">
        <f>O8/$O$66</f>
        <v>1.9230769230769232E-3</v>
      </c>
    </row>
    <row r="9" spans="1:20" x14ac:dyDescent="0.25">
      <c r="A9" s="27" t="str">
        <f>Sheet1!L4</f>
        <v>07</v>
      </c>
      <c r="B9" s="28" t="str">
        <f>Sheet1!O4</f>
        <v/>
      </c>
      <c r="C9" s="28" t="str">
        <f>Sheet1!R4</f>
        <v>OPC07</v>
      </c>
      <c r="D9" s="28"/>
      <c r="E9" s="28"/>
      <c r="F9" s="28"/>
      <c r="G9" s="28"/>
      <c r="H9" s="28"/>
      <c r="I9" s="29" t="b">
        <f t="shared" si="0"/>
        <v>0</v>
      </c>
      <c r="N9" t="s">
        <v>229</v>
      </c>
      <c r="O9">
        <f>COUNTIF(A9:A528,"="&amp;N9)</f>
        <v>1</v>
      </c>
      <c r="P9" s="16">
        <f>O9/$O$66</f>
        <v>1.9230769230769232E-3</v>
      </c>
    </row>
    <row r="10" spans="1:20" x14ac:dyDescent="0.25">
      <c r="A10" s="3" t="str">
        <f>Sheet1!M4</f>
        <v>08</v>
      </c>
      <c r="B10" s="4" t="str">
        <f>Sheet1!P4</f>
        <v/>
      </c>
      <c r="C10" s="4" t="str">
        <f>Sheet1!S4</f>
        <v>LDA</v>
      </c>
      <c r="D10" s="4" t="s">
        <v>203</v>
      </c>
      <c r="E10" s="4" t="s">
        <v>200</v>
      </c>
      <c r="F10" s="4" t="s">
        <v>201</v>
      </c>
      <c r="G10" s="4" t="s">
        <v>202</v>
      </c>
      <c r="H10" s="4"/>
      <c r="I10" s="5" t="b">
        <f t="shared" si="0"/>
        <v>0</v>
      </c>
      <c r="N10" t="s">
        <v>230</v>
      </c>
      <c r="O10">
        <f>COUNTIF(A10:A529,"="&amp;N10)</f>
        <v>1</v>
      </c>
      <c r="P10" s="16">
        <f>O10/$O$66</f>
        <v>1.9230769230769232E-3</v>
      </c>
    </row>
    <row r="11" spans="1:20" x14ac:dyDescent="0.25">
      <c r="A11" s="3" t="str">
        <f>Sheet1!K5</f>
        <v>09</v>
      </c>
      <c r="B11" s="4" t="str">
        <f>Sheet1!N5</f>
        <v/>
      </c>
      <c r="C11" s="4" t="str">
        <f>Sheet1!Q5</f>
        <v>LDAH</v>
      </c>
      <c r="D11" s="4" t="s">
        <v>203</v>
      </c>
      <c r="E11" s="4" t="s">
        <v>200</v>
      </c>
      <c r="F11" s="4" t="s">
        <v>201</v>
      </c>
      <c r="G11" s="4" t="s">
        <v>202</v>
      </c>
      <c r="H11" s="4"/>
      <c r="I11" s="5" t="b">
        <f t="shared" si="0"/>
        <v>0</v>
      </c>
      <c r="N11" t="s">
        <v>231</v>
      </c>
      <c r="O11">
        <f>COUNTIF(A11:A530,"="&amp;N11)</f>
        <v>1</v>
      </c>
      <c r="P11" s="16">
        <f>O11/$O$66</f>
        <v>1.9230769230769232E-3</v>
      </c>
    </row>
    <row r="12" spans="1:20" x14ac:dyDescent="0.25">
      <c r="A12" s="3" t="str">
        <f>Sheet1!L5</f>
        <v>0A</v>
      </c>
      <c r="B12" s="4" t="str">
        <f>Sheet1!O5</f>
        <v/>
      </c>
      <c r="C12" s="4" t="str">
        <f>Sheet1!R5</f>
        <v>LDBU</v>
      </c>
      <c r="D12" s="4" t="s">
        <v>203</v>
      </c>
      <c r="E12" s="4" t="s">
        <v>200</v>
      </c>
      <c r="F12" s="4" t="s">
        <v>201</v>
      </c>
      <c r="G12" s="4" t="s">
        <v>202</v>
      </c>
      <c r="H12" s="4"/>
      <c r="I12" s="5" t="b">
        <f t="shared" si="0"/>
        <v>0</v>
      </c>
      <c r="N12" t="s">
        <v>232</v>
      </c>
      <c r="O12">
        <f>COUNTIF(A12:A531,"="&amp;N12)</f>
        <v>1</v>
      </c>
      <c r="P12" s="16">
        <f>O12/$O$66</f>
        <v>1.9230769230769232E-3</v>
      </c>
    </row>
    <row r="13" spans="1:20" x14ac:dyDescent="0.25">
      <c r="A13" s="3" t="str">
        <f>Sheet1!M5</f>
        <v>0B</v>
      </c>
      <c r="B13" s="4" t="str">
        <f>Sheet1!P5</f>
        <v/>
      </c>
      <c r="C13" s="4" t="str">
        <f>Sheet1!S5</f>
        <v>LDQ_U</v>
      </c>
      <c r="D13" s="4" t="s">
        <v>203</v>
      </c>
      <c r="E13" s="4" t="s">
        <v>200</v>
      </c>
      <c r="F13" s="4" t="s">
        <v>201</v>
      </c>
      <c r="G13" s="4" t="s">
        <v>202</v>
      </c>
      <c r="H13" s="4"/>
      <c r="I13" s="5" t="b">
        <f t="shared" si="0"/>
        <v>0</v>
      </c>
      <c r="N13" t="s">
        <v>233</v>
      </c>
      <c r="O13">
        <f>COUNTIF(A13:A532,"="&amp;N13)</f>
        <v>1</v>
      </c>
      <c r="P13" s="16">
        <f>O13/$O$66</f>
        <v>1.9230769230769232E-3</v>
      </c>
    </row>
    <row r="14" spans="1:20" x14ac:dyDescent="0.25">
      <c r="A14" s="3" t="str">
        <f>Sheet1!K6</f>
        <v>0C</v>
      </c>
      <c r="B14" s="4" t="str">
        <f>Sheet1!N6</f>
        <v/>
      </c>
      <c r="C14" s="4" t="str">
        <f>Sheet1!Q6</f>
        <v>LDWU</v>
      </c>
      <c r="D14" s="4" t="s">
        <v>203</v>
      </c>
      <c r="E14" s="4" t="s">
        <v>200</v>
      </c>
      <c r="F14" s="4" t="s">
        <v>201</v>
      </c>
      <c r="G14" s="4" t="s">
        <v>202</v>
      </c>
      <c r="H14" s="4"/>
      <c r="I14" s="5" t="b">
        <f t="shared" si="0"/>
        <v>0</v>
      </c>
      <c r="N14" t="s">
        <v>234</v>
      </c>
      <c r="O14">
        <f>COUNTIF(A14:A533,"="&amp;N14)</f>
        <v>1</v>
      </c>
      <c r="P14" s="16">
        <f>O14/$O$66</f>
        <v>1.9230769230769232E-3</v>
      </c>
    </row>
    <row r="15" spans="1:20" x14ac:dyDescent="0.25">
      <c r="A15" s="3" t="str">
        <f>Sheet1!L6</f>
        <v>0D</v>
      </c>
      <c r="B15" s="4" t="str">
        <f>Sheet1!O6</f>
        <v/>
      </c>
      <c r="C15" s="4" t="str">
        <f>Sheet1!R6</f>
        <v>STW</v>
      </c>
      <c r="D15" s="4" t="s">
        <v>203</v>
      </c>
      <c r="E15" s="4" t="s">
        <v>204</v>
      </c>
      <c r="F15" s="4"/>
      <c r="G15" s="4" t="s">
        <v>201</v>
      </c>
      <c r="H15" s="4" t="s">
        <v>202</v>
      </c>
      <c r="I15" s="5" t="b">
        <f t="shared" si="0"/>
        <v>0</v>
      </c>
      <c r="N15" t="s">
        <v>235</v>
      </c>
      <c r="O15">
        <f>COUNTIF(A15:A534,"="&amp;N15)</f>
        <v>1</v>
      </c>
      <c r="P15" s="16">
        <f>O15/$O$66</f>
        <v>1.9230769230769232E-3</v>
      </c>
    </row>
    <row r="16" spans="1:20" x14ac:dyDescent="0.25">
      <c r="A16" s="3" t="str">
        <f>Sheet1!M6</f>
        <v>0E</v>
      </c>
      <c r="B16" s="4" t="str">
        <f>Sheet1!P6</f>
        <v/>
      </c>
      <c r="C16" s="4" t="str">
        <f>Sheet1!S6</f>
        <v>STB</v>
      </c>
      <c r="D16" s="4" t="s">
        <v>203</v>
      </c>
      <c r="E16" s="4" t="s">
        <v>204</v>
      </c>
      <c r="F16" s="4"/>
      <c r="G16" s="4" t="s">
        <v>201</v>
      </c>
      <c r="H16" s="4" t="s">
        <v>202</v>
      </c>
      <c r="I16" s="5" t="b">
        <f t="shared" si="0"/>
        <v>0</v>
      </c>
      <c r="N16" t="s">
        <v>236</v>
      </c>
      <c r="O16">
        <f>COUNTIF(A16:A535,"="&amp;N16)</f>
        <v>1</v>
      </c>
      <c r="P16" s="16">
        <f>O16/$O$66</f>
        <v>1.9230769230769232E-3</v>
      </c>
    </row>
    <row r="17" spans="1:20" x14ac:dyDescent="0.25">
      <c r="A17" s="3" t="str">
        <f>Sheet1!K7</f>
        <v>0F</v>
      </c>
      <c r="B17" s="4" t="str">
        <f>Sheet1!N7</f>
        <v/>
      </c>
      <c r="C17" s="4" t="str">
        <f>Sheet1!Q7</f>
        <v>STQ_U</v>
      </c>
      <c r="D17" s="4" t="s">
        <v>203</v>
      </c>
      <c r="E17" s="4" t="s">
        <v>204</v>
      </c>
      <c r="F17" s="4"/>
      <c r="G17" s="4" t="s">
        <v>201</v>
      </c>
      <c r="H17" s="4" t="s">
        <v>202</v>
      </c>
      <c r="I17" s="5" t="b">
        <f t="shared" si="0"/>
        <v>0</v>
      </c>
      <c r="N17" t="s">
        <v>237</v>
      </c>
      <c r="O17">
        <f>COUNTIF(A17:A536,"="&amp;N17)</f>
        <v>1</v>
      </c>
      <c r="P17" s="16">
        <f>O17/$O$66</f>
        <v>1.9230769230769232E-3</v>
      </c>
    </row>
    <row r="18" spans="1:20" x14ac:dyDescent="0.25">
      <c r="A18" s="6" t="str">
        <f>Sheet1!L7</f>
        <v>10</v>
      </c>
      <c r="B18" s="7" t="str">
        <f>Sheet1!O7</f>
        <v>00</v>
      </c>
      <c r="C18" s="7" t="str">
        <f>Sheet1!R7</f>
        <v>ADDL</v>
      </c>
      <c r="D18" s="7" t="s">
        <v>209</v>
      </c>
      <c r="E18" s="7" t="s">
        <v>210</v>
      </c>
      <c r="F18" s="7" t="s">
        <v>211</v>
      </c>
      <c r="G18" s="7" t="s">
        <v>201</v>
      </c>
      <c r="H18" s="7" t="s">
        <v>202</v>
      </c>
      <c r="I18" s="8" t="b">
        <f t="shared" si="0"/>
        <v>1</v>
      </c>
      <c r="N18" t="s">
        <v>238</v>
      </c>
      <c r="O18">
        <f>COUNTIF(A18:A537,"="&amp;N18)</f>
        <v>22</v>
      </c>
      <c r="P18" s="16">
        <f>O18/$O$66</f>
        <v>4.230769230769231E-2</v>
      </c>
      <c r="Q18">
        <f>O18</f>
        <v>22</v>
      </c>
      <c r="R18">
        <v>0</v>
      </c>
    </row>
    <row r="19" spans="1:20" x14ac:dyDescent="0.25">
      <c r="A19" s="9" t="str">
        <f>Sheet1!M7</f>
        <v>10</v>
      </c>
      <c r="B19" s="10" t="str">
        <f>Sheet1!P7</f>
        <v>02</v>
      </c>
      <c r="C19" s="10" t="str">
        <f>Sheet1!S7</f>
        <v>S4ADDL</v>
      </c>
      <c r="D19" s="10" t="s">
        <v>209</v>
      </c>
      <c r="E19" s="10" t="s">
        <v>210</v>
      </c>
      <c r="F19" s="10" t="s">
        <v>211</v>
      </c>
      <c r="G19" s="10" t="s">
        <v>201</v>
      </c>
      <c r="H19" s="10" t="s">
        <v>202</v>
      </c>
      <c r="I19" s="11" t="b">
        <f t="shared" si="0"/>
        <v>1</v>
      </c>
      <c r="N19" t="s">
        <v>239</v>
      </c>
      <c r="O19">
        <f>COUNTIF(A19:A538,"="&amp;N19)</f>
        <v>16</v>
      </c>
      <c r="P19" s="16">
        <f>O19/$O$66</f>
        <v>3.0769230769230771E-2</v>
      </c>
      <c r="Q19">
        <f>L40</f>
        <v>14</v>
      </c>
      <c r="R19">
        <f>K40</f>
        <v>2</v>
      </c>
      <c r="S19" s="15">
        <f>Q19/O19</f>
        <v>0.875</v>
      </c>
      <c r="T19" s="15">
        <f>R19/O19</f>
        <v>0.125</v>
      </c>
    </row>
    <row r="20" spans="1:20" x14ac:dyDescent="0.25">
      <c r="A20" s="9" t="str">
        <f>Sheet1!K8</f>
        <v>10</v>
      </c>
      <c r="B20" s="10" t="str">
        <f>Sheet1!N8</f>
        <v>09</v>
      </c>
      <c r="C20" s="10" t="str">
        <f>Sheet1!Q8</f>
        <v>SUBL</v>
      </c>
      <c r="D20" s="10" t="s">
        <v>209</v>
      </c>
      <c r="E20" s="10" t="s">
        <v>210</v>
      </c>
      <c r="F20" s="10" t="s">
        <v>211</v>
      </c>
      <c r="G20" s="10" t="s">
        <v>201</v>
      </c>
      <c r="H20" s="10" t="s">
        <v>202</v>
      </c>
      <c r="I20" s="11" t="b">
        <f t="shared" si="0"/>
        <v>1</v>
      </c>
      <c r="N20" t="s">
        <v>240</v>
      </c>
      <c r="O20">
        <f>COUNTIF(A20:A539,"="&amp;N20)</f>
        <v>26</v>
      </c>
      <c r="P20" s="16">
        <f>O20/$O$66</f>
        <v>0.05</v>
      </c>
      <c r="Q20">
        <f>O20</f>
        <v>26</v>
      </c>
      <c r="R20">
        <v>0</v>
      </c>
    </row>
    <row r="21" spans="1:20" x14ac:dyDescent="0.25">
      <c r="A21" s="9" t="str">
        <f>Sheet1!L8</f>
        <v>10</v>
      </c>
      <c r="B21" s="10" t="str">
        <f>Sheet1!O8</f>
        <v>0B</v>
      </c>
      <c r="C21" s="10" t="str">
        <f>Sheet1!R8</f>
        <v>S4SUBL</v>
      </c>
      <c r="D21" s="10" t="s">
        <v>209</v>
      </c>
      <c r="E21" s="10" t="s">
        <v>210</v>
      </c>
      <c r="F21" s="10" t="s">
        <v>211</v>
      </c>
      <c r="G21" s="10" t="s">
        <v>201</v>
      </c>
      <c r="H21" s="10" t="s">
        <v>202</v>
      </c>
      <c r="I21" s="11" t="b">
        <f t="shared" si="0"/>
        <v>1</v>
      </c>
      <c r="N21" t="s">
        <v>241</v>
      </c>
      <c r="O21">
        <f>COUNTIF(A21:A540,"="&amp;N21)</f>
        <v>5</v>
      </c>
      <c r="P21" s="16">
        <f>O21/$O$66</f>
        <v>9.6153846153846159E-3</v>
      </c>
      <c r="Q21">
        <f>O21</f>
        <v>5</v>
      </c>
      <c r="R21">
        <v>0</v>
      </c>
    </row>
    <row r="22" spans="1:20" x14ac:dyDescent="0.25">
      <c r="A22" s="9" t="str">
        <f>Sheet1!M8</f>
        <v>10</v>
      </c>
      <c r="B22" s="10" t="str">
        <f>Sheet1!P8</f>
        <v>0F</v>
      </c>
      <c r="C22" s="10" t="str">
        <f>Sheet1!S8</f>
        <v>CMPBGE</v>
      </c>
      <c r="D22" s="10" t="s">
        <v>209</v>
      </c>
      <c r="E22" s="10" t="s">
        <v>212</v>
      </c>
      <c r="F22" s="10" t="s">
        <v>211</v>
      </c>
      <c r="G22" s="10" t="s">
        <v>201</v>
      </c>
      <c r="H22" s="10" t="s">
        <v>202</v>
      </c>
      <c r="I22" s="11" t="b">
        <f t="shared" si="0"/>
        <v>1</v>
      </c>
      <c r="N22" t="s">
        <v>242</v>
      </c>
      <c r="O22">
        <f>COUNTIF(A22:A541,"="&amp;N22)</f>
        <v>51</v>
      </c>
      <c r="P22" s="16">
        <f>O22/$O$66</f>
        <v>9.8076923076923075E-2</v>
      </c>
      <c r="Q22">
        <f>L87</f>
        <v>48</v>
      </c>
      <c r="R22">
        <f>K87</f>
        <v>3</v>
      </c>
      <c r="S22" s="15">
        <f>Q22/O22</f>
        <v>0.94117647058823528</v>
      </c>
      <c r="T22" s="15">
        <f>R22/O22</f>
        <v>5.8823529411764705E-2</v>
      </c>
    </row>
    <row r="23" spans="1:20" x14ac:dyDescent="0.25">
      <c r="A23" s="9" t="str">
        <f>Sheet1!K9</f>
        <v>10</v>
      </c>
      <c r="B23" s="10" t="str">
        <f>Sheet1!N9</f>
        <v>12</v>
      </c>
      <c r="C23" s="10" t="str">
        <f>Sheet1!Q9</f>
        <v>S8ADDL</v>
      </c>
      <c r="D23" s="10" t="s">
        <v>209</v>
      </c>
      <c r="E23" s="10" t="s">
        <v>210</v>
      </c>
      <c r="F23" s="10" t="s">
        <v>211</v>
      </c>
      <c r="G23" s="10" t="s">
        <v>201</v>
      </c>
      <c r="H23" s="10" t="s">
        <v>202</v>
      </c>
      <c r="I23" s="11" t="b">
        <f t="shared" si="0"/>
        <v>1</v>
      </c>
      <c r="N23" t="s">
        <v>243</v>
      </c>
      <c r="O23">
        <f>COUNTIF(A23:A542,"="&amp;N23)</f>
        <v>106</v>
      </c>
      <c r="P23" s="16">
        <f>O23/$O$66</f>
        <v>0.20384615384615384</v>
      </c>
      <c r="Q23">
        <f>L138</f>
        <v>70</v>
      </c>
      <c r="R23">
        <f>K138</f>
        <v>36</v>
      </c>
      <c r="S23" s="15">
        <f>Q23/O23</f>
        <v>0.660377358490566</v>
      </c>
      <c r="T23" s="15">
        <f>R23/O23</f>
        <v>0.33962264150943394</v>
      </c>
    </row>
    <row r="24" spans="1:20" x14ac:dyDescent="0.25">
      <c r="A24" s="9" t="str">
        <f>Sheet1!L9</f>
        <v>10</v>
      </c>
      <c r="B24" s="10" t="str">
        <f>Sheet1!O9</f>
        <v>1B</v>
      </c>
      <c r="C24" s="10" t="str">
        <f>Sheet1!R9</f>
        <v>S8SUBL</v>
      </c>
      <c r="D24" s="10" t="s">
        <v>209</v>
      </c>
      <c r="E24" s="10" t="s">
        <v>210</v>
      </c>
      <c r="F24" s="10" t="s">
        <v>211</v>
      </c>
      <c r="G24" s="10" t="s">
        <v>201</v>
      </c>
      <c r="H24" s="10" t="s">
        <v>202</v>
      </c>
      <c r="I24" s="11" t="b">
        <f t="shared" si="0"/>
        <v>1</v>
      </c>
      <c r="N24" t="s">
        <v>244</v>
      </c>
      <c r="O24">
        <f>COUNTIF(A24:A543,"="&amp;N24)</f>
        <v>186</v>
      </c>
      <c r="P24" s="16">
        <f>O24/$O$66</f>
        <v>0.3576923076923077</v>
      </c>
      <c r="Q24">
        <f>L244</f>
        <v>136</v>
      </c>
      <c r="R24">
        <f>K244</f>
        <v>50</v>
      </c>
      <c r="S24" s="15">
        <f>Q24/O24</f>
        <v>0.73118279569892475</v>
      </c>
      <c r="T24" s="15">
        <f>R24/O24</f>
        <v>0.26881720430107525</v>
      </c>
    </row>
    <row r="25" spans="1:20" x14ac:dyDescent="0.25">
      <c r="A25" s="9" t="str">
        <f>Sheet1!M9</f>
        <v>10</v>
      </c>
      <c r="B25" s="10" t="str">
        <f>Sheet1!P9</f>
        <v>1D</v>
      </c>
      <c r="C25" s="10" t="str">
        <f>Sheet1!S9</f>
        <v>CMPULT</v>
      </c>
      <c r="D25" s="10" t="s">
        <v>209</v>
      </c>
      <c r="E25" s="10" t="s">
        <v>210</v>
      </c>
      <c r="F25" s="10" t="s">
        <v>211</v>
      </c>
      <c r="G25" s="10" t="s">
        <v>201</v>
      </c>
      <c r="H25" s="10" t="s">
        <v>202</v>
      </c>
      <c r="I25" s="11" t="b">
        <f t="shared" si="0"/>
        <v>1</v>
      </c>
      <c r="N25" t="s">
        <v>245</v>
      </c>
      <c r="O25">
        <f>COUNTIF(A25:A544,"="&amp;N25)</f>
        <v>15</v>
      </c>
      <c r="P25" s="16">
        <f>O25/$O$66</f>
        <v>2.8846153846153848E-2</v>
      </c>
      <c r="Q25">
        <f>L430</f>
        <v>9</v>
      </c>
      <c r="R25">
        <f>K430</f>
        <v>6</v>
      </c>
      <c r="S25" s="15">
        <f>Q25/O25</f>
        <v>0.6</v>
      </c>
      <c r="T25" s="15">
        <f>R25/O25</f>
        <v>0.4</v>
      </c>
    </row>
    <row r="26" spans="1:20" x14ac:dyDescent="0.25">
      <c r="A26" s="9" t="str">
        <f>Sheet1!K10</f>
        <v>10</v>
      </c>
      <c r="B26" s="10" t="str">
        <f>Sheet1!N10</f>
        <v>20</v>
      </c>
      <c r="C26" s="10" t="str">
        <f>Sheet1!Q10</f>
        <v>ADDQ</v>
      </c>
      <c r="D26" s="10" t="s">
        <v>209</v>
      </c>
      <c r="E26" s="10" t="s">
        <v>210</v>
      </c>
      <c r="F26" s="10" t="s">
        <v>211</v>
      </c>
      <c r="G26" s="10" t="s">
        <v>201</v>
      </c>
      <c r="H26" s="10" t="s">
        <v>202</v>
      </c>
      <c r="I26" s="11" t="b">
        <f t="shared" si="0"/>
        <v>1</v>
      </c>
      <c r="N26" t="s">
        <v>246</v>
      </c>
      <c r="O26">
        <f>COUNTIF(A26:A545,"="&amp;N26)</f>
        <v>12</v>
      </c>
      <c r="P26" s="16">
        <f>O26/$O$66</f>
        <v>2.3076923076923078E-2</v>
      </c>
      <c r="Q26">
        <f>L445</f>
        <v>5</v>
      </c>
      <c r="R26">
        <f>K445</f>
        <v>7</v>
      </c>
      <c r="S26" s="15">
        <f>Q26/O26</f>
        <v>0.41666666666666669</v>
      </c>
      <c r="T26" s="15">
        <f>R26/O26</f>
        <v>0.58333333333333337</v>
      </c>
    </row>
    <row r="27" spans="1:20" x14ac:dyDescent="0.25">
      <c r="A27" s="9" t="str">
        <f>Sheet1!L10</f>
        <v>10</v>
      </c>
      <c r="B27" s="10" t="str">
        <f>Sheet1!O10</f>
        <v>22</v>
      </c>
      <c r="C27" s="10" t="str">
        <f>Sheet1!R10</f>
        <v>S4ADDQ</v>
      </c>
      <c r="D27" s="10" t="s">
        <v>209</v>
      </c>
      <c r="E27" s="10" t="s">
        <v>210</v>
      </c>
      <c r="F27" s="10" t="s">
        <v>211</v>
      </c>
      <c r="G27" s="10" t="s">
        <v>201</v>
      </c>
      <c r="H27" s="10" t="s">
        <v>202</v>
      </c>
      <c r="I27" s="11" t="b">
        <f t="shared" si="0"/>
        <v>1</v>
      </c>
      <c r="N27" t="s">
        <v>247</v>
      </c>
      <c r="O27">
        <f>COUNTIF(A27:A546,"="&amp;N27)</f>
        <v>1</v>
      </c>
      <c r="P27" s="16">
        <f>O27/$O$66</f>
        <v>1.9230769230769232E-3</v>
      </c>
    </row>
    <row r="28" spans="1:20" x14ac:dyDescent="0.25">
      <c r="A28" s="9" t="str">
        <f>Sheet1!M10</f>
        <v>10</v>
      </c>
      <c r="B28" s="10" t="str">
        <f>Sheet1!P10</f>
        <v>29</v>
      </c>
      <c r="C28" s="10" t="str">
        <f>Sheet1!S10</f>
        <v>SUBQ</v>
      </c>
      <c r="D28" s="10" t="s">
        <v>209</v>
      </c>
      <c r="E28" s="10" t="s">
        <v>210</v>
      </c>
      <c r="F28" s="10" t="s">
        <v>211</v>
      </c>
      <c r="G28" s="10" t="s">
        <v>201</v>
      </c>
      <c r="H28" s="10" t="s">
        <v>202</v>
      </c>
      <c r="I28" s="11" t="b">
        <f t="shared" si="0"/>
        <v>1</v>
      </c>
      <c r="N28" t="s">
        <v>248</v>
      </c>
      <c r="O28">
        <f>COUNTIF(A28:A547,"="&amp;N28)</f>
        <v>4</v>
      </c>
      <c r="P28" s="16">
        <f>O28/$O$66</f>
        <v>7.6923076923076927E-3</v>
      </c>
      <c r="Q28">
        <f>O28</f>
        <v>4</v>
      </c>
      <c r="R28">
        <v>0</v>
      </c>
    </row>
    <row r="29" spans="1:20" x14ac:dyDescent="0.25">
      <c r="A29" s="9" t="str">
        <f>Sheet1!K11</f>
        <v>10</v>
      </c>
      <c r="B29" s="10" t="str">
        <f>Sheet1!N11</f>
        <v>2B</v>
      </c>
      <c r="C29" s="10" t="str">
        <f>Sheet1!Q11</f>
        <v>S4SUBQ</v>
      </c>
      <c r="D29" s="10" t="s">
        <v>209</v>
      </c>
      <c r="E29" s="10" t="s">
        <v>210</v>
      </c>
      <c r="F29" s="10" t="s">
        <v>211</v>
      </c>
      <c r="G29" s="10" t="s">
        <v>201</v>
      </c>
      <c r="H29" s="10" t="s">
        <v>202</v>
      </c>
      <c r="I29" s="11" t="b">
        <f t="shared" si="0"/>
        <v>1</v>
      </c>
      <c r="N29" t="s">
        <v>249</v>
      </c>
      <c r="O29">
        <f>COUNTIF(A29:A548,"="&amp;N29)</f>
        <v>1</v>
      </c>
      <c r="P29" s="16">
        <f>O29/$O$66</f>
        <v>1.9230769230769232E-3</v>
      </c>
    </row>
    <row r="30" spans="1:20" x14ac:dyDescent="0.25">
      <c r="A30" s="9" t="str">
        <f>Sheet1!L11</f>
        <v>10</v>
      </c>
      <c r="B30" s="10" t="str">
        <f>Sheet1!O11</f>
        <v>2D</v>
      </c>
      <c r="C30" s="10" t="str">
        <f>Sheet1!R11</f>
        <v>CMPEQ</v>
      </c>
      <c r="D30" s="10" t="s">
        <v>209</v>
      </c>
      <c r="E30" s="10" t="s">
        <v>210</v>
      </c>
      <c r="F30" s="10" t="s">
        <v>211</v>
      </c>
      <c r="G30" s="10" t="s">
        <v>201</v>
      </c>
      <c r="H30" s="10" t="s">
        <v>202</v>
      </c>
      <c r="I30" s="11" t="b">
        <f t="shared" si="0"/>
        <v>1</v>
      </c>
      <c r="N30" t="s">
        <v>250</v>
      </c>
      <c r="O30">
        <f>COUNTIF(A30:A549,"="&amp;N30)</f>
        <v>20</v>
      </c>
      <c r="P30" s="16">
        <f>O30/$O$66</f>
        <v>3.8461538461538464E-2</v>
      </c>
      <c r="Q30">
        <f>L463</f>
        <v>11</v>
      </c>
      <c r="R30">
        <f>K463</f>
        <v>9</v>
      </c>
      <c r="S30" s="15">
        <f>Q30/O30</f>
        <v>0.55000000000000004</v>
      </c>
      <c r="T30" s="15">
        <f>R30/O30</f>
        <v>0.45</v>
      </c>
    </row>
    <row r="31" spans="1:20" x14ac:dyDescent="0.25">
      <c r="A31" s="9" t="str">
        <f>Sheet1!M11</f>
        <v>10</v>
      </c>
      <c r="B31" s="10" t="str">
        <f>Sheet1!P11</f>
        <v>32</v>
      </c>
      <c r="C31" s="10" t="str">
        <f>Sheet1!S11</f>
        <v>S8ADDQ</v>
      </c>
      <c r="D31" s="10" t="s">
        <v>209</v>
      </c>
      <c r="E31" s="10" t="s">
        <v>210</v>
      </c>
      <c r="F31" s="10" t="s">
        <v>211</v>
      </c>
      <c r="G31" s="10" t="s">
        <v>201</v>
      </c>
      <c r="H31" s="10" t="s">
        <v>202</v>
      </c>
      <c r="I31" s="11" t="b">
        <f t="shared" si="0"/>
        <v>1</v>
      </c>
      <c r="N31" t="s">
        <v>251</v>
      </c>
      <c r="O31">
        <f>COUNTIF(A31:A550,"="&amp;N31)</f>
        <v>1</v>
      </c>
      <c r="P31" s="16">
        <f>O31/$O$66</f>
        <v>1.9230769230769232E-3</v>
      </c>
    </row>
    <row r="32" spans="1:20" x14ac:dyDescent="0.25">
      <c r="A32" s="9" t="str">
        <f>Sheet1!K12</f>
        <v>10</v>
      </c>
      <c r="B32" s="10" t="str">
        <f>Sheet1!N12</f>
        <v>3B</v>
      </c>
      <c r="C32" s="10" t="str">
        <f>Sheet1!Q12</f>
        <v>S8SUBQ</v>
      </c>
      <c r="D32" s="10" t="s">
        <v>209</v>
      </c>
      <c r="E32" s="10" t="s">
        <v>210</v>
      </c>
      <c r="F32" s="10" t="s">
        <v>211</v>
      </c>
      <c r="G32" s="10" t="s">
        <v>201</v>
      </c>
      <c r="H32" s="10" t="s">
        <v>202</v>
      </c>
      <c r="I32" s="11" t="b">
        <f t="shared" si="0"/>
        <v>1</v>
      </c>
      <c r="N32" t="s">
        <v>252</v>
      </c>
      <c r="O32">
        <f>COUNTIF(A32:A551,"="&amp;N32)</f>
        <v>1</v>
      </c>
      <c r="P32" s="16">
        <f>O32/$O$66</f>
        <v>1.9230769230769232E-3</v>
      </c>
    </row>
    <row r="33" spans="1:18" x14ac:dyDescent="0.25">
      <c r="A33" s="9" t="str">
        <f>Sheet1!L12</f>
        <v>10</v>
      </c>
      <c r="B33" s="10" t="str">
        <f>Sheet1!O12</f>
        <v>3D</v>
      </c>
      <c r="C33" s="10" t="str">
        <f>Sheet1!R12</f>
        <v>CMPULE</v>
      </c>
      <c r="D33" s="10" t="s">
        <v>209</v>
      </c>
      <c r="E33" s="10" t="s">
        <v>210</v>
      </c>
      <c r="F33" s="10" t="s">
        <v>211</v>
      </c>
      <c r="G33" s="10" t="s">
        <v>201</v>
      </c>
      <c r="H33" s="10" t="s">
        <v>202</v>
      </c>
      <c r="I33" s="11" t="b">
        <f t="shared" si="0"/>
        <v>1</v>
      </c>
      <c r="N33" t="s">
        <v>253</v>
      </c>
      <c r="O33">
        <f>COUNTIF(A33:A552,"="&amp;N33)</f>
        <v>1</v>
      </c>
      <c r="P33" s="16">
        <f>O33/$O$66</f>
        <v>1.9230769230769232E-3</v>
      </c>
    </row>
    <row r="34" spans="1:18" x14ac:dyDescent="0.25">
      <c r="A34" s="9" t="str">
        <f>Sheet1!M12</f>
        <v>10</v>
      </c>
      <c r="B34" s="10" t="str">
        <f>Sheet1!P12</f>
        <v>40</v>
      </c>
      <c r="C34" s="10" t="str">
        <f>Sheet1!S12</f>
        <v>ADDL/V</v>
      </c>
      <c r="D34" s="10" t="s">
        <v>209</v>
      </c>
      <c r="E34" s="10" t="s">
        <v>210</v>
      </c>
      <c r="F34" s="10" t="s">
        <v>211</v>
      </c>
      <c r="G34" s="10" t="s">
        <v>201</v>
      </c>
      <c r="H34" s="10" t="s">
        <v>202</v>
      </c>
      <c r="I34" s="11" t="b">
        <f t="shared" si="0"/>
        <v>1</v>
      </c>
      <c r="N34" t="s">
        <v>254</v>
      </c>
      <c r="O34">
        <f>COUNTIF(A34:A553,"="&amp;N34)</f>
        <v>1</v>
      </c>
      <c r="P34" s="16">
        <f>O34/$O$66</f>
        <v>1.9230769230769232E-3</v>
      </c>
    </row>
    <row r="35" spans="1:18" x14ac:dyDescent="0.25">
      <c r="A35" s="9" t="str">
        <f>Sheet1!K13</f>
        <v>10</v>
      </c>
      <c r="B35" s="10" t="str">
        <f>Sheet1!N13</f>
        <v>49</v>
      </c>
      <c r="C35" s="10" t="str">
        <f>Sheet1!Q13</f>
        <v>SUBL/V</v>
      </c>
      <c r="D35" s="10" t="s">
        <v>209</v>
      </c>
      <c r="E35" s="10" t="s">
        <v>210</v>
      </c>
      <c r="F35" s="10" t="s">
        <v>211</v>
      </c>
      <c r="G35" s="10" t="s">
        <v>201</v>
      </c>
      <c r="H35" s="10" t="s">
        <v>202</v>
      </c>
      <c r="I35" s="11" t="b">
        <f t="shared" si="0"/>
        <v>1</v>
      </c>
      <c r="N35" t="s">
        <v>255</v>
      </c>
      <c r="O35">
        <f>COUNTIF(A35:A554,"="&amp;N35)</f>
        <v>1</v>
      </c>
      <c r="P35" s="16">
        <f>O35/$O$66</f>
        <v>1.9230769230769232E-3</v>
      </c>
    </row>
    <row r="36" spans="1:18" x14ac:dyDescent="0.25">
      <c r="A36" s="9" t="str">
        <f>Sheet1!L13</f>
        <v>10</v>
      </c>
      <c r="B36" s="10" t="str">
        <f>Sheet1!O13</f>
        <v>4D</v>
      </c>
      <c r="C36" s="10" t="str">
        <f>Sheet1!R13</f>
        <v>CMPLT</v>
      </c>
      <c r="D36" s="10" t="s">
        <v>209</v>
      </c>
      <c r="E36" s="10" t="s">
        <v>210</v>
      </c>
      <c r="F36" s="10" t="s">
        <v>211</v>
      </c>
      <c r="G36" s="10" t="s">
        <v>201</v>
      </c>
      <c r="H36" s="10" t="s">
        <v>202</v>
      </c>
      <c r="I36" s="11" t="b">
        <f t="shared" si="0"/>
        <v>1</v>
      </c>
      <c r="N36" t="s">
        <v>256</v>
      </c>
      <c r="O36">
        <f>COUNTIF(A36:A555,"="&amp;N36)</f>
        <v>2</v>
      </c>
      <c r="P36" s="16">
        <f>O36/$O$66</f>
        <v>3.8461538461538464E-3</v>
      </c>
      <c r="Q36">
        <f>O36</f>
        <v>2</v>
      </c>
      <c r="R36">
        <v>0</v>
      </c>
    </row>
    <row r="37" spans="1:18" x14ac:dyDescent="0.25">
      <c r="A37" s="9" t="str">
        <f>Sheet1!M13</f>
        <v>10</v>
      </c>
      <c r="B37" s="10" t="str">
        <f>Sheet1!P13</f>
        <v>60</v>
      </c>
      <c r="C37" s="10" t="str">
        <f>Sheet1!S13</f>
        <v>ADDQ/V</v>
      </c>
      <c r="D37" s="10" t="s">
        <v>209</v>
      </c>
      <c r="E37" s="10" t="s">
        <v>210</v>
      </c>
      <c r="F37" s="10" t="s">
        <v>211</v>
      </c>
      <c r="G37" s="10" t="s">
        <v>201</v>
      </c>
      <c r="H37" s="10" t="s">
        <v>202</v>
      </c>
      <c r="I37" s="11" t="b">
        <f t="shared" si="0"/>
        <v>1</v>
      </c>
      <c r="N37" t="s">
        <v>257</v>
      </c>
      <c r="O37">
        <f>COUNTIF(A37:A556,"="&amp;N37)</f>
        <v>2</v>
      </c>
      <c r="P37" s="16">
        <f>O37/$O$66</f>
        <v>3.8461538461538464E-3</v>
      </c>
      <c r="Q37">
        <f>O37</f>
        <v>2</v>
      </c>
      <c r="R37">
        <v>0</v>
      </c>
    </row>
    <row r="38" spans="1:18" x14ac:dyDescent="0.25">
      <c r="A38" s="9" t="str">
        <f>Sheet1!K14</f>
        <v>10</v>
      </c>
      <c r="B38" s="10" t="str">
        <f>Sheet1!N14</f>
        <v>69</v>
      </c>
      <c r="C38" s="10" t="str">
        <f>Sheet1!Q14</f>
        <v>SUBQ/V</v>
      </c>
      <c r="D38" s="10" t="s">
        <v>209</v>
      </c>
      <c r="E38" s="10" t="s">
        <v>210</v>
      </c>
      <c r="F38" s="10" t="s">
        <v>211</v>
      </c>
      <c r="G38" s="10" t="s">
        <v>201</v>
      </c>
      <c r="H38" s="10" t="s">
        <v>202</v>
      </c>
      <c r="I38" s="11" t="b">
        <f t="shared" si="0"/>
        <v>1</v>
      </c>
      <c r="N38" t="s">
        <v>258</v>
      </c>
      <c r="O38">
        <f>COUNTIF(A38:A557,"="&amp;N38)</f>
        <v>1</v>
      </c>
      <c r="P38" s="16">
        <f>O38/$O$66</f>
        <v>1.9230769230769232E-3</v>
      </c>
    </row>
    <row r="39" spans="1:18" x14ac:dyDescent="0.25">
      <c r="A39" s="12" t="str">
        <f>Sheet1!L14</f>
        <v>10</v>
      </c>
      <c r="B39" s="13" t="str">
        <f>Sheet1!O14</f>
        <v>6D</v>
      </c>
      <c r="C39" s="13" t="str">
        <f>Sheet1!R14</f>
        <v>CMPLE</v>
      </c>
      <c r="D39" s="13" t="s">
        <v>209</v>
      </c>
      <c r="E39" s="13" t="s">
        <v>210</v>
      </c>
      <c r="F39" s="13" t="s">
        <v>211</v>
      </c>
      <c r="G39" s="13" t="s">
        <v>201</v>
      </c>
      <c r="H39" s="13" t="s">
        <v>202</v>
      </c>
      <c r="I39" s="14" t="b">
        <f t="shared" si="0"/>
        <v>1</v>
      </c>
      <c r="J39" s="32" t="s">
        <v>286</v>
      </c>
      <c r="K39" s="32" t="s">
        <v>287</v>
      </c>
      <c r="L39" s="32" t="s">
        <v>288</v>
      </c>
      <c r="N39" t="s">
        <v>259</v>
      </c>
      <c r="O39">
        <f>COUNTIF(A39:A558,"="&amp;N39)</f>
        <v>1</v>
      </c>
      <c r="P39" s="16">
        <f>O39/$O$66</f>
        <v>1.9230769230769232E-3</v>
      </c>
    </row>
    <row r="40" spans="1:18" x14ac:dyDescent="0.25">
      <c r="A40" s="6" t="str">
        <f>Sheet1!M14</f>
        <v>11</v>
      </c>
      <c r="B40" s="7" t="str">
        <f>Sheet1!P14</f>
        <v>00</v>
      </c>
      <c r="C40" s="7" t="str">
        <f>Sheet1!S14</f>
        <v>AND</v>
      </c>
      <c r="D40" s="7" t="s">
        <v>209</v>
      </c>
      <c r="E40" s="7" t="s">
        <v>212</v>
      </c>
      <c r="F40" s="7" t="s">
        <v>211</v>
      </c>
      <c r="G40" s="7" t="s">
        <v>201</v>
      </c>
      <c r="H40" s="7" t="s">
        <v>202</v>
      </c>
      <c r="I40" s="8" t="b">
        <f t="shared" si="0"/>
        <v>1</v>
      </c>
      <c r="J40">
        <v>16</v>
      </c>
      <c r="K40">
        <v>2</v>
      </c>
      <c r="L40">
        <f>J40-K40</f>
        <v>14</v>
      </c>
      <c r="N40" t="s">
        <v>260</v>
      </c>
      <c r="O40">
        <f>COUNTIF(A40:A559,"="&amp;N40)</f>
        <v>1</v>
      </c>
      <c r="P40" s="16">
        <f>O40/$O$66</f>
        <v>1.9230769230769232E-3</v>
      </c>
    </row>
    <row r="41" spans="1:18" x14ac:dyDescent="0.25">
      <c r="A41" s="9" t="str">
        <f>Sheet1!K15</f>
        <v>11</v>
      </c>
      <c r="B41" s="10" t="str">
        <f>Sheet1!N15</f>
        <v>08</v>
      </c>
      <c r="C41" s="10" t="str">
        <f>Sheet1!Q15</f>
        <v>BIC</v>
      </c>
      <c r="D41" s="10" t="s">
        <v>209</v>
      </c>
      <c r="E41" s="10" t="s">
        <v>212</v>
      </c>
      <c r="F41" s="10" t="s">
        <v>211</v>
      </c>
      <c r="G41" s="10" t="s">
        <v>201</v>
      </c>
      <c r="H41" s="10" t="s">
        <v>202</v>
      </c>
      <c r="I41" s="11" t="b">
        <f t="shared" si="0"/>
        <v>1</v>
      </c>
      <c r="N41" t="s">
        <v>261</v>
      </c>
      <c r="O41">
        <f>COUNTIF(A41:A560,"="&amp;N41)</f>
        <v>1</v>
      </c>
      <c r="P41" s="16">
        <f>O41/$O$66</f>
        <v>1.9230769230769232E-3</v>
      </c>
    </row>
    <row r="42" spans="1:18" x14ac:dyDescent="0.25">
      <c r="A42" s="9" t="str">
        <f>Sheet1!L15</f>
        <v>11</v>
      </c>
      <c r="B42" s="10" t="str">
        <f>Sheet1!O15</f>
        <v>14</v>
      </c>
      <c r="C42" s="10" t="str">
        <f>Sheet1!R15</f>
        <v>CMOVLBS</v>
      </c>
      <c r="D42" s="10" t="s">
        <v>209</v>
      </c>
      <c r="E42" s="10" t="s">
        <v>212</v>
      </c>
      <c r="F42" s="10" t="s">
        <v>211</v>
      </c>
      <c r="G42" s="10" t="s">
        <v>201</v>
      </c>
      <c r="H42" s="10" t="s">
        <v>202</v>
      </c>
      <c r="I42" s="11" t="b">
        <f t="shared" si="0"/>
        <v>1</v>
      </c>
      <c r="N42" t="s">
        <v>262</v>
      </c>
      <c r="O42">
        <f>COUNTIF(A42:A561,"="&amp;N42)</f>
        <v>2</v>
      </c>
      <c r="P42" s="16">
        <f>O42/$O$66</f>
        <v>3.8461538461538464E-3</v>
      </c>
      <c r="Q42">
        <f>O42</f>
        <v>2</v>
      </c>
      <c r="R42">
        <v>0</v>
      </c>
    </row>
    <row r="43" spans="1:18" x14ac:dyDescent="0.25">
      <c r="A43" s="9" t="str">
        <f>Sheet1!M15</f>
        <v>11</v>
      </c>
      <c r="B43" s="10" t="str">
        <f>Sheet1!P15</f>
        <v>16</v>
      </c>
      <c r="C43" s="10" t="str">
        <f>Sheet1!S15</f>
        <v>CMOVLBC</v>
      </c>
      <c r="D43" s="10" t="s">
        <v>209</v>
      </c>
      <c r="E43" s="10" t="s">
        <v>212</v>
      </c>
      <c r="F43" s="10" t="s">
        <v>211</v>
      </c>
      <c r="G43" s="10" t="s">
        <v>201</v>
      </c>
      <c r="H43" s="10" t="s">
        <v>202</v>
      </c>
      <c r="I43" s="11" t="b">
        <f t="shared" si="0"/>
        <v>1</v>
      </c>
      <c r="N43" t="s">
        <v>263</v>
      </c>
      <c r="O43">
        <f>COUNTIF(A43:A562,"="&amp;N43)</f>
        <v>2</v>
      </c>
      <c r="P43" s="16">
        <f>O43/$O$66</f>
        <v>3.8461538461538464E-3</v>
      </c>
      <c r="Q43">
        <f>O43</f>
        <v>2</v>
      </c>
      <c r="R43">
        <v>0</v>
      </c>
    </row>
    <row r="44" spans="1:18" x14ac:dyDescent="0.25">
      <c r="A44" s="9" t="str">
        <f>Sheet1!K16</f>
        <v>11</v>
      </c>
      <c r="B44" s="10" t="str">
        <f>Sheet1!N16</f>
        <v>20</v>
      </c>
      <c r="C44" s="10" t="str">
        <f>Sheet1!Q16</f>
        <v>BIS</v>
      </c>
      <c r="D44" s="10" t="s">
        <v>209</v>
      </c>
      <c r="E44" s="10" t="s">
        <v>212</v>
      </c>
      <c r="F44" s="10" t="s">
        <v>211</v>
      </c>
      <c r="G44" s="10" t="s">
        <v>201</v>
      </c>
      <c r="H44" s="10" t="s">
        <v>202</v>
      </c>
      <c r="I44" s="11" t="b">
        <f t="shared" si="0"/>
        <v>1</v>
      </c>
      <c r="N44" t="s">
        <v>264</v>
      </c>
      <c r="O44">
        <f>COUNTIF(A44:A563,"="&amp;N44)</f>
        <v>1</v>
      </c>
      <c r="P44" s="16">
        <f>O44/$O$66</f>
        <v>1.9230769230769232E-3</v>
      </c>
    </row>
    <row r="45" spans="1:18" x14ac:dyDescent="0.25">
      <c r="A45" s="9" t="str">
        <f>Sheet1!L16</f>
        <v>11</v>
      </c>
      <c r="B45" s="10" t="str">
        <f>Sheet1!O16</f>
        <v>24</v>
      </c>
      <c r="C45" s="10" t="str">
        <f>Sheet1!R16</f>
        <v>CMOVEQ</v>
      </c>
      <c r="D45" s="10" t="s">
        <v>209</v>
      </c>
      <c r="E45" s="10" t="s">
        <v>212</v>
      </c>
      <c r="F45" s="10" t="s">
        <v>211</v>
      </c>
      <c r="G45" s="10" t="s">
        <v>201</v>
      </c>
      <c r="H45" s="10" t="s">
        <v>202</v>
      </c>
      <c r="I45" s="11" t="b">
        <f t="shared" si="0"/>
        <v>1</v>
      </c>
      <c r="N45" t="s">
        <v>265</v>
      </c>
      <c r="O45">
        <f>COUNTIF(A45:A564,"="&amp;N45)</f>
        <v>1</v>
      </c>
      <c r="P45" s="16">
        <f>O45/$O$66</f>
        <v>1.9230769230769232E-3</v>
      </c>
    </row>
    <row r="46" spans="1:18" x14ac:dyDescent="0.25">
      <c r="A46" s="9" t="str">
        <f>Sheet1!M16</f>
        <v>11</v>
      </c>
      <c r="B46" s="10" t="str">
        <f>Sheet1!P16</f>
        <v>26</v>
      </c>
      <c r="C46" s="10" t="str">
        <f>Sheet1!S16</f>
        <v>CMOVNE</v>
      </c>
      <c r="D46" s="10" t="s">
        <v>209</v>
      </c>
      <c r="E46" s="10" t="s">
        <v>212</v>
      </c>
      <c r="F46" s="10" t="s">
        <v>211</v>
      </c>
      <c r="G46" s="10" t="s">
        <v>201</v>
      </c>
      <c r="H46" s="10" t="s">
        <v>202</v>
      </c>
      <c r="I46" s="11" t="b">
        <f t="shared" si="0"/>
        <v>1</v>
      </c>
      <c r="N46" t="s">
        <v>266</v>
      </c>
      <c r="O46">
        <f>COUNTIF(A46:A565,"="&amp;N46)</f>
        <v>1</v>
      </c>
      <c r="P46" s="16">
        <f>O46/$O$66</f>
        <v>1.9230769230769232E-3</v>
      </c>
    </row>
    <row r="47" spans="1:18" x14ac:dyDescent="0.25">
      <c r="A47" s="9" t="str">
        <f>Sheet1!K17</f>
        <v>11</v>
      </c>
      <c r="B47" s="10" t="str">
        <f>Sheet1!N17</f>
        <v>28</v>
      </c>
      <c r="C47" s="10" t="str">
        <f>Sheet1!Q17</f>
        <v>ORNOT</v>
      </c>
      <c r="D47" s="10" t="s">
        <v>209</v>
      </c>
      <c r="E47" s="10" t="s">
        <v>212</v>
      </c>
      <c r="F47" s="10" t="s">
        <v>211</v>
      </c>
      <c r="G47" s="10" t="s">
        <v>201</v>
      </c>
      <c r="H47" s="10" t="s">
        <v>202</v>
      </c>
      <c r="I47" s="11" t="b">
        <f t="shared" si="0"/>
        <v>1</v>
      </c>
      <c r="N47" t="s">
        <v>267</v>
      </c>
      <c r="O47">
        <f>COUNTIF(A47:A566,"="&amp;N47)</f>
        <v>1</v>
      </c>
      <c r="P47" s="16">
        <f>O47/$O$66</f>
        <v>1.9230769230769232E-3</v>
      </c>
    </row>
    <row r="48" spans="1:18" x14ac:dyDescent="0.25">
      <c r="A48" s="9" t="str">
        <f>Sheet1!L17</f>
        <v>11</v>
      </c>
      <c r="B48" s="10" t="str">
        <f>Sheet1!O17</f>
        <v>40</v>
      </c>
      <c r="C48" s="10" t="str">
        <f>Sheet1!R17</f>
        <v>XOR</v>
      </c>
      <c r="D48" s="10" t="s">
        <v>209</v>
      </c>
      <c r="E48" s="10" t="s">
        <v>212</v>
      </c>
      <c r="F48" s="10" t="s">
        <v>211</v>
      </c>
      <c r="G48" s="10" t="s">
        <v>201</v>
      </c>
      <c r="H48" s="10" t="s">
        <v>202</v>
      </c>
      <c r="I48" s="11" t="b">
        <f t="shared" si="0"/>
        <v>1</v>
      </c>
      <c r="N48" t="s">
        <v>268</v>
      </c>
      <c r="O48">
        <f>COUNTIF(A48:A567,"="&amp;N48)</f>
        <v>1</v>
      </c>
      <c r="P48" s="16">
        <f>O48/$O$66</f>
        <v>1.9230769230769232E-3</v>
      </c>
    </row>
    <row r="49" spans="1:16" x14ac:dyDescent="0.25">
      <c r="A49" s="9" t="str">
        <f>Sheet1!M17</f>
        <v>11</v>
      </c>
      <c r="B49" s="10" t="str">
        <f>Sheet1!P17</f>
        <v>44</v>
      </c>
      <c r="C49" s="10" t="str">
        <f>Sheet1!S17</f>
        <v>CMOVLT</v>
      </c>
      <c r="D49" s="10" t="s">
        <v>209</v>
      </c>
      <c r="E49" s="10" t="s">
        <v>212</v>
      </c>
      <c r="F49" s="10" t="s">
        <v>211</v>
      </c>
      <c r="G49" s="10" t="s">
        <v>201</v>
      </c>
      <c r="H49" s="10" t="s">
        <v>202</v>
      </c>
      <c r="I49" s="11" t="b">
        <f t="shared" si="0"/>
        <v>1</v>
      </c>
      <c r="N49" t="s">
        <v>269</v>
      </c>
      <c r="O49">
        <f>COUNTIF(A49:A568,"="&amp;N49)</f>
        <v>1</v>
      </c>
      <c r="P49" s="16">
        <f>O49/$O$66</f>
        <v>1.9230769230769232E-3</v>
      </c>
    </row>
    <row r="50" spans="1:16" x14ac:dyDescent="0.25">
      <c r="A50" s="9" t="str">
        <f>Sheet1!K18</f>
        <v>11</v>
      </c>
      <c r="B50" s="10" t="str">
        <f>Sheet1!N18</f>
        <v>46</v>
      </c>
      <c r="C50" s="10" t="str">
        <f>Sheet1!Q18</f>
        <v>CMOVGE</v>
      </c>
      <c r="D50" s="10" t="s">
        <v>209</v>
      </c>
      <c r="E50" s="10" t="s">
        <v>212</v>
      </c>
      <c r="F50" s="10" t="s">
        <v>211</v>
      </c>
      <c r="G50" s="10" t="s">
        <v>201</v>
      </c>
      <c r="H50" s="10" t="s">
        <v>202</v>
      </c>
      <c r="I50" s="11" t="b">
        <f t="shared" si="0"/>
        <v>1</v>
      </c>
      <c r="N50" t="s">
        <v>270</v>
      </c>
      <c r="O50">
        <f>COUNTIF(A50:A569,"="&amp;N50)</f>
        <v>1</v>
      </c>
      <c r="P50" s="16">
        <f>O50/$O$66</f>
        <v>1.9230769230769232E-3</v>
      </c>
    </row>
    <row r="51" spans="1:16" x14ac:dyDescent="0.25">
      <c r="A51" s="9" t="str">
        <f>Sheet1!L18</f>
        <v>11</v>
      </c>
      <c r="B51" s="10" t="str">
        <f>Sheet1!O18</f>
        <v>48</v>
      </c>
      <c r="C51" s="10" t="str">
        <f>Sheet1!R18</f>
        <v>EQV</v>
      </c>
      <c r="D51" s="10" t="s">
        <v>209</v>
      </c>
      <c r="E51" s="10" t="s">
        <v>212</v>
      </c>
      <c r="F51" s="10" t="s">
        <v>211</v>
      </c>
      <c r="G51" s="10" t="s">
        <v>201</v>
      </c>
      <c r="H51" s="10" t="s">
        <v>202</v>
      </c>
      <c r="I51" s="11" t="b">
        <f t="shared" si="0"/>
        <v>1</v>
      </c>
      <c r="N51" t="s">
        <v>271</v>
      </c>
      <c r="O51">
        <f>COUNTIF(A51:A570,"="&amp;N51)</f>
        <v>1</v>
      </c>
      <c r="P51" s="16">
        <f>O51/$O$66</f>
        <v>1.9230769230769232E-3</v>
      </c>
    </row>
    <row r="52" spans="1:16" x14ac:dyDescent="0.25">
      <c r="A52" s="17" t="str">
        <f>Sheet1!M18</f>
        <v>11</v>
      </c>
      <c r="B52" s="18" t="str">
        <f>Sheet1!P18</f>
        <v>61</v>
      </c>
      <c r="C52" s="18" t="str">
        <f>Sheet1!S18</f>
        <v>AMASK</v>
      </c>
      <c r="D52" s="18" t="s">
        <v>209</v>
      </c>
      <c r="E52" s="18" t="s">
        <v>200</v>
      </c>
      <c r="F52" s="18" t="s">
        <v>211</v>
      </c>
      <c r="G52" s="18" t="s">
        <v>202</v>
      </c>
      <c r="H52" s="18"/>
      <c r="I52" s="11" t="b">
        <f t="shared" si="0"/>
        <v>1</v>
      </c>
      <c r="N52" t="s">
        <v>272</v>
      </c>
      <c r="O52">
        <f>COUNTIF(A52:A571,"="&amp;N52)</f>
        <v>1</v>
      </c>
      <c r="P52" s="16">
        <f>O52/$O$66</f>
        <v>1.9230769230769232E-3</v>
      </c>
    </row>
    <row r="53" spans="1:16" x14ac:dyDescent="0.25">
      <c r="A53" s="9" t="str">
        <f>Sheet1!K19</f>
        <v>11</v>
      </c>
      <c r="B53" s="10" t="str">
        <f>Sheet1!N19</f>
        <v>64</v>
      </c>
      <c r="C53" s="10" t="str">
        <f>Sheet1!Q19</f>
        <v>CMOVLE</v>
      </c>
      <c r="D53" s="10" t="s">
        <v>209</v>
      </c>
      <c r="E53" s="10" t="s">
        <v>212</v>
      </c>
      <c r="F53" s="10" t="s">
        <v>211</v>
      </c>
      <c r="G53" s="10" t="s">
        <v>201</v>
      </c>
      <c r="H53" s="10" t="s">
        <v>202</v>
      </c>
      <c r="I53" s="11" t="b">
        <f t="shared" si="0"/>
        <v>1</v>
      </c>
      <c r="N53" t="s">
        <v>273</v>
      </c>
      <c r="O53">
        <f>COUNTIF(A53:A572,"="&amp;N53)</f>
        <v>1</v>
      </c>
      <c r="P53" s="16">
        <f>O53/$O$66</f>
        <v>1.9230769230769232E-3</v>
      </c>
    </row>
    <row r="54" spans="1:16" x14ac:dyDescent="0.25">
      <c r="A54" s="9" t="str">
        <f>Sheet1!L19</f>
        <v>11</v>
      </c>
      <c r="B54" s="10" t="str">
        <f>Sheet1!O19</f>
        <v>66</v>
      </c>
      <c r="C54" s="10" t="str">
        <f>Sheet1!R19</f>
        <v>CMOVGT</v>
      </c>
      <c r="D54" s="10" t="s">
        <v>209</v>
      </c>
      <c r="E54" s="10" t="s">
        <v>212</v>
      </c>
      <c r="F54" s="10" t="s">
        <v>211</v>
      </c>
      <c r="G54" s="10" t="s">
        <v>201</v>
      </c>
      <c r="H54" s="10" t="s">
        <v>202</v>
      </c>
      <c r="I54" s="11" t="b">
        <f t="shared" si="0"/>
        <v>1</v>
      </c>
      <c r="N54" t="s">
        <v>274</v>
      </c>
      <c r="O54">
        <f>COUNTIF(A54:A573,"="&amp;N54)</f>
        <v>1</v>
      </c>
      <c r="P54" s="16">
        <f>O54/$O$66</f>
        <v>1.9230769230769232E-3</v>
      </c>
    </row>
    <row r="55" spans="1:16" x14ac:dyDescent="0.25">
      <c r="A55" s="19" t="str">
        <f>Sheet1!M19</f>
        <v>11</v>
      </c>
      <c r="B55" s="20" t="str">
        <f>Sheet1!P19</f>
        <v>6C</v>
      </c>
      <c r="C55" s="20" t="str">
        <f>Sheet1!S19</f>
        <v>IMPLVER</v>
      </c>
      <c r="D55" s="20" t="s">
        <v>209</v>
      </c>
      <c r="E55" s="20" t="s">
        <v>200</v>
      </c>
      <c r="F55" s="20" t="s">
        <v>211</v>
      </c>
      <c r="G55" s="20"/>
      <c r="H55" s="20"/>
      <c r="I55" s="14" t="b">
        <f t="shared" si="0"/>
        <v>1</v>
      </c>
      <c r="N55" t="s">
        <v>275</v>
      </c>
      <c r="O55">
        <f>COUNTIF(A55:A574,"="&amp;N55)</f>
        <v>1</v>
      </c>
      <c r="P55" s="16">
        <f>O55/$O$66</f>
        <v>1.9230769230769232E-3</v>
      </c>
    </row>
    <row r="56" spans="1:16" x14ac:dyDescent="0.25">
      <c r="A56" s="6" t="str">
        <f>Sheet1!K20</f>
        <v>12</v>
      </c>
      <c r="B56" s="7" t="str">
        <f>Sheet1!N20</f>
        <v>02</v>
      </c>
      <c r="C56" s="7" t="str">
        <f>Sheet1!Q20</f>
        <v>MSKBL</v>
      </c>
      <c r="D56" s="7" t="s">
        <v>209</v>
      </c>
      <c r="E56" s="7" t="s">
        <v>212</v>
      </c>
      <c r="F56" s="7" t="s">
        <v>211</v>
      </c>
      <c r="G56" s="7" t="s">
        <v>201</v>
      </c>
      <c r="H56" s="7" t="s">
        <v>202</v>
      </c>
      <c r="I56" s="8" t="b">
        <f t="shared" si="0"/>
        <v>1</v>
      </c>
      <c r="N56" t="s">
        <v>276</v>
      </c>
      <c r="O56">
        <f>COUNTIF(A56:A575,"="&amp;N56)</f>
        <v>1</v>
      </c>
      <c r="P56" s="16">
        <f>O56/$O$66</f>
        <v>1.9230769230769232E-3</v>
      </c>
    </row>
    <row r="57" spans="1:16" x14ac:dyDescent="0.25">
      <c r="A57" s="9" t="str">
        <f>Sheet1!L20</f>
        <v>12</v>
      </c>
      <c r="B57" s="10" t="str">
        <f>Sheet1!O20</f>
        <v>06</v>
      </c>
      <c r="C57" s="10" t="str">
        <f>Sheet1!R20</f>
        <v>EXTBL</v>
      </c>
      <c r="D57" s="10" t="s">
        <v>209</v>
      </c>
      <c r="E57" s="10" t="s">
        <v>212</v>
      </c>
      <c r="F57" s="10" t="s">
        <v>211</v>
      </c>
      <c r="G57" s="10" t="s">
        <v>201</v>
      </c>
      <c r="H57" s="10" t="s">
        <v>202</v>
      </c>
      <c r="I57" s="11" t="b">
        <f t="shared" si="0"/>
        <v>1</v>
      </c>
      <c r="N57" t="s">
        <v>277</v>
      </c>
      <c r="O57">
        <f>COUNTIF(A57:A576,"="&amp;N57)</f>
        <v>1</v>
      </c>
      <c r="P57" s="16">
        <f>O57/$O$66</f>
        <v>1.9230769230769232E-3</v>
      </c>
    </row>
    <row r="58" spans="1:16" x14ac:dyDescent="0.25">
      <c r="A58" s="9" t="str">
        <f>Sheet1!M20</f>
        <v>12</v>
      </c>
      <c r="B58" s="10" t="str">
        <f>Sheet1!P20</f>
        <v>0B</v>
      </c>
      <c r="C58" s="10" t="str">
        <f>Sheet1!S20</f>
        <v>INSBL</v>
      </c>
      <c r="D58" s="10" t="s">
        <v>209</v>
      </c>
      <c r="E58" s="10" t="s">
        <v>212</v>
      </c>
      <c r="F58" s="10" t="s">
        <v>211</v>
      </c>
      <c r="G58" s="10" t="s">
        <v>201</v>
      </c>
      <c r="H58" s="10" t="s">
        <v>202</v>
      </c>
      <c r="I58" s="11" t="b">
        <f t="shared" si="0"/>
        <v>1</v>
      </c>
      <c r="N58" t="s">
        <v>278</v>
      </c>
      <c r="O58">
        <f>COUNTIF(A58:A577,"="&amp;N58)</f>
        <v>1</v>
      </c>
      <c r="P58" s="16">
        <f>O58/$O$66</f>
        <v>1.9230769230769232E-3</v>
      </c>
    </row>
    <row r="59" spans="1:16" x14ac:dyDescent="0.25">
      <c r="A59" s="9" t="str">
        <f>Sheet1!K21</f>
        <v>12</v>
      </c>
      <c r="B59" s="10" t="str">
        <f>Sheet1!N21</f>
        <v>12</v>
      </c>
      <c r="C59" s="10" t="str">
        <f>Sheet1!Q21</f>
        <v>MSKWL</v>
      </c>
      <c r="D59" s="10" t="s">
        <v>209</v>
      </c>
      <c r="E59" s="10" t="s">
        <v>212</v>
      </c>
      <c r="F59" s="10" t="s">
        <v>211</v>
      </c>
      <c r="G59" s="10" t="s">
        <v>201</v>
      </c>
      <c r="H59" s="10" t="s">
        <v>202</v>
      </c>
      <c r="I59" s="11" t="b">
        <f t="shared" si="0"/>
        <v>1</v>
      </c>
      <c r="N59" t="s">
        <v>279</v>
      </c>
      <c r="O59">
        <f>COUNTIF(A59:A578,"="&amp;N59)</f>
        <v>1</v>
      </c>
      <c r="P59" s="16">
        <f>O59/$O$66</f>
        <v>1.9230769230769232E-3</v>
      </c>
    </row>
    <row r="60" spans="1:16" x14ac:dyDescent="0.25">
      <c r="A60" s="9" t="str">
        <f>Sheet1!L21</f>
        <v>12</v>
      </c>
      <c r="B60" s="10" t="str">
        <f>Sheet1!O21</f>
        <v>16</v>
      </c>
      <c r="C60" s="10" t="str">
        <f>Sheet1!R21</f>
        <v>EXTWL</v>
      </c>
      <c r="D60" s="10" t="s">
        <v>209</v>
      </c>
      <c r="E60" s="10" t="s">
        <v>212</v>
      </c>
      <c r="F60" s="10" t="s">
        <v>211</v>
      </c>
      <c r="G60" s="10" t="s">
        <v>201</v>
      </c>
      <c r="H60" s="10" t="s">
        <v>202</v>
      </c>
      <c r="I60" s="11" t="b">
        <f t="shared" si="0"/>
        <v>1</v>
      </c>
      <c r="N60" t="s">
        <v>280</v>
      </c>
      <c r="O60">
        <f>COUNTIF(A60:A579,"="&amp;N60)</f>
        <v>1</v>
      </c>
      <c r="P60" s="16">
        <f>O60/$O$66</f>
        <v>1.9230769230769232E-3</v>
      </c>
    </row>
    <row r="61" spans="1:16" x14ac:dyDescent="0.25">
      <c r="A61" s="9" t="str">
        <f>Sheet1!M21</f>
        <v>12</v>
      </c>
      <c r="B61" s="10" t="str">
        <f>Sheet1!P21</f>
        <v>1B</v>
      </c>
      <c r="C61" s="10" t="str">
        <f>Sheet1!S21</f>
        <v>INSWL</v>
      </c>
      <c r="D61" s="10" t="s">
        <v>209</v>
      </c>
      <c r="E61" s="10" t="s">
        <v>212</v>
      </c>
      <c r="F61" s="10" t="s">
        <v>211</v>
      </c>
      <c r="G61" s="10" t="s">
        <v>201</v>
      </c>
      <c r="H61" s="10" t="s">
        <v>202</v>
      </c>
      <c r="I61" s="11" t="b">
        <f t="shared" si="0"/>
        <v>1</v>
      </c>
      <c r="N61" t="s">
        <v>281</v>
      </c>
      <c r="O61">
        <f>COUNTIF(A61:A580,"="&amp;N61)</f>
        <v>1</v>
      </c>
      <c r="P61" s="16">
        <f>O61/$O$66</f>
        <v>1.9230769230769232E-3</v>
      </c>
    </row>
    <row r="62" spans="1:16" x14ac:dyDescent="0.25">
      <c r="A62" s="9" t="str">
        <f>Sheet1!K22</f>
        <v>12</v>
      </c>
      <c r="B62" s="10" t="str">
        <f>Sheet1!N22</f>
        <v>22</v>
      </c>
      <c r="C62" s="10" t="str">
        <f>Sheet1!Q22</f>
        <v>MSKLL</v>
      </c>
      <c r="D62" s="10" t="s">
        <v>209</v>
      </c>
      <c r="E62" s="10" t="s">
        <v>212</v>
      </c>
      <c r="F62" s="10" t="s">
        <v>211</v>
      </c>
      <c r="G62" s="10" t="s">
        <v>201</v>
      </c>
      <c r="H62" s="10" t="s">
        <v>202</v>
      </c>
      <c r="I62" s="11" t="b">
        <f t="shared" si="0"/>
        <v>1</v>
      </c>
      <c r="N62" t="s">
        <v>282</v>
      </c>
      <c r="O62">
        <f>COUNTIF(A62:A581,"="&amp;N62)</f>
        <v>1</v>
      </c>
      <c r="P62" s="16">
        <f>O62/$O$66</f>
        <v>1.9230769230769232E-3</v>
      </c>
    </row>
    <row r="63" spans="1:16" x14ac:dyDescent="0.25">
      <c r="A63" s="9" t="str">
        <f>Sheet1!L22</f>
        <v>12</v>
      </c>
      <c r="B63" s="10" t="str">
        <f>Sheet1!O22</f>
        <v>26</v>
      </c>
      <c r="C63" s="10" t="str">
        <f>Sheet1!R22</f>
        <v>EXTLL</v>
      </c>
      <c r="D63" s="10" t="s">
        <v>209</v>
      </c>
      <c r="E63" s="10" t="s">
        <v>212</v>
      </c>
      <c r="F63" s="10" t="s">
        <v>211</v>
      </c>
      <c r="G63" s="10" t="s">
        <v>201</v>
      </c>
      <c r="H63" s="10" t="s">
        <v>202</v>
      </c>
      <c r="I63" s="11" t="b">
        <f t="shared" si="0"/>
        <v>1</v>
      </c>
      <c r="N63" t="s">
        <v>283</v>
      </c>
      <c r="O63">
        <f>COUNTIF(A63:A582,"="&amp;N63)</f>
        <v>1</v>
      </c>
      <c r="P63" s="16">
        <f>O63/$O$66</f>
        <v>1.9230769230769232E-3</v>
      </c>
    </row>
    <row r="64" spans="1:16" x14ac:dyDescent="0.25">
      <c r="A64" s="9" t="str">
        <f>Sheet1!M22</f>
        <v>12</v>
      </c>
      <c r="B64" s="10" t="str">
        <f>Sheet1!P22</f>
        <v>2B</v>
      </c>
      <c r="C64" s="10" t="str">
        <f>Sheet1!S22</f>
        <v>INSLL</v>
      </c>
      <c r="D64" s="10" t="s">
        <v>209</v>
      </c>
      <c r="E64" s="10" t="s">
        <v>212</v>
      </c>
      <c r="F64" s="10" t="s">
        <v>211</v>
      </c>
      <c r="G64" s="10" t="s">
        <v>201</v>
      </c>
      <c r="H64" s="10" t="s">
        <v>202</v>
      </c>
      <c r="I64" s="11" t="b">
        <f t="shared" si="0"/>
        <v>1</v>
      </c>
      <c r="N64" t="s">
        <v>284</v>
      </c>
      <c r="O64">
        <f>COUNTIF(A64:A583,"="&amp;N64)</f>
        <v>1</v>
      </c>
      <c r="P64" s="16">
        <f>O64/$O$66</f>
        <v>1.9230769230769232E-3</v>
      </c>
    </row>
    <row r="65" spans="1:18" x14ac:dyDescent="0.25">
      <c r="A65" s="9" t="str">
        <f>Sheet1!K23</f>
        <v>12</v>
      </c>
      <c r="B65" s="10" t="str">
        <f>Sheet1!N23</f>
        <v>30</v>
      </c>
      <c r="C65" s="10" t="str">
        <f>Sheet1!Q23</f>
        <v>ZAP</v>
      </c>
      <c r="D65" s="10" t="s">
        <v>209</v>
      </c>
      <c r="E65" s="10" t="s">
        <v>210</v>
      </c>
      <c r="F65" s="10" t="s">
        <v>211</v>
      </c>
      <c r="G65" s="10" t="s">
        <v>201</v>
      </c>
      <c r="H65" s="10" t="s">
        <v>202</v>
      </c>
      <c r="I65" s="11" t="b">
        <f t="shared" si="0"/>
        <v>1</v>
      </c>
      <c r="N65" t="s">
        <v>207</v>
      </c>
      <c r="O65">
        <f>COUNTIF(A65:A584,"="&amp;N65)</f>
        <v>1</v>
      </c>
      <c r="P65" s="16">
        <f>O65/$O$66</f>
        <v>1.9230769230769232E-3</v>
      </c>
    </row>
    <row r="66" spans="1:18" x14ac:dyDescent="0.25">
      <c r="A66" s="9" t="str">
        <f>Sheet1!L23</f>
        <v>12</v>
      </c>
      <c r="B66" s="10" t="str">
        <f>Sheet1!O23</f>
        <v>31</v>
      </c>
      <c r="C66" s="10" t="str">
        <f>Sheet1!R23</f>
        <v>ZAPNOT</v>
      </c>
      <c r="D66" s="10" t="s">
        <v>209</v>
      </c>
      <c r="E66" s="10" t="s">
        <v>210</v>
      </c>
      <c r="F66" s="10" t="s">
        <v>211</v>
      </c>
      <c r="G66" s="10" t="s">
        <v>201</v>
      </c>
      <c r="H66" s="10" t="s">
        <v>202</v>
      </c>
      <c r="I66" s="11" t="b">
        <f t="shared" si="0"/>
        <v>1</v>
      </c>
      <c r="O66">
        <f>SUM(O2:O65)</f>
        <v>520</v>
      </c>
      <c r="R66">
        <f>SUM(R2:R65)</f>
        <v>113</v>
      </c>
    </row>
    <row r="67" spans="1:18" x14ac:dyDescent="0.25">
      <c r="A67" s="9" t="str">
        <f>Sheet1!M23</f>
        <v>12</v>
      </c>
      <c r="B67" s="10" t="str">
        <f>Sheet1!P23</f>
        <v>32</v>
      </c>
      <c r="C67" s="10" t="str">
        <f>Sheet1!S23</f>
        <v>MSKQL</v>
      </c>
      <c r="D67" s="10" t="s">
        <v>209</v>
      </c>
      <c r="E67" s="10" t="s">
        <v>212</v>
      </c>
      <c r="F67" s="10" t="s">
        <v>211</v>
      </c>
      <c r="G67" s="10" t="s">
        <v>201</v>
      </c>
      <c r="H67" s="10" t="s">
        <v>202</v>
      </c>
      <c r="I67" s="11" t="b">
        <f t="shared" si="0"/>
        <v>1</v>
      </c>
      <c r="O67">
        <f>COUNTIF(O2:O65,"&gt;1")</f>
        <v>15</v>
      </c>
      <c r="R67" s="15">
        <f>R66/O66</f>
        <v>0.21730769230769231</v>
      </c>
    </row>
    <row r="68" spans="1:18" x14ac:dyDescent="0.25">
      <c r="A68" s="9" t="str">
        <f>Sheet1!K24</f>
        <v>12</v>
      </c>
      <c r="B68" s="10" t="str">
        <f>Sheet1!N24</f>
        <v>34</v>
      </c>
      <c r="C68" s="10" t="str">
        <f>Sheet1!Q24</f>
        <v>SRL</v>
      </c>
      <c r="D68" s="10" t="s">
        <v>209</v>
      </c>
      <c r="E68" s="10" t="s">
        <v>212</v>
      </c>
      <c r="F68" s="10" t="s">
        <v>211</v>
      </c>
      <c r="G68" s="10" t="s">
        <v>201</v>
      </c>
      <c r="H68" s="10" t="s">
        <v>202</v>
      </c>
      <c r="I68" s="11" t="b">
        <f t="shared" ref="I68:I131" si="1">OR((A68=A69),(A68=A67))</f>
        <v>1</v>
      </c>
      <c r="O68" s="15">
        <f>O67/COUNTA(O2:O65)</f>
        <v>0.234375</v>
      </c>
      <c r="R68">
        <f>COUNTIF(R2:R65,"&gt;0")</f>
        <v>7</v>
      </c>
    </row>
    <row r="69" spans="1:18" x14ac:dyDescent="0.25">
      <c r="A69" s="9" t="str">
        <f>Sheet1!L24</f>
        <v>12</v>
      </c>
      <c r="B69" s="10" t="str">
        <f>Sheet1!O24</f>
        <v>36</v>
      </c>
      <c r="C69" s="10" t="str">
        <f>Sheet1!R24</f>
        <v>EXTQL</v>
      </c>
      <c r="D69" s="10" t="s">
        <v>209</v>
      </c>
      <c r="E69" s="10" t="s">
        <v>212</v>
      </c>
      <c r="F69" s="10" t="s">
        <v>211</v>
      </c>
      <c r="G69" s="10" t="s">
        <v>201</v>
      </c>
      <c r="H69" s="10" t="s">
        <v>202</v>
      </c>
      <c r="I69" s="11" t="b">
        <f t="shared" si="1"/>
        <v>1</v>
      </c>
      <c r="R69" s="15">
        <f>R68/COUNTA(N2:N65)</f>
        <v>0.109375</v>
      </c>
    </row>
    <row r="70" spans="1:18" x14ac:dyDescent="0.25">
      <c r="A70" s="9" t="str">
        <f>Sheet1!M24</f>
        <v>12</v>
      </c>
      <c r="B70" s="10" t="str">
        <f>Sheet1!P24</f>
        <v>39</v>
      </c>
      <c r="C70" s="10" t="str">
        <f>Sheet1!S24</f>
        <v>SLL</v>
      </c>
      <c r="D70" s="10" t="s">
        <v>209</v>
      </c>
      <c r="E70" s="10" t="s">
        <v>212</v>
      </c>
      <c r="F70" s="10" t="s">
        <v>211</v>
      </c>
      <c r="G70" s="10" t="s">
        <v>201</v>
      </c>
      <c r="H70" s="10" t="s">
        <v>202</v>
      </c>
      <c r="I70" s="11" t="b">
        <f t="shared" si="1"/>
        <v>1</v>
      </c>
    </row>
    <row r="71" spans="1:18" x14ac:dyDescent="0.25">
      <c r="A71" s="9" t="str">
        <f>Sheet1!K25</f>
        <v>12</v>
      </c>
      <c r="B71" s="10" t="str">
        <f>Sheet1!N25</f>
        <v>3B</v>
      </c>
      <c r="C71" s="10" t="str">
        <f>Sheet1!Q25</f>
        <v>INSQL</v>
      </c>
      <c r="D71" s="10" t="s">
        <v>209</v>
      </c>
      <c r="E71" s="10" t="s">
        <v>212</v>
      </c>
      <c r="F71" s="10" t="s">
        <v>211</v>
      </c>
      <c r="G71" s="10" t="s">
        <v>201</v>
      </c>
      <c r="H71" s="10" t="s">
        <v>202</v>
      </c>
      <c r="I71" s="11" t="b">
        <f t="shared" si="1"/>
        <v>1</v>
      </c>
    </row>
    <row r="72" spans="1:18" x14ac:dyDescent="0.25">
      <c r="A72" s="9" t="str">
        <f>Sheet1!L25</f>
        <v>12</v>
      </c>
      <c r="B72" s="10" t="str">
        <f>Sheet1!O25</f>
        <v>3C</v>
      </c>
      <c r="C72" s="10" t="str">
        <f>Sheet1!R25</f>
        <v>SRA</v>
      </c>
      <c r="D72" s="10" t="s">
        <v>209</v>
      </c>
      <c r="E72" s="10" t="s">
        <v>212</v>
      </c>
      <c r="F72" s="10" t="s">
        <v>211</v>
      </c>
      <c r="G72" s="10" t="s">
        <v>201</v>
      </c>
      <c r="H72" s="10" t="s">
        <v>202</v>
      </c>
      <c r="I72" s="11" t="b">
        <f t="shared" si="1"/>
        <v>1</v>
      </c>
    </row>
    <row r="73" spans="1:18" x14ac:dyDescent="0.25">
      <c r="A73" s="9" t="str">
        <f>Sheet1!M25</f>
        <v>12</v>
      </c>
      <c r="B73" s="10" t="str">
        <f>Sheet1!P25</f>
        <v>52</v>
      </c>
      <c r="C73" s="10" t="str">
        <f>Sheet1!S25</f>
        <v>MSKWH</v>
      </c>
      <c r="D73" s="10" t="s">
        <v>209</v>
      </c>
      <c r="E73" s="10" t="s">
        <v>212</v>
      </c>
      <c r="F73" s="10" t="s">
        <v>211</v>
      </c>
      <c r="G73" s="10" t="s">
        <v>201</v>
      </c>
      <c r="H73" s="10" t="s">
        <v>202</v>
      </c>
      <c r="I73" s="11" t="b">
        <f t="shared" si="1"/>
        <v>1</v>
      </c>
    </row>
    <row r="74" spans="1:18" x14ac:dyDescent="0.25">
      <c r="A74" s="9" t="str">
        <f>Sheet1!K26</f>
        <v>12</v>
      </c>
      <c r="B74" s="10" t="str">
        <f>Sheet1!N26</f>
        <v>57</v>
      </c>
      <c r="C74" s="10" t="str">
        <f>Sheet1!Q26</f>
        <v>INSWH</v>
      </c>
      <c r="D74" s="10" t="s">
        <v>209</v>
      </c>
      <c r="E74" s="10" t="s">
        <v>212</v>
      </c>
      <c r="F74" s="10" t="s">
        <v>211</v>
      </c>
      <c r="G74" s="10" t="s">
        <v>201</v>
      </c>
      <c r="H74" s="10" t="s">
        <v>202</v>
      </c>
      <c r="I74" s="11" t="b">
        <f t="shared" si="1"/>
        <v>1</v>
      </c>
    </row>
    <row r="75" spans="1:18" x14ac:dyDescent="0.25">
      <c r="A75" s="9" t="str">
        <f>Sheet1!L26</f>
        <v>12</v>
      </c>
      <c r="B75" s="10" t="str">
        <f>Sheet1!O26</f>
        <v>5A</v>
      </c>
      <c r="C75" s="10" t="str">
        <f>Sheet1!R26</f>
        <v>EXTWH</v>
      </c>
      <c r="D75" s="10" t="s">
        <v>209</v>
      </c>
      <c r="E75" s="10" t="s">
        <v>212</v>
      </c>
      <c r="F75" s="10" t="s">
        <v>211</v>
      </c>
      <c r="G75" s="10" t="s">
        <v>201</v>
      </c>
      <c r="H75" s="10" t="s">
        <v>202</v>
      </c>
      <c r="I75" s="11" t="b">
        <f t="shared" si="1"/>
        <v>1</v>
      </c>
    </row>
    <row r="76" spans="1:18" x14ac:dyDescent="0.25">
      <c r="A76" s="9" t="str">
        <f>Sheet1!M26</f>
        <v>12</v>
      </c>
      <c r="B76" s="10" t="str">
        <f>Sheet1!P26</f>
        <v>62</v>
      </c>
      <c r="C76" s="10" t="str">
        <f>Sheet1!S26</f>
        <v>MSKLH</v>
      </c>
      <c r="D76" s="10" t="s">
        <v>209</v>
      </c>
      <c r="E76" s="10" t="s">
        <v>212</v>
      </c>
      <c r="F76" s="10" t="s">
        <v>211</v>
      </c>
      <c r="G76" s="10" t="s">
        <v>201</v>
      </c>
      <c r="H76" s="10" t="s">
        <v>202</v>
      </c>
      <c r="I76" s="11" t="b">
        <f t="shared" si="1"/>
        <v>1</v>
      </c>
    </row>
    <row r="77" spans="1:18" x14ac:dyDescent="0.25">
      <c r="A77" s="9" t="str">
        <f>Sheet1!K27</f>
        <v>12</v>
      </c>
      <c r="B77" s="10" t="str">
        <f>Sheet1!N27</f>
        <v>67</v>
      </c>
      <c r="C77" s="10" t="str">
        <f>Sheet1!Q27</f>
        <v>INSLH</v>
      </c>
      <c r="D77" s="10" t="s">
        <v>209</v>
      </c>
      <c r="E77" s="10" t="s">
        <v>212</v>
      </c>
      <c r="F77" s="10" t="s">
        <v>211</v>
      </c>
      <c r="G77" s="10" t="s">
        <v>201</v>
      </c>
      <c r="H77" s="10" t="s">
        <v>202</v>
      </c>
      <c r="I77" s="11" t="b">
        <f t="shared" si="1"/>
        <v>1</v>
      </c>
    </row>
    <row r="78" spans="1:18" x14ac:dyDescent="0.25">
      <c r="A78" s="9" t="str">
        <f>Sheet1!L27</f>
        <v>12</v>
      </c>
      <c r="B78" s="10" t="str">
        <f>Sheet1!O27</f>
        <v>6A</v>
      </c>
      <c r="C78" s="10" t="str">
        <f>Sheet1!R27</f>
        <v>EXTLH</v>
      </c>
      <c r="D78" s="10" t="s">
        <v>209</v>
      </c>
      <c r="E78" s="10" t="s">
        <v>212</v>
      </c>
      <c r="F78" s="10" t="s">
        <v>211</v>
      </c>
      <c r="G78" s="10" t="s">
        <v>201</v>
      </c>
      <c r="H78" s="10" t="s">
        <v>202</v>
      </c>
      <c r="I78" s="11" t="b">
        <f t="shared" si="1"/>
        <v>1</v>
      </c>
    </row>
    <row r="79" spans="1:18" x14ac:dyDescent="0.25">
      <c r="A79" s="9" t="str">
        <f>Sheet1!M27</f>
        <v>12</v>
      </c>
      <c r="B79" s="10" t="str">
        <f>Sheet1!P27</f>
        <v>72</v>
      </c>
      <c r="C79" s="10" t="str">
        <f>Sheet1!S27</f>
        <v>MSKQH</v>
      </c>
      <c r="D79" s="10" t="s">
        <v>209</v>
      </c>
      <c r="E79" s="10" t="s">
        <v>212</v>
      </c>
      <c r="F79" s="10" t="s">
        <v>211</v>
      </c>
      <c r="G79" s="10" t="s">
        <v>201</v>
      </c>
      <c r="H79" s="10" t="s">
        <v>202</v>
      </c>
      <c r="I79" s="11" t="b">
        <f t="shared" si="1"/>
        <v>1</v>
      </c>
    </row>
    <row r="80" spans="1:18" x14ac:dyDescent="0.25">
      <c r="A80" s="9" t="str">
        <f>Sheet1!K28</f>
        <v>12</v>
      </c>
      <c r="B80" s="10" t="str">
        <f>Sheet1!N28</f>
        <v>77</v>
      </c>
      <c r="C80" s="10" t="str">
        <f>Sheet1!Q28</f>
        <v>INSQH</v>
      </c>
      <c r="D80" s="10" t="s">
        <v>209</v>
      </c>
      <c r="E80" s="10" t="s">
        <v>212</v>
      </c>
      <c r="F80" s="10" t="s">
        <v>211</v>
      </c>
      <c r="G80" s="10" t="s">
        <v>201</v>
      </c>
      <c r="H80" s="10" t="s">
        <v>202</v>
      </c>
      <c r="I80" s="11" t="b">
        <f t="shared" si="1"/>
        <v>1</v>
      </c>
    </row>
    <row r="81" spans="1:12" x14ac:dyDescent="0.25">
      <c r="A81" s="12" t="str">
        <f>Sheet1!L28</f>
        <v>12</v>
      </c>
      <c r="B81" s="13" t="str">
        <f>Sheet1!O28</f>
        <v>7A</v>
      </c>
      <c r="C81" s="13" t="str">
        <f>Sheet1!R28</f>
        <v>EXTQH</v>
      </c>
      <c r="D81" s="13" t="s">
        <v>209</v>
      </c>
      <c r="E81" s="13" t="s">
        <v>212</v>
      </c>
      <c r="F81" s="13" t="s">
        <v>211</v>
      </c>
      <c r="G81" s="13" t="s">
        <v>201</v>
      </c>
      <c r="H81" s="13" t="s">
        <v>202</v>
      </c>
      <c r="I81" s="14" t="b">
        <f t="shared" si="1"/>
        <v>1</v>
      </c>
    </row>
    <row r="82" spans="1:12" x14ac:dyDescent="0.25">
      <c r="A82" s="6" t="str">
        <f>Sheet1!M28</f>
        <v>13</v>
      </c>
      <c r="B82" s="7" t="str">
        <f>Sheet1!P28</f>
        <v>00</v>
      </c>
      <c r="C82" s="7" t="str">
        <f>Sheet1!S28</f>
        <v>MULL</v>
      </c>
      <c r="D82" s="7" t="s">
        <v>209</v>
      </c>
      <c r="E82" s="7" t="s">
        <v>210</v>
      </c>
      <c r="F82" s="7" t="s">
        <v>211</v>
      </c>
      <c r="G82" s="7" t="s">
        <v>201</v>
      </c>
      <c r="H82" s="7" t="s">
        <v>202</v>
      </c>
      <c r="I82" s="8" t="b">
        <f t="shared" si="1"/>
        <v>1</v>
      </c>
    </row>
    <row r="83" spans="1:12" x14ac:dyDescent="0.25">
      <c r="A83" s="9" t="str">
        <f>Sheet1!K29</f>
        <v>13</v>
      </c>
      <c r="B83" s="10" t="str">
        <f>Sheet1!N29</f>
        <v>20</v>
      </c>
      <c r="C83" s="10" t="str">
        <f>Sheet1!Q29</f>
        <v>MULQ</v>
      </c>
      <c r="D83" s="10" t="s">
        <v>209</v>
      </c>
      <c r="E83" s="10" t="s">
        <v>210</v>
      </c>
      <c r="F83" s="10" t="s">
        <v>211</v>
      </c>
      <c r="G83" s="10" t="s">
        <v>201</v>
      </c>
      <c r="H83" s="10" t="s">
        <v>202</v>
      </c>
      <c r="I83" s="11" t="b">
        <f t="shared" si="1"/>
        <v>1</v>
      </c>
    </row>
    <row r="84" spans="1:12" x14ac:dyDescent="0.25">
      <c r="A84" s="9" t="str">
        <f>Sheet1!L29</f>
        <v>13</v>
      </c>
      <c r="B84" s="10" t="str">
        <f>Sheet1!O29</f>
        <v>30</v>
      </c>
      <c r="C84" s="10" t="str">
        <f>Sheet1!R29</f>
        <v>UMULH</v>
      </c>
      <c r="D84" s="10" t="s">
        <v>209</v>
      </c>
      <c r="E84" s="10" t="s">
        <v>210</v>
      </c>
      <c r="F84" s="10" t="s">
        <v>211</v>
      </c>
      <c r="G84" s="10" t="s">
        <v>201</v>
      </c>
      <c r="H84" s="10" t="s">
        <v>202</v>
      </c>
      <c r="I84" s="11" t="b">
        <f t="shared" si="1"/>
        <v>1</v>
      </c>
    </row>
    <row r="85" spans="1:12" x14ac:dyDescent="0.25">
      <c r="A85" s="9" t="str">
        <f>Sheet1!M29</f>
        <v>13</v>
      </c>
      <c r="B85" s="10" t="str">
        <f>Sheet1!P29</f>
        <v>40</v>
      </c>
      <c r="C85" s="10" t="str">
        <f>Sheet1!S29</f>
        <v>MULL/V</v>
      </c>
      <c r="D85" s="10" t="s">
        <v>209</v>
      </c>
      <c r="E85" s="10" t="s">
        <v>210</v>
      </c>
      <c r="F85" s="10" t="s">
        <v>211</v>
      </c>
      <c r="G85" s="10" t="s">
        <v>201</v>
      </c>
      <c r="H85" s="10" t="s">
        <v>202</v>
      </c>
      <c r="I85" s="11" t="b">
        <f t="shared" si="1"/>
        <v>1</v>
      </c>
    </row>
    <row r="86" spans="1:12" x14ac:dyDescent="0.25">
      <c r="A86" s="12" t="str">
        <f>Sheet1!K30</f>
        <v>13</v>
      </c>
      <c r="B86" s="13" t="str">
        <f>Sheet1!N30</f>
        <v>60</v>
      </c>
      <c r="C86" s="13" t="str">
        <f>Sheet1!Q30</f>
        <v>MULQ/V</v>
      </c>
      <c r="D86" s="13" t="s">
        <v>209</v>
      </c>
      <c r="E86" s="13" t="s">
        <v>210</v>
      </c>
      <c r="F86" s="13" t="s">
        <v>211</v>
      </c>
      <c r="G86" s="13" t="s">
        <v>201</v>
      </c>
      <c r="H86" s="13" t="s">
        <v>202</v>
      </c>
      <c r="I86" s="14" t="b">
        <f t="shared" si="1"/>
        <v>1</v>
      </c>
      <c r="J86" s="32" t="s">
        <v>286</v>
      </c>
      <c r="K86" s="32" t="s">
        <v>287</v>
      </c>
      <c r="L86" s="32" t="s">
        <v>288</v>
      </c>
    </row>
    <row r="87" spans="1:12" x14ac:dyDescent="0.25">
      <c r="A87" s="30" t="str">
        <f>Sheet1!L30</f>
        <v>14</v>
      </c>
      <c r="B87" s="31" t="str">
        <f>Sheet1!O30</f>
        <v>004</v>
      </c>
      <c r="C87" s="31" t="str">
        <f>Sheet1!R30</f>
        <v>ITOFS</v>
      </c>
      <c r="D87" s="31" t="s">
        <v>214</v>
      </c>
      <c r="E87" s="31" t="s">
        <v>210</v>
      </c>
      <c r="F87" s="31" t="s">
        <v>215</v>
      </c>
      <c r="G87" s="31" t="s">
        <v>201</v>
      </c>
      <c r="H87" s="31"/>
      <c r="I87" s="8" t="b">
        <f t="shared" si="1"/>
        <v>1</v>
      </c>
      <c r="J87">
        <v>51</v>
      </c>
      <c r="K87">
        <v>3</v>
      </c>
      <c r="L87">
        <f>J87-K87</f>
        <v>48</v>
      </c>
    </row>
    <row r="88" spans="1:12" x14ac:dyDescent="0.25">
      <c r="A88" s="9" t="str">
        <f>Sheet1!M30</f>
        <v>14</v>
      </c>
      <c r="B88" s="10" t="str">
        <f>Sheet1!P30</f>
        <v>00A</v>
      </c>
      <c r="C88" s="10" t="str">
        <f>Sheet1!S30</f>
        <v>SQRTF/C</v>
      </c>
      <c r="D88" s="10" t="s">
        <v>214</v>
      </c>
      <c r="E88" s="10" t="s">
        <v>210</v>
      </c>
      <c r="F88" s="10" t="s">
        <v>215</v>
      </c>
      <c r="G88" s="10" t="s">
        <v>216</v>
      </c>
      <c r="H88" s="10"/>
      <c r="I88" s="11" t="b">
        <f t="shared" si="1"/>
        <v>1</v>
      </c>
    </row>
    <row r="89" spans="1:12" x14ac:dyDescent="0.25">
      <c r="A89" s="9" t="str">
        <f>Sheet1!K31</f>
        <v>14</v>
      </c>
      <c r="B89" s="10" t="str">
        <f>Sheet1!N31</f>
        <v>00B</v>
      </c>
      <c r="C89" s="10" t="str">
        <f>Sheet1!Q31</f>
        <v>SQRTS/C</v>
      </c>
      <c r="D89" s="10" t="s">
        <v>214</v>
      </c>
      <c r="E89" s="10" t="s">
        <v>210</v>
      </c>
      <c r="F89" s="10" t="s">
        <v>215</v>
      </c>
      <c r="G89" s="10" t="s">
        <v>216</v>
      </c>
      <c r="H89" s="10"/>
      <c r="I89" s="11" t="b">
        <f t="shared" si="1"/>
        <v>1</v>
      </c>
    </row>
    <row r="90" spans="1:12" x14ac:dyDescent="0.25">
      <c r="A90" s="17" t="str">
        <f>Sheet1!L31</f>
        <v>14</v>
      </c>
      <c r="B90" s="18" t="str">
        <f>Sheet1!O31</f>
        <v>014</v>
      </c>
      <c r="C90" s="18" t="str">
        <f>Sheet1!R31</f>
        <v>ITOFF</v>
      </c>
      <c r="D90" s="18" t="s">
        <v>214</v>
      </c>
      <c r="E90" s="18" t="s">
        <v>210</v>
      </c>
      <c r="F90" s="18" t="s">
        <v>215</v>
      </c>
      <c r="G90" s="18" t="s">
        <v>201</v>
      </c>
      <c r="H90" s="18"/>
      <c r="I90" s="11" t="b">
        <f t="shared" si="1"/>
        <v>1</v>
      </c>
    </row>
    <row r="91" spans="1:12" x14ac:dyDescent="0.25">
      <c r="A91" s="17" t="str">
        <f>Sheet1!M31</f>
        <v>14</v>
      </c>
      <c r="B91" s="18" t="str">
        <f>Sheet1!P31</f>
        <v>024</v>
      </c>
      <c r="C91" s="18" t="str">
        <f>Sheet1!S31</f>
        <v>ITOFT</v>
      </c>
      <c r="D91" s="18" t="s">
        <v>214</v>
      </c>
      <c r="E91" s="18" t="s">
        <v>210</v>
      </c>
      <c r="F91" s="18" t="s">
        <v>215</v>
      </c>
      <c r="G91" s="18" t="s">
        <v>201</v>
      </c>
      <c r="H91" s="18"/>
      <c r="I91" s="11" t="b">
        <f t="shared" si="1"/>
        <v>1</v>
      </c>
    </row>
    <row r="92" spans="1:12" x14ac:dyDescent="0.25">
      <c r="A92" s="9" t="str">
        <f>Sheet1!K32</f>
        <v>14</v>
      </c>
      <c r="B92" s="10" t="str">
        <f>Sheet1!N32</f>
        <v>02A</v>
      </c>
      <c r="C92" s="10" t="str">
        <f>Sheet1!Q32</f>
        <v>SQRTG/C</v>
      </c>
      <c r="D92" s="10" t="s">
        <v>214</v>
      </c>
      <c r="E92" s="10" t="s">
        <v>210</v>
      </c>
      <c r="F92" s="10" t="s">
        <v>215</v>
      </c>
      <c r="G92" s="10" t="s">
        <v>216</v>
      </c>
      <c r="H92" s="10"/>
      <c r="I92" s="11" t="b">
        <f t="shared" si="1"/>
        <v>1</v>
      </c>
    </row>
    <row r="93" spans="1:12" x14ac:dyDescent="0.25">
      <c r="A93" s="9" t="str">
        <f>Sheet1!L32</f>
        <v>14</v>
      </c>
      <c r="B93" s="10" t="str">
        <f>Sheet1!O32</f>
        <v>02B</v>
      </c>
      <c r="C93" s="10" t="str">
        <f>Sheet1!R32</f>
        <v>SQRTT/C</v>
      </c>
      <c r="D93" s="10" t="s">
        <v>214</v>
      </c>
      <c r="E93" s="10" t="s">
        <v>210</v>
      </c>
      <c r="F93" s="10" t="s">
        <v>215</v>
      </c>
      <c r="G93" s="10" t="s">
        <v>216</v>
      </c>
      <c r="H93" s="10"/>
      <c r="I93" s="11" t="b">
        <f t="shared" si="1"/>
        <v>1</v>
      </c>
    </row>
    <row r="94" spans="1:12" x14ac:dyDescent="0.25">
      <c r="A94" s="9" t="str">
        <f>Sheet1!M32</f>
        <v>14</v>
      </c>
      <c r="B94" s="10" t="str">
        <f>Sheet1!P32</f>
        <v>04B</v>
      </c>
      <c r="C94" s="10" t="str">
        <f>Sheet1!S32</f>
        <v>SQRTS/M</v>
      </c>
      <c r="D94" s="10" t="s">
        <v>214</v>
      </c>
      <c r="E94" s="10" t="s">
        <v>210</v>
      </c>
      <c r="F94" s="10" t="s">
        <v>215</v>
      </c>
      <c r="G94" s="10" t="s">
        <v>216</v>
      </c>
      <c r="H94" s="10"/>
      <c r="I94" s="11" t="b">
        <f t="shared" si="1"/>
        <v>1</v>
      </c>
    </row>
    <row r="95" spans="1:12" x14ac:dyDescent="0.25">
      <c r="A95" s="9" t="str">
        <f>Sheet1!K33</f>
        <v>14</v>
      </c>
      <c r="B95" s="10" t="str">
        <f>Sheet1!N33</f>
        <v>06B</v>
      </c>
      <c r="C95" s="10" t="str">
        <f>Sheet1!Q33</f>
        <v>SQRTT/M</v>
      </c>
      <c r="D95" s="10" t="s">
        <v>214</v>
      </c>
      <c r="E95" s="10" t="s">
        <v>210</v>
      </c>
      <c r="F95" s="10" t="s">
        <v>215</v>
      </c>
      <c r="G95" s="10" t="s">
        <v>216</v>
      </c>
      <c r="H95" s="10"/>
      <c r="I95" s="11" t="b">
        <f t="shared" si="1"/>
        <v>1</v>
      </c>
    </row>
    <row r="96" spans="1:12" x14ac:dyDescent="0.25">
      <c r="A96" s="9" t="str">
        <f>Sheet1!L33</f>
        <v>14</v>
      </c>
      <c r="B96" s="10" t="str">
        <f>Sheet1!O33</f>
        <v>08A</v>
      </c>
      <c r="C96" s="10" t="str">
        <f>Sheet1!R33</f>
        <v>SQRTF</v>
      </c>
      <c r="D96" s="10" t="s">
        <v>214</v>
      </c>
      <c r="E96" s="10" t="s">
        <v>210</v>
      </c>
      <c r="F96" s="10" t="s">
        <v>215</v>
      </c>
      <c r="G96" s="10" t="s">
        <v>216</v>
      </c>
      <c r="H96" s="10"/>
      <c r="I96" s="11" t="b">
        <f t="shared" si="1"/>
        <v>1</v>
      </c>
    </row>
    <row r="97" spans="1:9" x14ac:dyDescent="0.25">
      <c r="A97" s="9" t="str">
        <f>Sheet1!M33</f>
        <v>14</v>
      </c>
      <c r="B97" s="10" t="str">
        <f>Sheet1!P33</f>
        <v>08B</v>
      </c>
      <c r="C97" s="10" t="str">
        <f>Sheet1!S33</f>
        <v>SQRTS</v>
      </c>
      <c r="D97" s="10" t="s">
        <v>214</v>
      </c>
      <c r="E97" s="10" t="s">
        <v>210</v>
      </c>
      <c r="F97" s="10" t="s">
        <v>215</v>
      </c>
      <c r="G97" s="10" t="s">
        <v>216</v>
      </c>
      <c r="H97" s="10"/>
      <c r="I97" s="11" t="b">
        <f t="shared" si="1"/>
        <v>1</v>
      </c>
    </row>
    <row r="98" spans="1:9" x14ac:dyDescent="0.25">
      <c r="A98" s="9" t="str">
        <f>Sheet1!K34</f>
        <v>14</v>
      </c>
      <c r="B98" s="10" t="str">
        <f>Sheet1!N34</f>
        <v>0AA</v>
      </c>
      <c r="C98" s="10" t="str">
        <f>Sheet1!Q34</f>
        <v>SQRTG</v>
      </c>
      <c r="D98" s="10" t="s">
        <v>214</v>
      </c>
      <c r="E98" s="10" t="s">
        <v>210</v>
      </c>
      <c r="F98" s="10" t="s">
        <v>215</v>
      </c>
      <c r="G98" s="10" t="s">
        <v>216</v>
      </c>
      <c r="H98" s="10"/>
      <c r="I98" s="11" t="b">
        <f t="shared" si="1"/>
        <v>1</v>
      </c>
    </row>
    <row r="99" spans="1:9" x14ac:dyDescent="0.25">
      <c r="A99" s="9" t="str">
        <f>Sheet1!L34</f>
        <v>14</v>
      </c>
      <c r="B99" s="10" t="str">
        <f>Sheet1!O34</f>
        <v>0AB</v>
      </c>
      <c r="C99" s="10" t="str">
        <f>Sheet1!R34</f>
        <v>SQRTT</v>
      </c>
      <c r="D99" s="10" t="s">
        <v>214</v>
      </c>
      <c r="E99" s="10" t="s">
        <v>210</v>
      </c>
      <c r="F99" s="10" t="s">
        <v>215</v>
      </c>
      <c r="G99" s="10" t="s">
        <v>216</v>
      </c>
      <c r="H99" s="10"/>
      <c r="I99" s="11" t="b">
        <f t="shared" si="1"/>
        <v>1</v>
      </c>
    </row>
    <row r="100" spans="1:9" x14ac:dyDescent="0.25">
      <c r="A100" s="9" t="str">
        <f>Sheet1!M34</f>
        <v>14</v>
      </c>
      <c r="B100" s="10" t="str">
        <f>Sheet1!P34</f>
        <v>0CB</v>
      </c>
      <c r="C100" s="10" t="str">
        <f>Sheet1!S34</f>
        <v>SQRTS/D</v>
      </c>
      <c r="D100" s="10" t="s">
        <v>214</v>
      </c>
      <c r="E100" s="10" t="s">
        <v>210</v>
      </c>
      <c r="F100" s="10" t="s">
        <v>215</v>
      </c>
      <c r="G100" s="10" t="s">
        <v>216</v>
      </c>
      <c r="H100" s="10"/>
      <c r="I100" s="11" t="b">
        <f t="shared" si="1"/>
        <v>1</v>
      </c>
    </row>
    <row r="101" spans="1:9" x14ac:dyDescent="0.25">
      <c r="A101" s="9" t="str">
        <f>Sheet1!K35</f>
        <v>14</v>
      </c>
      <c r="B101" s="10" t="str">
        <f>Sheet1!N35</f>
        <v>0EB</v>
      </c>
      <c r="C101" s="10" t="str">
        <f>Sheet1!Q35</f>
        <v>SQRTT/D</v>
      </c>
      <c r="D101" s="10" t="s">
        <v>214</v>
      </c>
      <c r="E101" s="10" t="s">
        <v>210</v>
      </c>
      <c r="F101" s="10" t="s">
        <v>215</v>
      </c>
      <c r="G101" s="10" t="s">
        <v>216</v>
      </c>
      <c r="H101" s="10"/>
      <c r="I101" s="11" t="b">
        <f t="shared" si="1"/>
        <v>1</v>
      </c>
    </row>
    <row r="102" spans="1:9" x14ac:dyDescent="0.25">
      <c r="A102" s="9" t="str">
        <f>Sheet1!L35</f>
        <v>14</v>
      </c>
      <c r="B102" s="10" t="str">
        <f>Sheet1!O35</f>
        <v>10A</v>
      </c>
      <c r="C102" s="10" t="str">
        <f>Sheet1!R35</f>
        <v>SQRTF/UC</v>
      </c>
      <c r="D102" s="10" t="s">
        <v>214</v>
      </c>
      <c r="E102" s="10" t="s">
        <v>210</v>
      </c>
      <c r="F102" s="10" t="s">
        <v>215</v>
      </c>
      <c r="G102" s="10" t="s">
        <v>216</v>
      </c>
      <c r="H102" s="10"/>
      <c r="I102" s="11" t="b">
        <f t="shared" si="1"/>
        <v>1</v>
      </c>
    </row>
    <row r="103" spans="1:9" x14ac:dyDescent="0.25">
      <c r="A103" s="9" t="str">
        <f>Sheet1!M35</f>
        <v>14</v>
      </c>
      <c r="B103" s="10" t="str">
        <f>Sheet1!P35</f>
        <v>10B</v>
      </c>
      <c r="C103" s="10" t="str">
        <f>Sheet1!S35</f>
        <v>SQRTS/UC</v>
      </c>
      <c r="D103" s="10" t="s">
        <v>214</v>
      </c>
      <c r="E103" s="10" t="s">
        <v>210</v>
      </c>
      <c r="F103" s="10" t="s">
        <v>215</v>
      </c>
      <c r="G103" s="10" t="s">
        <v>216</v>
      </c>
      <c r="H103" s="10"/>
      <c r="I103" s="11" t="b">
        <f t="shared" si="1"/>
        <v>1</v>
      </c>
    </row>
    <row r="104" spans="1:9" x14ac:dyDescent="0.25">
      <c r="A104" s="9" t="str">
        <f>Sheet1!K36</f>
        <v>14</v>
      </c>
      <c r="B104" s="10" t="str">
        <f>Sheet1!N36</f>
        <v>12A</v>
      </c>
      <c r="C104" s="10" t="str">
        <f>Sheet1!Q36</f>
        <v>SQRTG/UC</v>
      </c>
      <c r="D104" s="10" t="s">
        <v>214</v>
      </c>
      <c r="E104" s="10" t="s">
        <v>210</v>
      </c>
      <c r="F104" s="10" t="s">
        <v>215</v>
      </c>
      <c r="G104" s="10" t="s">
        <v>216</v>
      </c>
      <c r="H104" s="10"/>
      <c r="I104" s="11" t="b">
        <f t="shared" si="1"/>
        <v>1</v>
      </c>
    </row>
    <row r="105" spans="1:9" x14ac:dyDescent="0.25">
      <c r="A105" s="9" t="str">
        <f>Sheet1!L36</f>
        <v>14</v>
      </c>
      <c r="B105" s="10" t="str">
        <f>Sheet1!O36</f>
        <v>12B</v>
      </c>
      <c r="C105" s="10" t="str">
        <f>Sheet1!R36</f>
        <v>SQRTT/UC</v>
      </c>
      <c r="D105" s="10" t="s">
        <v>214</v>
      </c>
      <c r="E105" s="10" t="s">
        <v>210</v>
      </c>
      <c r="F105" s="10" t="s">
        <v>215</v>
      </c>
      <c r="G105" s="10" t="s">
        <v>216</v>
      </c>
      <c r="H105" s="10"/>
      <c r="I105" s="11" t="b">
        <f t="shared" si="1"/>
        <v>1</v>
      </c>
    </row>
    <row r="106" spans="1:9" x14ac:dyDescent="0.25">
      <c r="A106" s="9" t="str">
        <f>Sheet1!M36</f>
        <v>14</v>
      </c>
      <c r="B106" s="10" t="str">
        <f>Sheet1!P36</f>
        <v>14B</v>
      </c>
      <c r="C106" s="10" t="str">
        <f>Sheet1!S36</f>
        <v>SQRTS/UM</v>
      </c>
      <c r="D106" s="10" t="s">
        <v>214</v>
      </c>
      <c r="E106" s="10" t="s">
        <v>210</v>
      </c>
      <c r="F106" s="10" t="s">
        <v>215</v>
      </c>
      <c r="G106" s="10" t="s">
        <v>216</v>
      </c>
      <c r="H106" s="10"/>
      <c r="I106" s="11" t="b">
        <f t="shared" si="1"/>
        <v>1</v>
      </c>
    </row>
    <row r="107" spans="1:9" x14ac:dyDescent="0.25">
      <c r="A107" s="9" t="str">
        <f>Sheet1!K37</f>
        <v>14</v>
      </c>
      <c r="B107" s="10" t="str">
        <f>Sheet1!N37</f>
        <v>16B</v>
      </c>
      <c r="C107" s="10" t="str">
        <f>Sheet1!Q37</f>
        <v>SQRTT/UM</v>
      </c>
      <c r="D107" s="10" t="s">
        <v>214</v>
      </c>
      <c r="E107" s="10" t="s">
        <v>210</v>
      </c>
      <c r="F107" s="10" t="s">
        <v>215</v>
      </c>
      <c r="G107" s="10" t="s">
        <v>216</v>
      </c>
      <c r="H107" s="10"/>
      <c r="I107" s="11" t="b">
        <f t="shared" si="1"/>
        <v>1</v>
      </c>
    </row>
    <row r="108" spans="1:9" x14ac:dyDescent="0.25">
      <c r="A108" s="9" t="str">
        <f>Sheet1!L37</f>
        <v>14</v>
      </c>
      <c r="B108" s="10" t="str">
        <f>Sheet1!O37</f>
        <v>18A</v>
      </c>
      <c r="C108" s="10" t="str">
        <f>Sheet1!R37</f>
        <v>SQRTF/U</v>
      </c>
      <c r="D108" s="10" t="s">
        <v>214</v>
      </c>
      <c r="E108" s="10" t="s">
        <v>210</v>
      </c>
      <c r="F108" s="10" t="s">
        <v>215</v>
      </c>
      <c r="G108" s="10" t="s">
        <v>216</v>
      </c>
      <c r="H108" s="10"/>
      <c r="I108" s="11" t="b">
        <f t="shared" si="1"/>
        <v>1</v>
      </c>
    </row>
    <row r="109" spans="1:9" x14ac:dyDescent="0.25">
      <c r="A109" s="9" t="str">
        <f>Sheet1!M37</f>
        <v>14</v>
      </c>
      <c r="B109" s="10" t="str">
        <f>Sheet1!P37</f>
        <v>18B</v>
      </c>
      <c r="C109" s="10" t="str">
        <f>Sheet1!S37</f>
        <v>SQRTS/U</v>
      </c>
      <c r="D109" s="10" t="s">
        <v>214</v>
      </c>
      <c r="E109" s="10" t="s">
        <v>210</v>
      </c>
      <c r="F109" s="10" t="s">
        <v>215</v>
      </c>
      <c r="G109" s="10" t="s">
        <v>216</v>
      </c>
      <c r="H109" s="10"/>
      <c r="I109" s="11" t="b">
        <f t="shared" si="1"/>
        <v>1</v>
      </c>
    </row>
    <row r="110" spans="1:9" x14ac:dyDescent="0.25">
      <c r="A110" s="9" t="str">
        <f>Sheet1!K38</f>
        <v>14</v>
      </c>
      <c r="B110" s="10" t="str">
        <f>Sheet1!N38</f>
        <v>1AA</v>
      </c>
      <c r="C110" s="10" t="str">
        <f>Sheet1!Q38</f>
        <v>SQRTG/U</v>
      </c>
      <c r="D110" s="10" t="s">
        <v>214</v>
      </c>
      <c r="E110" s="10" t="s">
        <v>210</v>
      </c>
      <c r="F110" s="10" t="s">
        <v>215</v>
      </c>
      <c r="G110" s="10" t="s">
        <v>216</v>
      </c>
      <c r="H110" s="10"/>
      <c r="I110" s="11" t="b">
        <f t="shared" si="1"/>
        <v>1</v>
      </c>
    </row>
    <row r="111" spans="1:9" x14ac:dyDescent="0.25">
      <c r="A111" s="9" t="str">
        <f>Sheet1!L38</f>
        <v>14</v>
      </c>
      <c r="B111" s="10" t="str">
        <f>Sheet1!O38</f>
        <v>1AB</v>
      </c>
      <c r="C111" s="10" t="str">
        <f>Sheet1!R38</f>
        <v>SQRTT/U</v>
      </c>
      <c r="D111" s="10" t="s">
        <v>214</v>
      </c>
      <c r="E111" s="10" t="s">
        <v>210</v>
      </c>
      <c r="F111" s="10" t="s">
        <v>215</v>
      </c>
      <c r="G111" s="10" t="s">
        <v>216</v>
      </c>
      <c r="H111" s="10"/>
      <c r="I111" s="11" t="b">
        <f t="shared" si="1"/>
        <v>1</v>
      </c>
    </row>
    <row r="112" spans="1:9" x14ac:dyDescent="0.25">
      <c r="A112" s="9" t="str">
        <f>Sheet1!M38</f>
        <v>14</v>
      </c>
      <c r="B112" s="10" t="str">
        <f>Sheet1!P38</f>
        <v>1CB</v>
      </c>
      <c r="C112" s="10" t="str">
        <f>Sheet1!S38</f>
        <v>SQRTS/UD</v>
      </c>
      <c r="D112" s="10" t="s">
        <v>214</v>
      </c>
      <c r="E112" s="10" t="s">
        <v>210</v>
      </c>
      <c r="F112" s="10" t="s">
        <v>215</v>
      </c>
      <c r="G112" s="10" t="s">
        <v>216</v>
      </c>
      <c r="H112" s="10"/>
      <c r="I112" s="11" t="b">
        <f t="shared" si="1"/>
        <v>1</v>
      </c>
    </row>
    <row r="113" spans="1:9" x14ac:dyDescent="0.25">
      <c r="A113" s="9" t="str">
        <f>Sheet1!K39</f>
        <v>14</v>
      </c>
      <c r="B113" s="10" t="str">
        <f>Sheet1!N39</f>
        <v>1EB</v>
      </c>
      <c r="C113" s="10" t="str">
        <f>Sheet1!Q39</f>
        <v>SQRTT/UD</v>
      </c>
      <c r="D113" s="10" t="s">
        <v>214</v>
      </c>
      <c r="E113" s="10" t="s">
        <v>210</v>
      </c>
      <c r="F113" s="10" t="s">
        <v>215</v>
      </c>
      <c r="G113" s="10" t="s">
        <v>216</v>
      </c>
      <c r="H113" s="10"/>
      <c r="I113" s="11" t="b">
        <f t="shared" si="1"/>
        <v>1</v>
      </c>
    </row>
    <row r="114" spans="1:9" x14ac:dyDescent="0.25">
      <c r="A114" s="9" t="str">
        <f>Sheet1!L39</f>
        <v>14</v>
      </c>
      <c r="B114" s="10" t="str">
        <f>Sheet1!O39</f>
        <v>40A</v>
      </c>
      <c r="C114" s="10" t="str">
        <f>Sheet1!R39</f>
        <v>SQRTF/SC</v>
      </c>
      <c r="D114" s="10" t="s">
        <v>214</v>
      </c>
      <c r="E114" s="10" t="s">
        <v>210</v>
      </c>
      <c r="F114" s="10" t="s">
        <v>215</v>
      </c>
      <c r="G114" s="10" t="s">
        <v>216</v>
      </c>
      <c r="H114" s="10"/>
      <c r="I114" s="11" t="b">
        <f t="shared" si="1"/>
        <v>1</v>
      </c>
    </row>
    <row r="115" spans="1:9" x14ac:dyDescent="0.25">
      <c r="A115" s="9" t="str">
        <f>Sheet1!M39</f>
        <v>14</v>
      </c>
      <c r="B115" s="10" t="str">
        <f>Sheet1!P39</f>
        <v>42A</v>
      </c>
      <c r="C115" s="10" t="str">
        <f>Sheet1!S39</f>
        <v>SQRTG/SC</v>
      </c>
      <c r="D115" s="10" t="s">
        <v>214</v>
      </c>
      <c r="E115" s="10" t="s">
        <v>210</v>
      </c>
      <c r="F115" s="10" t="s">
        <v>215</v>
      </c>
      <c r="G115" s="10" t="s">
        <v>216</v>
      </c>
      <c r="H115" s="10"/>
      <c r="I115" s="11" t="b">
        <f t="shared" si="1"/>
        <v>1</v>
      </c>
    </row>
    <row r="116" spans="1:9" x14ac:dyDescent="0.25">
      <c r="A116" s="9" t="str">
        <f>Sheet1!K40</f>
        <v>14</v>
      </c>
      <c r="B116" s="10" t="str">
        <f>Sheet1!N40</f>
        <v>48A</v>
      </c>
      <c r="C116" s="10" t="str">
        <f>Sheet1!Q40</f>
        <v>SQRTF/S</v>
      </c>
      <c r="D116" s="10" t="s">
        <v>214</v>
      </c>
      <c r="E116" s="10" t="s">
        <v>210</v>
      </c>
      <c r="F116" s="10" t="s">
        <v>215</v>
      </c>
      <c r="G116" s="10" t="s">
        <v>216</v>
      </c>
      <c r="H116" s="10"/>
      <c r="I116" s="11" t="b">
        <f t="shared" si="1"/>
        <v>1</v>
      </c>
    </row>
    <row r="117" spans="1:9" x14ac:dyDescent="0.25">
      <c r="A117" s="9" t="str">
        <f>Sheet1!L40</f>
        <v>14</v>
      </c>
      <c r="B117" s="10" t="str">
        <f>Sheet1!O40</f>
        <v>4AA</v>
      </c>
      <c r="C117" s="10" t="str">
        <f>Sheet1!R40</f>
        <v>SQRTG/S</v>
      </c>
      <c r="D117" s="10" t="s">
        <v>214</v>
      </c>
      <c r="E117" s="10" t="s">
        <v>210</v>
      </c>
      <c r="F117" s="10" t="s">
        <v>215</v>
      </c>
      <c r="G117" s="10" t="s">
        <v>216</v>
      </c>
      <c r="H117" s="10"/>
      <c r="I117" s="11" t="b">
        <f t="shared" si="1"/>
        <v>1</v>
      </c>
    </row>
    <row r="118" spans="1:9" x14ac:dyDescent="0.25">
      <c r="A118" s="9" t="str">
        <f>Sheet1!M40</f>
        <v>14</v>
      </c>
      <c r="B118" s="10" t="str">
        <f>Sheet1!P40</f>
        <v>50A</v>
      </c>
      <c r="C118" s="10" t="str">
        <f>Sheet1!S40</f>
        <v>SQRTF/SUC</v>
      </c>
      <c r="D118" s="10" t="s">
        <v>214</v>
      </c>
      <c r="E118" s="10" t="s">
        <v>210</v>
      </c>
      <c r="F118" s="10" t="s">
        <v>215</v>
      </c>
      <c r="G118" s="10" t="s">
        <v>216</v>
      </c>
      <c r="H118" s="10"/>
      <c r="I118" s="11" t="b">
        <f t="shared" si="1"/>
        <v>1</v>
      </c>
    </row>
    <row r="119" spans="1:9" x14ac:dyDescent="0.25">
      <c r="A119" s="9" t="str">
        <f>Sheet1!K41</f>
        <v>14</v>
      </c>
      <c r="B119" s="10" t="str">
        <f>Sheet1!N41</f>
        <v>50B</v>
      </c>
      <c r="C119" s="10" t="str">
        <f>Sheet1!Q41</f>
        <v>SQRTS/SUC</v>
      </c>
      <c r="D119" s="10" t="s">
        <v>214</v>
      </c>
      <c r="E119" s="10" t="s">
        <v>210</v>
      </c>
      <c r="F119" s="10" t="s">
        <v>215</v>
      </c>
      <c r="G119" s="10" t="s">
        <v>216</v>
      </c>
      <c r="H119" s="10"/>
      <c r="I119" s="11" t="b">
        <f t="shared" si="1"/>
        <v>1</v>
      </c>
    </row>
    <row r="120" spans="1:9" x14ac:dyDescent="0.25">
      <c r="A120" s="9" t="str">
        <f>Sheet1!L41</f>
        <v>14</v>
      </c>
      <c r="B120" s="10" t="str">
        <f>Sheet1!O41</f>
        <v>52A</v>
      </c>
      <c r="C120" s="10" t="str">
        <f>Sheet1!R41</f>
        <v>SQRTG/SUC</v>
      </c>
      <c r="D120" s="10" t="s">
        <v>214</v>
      </c>
      <c r="E120" s="10" t="s">
        <v>210</v>
      </c>
      <c r="F120" s="10" t="s">
        <v>215</v>
      </c>
      <c r="G120" s="10" t="s">
        <v>216</v>
      </c>
      <c r="H120" s="10"/>
      <c r="I120" s="11" t="b">
        <f t="shared" si="1"/>
        <v>1</v>
      </c>
    </row>
    <row r="121" spans="1:9" x14ac:dyDescent="0.25">
      <c r="A121" s="9" t="str">
        <f>Sheet1!M41</f>
        <v>14</v>
      </c>
      <c r="B121" s="10" t="str">
        <f>Sheet1!P41</f>
        <v>52B</v>
      </c>
      <c r="C121" s="10" t="str">
        <f>Sheet1!S41</f>
        <v>SQRTT/SUC</v>
      </c>
      <c r="D121" s="10" t="s">
        <v>214</v>
      </c>
      <c r="E121" s="10" t="s">
        <v>210</v>
      </c>
      <c r="F121" s="10" t="s">
        <v>215</v>
      </c>
      <c r="G121" s="10" t="s">
        <v>216</v>
      </c>
      <c r="H121" s="10"/>
      <c r="I121" s="11" t="b">
        <f t="shared" si="1"/>
        <v>1</v>
      </c>
    </row>
    <row r="122" spans="1:9" x14ac:dyDescent="0.25">
      <c r="A122" s="9" t="str">
        <f>Sheet1!K42</f>
        <v>14</v>
      </c>
      <c r="B122" s="10" t="str">
        <f>Sheet1!N42</f>
        <v>54B</v>
      </c>
      <c r="C122" s="10" t="str">
        <f>Sheet1!Q42</f>
        <v>SQRTS/SUM</v>
      </c>
      <c r="D122" s="10" t="s">
        <v>214</v>
      </c>
      <c r="E122" s="10" t="s">
        <v>210</v>
      </c>
      <c r="F122" s="10" t="s">
        <v>215</v>
      </c>
      <c r="G122" s="10" t="s">
        <v>216</v>
      </c>
      <c r="H122" s="10"/>
      <c r="I122" s="11" t="b">
        <f t="shared" si="1"/>
        <v>1</v>
      </c>
    </row>
    <row r="123" spans="1:9" x14ac:dyDescent="0.25">
      <c r="A123" s="9" t="str">
        <f>Sheet1!L42</f>
        <v>14</v>
      </c>
      <c r="B123" s="10" t="str">
        <f>Sheet1!O42</f>
        <v>56B</v>
      </c>
      <c r="C123" s="10" t="str">
        <f>Sheet1!R42</f>
        <v>SQRTT/SUM</v>
      </c>
      <c r="D123" s="10" t="s">
        <v>214</v>
      </c>
      <c r="E123" s="10" t="s">
        <v>210</v>
      </c>
      <c r="F123" s="10" t="s">
        <v>215</v>
      </c>
      <c r="G123" s="10" t="s">
        <v>216</v>
      </c>
      <c r="H123" s="10"/>
      <c r="I123" s="11" t="b">
        <f t="shared" si="1"/>
        <v>1</v>
      </c>
    </row>
    <row r="124" spans="1:9" x14ac:dyDescent="0.25">
      <c r="A124" s="9" t="str">
        <f>Sheet1!M42</f>
        <v>14</v>
      </c>
      <c r="B124" s="10" t="str">
        <f>Sheet1!P42</f>
        <v>58A</v>
      </c>
      <c r="C124" s="10" t="str">
        <f>Sheet1!S42</f>
        <v>SQRTF/SU</v>
      </c>
      <c r="D124" s="10" t="s">
        <v>214</v>
      </c>
      <c r="E124" s="10" t="s">
        <v>210</v>
      </c>
      <c r="F124" s="10" t="s">
        <v>215</v>
      </c>
      <c r="G124" s="10" t="s">
        <v>216</v>
      </c>
      <c r="H124" s="10"/>
      <c r="I124" s="11" t="b">
        <f t="shared" si="1"/>
        <v>1</v>
      </c>
    </row>
    <row r="125" spans="1:9" x14ac:dyDescent="0.25">
      <c r="A125" s="9" t="str">
        <f>Sheet1!K43</f>
        <v>14</v>
      </c>
      <c r="B125" s="10" t="str">
        <f>Sheet1!N43</f>
        <v>58B</v>
      </c>
      <c r="C125" s="10" t="str">
        <f>Sheet1!Q43</f>
        <v>SQRTS/SU</v>
      </c>
      <c r="D125" s="10" t="s">
        <v>214</v>
      </c>
      <c r="E125" s="10" t="s">
        <v>210</v>
      </c>
      <c r="F125" s="10" t="s">
        <v>215</v>
      </c>
      <c r="G125" s="10" t="s">
        <v>216</v>
      </c>
      <c r="H125" s="10"/>
      <c r="I125" s="11" t="b">
        <f t="shared" si="1"/>
        <v>1</v>
      </c>
    </row>
    <row r="126" spans="1:9" x14ac:dyDescent="0.25">
      <c r="A126" s="9" t="str">
        <f>Sheet1!L43</f>
        <v>14</v>
      </c>
      <c r="B126" s="10" t="str">
        <f>Sheet1!O43</f>
        <v>5AA</v>
      </c>
      <c r="C126" s="10" t="str">
        <f>Sheet1!R43</f>
        <v>SQRTG/SU</v>
      </c>
      <c r="D126" s="10" t="s">
        <v>214</v>
      </c>
      <c r="E126" s="10" t="s">
        <v>210</v>
      </c>
      <c r="F126" s="10" t="s">
        <v>215</v>
      </c>
      <c r="G126" s="10" t="s">
        <v>216</v>
      </c>
      <c r="H126" s="10"/>
      <c r="I126" s="11" t="b">
        <f t="shared" si="1"/>
        <v>1</v>
      </c>
    </row>
    <row r="127" spans="1:9" x14ac:dyDescent="0.25">
      <c r="A127" s="9" t="str">
        <f>Sheet1!M43</f>
        <v>14</v>
      </c>
      <c r="B127" s="10" t="str">
        <f>Sheet1!P43</f>
        <v>5AB</v>
      </c>
      <c r="C127" s="10" t="str">
        <f>Sheet1!S43</f>
        <v>SQRTT/SU</v>
      </c>
      <c r="D127" s="10" t="s">
        <v>214</v>
      </c>
      <c r="E127" s="10" t="s">
        <v>210</v>
      </c>
      <c r="F127" s="10" t="s">
        <v>215</v>
      </c>
      <c r="G127" s="10" t="s">
        <v>216</v>
      </c>
      <c r="H127" s="10"/>
      <c r="I127" s="11" t="b">
        <f t="shared" si="1"/>
        <v>1</v>
      </c>
    </row>
    <row r="128" spans="1:9" x14ac:dyDescent="0.25">
      <c r="A128" s="9" t="str">
        <f>Sheet1!K44</f>
        <v>14</v>
      </c>
      <c r="B128" s="10" t="str">
        <f>Sheet1!N44</f>
        <v>5CB</v>
      </c>
      <c r="C128" s="10" t="str">
        <f>Sheet1!Q44</f>
        <v>SQRTS/SUD</v>
      </c>
      <c r="D128" s="10" t="s">
        <v>214</v>
      </c>
      <c r="E128" s="10" t="s">
        <v>210</v>
      </c>
      <c r="F128" s="10" t="s">
        <v>215</v>
      </c>
      <c r="G128" s="10" t="s">
        <v>216</v>
      </c>
      <c r="H128" s="10"/>
      <c r="I128" s="11" t="b">
        <f t="shared" si="1"/>
        <v>1</v>
      </c>
    </row>
    <row r="129" spans="1:16" x14ac:dyDescent="0.25">
      <c r="A129" s="9" t="str">
        <f>Sheet1!L44</f>
        <v>14</v>
      </c>
      <c r="B129" s="10" t="str">
        <f>Sheet1!O44</f>
        <v>5EB</v>
      </c>
      <c r="C129" s="10" t="str">
        <f>Sheet1!R44</f>
        <v>SQRTT/SUD</v>
      </c>
      <c r="D129" s="10" t="s">
        <v>214</v>
      </c>
      <c r="E129" s="10" t="s">
        <v>210</v>
      </c>
      <c r="F129" s="10" t="s">
        <v>215</v>
      </c>
      <c r="G129" s="10" t="s">
        <v>216</v>
      </c>
      <c r="H129" s="10"/>
      <c r="I129" s="11" t="b">
        <f t="shared" si="1"/>
        <v>1</v>
      </c>
    </row>
    <row r="130" spans="1:16" x14ac:dyDescent="0.25">
      <c r="A130" s="9" t="str">
        <f>Sheet1!M44</f>
        <v>14</v>
      </c>
      <c r="B130" s="10" t="str">
        <f>Sheet1!P44</f>
        <v>70B</v>
      </c>
      <c r="C130" s="10" t="str">
        <f>Sheet1!S44</f>
        <v>SQRTS/SUIC</v>
      </c>
      <c r="D130" s="10" t="s">
        <v>214</v>
      </c>
      <c r="E130" s="10" t="s">
        <v>210</v>
      </c>
      <c r="F130" s="10" t="s">
        <v>215</v>
      </c>
      <c r="G130" s="10" t="s">
        <v>216</v>
      </c>
      <c r="H130" s="10"/>
      <c r="I130" s="11" t="b">
        <f t="shared" si="1"/>
        <v>1</v>
      </c>
    </row>
    <row r="131" spans="1:16" x14ac:dyDescent="0.25">
      <c r="A131" s="9" t="str">
        <f>Sheet1!K45</f>
        <v>14</v>
      </c>
      <c r="B131" s="10" t="str">
        <f>Sheet1!N45</f>
        <v>72B</v>
      </c>
      <c r="C131" s="10" t="str">
        <f>Sheet1!Q45</f>
        <v>SQRTT/SUIC</v>
      </c>
      <c r="D131" s="10" t="s">
        <v>214</v>
      </c>
      <c r="E131" s="10" t="s">
        <v>210</v>
      </c>
      <c r="F131" s="10" t="s">
        <v>215</v>
      </c>
      <c r="G131" s="10" t="s">
        <v>216</v>
      </c>
      <c r="H131" s="10"/>
      <c r="I131" s="11" t="b">
        <f t="shared" si="1"/>
        <v>1</v>
      </c>
    </row>
    <row r="132" spans="1:16" x14ac:dyDescent="0.25">
      <c r="A132" s="9" t="str">
        <f>Sheet1!L45</f>
        <v>14</v>
      </c>
      <c r="B132" s="10" t="str">
        <f>Sheet1!O45</f>
        <v>74B</v>
      </c>
      <c r="C132" s="10" t="str">
        <f>Sheet1!R45</f>
        <v>SQRTS/SUIM</v>
      </c>
      <c r="D132" s="10" t="s">
        <v>214</v>
      </c>
      <c r="E132" s="10" t="s">
        <v>210</v>
      </c>
      <c r="F132" s="10" t="s">
        <v>215</v>
      </c>
      <c r="G132" s="10" t="s">
        <v>216</v>
      </c>
      <c r="H132" s="10"/>
      <c r="I132" s="11" t="b">
        <f t="shared" ref="I132:I195" si="2">OR((A132=A133),(A132=A131))</f>
        <v>1</v>
      </c>
    </row>
    <row r="133" spans="1:16" x14ac:dyDescent="0.25">
      <c r="A133" s="9" t="str">
        <f>Sheet1!M45</f>
        <v>14</v>
      </c>
      <c r="B133" s="10" t="str">
        <f>Sheet1!P45</f>
        <v>76B</v>
      </c>
      <c r="C133" s="10" t="str">
        <f>Sheet1!S45</f>
        <v>SQRTT/SUIM</v>
      </c>
      <c r="D133" s="10" t="s">
        <v>214</v>
      </c>
      <c r="E133" s="10" t="s">
        <v>210</v>
      </c>
      <c r="F133" s="10" t="s">
        <v>215</v>
      </c>
      <c r="G133" s="10" t="s">
        <v>216</v>
      </c>
      <c r="H133" s="10"/>
      <c r="I133" s="11" t="b">
        <f t="shared" si="2"/>
        <v>1</v>
      </c>
    </row>
    <row r="134" spans="1:16" x14ac:dyDescent="0.25">
      <c r="A134" s="9" t="str">
        <f>Sheet1!K46</f>
        <v>14</v>
      </c>
      <c r="B134" s="10" t="str">
        <f>Sheet1!N46</f>
        <v>78B</v>
      </c>
      <c r="C134" s="10" t="str">
        <f>Sheet1!Q46</f>
        <v>SQRTS/SUI</v>
      </c>
      <c r="D134" s="10" t="s">
        <v>214</v>
      </c>
      <c r="E134" s="10" t="s">
        <v>210</v>
      </c>
      <c r="F134" s="10" t="s">
        <v>215</v>
      </c>
      <c r="G134" s="10" t="s">
        <v>216</v>
      </c>
      <c r="H134" s="10"/>
      <c r="I134" s="11" t="b">
        <f t="shared" si="2"/>
        <v>1</v>
      </c>
    </row>
    <row r="135" spans="1:16" x14ac:dyDescent="0.25">
      <c r="A135" s="9" t="str">
        <f>Sheet1!L46</f>
        <v>14</v>
      </c>
      <c r="B135" s="10" t="str">
        <f>Sheet1!O46</f>
        <v>7AB</v>
      </c>
      <c r="C135" s="10" t="str">
        <f>Sheet1!R46</f>
        <v>SQRTT/SUI</v>
      </c>
      <c r="D135" s="10" t="s">
        <v>214</v>
      </c>
      <c r="E135" s="10" t="s">
        <v>210</v>
      </c>
      <c r="F135" s="10" t="s">
        <v>215</v>
      </c>
      <c r="G135" s="10" t="s">
        <v>216</v>
      </c>
      <c r="H135" s="10"/>
      <c r="I135" s="11" t="b">
        <f t="shared" si="2"/>
        <v>1</v>
      </c>
    </row>
    <row r="136" spans="1:16" x14ac:dyDescent="0.25">
      <c r="A136" s="9" t="str">
        <f>Sheet1!M46</f>
        <v>14</v>
      </c>
      <c r="B136" s="10" t="str">
        <f>Sheet1!P46</f>
        <v>7CB</v>
      </c>
      <c r="C136" s="10" t="str">
        <f>Sheet1!S46</f>
        <v>SQRTS/SUID</v>
      </c>
      <c r="D136" s="10" t="s">
        <v>214</v>
      </c>
      <c r="E136" s="10" t="s">
        <v>210</v>
      </c>
      <c r="F136" s="10" t="s">
        <v>215</v>
      </c>
      <c r="G136" s="10" t="s">
        <v>216</v>
      </c>
      <c r="H136" s="10"/>
      <c r="I136" s="11" t="b">
        <f t="shared" si="2"/>
        <v>1</v>
      </c>
    </row>
    <row r="137" spans="1:16" x14ac:dyDescent="0.25">
      <c r="A137" s="12" t="str">
        <f>Sheet1!K47</f>
        <v>14</v>
      </c>
      <c r="B137" s="13" t="str">
        <f>Sheet1!N47</f>
        <v>7EB</v>
      </c>
      <c r="C137" s="13" t="str">
        <f>Sheet1!Q47</f>
        <v>SQRTT/SUID</v>
      </c>
      <c r="D137" s="13" t="s">
        <v>214</v>
      </c>
      <c r="E137" s="13" t="s">
        <v>210</v>
      </c>
      <c r="F137" s="13" t="s">
        <v>215</v>
      </c>
      <c r="G137" s="13" t="s">
        <v>216</v>
      </c>
      <c r="H137" s="13"/>
      <c r="I137" s="14" t="b">
        <f t="shared" si="2"/>
        <v>1</v>
      </c>
      <c r="J137" s="32" t="s">
        <v>286</v>
      </c>
      <c r="K137" s="32" t="s">
        <v>287</v>
      </c>
      <c r="L137" s="32" t="s">
        <v>288</v>
      </c>
    </row>
    <row r="138" spans="1:16" x14ac:dyDescent="0.25">
      <c r="A138" s="6" t="str">
        <f>Sheet1!L47</f>
        <v>15</v>
      </c>
      <c r="B138" s="7" t="str">
        <f>Sheet1!O47</f>
        <v>000</v>
      </c>
      <c r="C138" s="7" t="str">
        <f>Sheet1!R47</f>
        <v>ADDF/C</v>
      </c>
      <c r="D138" s="7" t="s">
        <v>214</v>
      </c>
      <c r="E138" s="7" t="s">
        <v>210</v>
      </c>
      <c r="F138" s="7" t="s">
        <v>215</v>
      </c>
      <c r="G138" s="7" t="s">
        <v>213</v>
      </c>
      <c r="H138" s="7" t="s">
        <v>216</v>
      </c>
      <c r="I138" s="8" t="b">
        <f t="shared" si="2"/>
        <v>1</v>
      </c>
      <c r="J138">
        <v>106</v>
      </c>
      <c r="K138">
        <f>COUNTA(A142,A147:A151,A156,A164:A168,A173,A178:A180,A185,A190:A192,A197,A202:A204,A209,A217:A219,A224,A229:A231,A236,A241:A243)</f>
        <v>36</v>
      </c>
      <c r="L138">
        <f>J138-K138</f>
        <v>70</v>
      </c>
      <c r="N138" t="str">
        <f>MID(B138,3,1)</f>
        <v>0</v>
      </c>
      <c r="O138">
        <f t="shared" ref="O138:O201" si="3">HEX2DEC(N138)</f>
        <v>0</v>
      </c>
      <c r="P138" t="b">
        <f>(O138&gt;8)</f>
        <v>0</v>
      </c>
    </row>
    <row r="139" spans="1:16" x14ac:dyDescent="0.25">
      <c r="A139" s="9" t="str">
        <f>Sheet1!M47</f>
        <v>15</v>
      </c>
      <c r="B139" s="10" t="str">
        <f>Sheet1!P47</f>
        <v>001</v>
      </c>
      <c r="C139" s="10" t="str">
        <f>Sheet1!S47</f>
        <v>SUBF/C</v>
      </c>
      <c r="D139" s="10" t="s">
        <v>214</v>
      </c>
      <c r="E139" s="10" t="s">
        <v>210</v>
      </c>
      <c r="F139" s="10" t="s">
        <v>215</v>
      </c>
      <c r="G139" s="10" t="s">
        <v>213</v>
      </c>
      <c r="H139" s="10" t="s">
        <v>216</v>
      </c>
      <c r="I139" s="11" t="b">
        <f t="shared" si="2"/>
        <v>1</v>
      </c>
      <c r="N139" t="str">
        <f t="shared" ref="N139:N202" si="4">MID(B139,3,1)</f>
        <v>1</v>
      </c>
      <c r="O139">
        <f t="shared" si="3"/>
        <v>1</v>
      </c>
      <c r="P139" t="b">
        <f t="shared" ref="P139:P202" si="5">(O139&gt;8)</f>
        <v>0</v>
      </c>
    </row>
    <row r="140" spans="1:16" x14ac:dyDescent="0.25">
      <c r="A140" s="9" t="str">
        <f>Sheet1!K48</f>
        <v>15</v>
      </c>
      <c r="B140" s="10" t="str">
        <f>Sheet1!N48</f>
        <v>002</v>
      </c>
      <c r="C140" s="10" t="str">
        <f>Sheet1!Q48</f>
        <v>MULF/C</v>
      </c>
      <c r="D140" s="10" t="s">
        <v>214</v>
      </c>
      <c r="E140" s="10" t="s">
        <v>210</v>
      </c>
      <c r="F140" s="10" t="s">
        <v>215</v>
      </c>
      <c r="G140" s="10" t="s">
        <v>213</v>
      </c>
      <c r="H140" s="10" t="s">
        <v>216</v>
      </c>
      <c r="I140" s="11" t="b">
        <f t="shared" si="2"/>
        <v>1</v>
      </c>
      <c r="N140" t="str">
        <f t="shared" si="4"/>
        <v>2</v>
      </c>
      <c r="O140">
        <f t="shared" si="3"/>
        <v>2</v>
      </c>
      <c r="P140" t="b">
        <f t="shared" si="5"/>
        <v>0</v>
      </c>
    </row>
    <row r="141" spans="1:16" x14ac:dyDescent="0.25">
      <c r="A141" s="9" t="str">
        <f>Sheet1!L48</f>
        <v>15</v>
      </c>
      <c r="B141" s="10" t="str">
        <f>Sheet1!O48</f>
        <v>003</v>
      </c>
      <c r="C141" s="10" t="str">
        <f>Sheet1!R48</f>
        <v>DIVF/C</v>
      </c>
      <c r="D141" s="10" t="s">
        <v>214</v>
      </c>
      <c r="E141" s="10" t="s">
        <v>210</v>
      </c>
      <c r="F141" s="10" t="s">
        <v>215</v>
      </c>
      <c r="G141" s="10" t="s">
        <v>213</v>
      </c>
      <c r="H141" s="10" t="s">
        <v>216</v>
      </c>
      <c r="I141" s="11" t="b">
        <f t="shared" si="2"/>
        <v>1</v>
      </c>
      <c r="N141" t="str">
        <f t="shared" si="4"/>
        <v>3</v>
      </c>
      <c r="O141">
        <f t="shared" si="3"/>
        <v>3</v>
      </c>
      <c r="P141" t="b">
        <f t="shared" si="5"/>
        <v>0</v>
      </c>
    </row>
    <row r="142" spans="1:16" x14ac:dyDescent="0.25">
      <c r="A142" s="17" t="str">
        <f>Sheet1!M48</f>
        <v>15</v>
      </c>
      <c r="B142" s="18" t="str">
        <f>Sheet1!P48</f>
        <v>01E</v>
      </c>
      <c r="C142" s="18" t="str">
        <f>Sheet1!S48</f>
        <v>CVTDG/C</v>
      </c>
      <c r="D142" s="18" t="s">
        <v>214</v>
      </c>
      <c r="E142" s="18" t="s">
        <v>210</v>
      </c>
      <c r="F142" s="18" t="s">
        <v>215</v>
      </c>
      <c r="G142" s="18" t="s">
        <v>216</v>
      </c>
      <c r="H142" s="18"/>
      <c r="I142" s="11" t="b">
        <f t="shared" si="2"/>
        <v>1</v>
      </c>
      <c r="N142" s="33" t="str">
        <f t="shared" si="4"/>
        <v>E</v>
      </c>
      <c r="O142">
        <f t="shared" si="3"/>
        <v>14</v>
      </c>
      <c r="P142" t="b">
        <f t="shared" si="5"/>
        <v>1</v>
      </c>
    </row>
    <row r="143" spans="1:16" x14ac:dyDescent="0.25">
      <c r="A143" s="9" t="str">
        <f>Sheet1!K49</f>
        <v>15</v>
      </c>
      <c r="B143" s="10" t="str">
        <f>Sheet1!N49</f>
        <v>020</v>
      </c>
      <c r="C143" s="10" t="str">
        <f>Sheet1!Q49</f>
        <v>ADDG/C</v>
      </c>
      <c r="D143" s="10" t="s">
        <v>214</v>
      </c>
      <c r="E143" s="10" t="s">
        <v>210</v>
      </c>
      <c r="F143" s="10" t="s">
        <v>215</v>
      </c>
      <c r="G143" s="10" t="s">
        <v>213</v>
      </c>
      <c r="H143" s="10" t="s">
        <v>216</v>
      </c>
      <c r="I143" s="11" t="b">
        <f t="shared" si="2"/>
        <v>1</v>
      </c>
      <c r="N143" t="str">
        <f t="shared" si="4"/>
        <v>0</v>
      </c>
      <c r="O143">
        <f t="shared" si="3"/>
        <v>0</v>
      </c>
      <c r="P143" t="b">
        <f t="shared" si="5"/>
        <v>0</v>
      </c>
    </row>
    <row r="144" spans="1:16" x14ac:dyDescent="0.25">
      <c r="A144" s="9" t="str">
        <f>Sheet1!L49</f>
        <v>15</v>
      </c>
      <c r="B144" s="10" t="str">
        <f>Sheet1!O49</f>
        <v>021</v>
      </c>
      <c r="C144" s="10" t="str">
        <f>Sheet1!R49</f>
        <v>SUBG/C</v>
      </c>
      <c r="D144" s="10" t="s">
        <v>214</v>
      </c>
      <c r="E144" s="10" t="s">
        <v>210</v>
      </c>
      <c r="F144" s="10" t="s">
        <v>215</v>
      </c>
      <c r="G144" s="10" t="s">
        <v>213</v>
      </c>
      <c r="H144" s="10" t="s">
        <v>216</v>
      </c>
      <c r="I144" s="11" t="b">
        <f t="shared" si="2"/>
        <v>1</v>
      </c>
      <c r="N144" t="str">
        <f t="shared" si="4"/>
        <v>1</v>
      </c>
      <c r="O144">
        <f t="shared" si="3"/>
        <v>1</v>
      </c>
      <c r="P144" t="b">
        <f t="shared" si="5"/>
        <v>0</v>
      </c>
    </row>
    <row r="145" spans="1:16" x14ac:dyDescent="0.25">
      <c r="A145" s="9" t="str">
        <f>Sheet1!M49</f>
        <v>15</v>
      </c>
      <c r="B145" s="10" t="str">
        <f>Sheet1!P49</f>
        <v>022</v>
      </c>
      <c r="C145" s="10" t="str">
        <f>Sheet1!S49</f>
        <v>MULG/C</v>
      </c>
      <c r="D145" s="10" t="s">
        <v>214</v>
      </c>
      <c r="E145" s="10" t="s">
        <v>210</v>
      </c>
      <c r="F145" s="10" t="s">
        <v>215</v>
      </c>
      <c r="G145" s="10" t="s">
        <v>213</v>
      </c>
      <c r="H145" s="10" t="s">
        <v>216</v>
      </c>
      <c r="I145" s="11" t="b">
        <f t="shared" si="2"/>
        <v>1</v>
      </c>
      <c r="N145" t="str">
        <f t="shared" si="4"/>
        <v>2</v>
      </c>
      <c r="O145">
        <f t="shared" si="3"/>
        <v>2</v>
      </c>
      <c r="P145" t="b">
        <f t="shared" si="5"/>
        <v>0</v>
      </c>
    </row>
    <row r="146" spans="1:16" x14ac:dyDescent="0.25">
      <c r="A146" s="9" t="str">
        <f>Sheet1!K50</f>
        <v>15</v>
      </c>
      <c r="B146" s="10" t="str">
        <f>Sheet1!N50</f>
        <v>023</v>
      </c>
      <c r="C146" s="10" t="str">
        <f>Sheet1!Q50</f>
        <v>DIVG/C</v>
      </c>
      <c r="D146" s="10" t="s">
        <v>214</v>
      </c>
      <c r="E146" s="10" t="s">
        <v>210</v>
      </c>
      <c r="F146" s="10" t="s">
        <v>215</v>
      </c>
      <c r="G146" s="10" t="s">
        <v>213</v>
      </c>
      <c r="H146" s="10" t="s">
        <v>216</v>
      </c>
      <c r="I146" s="11" t="b">
        <f t="shared" si="2"/>
        <v>1</v>
      </c>
      <c r="N146" t="str">
        <f t="shared" si="4"/>
        <v>3</v>
      </c>
      <c r="O146">
        <f t="shared" si="3"/>
        <v>3</v>
      </c>
      <c r="P146" t="b">
        <f t="shared" si="5"/>
        <v>0</v>
      </c>
    </row>
    <row r="147" spans="1:16" x14ac:dyDescent="0.25">
      <c r="A147" s="17" t="str">
        <f>Sheet1!L50</f>
        <v>15</v>
      </c>
      <c r="B147" s="18" t="str">
        <f>Sheet1!O50</f>
        <v>02C</v>
      </c>
      <c r="C147" s="18" t="str">
        <f>Sheet1!R50</f>
        <v>CVTGF/C</v>
      </c>
      <c r="D147" s="18" t="s">
        <v>214</v>
      </c>
      <c r="E147" s="18" t="s">
        <v>210</v>
      </c>
      <c r="F147" s="18" t="s">
        <v>215</v>
      </c>
      <c r="G147" s="18" t="s">
        <v>216</v>
      </c>
      <c r="H147" s="18"/>
      <c r="I147" s="11" t="b">
        <f t="shared" si="2"/>
        <v>1</v>
      </c>
      <c r="N147" s="33" t="str">
        <f t="shared" si="4"/>
        <v>C</v>
      </c>
      <c r="O147">
        <f t="shared" si="3"/>
        <v>12</v>
      </c>
      <c r="P147" t="b">
        <f t="shared" si="5"/>
        <v>1</v>
      </c>
    </row>
    <row r="148" spans="1:16" x14ac:dyDescent="0.25">
      <c r="A148" s="17" t="str">
        <f>Sheet1!M50</f>
        <v>15</v>
      </c>
      <c r="B148" s="18" t="str">
        <f>Sheet1!P50</f>
        <v>02D</v>
      </c>
      <c r="C148" s="18" t="str">
        <f>Sheet1!S50</f>
        <v>CVTGD/C</v>
      </c>
      <c r="D148" s="18" t="s">
        <v>214</v>
      </c>
      <c r="E148" s="18" t="s">
        <v>210</v>
      </c>
      <c r="F148" s="18" t="s">
        <v>215</v>
      </c>
      <c r="G148" s="18" t="s">
        <v>216</v>
      </c>
      <c r="H148" s="18"/>
      <c r="I148" s="11" t="b">
        <f t="shared" si="2"/>
        <v>1</v>
      </c>
      <c r="N148" s="33" t="str">
        <f t="shared" si="4"/>
        <v>D</v>
      </c>
      <c r="O148">
        <f t="shared" si="3"/>
        <v>13</v>
      </c>
      <c r="P148" t="b">
        <f t="shared" si="5"/>
        <v>1</v>
      </c>
    </row>
    <row r="149" spans="1:16" x14ac:dyDescent="0.25">
      <c r="A149" s="17" t="str">
        <f>Sheet1!K51</f>
        <v>15</v>
      </c>
      <c r="B149" s="18" t="str">
        <f>Sheet1!N51</f>
        <v>02F</v>
      </c>
      <c r="C149" s="18" t="str">
        <f>Sheet1!Q51</f>
        <v>CVTGQ/C</v>
      </c>
      <c r="D149" s="18" t="s">
        <v>214</v>
      </c>
      <c r="E149" s="18" t="s">
        <v>210</v>
      </c>
      <c r="F149" s="18" t="s">
        <v>215</v>
      </c>
      <c r="G149" s="18" t="s">
        <v>216</v>
      </c>
      <c r="H149" s="18"/>
      <c r="I149" s="11" t="b">
        <f t="shared" si="2"/>
        <v>1</v>
      </c>
      <c r="N149" s="33" t="str">
        <f t="shared" si="4"/>
        <v>F</v>
      </c>
      <c r="O149">
        <f t="shared" si="3"/>
        <v>15</v>
      </c>
      <c r="P149" t="b">
        <f t="shared" si="5"/>
        <v>1</v>
      </c>
    </row>
    <row r="150" spans="1:16" x14ac:dyDescent="0.25">
      <c r="A150" s="17" t="str">
        <f>Sheet1!L51</f>
        <v>15</v>
      </c>
      <c r="B150" s="18" t="str">
        <f>Sheet1!O51</f>
        <v>03C</v>
      </c>
      <c r="C150" s="18" t="str">
        <f>Sheet1!R51</f>
        <v>CVTQF/C</v>
      </c>
      <c r="D150" s="18" t="s">
        <v>214</v>
      </c>
      <c r="E150" s="18" t="s">
        <v>210</v>
      </c>
      <c r="F150" s="18" t="s">
        <v>215</v>
      </c>
      <c r="G150" s="18" t="s">
        <v>216</v>
      </c>
      <c r="H150" s="18"/>
      <c r="I150" s="11" t="b">
        <f t="shared" si="2"/>
        <v>1</v>
      </c>
      <c r="N150" s="33" t="str">
        <f t="shared" si="4"/>
        <v>C</v>
      </c>
      <c r="O150">
        <f t="shared" si="3"/>
        <v>12</v>
      </c>
      <c r="P150" t="b">
        <f t="shared" si="5"/>
        <v>1</v>
      </c>
    </row>
    <row r="151" spans="1:16" x14ac:dyDescent="0.25">
      <c r="A151" s="17" t="str">
        <f>Sheet1!M51</f>
        <v>15</v>
      </c>
      <c r="B151" s="18" t="str">
        <f>Sheet1!P51</f>
        <v>03E</v>
      </c>
      <c r="C151" s="18" t="str">
        <f>Sheet1!S51</f>
        <v>CVTQG/C</v>
      </c>
      <c r="D151" s="18" t="s">
        <v>214</v>
      </c>
      <c r="E151" s="18" t="s">
        <v>210</v>
      </c>
      <c r="F151" s="18" t="s">
        <v>215</v>
      </c>
      <c r="G151" s="18" t="s">
        <v>216</v>
      </c>
      <c r="H151" s="18"/>
      <c r="I151" s="11" t="b">
        <f t="shared" si="2"/>
        <v>1</v>
      </c>
      <c r="N151" s="33" t="str">
        <f t="shared" si="4"/>
        <v>E</v>
      </c>
      <c r="O151">
        <f t="shared" si="3"/>
        <v>14</v>
      </c>
      <c r="P151" t="b">
        <f t="shared" si="5"/>
        <v>1</v>
      </c>
    </row>
    <row r="152" spans="1:16" x14ac:dyDescent="0.25">
      <c r="A152" s="9" t="str">
        <f>Sheet1!K52</f>
        <v>15</v>
      </c>
      <c r="B152" s="10" t="str">
        <f>Sheet1!N52</f>
        <v>080</v>
      </c>
      <c r="C152" s="10" t="str">
        <f>Sheet1!Q52</f>
        <v>ADDF</v>
      </c>
      <c r="D152" s="10" t="s">
        <v>214</v>
      </c>
      <c r="E152" s="10" t="s">
        <v>210</v>
      </c>
      <c r="F152" s="10" t="s">
        <v>215</v>
      </c>
      <c r="G152" s="10" t="s">
        <v>213</v>
      </c>
      <c r="H152" s="10" t="s">
        <v>216</v>
      </c>
      <c r="I152" s="11" t="b">
        <f t="shared" si="2"/>
        <v>1</v>
      </c>
      <c r="N152" t="str">
        <f t="shared" si="4"/>
        <v>0</v>
      </c>
      <c r="O152">
        <f t="shared" si="3"/>
        <v>0</v>
      </c>
      <c r="P152" t="b">
        <f t="shared" si="5"/>
        <v>0</v>
      </c>
    </row>
    <row r="153" spans="1:16" x14ac:dyDescent="0.25">
      <c r="A153" s="9" t="str">
        <f>Sheet1!L52</f>
        <v>15</v>
      </c>
      <c r="B153" s="10" t="str">
        <f>Sheet1!O52</f>
        <v>081</v>
      </c>
      <c r="C153" s="10" t="str">
        <f>Sheet1!R52</f>
        <v>SUBF</v>
      </c>
      <c r="D153" s="10" t="s">
        <v>214</v>
      </c>
      <c r="E153" s="10" t="s">
        <v>210</v>
      </c>
      <c r="F153" s="10" t="s">
        <v>215</v>
      </c>
      <c r="G153" s="10" t="s">
        <v>213</v>
      </c>
      <c r="H153" s="10" t="s">
        <v>216</v>
      </c>
      <c r="I153" s="11" t="b">
        <f t="shared" si="2"/>
        <v>1</v>
      </c>
      <c r="N153" t="str">
        <f t="shared" si="4"/>
        <v>1</v>
      </c>
      <c r="O153">
        <f t="shared" si="3"/>
        <v>1</v>
      </c>
      <c r="P153" t="b">
        <f t="shared" si="5"/>
        <v>0</v>
      </c>
    </row>
    <row r="154" spans="1:16" x14ac:dyDescent="0.25">
      <c r="A154" s="9" t="str">
        <f>Sheet1!M52</f>
        <v>15</v>
      </c>
      <c r="B154" s="10" t="str">
        <f>Sheet1!P52</f>
        <v>082</v>
      </c>
      <c r="C154" s="10" t="str">
        <f>Sheet1!S52</f>
        <v>MULF</v>
      </c>
      <c r="D154" s="10" t="s">
        <v>214</v>
      </c>
      <c r="E154" s="10" t="s">
        <v>210</v>
      </c>
      <c r="F154" s="10" t="s">
        <v>215</v>
      </c>
      <c r="G154" s="10" t="s">
        <v>213</v>
      </c>
      <c r="H154" s="10" t="s">
        <v>216</v>
      </c>
      <c r="I154" s="11" t="b">
        <f t="shared" si="2"/>
        <v>1</v>
      </c>
      <c r="N154" t="str">
        <f t="shared" si="4"/>
        <v>2</v>
      </c>
      <c r="O154">
        <f t="shared" si="3"/>
        <v>2</v>
      </c>
      <c r="P154" t="b">
        <f t="shared" si="5"/>
        <v>0</v>
      </c>
    </row>
    <row r="155" spans="1:16" x14ac:dyDescent="0.25">
      <c r="A155" s="9" t="str">
        <f>Sheet1!K53</f>
        <v>15</v>
      </c>
      <c r="B155" s="10" t="str">
        <f>Sheet1!N53</f>
        <v>083</v>
      </c>
      <c r="C155" s="10" t="str">
        <f>Sheet1!Q53</f>
        <v>DIVF</v>
      </c>
      <c r="D155" s="10" t="s">
        <v>214</v>
      </c>
      <c r="E155" s="10" t="s">
        <v>210</v>
      </c>
      <c r="F155" s="10" t="s">
        <v>215</v>
      </c>
      <c r="G155" s="10" t="s">
        <v>213</v>
      </c>
      <c r="H155" s="10" t="s">
        <v>216</v>
      </c>
      <c r="I155" s="11" t="b">
        <f t="shared" si="2"/>
        <v>1</v>
      </c>
      <c r="N155" t="str">
        <f t="shared" si="4"/>
        <v>3</v>
      </c>
      <c r="O155">
        <f t="shared" si="3"/>
        <v>3</v>
      </c>
      <c r="P155" t="b">
        <f t="shared" si="5"/>
        <v>0</v>
      </c>
    </row>
    <row r="156" spans="1:16" x14ac:dyDescent="0.25">
      <c r="A156" s="17" t="str">
        <f>Sheet1!L53</f>
        <v>15</v>
      </c>
      <c r="B156" s="18" t="str">
        <f>Sheet1!O53</f>
        <v>09E</v>
      </c>
      <c r="C156" s="18" t="str">
        <f>Sheet1!R53</f>
        <v>CVTDG</v>
      </c>
      <c r="D156" s="18" t="s">
        <v>214</v>
      </c>
      <c r="E156" s="18" t="s">
        <v>210</v>
      </c>
      <c r="F156" s="18" t="s">
        <v>215</v>
      </c>
      <c r="G156" s="18" t="s">
        <v>216</v>
      </c>
      <c r="H156" s="18"/>
      <c r="I156" s="11" t="b">
        <f t="shared" si="2"/>
        <v>1</v>
      </c>
      <c r="N156" s="33" t="str">
        <f t="shared" si="4"/>
        <v>E</v>
      </c>
      <c r="O156">
        <f t="shared" si="3"/>
        <v>14</v>
      </c>
      <c r="P156" t="b">
        <f t="shared" si="5"/>
        <v>1</v>
      </c>
    </row>
    <row r="157" spans="1:16" x14ac:dyDescent="0.25">
      <c r="A157" s="9" t="str">
        <f>Sheet1!M53</f>
        <v>15</v>
      </c>
      <c r="B157" s="10" t="str">
        <f>Sheet1!P53</f>
        <v>0A0</v>
      </c>
      <c r="C157" s="10" t="str">
        <f>Sheet1!S53</f>
        <v>ADDG</v>
      </c>
      <c r="D157" s="10" t="s">
        <v>214</v>
      </c>
      <c r="E157" s="10" t="s">
        <v>210</v>
      </c>
      <c r="F157" s="10" t="s">
        <v>215</v>
      </c>
      <c r="G157" s="10" t="s">
        <v>213</v>
      </c>
      <c r="H157" s="10" t="s">
        <v>216</v>
      </c>
      <c r="I157" s="11" t="b">
        <f t="shared" si="2"/>
        <v>1</v>
      </c>
      <c r="N157" t="str">
        <f t="shared" si="4"/>
        <v>0</v>
      </c>
      <c r="O157">
        <f t="shared" si="3"/>
        <v>0</v>
      </c>
      <c r="P157" t="b">
        <f t="shared" si="5"/>
        <v>0</v>
      </c>
    </row>
    <row r="158" spans="1:16" x14ac:dyDescent="0.25">
      <c r="A158" s="9" t="str">
        <f>Sheet1!K54</f>
        <v>15</v>
      </c>
      <c r="B158" s="10" t="str">
        <f>Sheet1!N54</f>
        <v>0A1</v>
      </c>
      <c r="C158" s="10" t="str">
        <f>Sheet1!Q54</f>
        <v>SUBG</v>
      </c>
      <c r="D158" s="10" t="s">
        <v>214</v>
      </c>
      <c r="E158" s="10" t="s">
        <v>210</v>
      </c>
      <c r="F158" s="10" t="s">
        <v>215</v>
      </c>
      <c r="G158" s="10" t="s">
        <v>213</v>
      </c>
      <c r="H158" s="10" t="s">
        <v>216</v>
      </c>
      <c r="I158" s="11" t="b">
        <f t="shared" si="2"/>
        <v>1</v>
      </c>
      <c r="N158" t="str">
        <f t="shared" si="4"/>
        <v>1</v>
      </c>
      <c r="O158">
        <f t="shared" si="3"/>
        <v>1</v>
      </c>
      <c r="P158" t="b">
        <f t="shared" si="5"/>
        <v>0</v>
      </c>
    </row>
    <row r="159" spans="1:16" x14ac:dyDescent="0.25">
      <c r="A159" s="9" t="str">
        <f>Sheet1!L54</f>
        <v>15</v>
      </c>
      <c r="B159" s="10" t="str">
        <f>Sheet1!O54</f>
        <v>0A2</v>
      </c>
      <c r="C159" s="10" t="str">
        <f>Sheet1!R54</f>
        <v>MULG</v>
      </c>
      <c r="D159" s="10" t="s">
        <v>214</v>
      </c>
      <c r="E159" s="10" t="s">
        <v>210</v>
      </c>
      <c r="F159" s="10" t="s">
        <v>215</v>
      </c>
      <c r="G159" s="10" t="s">
        <v>213</v>
      </c>
      <c r="H159" s="10" t="s">
        <v>216</v>
      </c>
      <c r="I159" s="11" t="b">
        <f t="shared" si="2"/>
        <v>1</v>
      </c>
      <c r="N159" t="str">
        <f t="shared" si="4"/>
        <v>2</v>
      </c>
      <c r="O159">
        <f t="shared" si="3"/>
        <v>2</v>
      </c>
      <c r="P159" t="b">
        <f t="shared" si="5"/>
        <v>0</v>
      </c>
    </row>
    <row r="160" spans="1:16" x14ac:dyDescent="0.25">
      <c r="A160" s="9" t="str">
        <f>Sheet1!M54</f>
        <v>15</v>
      </c>
      <c r="B160" s="10" t="str">
        <f>Sheet1!P54</f>
        <v>0A3</v>
      </c>
      <c r="C160" s="10" t="str">
        <f>Sheet1!S54</f>
        <v>DIVG</v>
      </c>
      <c r="D160" s="10" t="s">
        <v>214</v>
      </c>
      <c r="E160" s="10" t="s">
        <v>210</v>
      </c>
      <c r="F160" s="10" t="s">
        <v>215</v>
      </c>
      <c r="G160" s="10" t="s">
        <v>213</v>
      </c>
      <c r="H160" s="10" t="s">
        <v>216</v>
      </c>
      <c r="I160" s="11" t="b">
        <f t="shared" si="2"/>
        <v>1</v>
      </c>
      <c r="N160" t="str">
        <f t="shared" si="4"/>
        <v>3</v>
      </c>
      <c r="O160">
        <f t="shared" si="3"/>
        <v>3</v>
      </c>
      <c r="P160" t="b">
        <f t="shared" si="5"/>
        <v>0</v>
      </c>
    </row>
    <row r="161" spans="1:16" x14ac:dyDescent="0.25">
      <c r="A161" s="9" t="str">
        <f>Sheet1!K55</f>
        <v>15</v>
      </c>
      <c r="B161" s="10" t="str">
        <f>Sheet1!N55</f>
        <v>0A5</v>
      </c>
      <c r="C161" s="10" t="str">
        <f>Sheet1!Q55</f>
        <v>CMPGEQ</v>
      </c>
      <c r="D161" s="10" t="s">
        <v>214</v>
      </c>
      <c r="E161" s="10" t="s">
        <v>212</v>
      </c>
      <c r="F161" s="10" t="s">
        <v>215</v>
      </c>
      <c r="G161" s="10" t="s">
        <v>213</v>
      </c>
      <c r="H161" s="10" t="s">
        <v>216</v>
      </c>
      <c r="I161" s="11" t="b">
        <f t="shared" si="2"/>
        <v>1</v>
      </c>
      <c r="N161" t="str">
        <f t="shared" si="4"/>
        <v>5</v>
      </c>
      <c r="O161">
        <f t="shared" si="3"/>
        <v>5</v>
      </c>
      <c r="P161" t="b">
        <f t="shared" si="5"/>
        <v>0</v>
      </c>
    </row>
    <row r="162" spans="1:16" x14ac:dyDescent="0.25">
      <c r="A162" s="9" t="str">
        <f>Sheet1!L55</f>
        <v>15</v>
      </c>
      <c r="B162" s="10" t="str">
        <f>Sheet1!O55</f>
        <v>0A6</v>
      </c>
      <c r="C162" s="10" t="str">
        <f>Sheet1!R55</f>
        <v>CMPGLT</v>
      </c>
      <c r="D162" s="10" t="s">
        <v>214</v>
      </c>
      <c r="E162" s="10" t="s">
        <v>212</v>
      </c>
      <c r="F162" s="10" t="s">
        <v>215</v>
      </c>
      <c r="G162" s="10" t="s">
        <v>213</v>
      </c>
      <c r="H162" s="10" t="s">
        <v>216</v>
      </c>
      <c r="I162" s="11" t="b">
        <f t="shared" si="2"/>
        <v>1</v>
      </c>
      <c r="N162" t="str">
        <f t="shared" si="4"/>
        <v>6</v>
      </c>
      <c r="O162">
        <f t="shared" si="3"/>
        <v>6</v>
      </c>
      <c r="P162" t="b">
        <f t="shared" si="5"/>
        <v>0</v>
      </c>
    </row>
    <row r="163" spans="1:16" x14ac:dyDescent="0.25">
      <c r="A163" s="9" t="str">
        <f>Sheet1!M55</f>
        <v>15</v>
      </c>
      <c r="B163" s="10" t="str">
        <f>Sheet1!P55</f>
        <v>0A7</v>
      </c>
      <c r="C163" s="10" t="str">
        <f>Sheet1!S55</f>
        <v>CMPGLE</v>
      </c>
      <c r="D163" s="10" t="s">
        <v>214</v>
      </c>
      <c r="E163" s="10" t="s">
        <v>212</v>
      </c>
      <c r="F163" s="10" t="s">
        <v>215</v>
      </c>
      <c r="G163" s="10" t="s">
        <v>213</v>
      </c>
      <c r="H163" s="10" t="s">
        <v>216</v>
      </c>
      <c r="I163" s="11" t="b">
        <f t="shared" si="2"/>
        <v>1</v>
      </c>
      <c r="N163" t="str">
        <f t="shared" si="4"/>
        <v>7</v>
      </c>
      <c r="O163">
        <f t="shared" si="3"/>
        <v>7</v>
      </c>
      <c r="P163" t="b">
        <f t="shared" si="5"/>
        <v>0</v>
      </c>
    </row>
    <row r="164" spans="1:16" x14ac:dyDescent="0.25">
      <c r="A164" s="17" t="str">
        <f>Sheet1!K56</f>
        <v>15</v>
      </c>
      <c r="B164" s="18" t="str">
        <f>Sheet1!N56</f>
        <v>0AC</v>
      </c>
      <c r="C164" s="18" t="str">
        <f>Sheet1!Q56</f>
        <v>CVTGF</v>
      </c>
      <c r="D164" s="18" t="s">
        <v>214</v>
      </c>
      <c r="E164" s="18" t="s">
        <v>210</v>
      </c>
      <c r="F164" s="18" t="s">
        <v>215</v>
      </c>
      <c r="G164" s="18" t="s">
        <v>216</v>
      </c>
      <c r="H164" s="18"/>
      <c r="I164" s="11" t="b">
        <f t="shared" si="2"/>
        <v>1</v>
      </c>
      <c r="N164" s="33" t="str">
        <f t="shared" si="4"/>
        <v>C</v>
      </c>
      <c r="O164">
        <f t="shared" si="3"/>
        <v>12</v>
      </c>
      <c r="P164" t="b">
        <f t="shared" si="5"/>
        <v>1</v>
      </c>
    </row>
    <row r="165" spans="1:16" x14ac:dyDescent="0.25">
      <c r="A165" s="17" t="str">
        <f>Sheet1!L56</f>
        <v>15</v>
      </c>
      <c r="B165" s="18" t="str">
        <f>Sheet1!O56</f>
        <v>0AD</v>
      </c>
      <c r="C165" s="18" t="str">
        <f>Sheet1!R56</f>
        <v>CVTGD</v>
      </c>
      <c r="D165" s="18" t="s">
        <v>214</v>
      </c>
      <c r="E165" s="18" t="s">
        <v>210</v>
      </c>
      <c r="F165" s="18" t="s">
        <v>215</v>
      </c>
      <c r="G165" s="18" t="s">
        <v>216</v>
      </c>
      <c r="H165" s="18"/>
      <c r="I165" s="11" t="b">
        <f t="shared" si="2"/>
        <v>1</v>
      </c>
      <c r="N165" s="33" t="str">
        <f t="shared" si="4"/>
        <v>D</v>
      </c>
      <c r="O165">
        <f t="shared" si="3"/>
        <v>13</v>
      </c>
      <c r="P165" t="b">
        <f t="shared" si="5"/>
        <v>1</v>
      </c>
    </row>
    <row r="166" spans="1:16" x14ac:dyDescent="0.25">
      <c r="A166" s="17" t="str">
        <f>Sheet1!M56</f>
        <v>15</v>
      </c>
      <c r="B166" s="18" t="str">
        <f>Sheet1!P56</f>
        <v>0AF</v>
      </c>
      <c r="C166" s="18" t="str">
        <f>Sheet1!S56</f>
        <v>CVTGQ</v>
      </c>
      <c r="D166" s="18" t="s">
        <v>214</v>
      </c>
      <c r="E166" s="18" t="s">
        <v>210</v>
      </c>
      <c r="F166" s="18" t="s">
        <v>215</v>
      </c>
      <c r="G166" s="18" t="s">
        <v>216</v>
      </c>
      <c r="H166" s="18"/>
      <c r="I166" s="11" t="b">
        <f t="shared" si="2"/>
        <v>1</v>
      </c>
      <c r="N166" s="33" t="str">
        <f t="shared" si="4"/>
        <v>F</v>
      </c>
      <c r="O166">
        <f t="shared" si="3"/>
        <v>15</v>
      </c>
      <c r="P166" t="b">
        <f t="shared" si="5"/>
        <v>1</v>
      </c>
    </row>
    <row r="167" spans="1:16" x14ac:dyDescent="0.25">
      <c r="A167" s="17" t="str">
        <f>Sheet1!K57</f>
        <v>15</v>
      </c>
      <c r="B167" s="18" t="str">
        <f>Sheet1!N57</f>
        <v>0BC</v>
      </c>
      <c r="C167" s="18" t="str">
        <f>Sheet1!Q57</f>
        <v>CVTQF</v>
      </c>
      <c r="D167" s="18" t="s">
        <v>214</v>
      </c>
      <c r="E167" s="18" t="s">
        <v>210</v>
      </c>
      <c r="F167" s="18" t="s">
        <v>215</v>
      </c>
      <c r="G167" s="18" t="s">
        <v>216</v>
      </c>
      <c r="H167" s="18"/>
      <c r="I167" s="11" t="b">
        <f t="shared" si="2"/>
        <v>1</v>
      </c>
      <c r="N167" s="33" t="str">
        <f t="shared" si="4"/>
        <v>C</v>
      </c>
      <c r="O167">
        <f t="shared" si="3"/>
        <v>12</v>
      </c>
      <c r="P167" t="b">
        <f t="shared" si="5"/>
        <v>1</v>
      </c>
    </row>
    <row r="168" spans="1:16" x14ac:dyDescent="0.25">
      <c r="A168" s="17" t="str">
        <f>Sheet1!L57</f>
        <v>15</v>
      </c>
      <c r="B168" s="18" t="str">
        <f>Sheet1!O57</f>
        <v>0BE</v>
      </c>
      <c r="C168" s="18" t="str">
        <f>Sheet1!R57</f>
        <v>CVTQG</v>
      </c>
      <c r="D168" s="18" t="s">
        <v>214</v>
      </c>
      <c r="E168" s="18" t="s">
        <v>210</v>
      </c>
      <c r="F168" s="18" t="s">
        <v>215</v>
      </c>
      <c r="G168" s="18" t="s">
        <v>216</v>
      </c>
      <c r="H168" s="18"/>
      <c r="I168" s="11" t="b">
        <f t="shared" si="2"/>
        <v>1</v>
      </c>
      <c r="N168" s="33" t="str">
        <f t="shared" si="4"/>
        <v>E</v>
      </c>
      <c r="O168">
        <f t="shared" si="3"/>
        <v>14</v>
      </c>
      <c r="P168" t="b">
        <f t="shared" si="5"/>
        <v>1</v>
      </c>
    </row>
    <row r="169" spans="1:16" x14ac:dyDescent="0.25">
      <c r="A169" s="9" t="str">
        <f>Sheet1!M57</f>
        <v>15</v>
      </c>
      <c r="B169" s="10" t="str">
        <f>Sheet1!P57</f>
        <v>100</v>
      </c>
      <c r="C169" s="10" t="str">
        <f>Sheet1!S57</f>
        <v>ADDF/UC</v>
      </c>
      <c r="D169" s="10" t="s">
        <v>214</v>
      </c>
      <c r="E169" s="10" t="s">
        <v>210</v>
      </c>
      <c r="F169" s="10" t="s">
        <v>215</v>
      </c>
      <c r="G169" s="10" t="s">
        <v>213</v>
      </c>
      <c r="H169" s="10" t="s">
        <v>216</v>
      </c>
      <c r="I169" s="11" t="b">
        <f t="shared" si="2"/>
        <v>1</v>
      </c>
      <c r="N169" t="str">
        <f t="shared" si="4"/>
        <v>0</v>
      </c>
      <c r="O169">
        <f t="shared" si="3"/>
        <v>0</v>
      </c>
      <c r="P169" t="b">
        <f t="shared" si="5"/>
        <v>0</v>
      </c>
    </row>
    <row r="170" spans="1:16" x14ac:dyDescent="0.25">
      <c r="A170" s="9" t="str">
        <f>Sheet1!K58</f>
        <v>15</v>
      </c>
      <c r="B170" s="10" t="str">
        <f>Sheet1!N58</f>
        <v>101</v>
      </c>
      <c r="C170" s="10" t="str">
        <f>Sheet1!Q58</f>
        <v>SUBF/UC</v>
      </c>
      <c r="D170" s="10" t="s">
        <v>214</v>
      </c>
      <c r="E170" s="10" t="s">
        <v>210</v>
      </c>
      <c r="F170" s="10" t="s">
        <v>215</v>
      </c>
      <c r="G170" s="10" t="s">
        <v>213</v>
      </c>
      <c r="H170" s="10" t="s">
        <v>216</v>
      </c>
      <c r="I170" s="11" t="b">
        <f t="shared" si="2"/>
        <v>1</v>
      </c>
      <c r="N170" t="str">
        <f t="shared" si="4"/>
        <v>1</v>
      </c>
      <c r="O170">
        <f t="shared" si="3"/>
        <v>1</v>
      </c>
      <c r="P170" t="b">
        <f t="shared" si="5"/>
        <v>0</v>
      </c>
    </row>
    <row r="171" spans="1:16" x14ac:dyDescent="0.25">
      <c r="A171" s="9" t="str">
        <f>Sheet1!L58</f>
        <v>15</v>
      </c>
      <c r="B171" s="10" t="str">
        <f>Sheet1!O58</f>
        <v>102</v>
      </c>
      <c r="C171" s="10" t="str">
        <f>Sheet1!R58</f>
        <v>MULF/UC</v>
      </c>
      <c r="D171" s="10" t="s">
        <v>214</v>
      </c>
      <c r="E171" s="10" t="s">
        <v>210</v>
      </c>
      <c r="F171" s="10" t="s">
        <v>215</v>
      </c>
      <c r="G171" s="10" t="s">
        <v>213</v>
      </c>
      <c r="H171" s="10" t="s">
        <v>216</v>
      </c>
      <c r="I171" s="11" t="b">
        <f t="shared" si="2"/>
        <v>1</v>
      </c>
      <c r="N171" t="str">
        <f t="shared" si="4"/>
        <v>2</v>
      </c>
      <c r="O171">
        <f t="shared" si="3"/>
        <v>2</v>
      </c>
      <c r="P171" t="b">
        <f t="shared" si="5"/>
        <v>0</v>
      </c>
    </row>
    <row r="172" spans="1:16" x14ac:dyDescent="0.25">
      <c r="A172" s="9" t="str">
        <f>Sheet1!M58</f>
        <v>15</v>
      </c>
      <c r="B172" s="10" t="str">
        <f>Sheet1!P58</f>
        <v>103</v>
      </c>
      <c r="C172" s="10" t="str">
        <f>Sheet1!S58</f>
        <v>DIVF/UC</v>
      </c>
      <c r="D172" s="10" t="s">
        <v>214</v>
      </c>
      <c r="E172" s="10" t="s">
        <v>210</v>
      </c>
      <c r="F172" s="10" t="s">
        <v>215</v>
      </c>
      <c r="G172" s="10" t="s">
        <v>213</v>
      </c>
      <c r="H172" s="10" t="s">
        <v>216</v>
      </c>
      <c r="I172" s="11" t="b">
        <f t="shared" si="2"/>
        <v>1</v>
      </c>
      <c r="N172" t="str">
        <f t="shared" si="4"/>
        <v>3</v>
      </c>
      <c r="O172">
        <f t="shared" si="3"/>
        <v>3</v>
      </c>
      <c r="P172" t="b">
        <f t="shared" si="5"/>
        <v>0</v>
      </c>
    </row>
    <row r="173" spans="1:16" x14ac:dyDescent="0.25">
      <c r="A173" s="17" t="str">
        <f>Sheet1!K59</f>
        <v>15</v>
      </c>
      <c r="B173" s="18" t="str">
        <f>Sheet1!N59</f>
        <v>11E</v>
      </c>
      <c r="C173" s="18" t="str">
        <f>Sheet1!Q59</f>
        <v>CVTDG/UC</v>
      </c>
      <c r="D173" s="18" t="s">
        <v>214</v>
      </c>
      <c r="E173" s="18" t="s">
        <v>210</v>
      </c>
      <c r="F173" s="18" t="s">
        <v>215</v>
      </c>
      <c r="G173" s="18" t="s">
        <v>216</v>
      </c>
      <c r="H173" s="18"/>
      <c r="I173" s="11" t="b">
        <f t="shared" si="2"/>
        <v>1</v>
      </c>
      <c r="N173" s="33" t="str">
        <f t="shared" si="4"/>
        <v>E</v>
      </c>
      <c r="O173">
        <f t="shared" si="3"/>
        <v>14</v>
      </c>
      <c r="P173" t="b">
        <f t="shared" si="5"/>
        <v>1</v>
      </c>
    </row>
    <row r="174" spans="1:16" x14ac:dyDescent="0.25">
      <c r="A174" s="9" t="str">
        <f>Sheet1!L59</f>
        <v>15</v>
      </c>
      <c r="B174" s="10" t="str">
        <f>Sheet1!O59</f>
        <v>120</v>
      </c>
      <c r="C174" s="10" t="str">
        <f>Sheet1!R59</f>
        <v>ADDG/UC</v>
      </c>
      <c r="D174" s="10" t="s">
        <v>214</v>
      </c>
      <c r="E174" s="10" t="s">
        <v>210</v>
      </c>
      <c r="F174" s="10" t="s">
        <v>215</v>
      </c>
      <c r="G174" s="10" t="s">
        <v>213</v>
      </c>
      <c r="H174" s="10" t="s">
        <v>216</v>
      </c>
      <c r="I174" s="11" t="b">
        <f t="shared" si="2"/>
        <v>1</v>
      </c>
      <c r="N174" t="str">
        <f t="shared" si="4"/>
        <v>0</v>
      </c>
      <c r="O174">
        <f t="shared" si="3"/>
        <v>0</v>
      </c>
      <c r="P174" t="b">
        <f t="shared" si="5"/>
        <v>0</v>
      </c>
    </row>
    <row r="175" spans="1:16" x14ac:dyDescent="0.25">
      <c r="A175" s="9" t="str">
        <f>Sheet1!M59</f>
        <v>15</v>
      </c>
      <c r="B175" s="10" t="str">
        <f>Sheet1!P59</f>
        <v>121</v>
      </c>
      <c r="C175" s="10" t="str">
        <f>Sheet1!S59</f>
        <v>SUBG/UC</v>
      </c>
      <c r="D175" s="10" t="s">
        <v>214</v>
      </c>
      <c r="E175" s="10" t="s">
        <v>210</v>
      </c>
      <c r="F175" s="10" t="s">
        <v>215</v>
      </c>
      <c r="G175" s="10" t="s">
        <v>213</v>
      </c>
      <c r="H175" s="10" t="s">
        <v>216</v>
      </c>
      <c r="I175" s="11" t="b">
        <f t="shared" si="2"/>
        <v>1</v>
      </c>
      <c r="N175" t="str">
        <f t="shared" si="4"/>
        <v>1</v>
      </c>
      <c r="O175">
        <f t="shared" si="3"/>
        <v>1</v>
      </c>
      <c r="P175" t="b">
        <f t="shared" si="5"/>
        <v>0</v>
      </c>
    </row>
    <row r="176" spans="1:16" x14ac:dyDescent="0.25">
      <c r="A176" s="9" t="str">
        <f>Sheet1!K60</f>
        <v>15</v>
      </c>
      <c r="B176" s="10" t="str">
        <f>Sheet1!N60</f>
        <v>122</v>
      </c>
      <c r="C176" s="10" t="str">
        <f>Sheet1!Q60</f>
        <v>MULG/UC</v>
      </c>
      <c r="D176" s="10" t="s">
        <v>214</v>
      </c>
      <c r="E176" s="10" t="s">
        <v>210</v>
      </c>
      <c r="F176" s="10" t="s">
        <v>215</v>
      </c>
      <c r="G176" s="10" t="s">
        <v>213</v>
      </c>
      <c r="H176" s="10" t="s">
        <v>216</v>
      </c>
      <c r="I176" s="11" t="b">
        <f t="shared" si="2"/>
        <v>1</v>
      </c>
      <c r="N176" t="str">
        <f t="shared" si="4"/>
        <v>2</v>
      </c>
      <c r="O176">
        <f t="shared" si="3"/>
        <v>2</v>
      </c>
      <c r="P176" t="b">
        <f t="shared" si="5"/>
        <v>0</v>
      </c>
    </row>
    <row r="177" spans="1:16" x14ac:dyDescent="0.25">
      <c r="A177" s="9" t="str">
        <f>Sheet1!L60</f>
        <v>15</v>
      </c>
      <c r="B177" s="10" t="str">
        <f>Sheet1!O60</f>
        <v>123</v>
      </c>
      <c r="C177" s="10" t="str">
        <f>Sheet1!R60</f>
        <v>DIVG/UC</v>
      </c>
      <c r="D177" s="10" t="s">
        <v>214</v>
      </c>
      <c r="E177" s="10" t="s">
        <v>210</v>
      </c>
      <c r="F177" s="10" t="s">
        <v>215</v>
      </c>
      <c r="G177" s="10" t="s">
        <v>213</v>
      </c>
      <c r="H177" s="10" t="s">
        <v>216</v>
      </c>
      <c r="I177" s="11" t="b">
        <f t="shared" si="2"/>
        <v>1</v>
      </c>
      <c r="N177" t="str">
        <f t="shared" si="4"/>
        <v>3</v>
      </c>
      <c r="O177">
        <f t="shared" si="3"/>
        <v>3</v>
      </c>
      <c r="P177" t="b">
        <f t="shared" si="5"/>
        <v>0</v>
      </c>
    </row>
    <row r="178" spans="1:16" x14ac:dyDescent="0.25">
      <c r="A178" s="17" t="str">
        <f>Sheet1!M60</f>
        <v>15</v>
      </c>
      <c r="B178" s="18" t="str">
        <f>Sheet1!P60</f>
        <v>12C</v>
      </c>
      <c r="C178" s="18" t="str">
        <f>Sheet1!S60</f>
        <v>CVTGF/UC</v>
      </c>
      <c r="D178" s="18" t="s">
        <v>214</v>
      </c>
      <c r="E178" s="18" t="s">
        <v>210</v>
      </c>
      <c r="F178" s="18" t="s">
        <v>215</v>
      </c>
      <c r="G178" s="18" t="s">
        <v>216</v>
      </c>
      <c r="H178" s="18"/>
      <c r="I178" s="11" t="b">
        <f t="shared" si="2"/>
        <v>1</v>
      </c>
      <c r="N178" s="33" t="str">
        <f t="shared" si="4"/>
        <v>C</v>
      </c>
      <c r="O178">
        <f t="shared" si="3"/>
        <v>12</v>
      </c>
      <c r="P178" t="b">
        <f t="shared" si="5"/>
        <v>1</v>
      </c>
    </row>
    <row r="179" spans="1:16" x14ac:dyDescent="0.25">
      <c r="A179" s="17" t="str">
        <f>Sheet1!K61</f>
        <v>15</v>
      </c>
      <c r="B179" s="18" t="str">
        <f>Sheet1!N61</f>
        <v>12D</v>
      </c>
      <c r="C179" s="18" t="str">
        <f>Sheet1!Q61</f>
        <v>CVTGD/UC</v>
      </c>
      <c r="D179" s="18" t="s">
        <v>214</v>
      </c>
      <c r="E179" s="18" t="s">
        <v>210</v>
      </c>
      <c r="F179" s="18" t="s">
        <v>215</v>
      </c>
      <c r="G179" s="18" t="s">
        <v>216</v>
      </c>
      <c r="H179" s="18"/>
      <c r="I179" s="11" t="b">
        <f t="shared" si="2"/>
        <v>1</v>
      </c>
      <c r="N179" s="33" t="str">
        <f t="shared" si="4"/>
        <v>D</v>
      </c>
      <c r="O179">
        <f t="shared" si="3"/>
        <v>13</v>
      </c>
      <c r="P179" t="b">
        <f t="shared" si="5"/>
        <v>1</v>
      </c>
    </row>
    <row r="180" spans="1:16" x14ac:dyDescent="0.25">
      <c r="A180" s="17" t="str">
        <f>Sheet1!L61</f>
        <v>15</v>
      </c>
      <c r="B180" s="18" t="str">
        <f>Sheet1!O61</f>
        <v>12F</v>
      </c>
      <c r="C180" s="18" t="str">
        <f>Sheet1!R61</f>
        <v>CVTGQ/VC</v>
      </c>
      <c r="D180" s="18" t="s">
        <v>214</v>
      </c>
      <c r="E180" s="18" t="s">
        <v>210</v>
      </c>
      <c r="F180" s="18" t="s">
        <v>215</v>
      </c>
      <c r="G180" s="18" t="s">
        <v>216</v>
      </c>
      <c r="H180" s="18"/>
      <c r="I180" s="11" t="b">
        <f t="shared" si="2"/>
        <v>1</v>
      </c>
      <c r="N180" s="33" t="str">
        <f t="shared" si="4"/>
        <v>F</v>
      </c>
      <c r="O180">
        <f t="shared" si="3"/>
        <v>15</v>
      </c>
      <c r="P180" t="b">
        <f t="shared" si="5"/>
        <v>1</v>
      </c>
    </row>
    <row r="181" spans="1:16" x14ac:dyDescent="0.25">
      <c r="A181" s="9" t="str">
        <f>Sheet1!M61</f>
        <v>15</v>
      </c>
      <c r="B181" s="10" t="str">
        <f>Sheet1!P61</f>
        <v>180</v>
      </c>
      <c r="C181" s="10" t="str">
        <f>Sheet1!S61</f>
        <v>ADDF/U</v>
      </c>
      <c r="D181" s="10" t="s">
        <v>214</v>
      </c>
      <c r="E181" s="10" t="s">
        <v>210</v>
      </c>
      <c r="F181" s="10" t="s">
        <v>215</v>
      </c>
      <c r="G181" s="10" t="s">
        <v>213</v>
      </c>
      <c r="H181" s="10" t="s">
        <v>216</v>
      </c>
      <c r="I181" s="11" t="b">
        <f t="shared" si="2"/>
        <v>1</v>
      </c>
      <c r="N181" t="str">
        <f t="shared" si="4"/>
        <v>0</v>
      </c>
      <c r="O181">
        <f t="shared" si="3"/>
        <v>0</v>
      </c>
      <c r="P181" t="b">
        <f t="shared" si="5"/>
        <v>0</v>
      </c>
    </row>
    <row r="182" spans="1:16" x14ac:dyDescent="0.25">
      <c r="A182" s="9" t="str">
        <f>Sheet1!K62</f>
        <v>15</v>
      </c>
      <c r="B182" s="10" t="str">
        <f>Sheet1!N62</f>
        <v>181</v>
      </c>
      <c r="C182" s="10" t="str">
        <f>Sheet1!Q62</f>
        <v>SUBF/U</v>
      </c>
      <c r="D182" s="10" t="s">
        <v>214</v>
      </c>
      <c r="E182" s="10" t="s">
        <v>210</v>
      </c>
      <c r="F182" s="10" t="s">
        <v>215</v>
      </c>
      <c r="G182" s="10" t="s">
        <v>213</v>
      </c>
      <c r="H182" s="10" t="s">
        <v>216</v>
      </c>
      <c r="I182" s="11" t="b">
        <f t="shared" si="2"/>
        <v>1</v>
      </c>
      <c r="N182" t="str">
        <f t="shared" si="4"/>
        <v>1</v>
      </c>
      <c r="O182">
        <f t="shared" si="3"/>
        <v>1</v>
      </c>
      <c r="P182" t="b">
        <f t="shared" si="5"/>
        <v>0</v>
      </c>
    </row>
    <row r="183" spans="1:16" x14ac:dyDescent="0.25">
      <c r="A183" s="9" t="str">
        <f>Sheet1!L62</f>
        <v>15</v>
      </c>
      <c r="B183" s="10" t="str">
        <f>Sheet1!O62</f>
        <v>182</v>
      </c>
      <c r="C183" s="10" t="str">
        <f>Sheet1!R62</f>
        <v>MULF/U</v>
      </c>
      <c r="D183" s="10" t="s">
        <v>214</v>
      </c>
      <c r="E183" s="10" t="s">
        <v>210</v>
      </c>
      <c r="F183" s="10" t="s">
        <v>215</v>
      </c>
      <c r="G183" s="10" t="s">
        <v>213</v>
      </c>
      <c r="H183" s="10" t="s">
        <v>216</v>
      </c>
      <c r="I183" s="11" t="b">
        <f t="shared" si="2"/>
        <v>1</v>
      </c>
      <c r="N183" t="str">
        <f t="shared" si="4"/>
        <v>2</v>
      </c>
      <c r="O183">
        <f t="shared" si="3"/>
        <v>2</v>
      </c>
      <c r="P183" t="b">
        <f t="shared" si="5"/>
        <v>0</v>
      </c>
    </row>
    <row r="184" spans="1:16" x14ac:dyDescent="0.25">
      <c r="A184" s="9" t="str">
        <f>Sheet1!M62</f>
        <v>15</v>
      </c>
      <c r="B184" s="10" t="str">
        <f>Sheet1!P62</f>
        <v>183</v>
      </c>
      <c r="C184" s="10" t="str">
        <f>Sheet1!S62</f>
        <v>DIVF/U</v>
      </c>
      <c r="D184" s="10" t="s">
        <v>214</v>
      </c>
      <c r="E184" s="10" t="s">
        <v>210</v>
      </c>
      <c r="F184" s="10" t="s">
        <v>215</v>
      </c>
      <c r="G184" s="10" t="s">
        <v>213</v>
      </c>
      <c r="H184" s="10" t="s">
        <v>216</v>
      </c>
      <c r="I184" s="11" t="b">
        <f t="shared" si="2"/>
        <v>1</v>
      </c>
      <c r="N184" t="str">
        <f t="shared" si="4"/>
        <v>3</v>
      </c>
      <c r="O184">
        <f t="shared" si="3"/>
        <v>3</v>
      </c>
      <c r="P184" t="b">
        <f t="shared" si="5"/>
        <v>0</v>
      </c>
    </row>
    <row r="185" spans="1:16" x14ac:dyDescent="0.25">
      <c r="A185" s="17" t="str">
        <f>Sheet1!K63</f>
        <v>15</v>
      </c>
      <c r="B185" s="18" t="str">
        <f>Sheet1!N63</f>
        <v>19E</v>
      </c>
      <c r="C185" s="18" t="str">
        <f>Sheet1!Q63</f>
        <v>CVTDG/U</v>
      </c>
      <c r="D185" s="18" t="s">
        <v>214</v>
      </c>
      <c r="E185" s="18" t="s">
        <v>210</v>
      </c>
      <c r="F185" s="18" t="s">
        <v>215</v>
      </c>
      <c r="G185" s="18" t="s">
        <v>216</v>
      </c>
      <c r="H185" s="18"/>
      <c r="I185" s="11" t="b">
        <f t="shared" si="2"/>
        <v>1</v>
      </c>
      <c r="N185" s="33" t="str">
        <f t="shared" si="4"/>
        <v>E</v>
      </c>
      <c r="O185">
        <f t="shared" si="3"/>
        <v>14</v>
      </c>
      <c r="P185" t="b">
        <f t="shared" si="5"/>
        <v>1</v>
      </c>
    </row>
    <row r="186" spans="1:16" x14ac:dyDescent="0.25">
      <c r="A186" s="9" t="str">
        <f>Sheet1!L63</f>
        <v>15</v>
      </c>
      <c r="B186" s="10" t="str">
        <f>Sheet1!O63</f>
        <v>1A0</v>
      </c>
      <c r="C186" s="10" t="str">
        <f>Sheet1!R63</f>
        <v>ADDG/U</v>
      </c>
      <c r="D186" s="10" t="s">
        <v>214</v>
      </c>
      <c r="E186" s="10" t="s">
        <v>210</v>
      </c>
      <c r="F186" s="10" t="s">
        <v>215</v>
      </c>
      <c r="G186" s="10" t="s">
        <v>213</v>
      </c>
      <c r="H186" s="10" t="s">
        <v>216</v>
      </c>
      <c r="I186" s="11" t="b">
        <f t="shared" si="2"/>
        <v>1</v>
      </c>
      <c r="N186" t="str">
        <f t="shared" si="4"/>
        <v>0</v>
      </c>
      <c r="O186">
        <f t="shared" si="3"/>
        <v>0</v>
      </c>
      <c r="P186" t="b">
        <f t="shared" si="5"/>
        <v>0</v>
      </c>
    </row>
    <row r="187" spans="1:16" x14ac:dyDescent="0.25">
      <c r="A187" s="9" t="str">
        <f>Sheet1!M63</f>
        <v>15</v>
      </c>
      <c r="B187" s="10" t="str">
        <f>Sheet1!P63</f>
        <v>1A1</v>
      </c>
      <c r="C187" s="10" t="str">
        <f>Sheet1!S63</f>
        <v>SUBG/U</v>
      </c>
      <c r="D187" s="10" t="s">
        <v>214</v>
      </c>
      <c r="E187" s="10" t="s">
        <v>210</v>
      </c>
      <c r="F187" s="10" t="s">
        <v>215</v>
      </c>
      <c r="G187" s="10" t="s">
        <v>213</v>
      </c>
      <c r="H187" s="10" t="s">
        <v>216</v>
      </c>
      <c r="I187" s="11" t="b">
        <f t="shared" si="2"/>
        <v>1</v>
      </c>
      <c r="N187" t="str">
        <f t="shared" si="4"/>
        <v>1</v>
      </c>
      <c r="O187">
        <f t="shared" si="3"/>
        <v>1</v>
      </c>
      <c r="P187" t="b">
        <f t="shared" si="5"/>
        <v>0</v>
      </c>
    </row>
    <row r="188" spans="1:16" x14ac:dyDescent="0.25">
      <c r="A188" s="9" t="str">
        <f>Sheet1!K64</f>
        <v>15</v>
      </c>
      <c r="B188" s="10" t="str">
        <f>Sheet1!N64</f>
        <v>1A2</v>
      </c>
      <c r="C188" s="10" t="str">
        <f>Sheet1!Q64</f>
        <v>MULG/U</v>
      </c>
      <c r="D188" s="10" t="s">
        <v>214</v>
      </c>
      <c r="E188" s="10" t="s">
        <v>210</v>
      </c>
      <c r="F188" s="10" t="s">
        <v>215</v>
      </c>
      <c r="G188" s="10" t="s">
        <v>213</v>
      </c>
      <c r="H188" s="10" t="s">
        <v>216</v>
      </c>
      <c r="I188" s="11" t="b">
        <f t="shared" si="2"/>
        <v>1</v>
      </c>
      <c r="N188" t="str">
        <f t="shared" si="4"/>
        <v>2</v>
      </c>
      <c r="O188">
        <f t="shared" si="3"/>
        <v>2</v>
      </c>
      <c r="P188" t="b">
        <f t="shared" si="5"/>
        <v>0</v>
      </c>
    </row>
    <row r="189" spans="1:16" x14ac:dyDescent="0.25">
      <c r="A189" s="9" t="str">
        <f>Sheet1!L64</f>
        <v>15</v>
      </c>
      <c r="B189" s="10" t="str">
        <f>Sheet1!O64</f>
        <v>1A3</v>
      </c>
      <c r="C189" s="10" t="str">
        <f>Sheet1!R64</f>
        <v>DIVG/U</v>
      </c>
      <c r="D189" s="10" t="s">
        <v>214</v>
      </c>
      <c r="E189" s="10" t="s">
        <v>210</v>
      </c>
      <c r="F189" s="10" t="s">
        <v>215</v>
      </c>
      <c r="G189" s="10" t="s">
        <v>213</v>
      </c>
      <c r="H189" s="10" t="s">
        <v>216</v>
      </c>
      <c r="I189" s="11" t="b">
        <f t="shared" si="2"/>
        <v>1</v>
      </c>
      <c r="N189" t="str">
        <f t="shared" si="4"/>
        <v>3</v>
      </c>
      <c r="O189">
        <f t="shared" si="3"/>
        <v>3</v>
      </c>
      <c r="P189" t="b">
        <f t="shared" si="5"/>
        <v>0</v>
      </c>
    </row>
    <row r="190" spans="1:16" x14ac:dyDescent="0.25">
      <c r="A190" s="17" t="str">
        <f>Sheet1!M64</f>
        <v>15</v>
      </c>
      <c r="B190" s="18" t="str">
        <f>Sheet1!P64</f>
        <v>1AC</v>
      </c>
      <c r="C190" s="18" t="str">
        <f>Sheet1!S64</f>
        <v>CVTGF/U</v>
      </c>
      <c r="D190" s="18" t="s">
        <v>214</v>
      </c>
      <c r="E190" s="18" t="s">
        <v>210</v>
      </c>
      <c r="F190" s="18" t="s">
        <v>215</v>
      </c>
      <c r="G190" s="18" t="s">
        <v>216</v>
      </c>
      <c r="H190" s="18"/>
      <c r="I190" s="11" t="b">
        <f t="shared" si="2"/>
        <v>1</v>
      </c>
      <c r="N190" s="33" t="str">
        <f t="shared" si="4"/>
        <v>C</v>
      </c>
      <c r="O190">
        <f t="shared" si="3"/>
        <v>12</v>
      </c>
      <c r="P190" t="b">
        <f t="shared" si="5"/>
        <v>1</v>
      </c>
    </row>
    <row r="191" spans="1:16" x14ac:dyDescent="0.25">
      <c r="A191" s="17" t="str">
        <f>Sheet1!K65</f>
        <v>15</v>
      </c>
      <c r="B191" s="18" t="str">
        <f>Sheet1!N65</f>
        <v>1AD</v>
      </c>
      <c r="C191" s="18" t="str">
        <f>Sheet1!Q65</f>
        <v>CVTGD/U</v>
      </c>
      <c r="D191" s="18" t="s">
        <v>214</v>
      </c>
      <c r="E191" s="18" t="s">
        <v>210</v>
      </c>
      <c r="F191" s="18" t="s">
        <v>215</v>
      </c>
      <c r="G191" s="18" t="s">
        <v>216</v>
      </c>
      <c r="H191" s="18"/>
      <c r="I191" s="11" t="b">
        <f t="shared" si="2"/>
        <v>1</v>
      </c>
      <c r="N191" s="33" t="str">
        <f t="shared" si="4"/>
        <v>D</v>
      </c>
      <c r="O191">
        <f t="shared" si="3"/>
        <v>13</v>
      </c>
      <c r="P191" t="b">
        <f t="shared" si="5"/>
        <v>1</v>
      </c>
    </row>
    <row r="192" spans="1:16" x14ac:dyDescent="0.25">
      <c r="A192" s="17" t="str">
        <f>Sheet1!L65</f>
        <v>15</v>
      </c>
      <c r="B192" s="18" t="str">
        <f>Sheet1!O65</f>
        <v>1AF</v>
      </c>
      <c r="C192" s="18" t="str">
        <f>Sheet1!R65</f>
        <v>CVTGQ/V</v>
      </c>
      <c r="D192" s="18" t="s">
        <v>214</v>
      </c>
      <c r="E192" s="18" t="s">
        <v>210</v>
      </c>
      <c r="F192" s="18" t="s">
        <v>215</v>
      </c>
      <c r="G192" s="18" t="s">
        <v>216</v>
      </c>
      <c r="H192" s="18"/>
      <c r="I192" s="11" t="b">
        <f t="shared" si="2"/>
        <v>1</v>
      </c>
      <c r="N192" s="33" t="str">
        <f t="shared" si="4"/>
        <v>F</v>
      </c>
      <c r="O192">
        <f t="shared" si="3"/>
        <v>15</v>
      </c>
      <c r="P192" t="b">
        <f t="shared" si="5"/>
        <v>1</v>
      </c>
    </row>
    <row r="193" spans="1:16" x14ac:dyDescent="0.25">
      <c r="A193" s="9" t="str">
        <f>Sheet1!M65</f>
        <v>15</v>
      </c>
      <c r="B193" s="10" t="str">
        <f>Sheet1!P65</f>
        <v>400</v>
      </c>
      <c r="C193" s="10" t="str">
        <f>Sheet1!S65</f>
        <v>ADDF/SC</v>
      </c>
      <c r="D193" s="10" t="s">
        <v>214</v>
      </c>
      <c r="E193" s="10" t="s">
        <v>210</v>
      </c>
      <c r="F193" s="10" t="s">
        <v>215</v>
      </c>
      <c r="G193" s="10" t="s">
        <v>213</v>
      </c>
      <c r="H193" s="10" t="s">
        <v>216</v>
      </c>
      <c r="I193" s="11" t="b">
        <f t="shared" si="2"/>
        <v>1</v>
      </c>
      <c r="N193" t="str">
        <f t="shared" si="4"/>
        <v>0</v>
      </c>
      <c r="O193">
        <f t="shared" si="3"/>
        <v>0</v>
      </c>
      <c r="P193" t="b">
        <f t="shared" si="5"/>
        <v>0</v>
      </c>
    </row>
    <row r="194" spans="1:16" x14ac:dyDescent="0.25">
      <c r="A194" s="9" t="str">
        <f>Sheet1!K66</f>
        <v>15</v>
      </c>
      <c r="B194" s="10" t="str">
        <f>Sheet1!N66</f>
        <v>401</v>
      </c>
      <c r="C194" s="10" t="str">
        <f>Sheet1!Q66</f>
        <v>SUBF/SC</v>
      </c>
      <c r="D194" s="10" t="s">
        <v>214</v>
      </c>
      <c r="E194" s="10" t="s">
        <v>210</v>
      </c>
      <c r="F194" s="10" t="s">
        <v>215</v>
      </c>
      <c r="G194" s="10" t="s">
        <v>213</v>
      </c>
      <c r="H194" s="10" t="s">
        <v>216</v>
      </c>
      <c r="I194" s="11" t="b">
        <f t="shared" si="2"/>
        <v>1</v>
      </c>
      <c r="N194" t="str">
        <f t="shared" si="4"/>
        <v>1</v>
      </c>
      <c r="O194">
        <f t="shared" si="3"/>
        <v>1</v>
      </c>
      <c r="P194" t="b">
        <f t="shared" si="5"/>
        <v>0</v>
      </c>
    </row>
    <row r="195" spans="1:16" x14ac:dyDescent="0.25">
      <c r="A195" s="9" t="str">
        <f>Sheet1!L66</f>
        <v>15</v>
      </c>
      <c r="B195" s="10" t="str">
        <f>Sheet1!O66</f>
        <v>402</v>
      </c>
      <c r="C195" s="10" t="str">
        <f>Sheet1!R66</f>
        <v>MULF/SC</v>
      </c>
      <c r="D195" s="10" t="s">
        <v>214</v>
      </c>
      <c r="E195" s="10" t="s">
        <v>210</v>
      </c>
      <c r="F195" s="10" t="s">
        <v>215</v>
      </c>
      <c r="G195" s="10" t="s">
        <v>213</v>
      </c>
      <c r="H195" s="10" t="s">
        <v>216</v>
      </c>
      <c r="I195" s="11" t="b">
        <f t="shared" si="2"/>
        <v>1</v>
      </c>
      <c r="N195" t="str">
        <f t="shared" si="4"/>
        <v>2</v>
      </c>
      <c r="O195">
        <f t="shared" si="3"/>
        <v>2</v>
      </c>
      <c r="P195" t="b">
        <f t="shared" si="5"/>
        <v>0</v>
      </c>
    </row>
    <row r="196" spans="1:16" x14ac:dyDescent="0.25">
      <c r="A196" s="9" t="str">
        <f>Sheet1!M66</f>
        <v>15</v>
      </c>
      <c r="B196" s="10" t="str">
        <f>Sheet1!P66</f>
        <v>403</v>
      </c>
      <c r="C196" s="10" t="str">
        <f>Sheet1!S66</f>
        <v>DIVF/SC</v>
      </c>
      <c r="D196" s="10" t="s">
        <v>214</v>
      </c>
      <c r="E196" s="10" t="s">
        <v>210</v>
      </c>
      <c r="F196" s="10" t="s">
        <v>215</v>
      </c>
      <c r="G196" s="10" t="s">
        <v>213</v>
      </c>
      <c r="H196" s="10" t="s">
        <v>216</v>
      </c>
      <c r="I196" s="11" t="b">
        <f t="shared" ref="I196:I259" si="6">OR((A196=A197),(A196=A195))</f>
        <v>1</v>
      </c>
      <c r="N196" t="str">
        <f t="shared" si="4"/>
        <v>3</v>
      </c>
      <c r="O196">
        <f t="shared" si="3"/>
        <v>3</v>
      </c>
      <c r="P196" t="b">
        <f t="shared" si="5"/>
        <v>0</v>
      </c>
    </row>
    <row r="197" spans="1:16" x14ac:dyDescent="0.25">
      <c r="A197" s="17" t="str">
        <f>Sheet1!K67</f>
        <v>15</v>
      </c>
      <c r="B197" s="18" t="str">
        <f>Sheet1!N67</f>
        <v>41E</v>
      </c>
      <c r="C197" s="18" t="str">
        <f>Sheet1!Q67</f>
        <v>CVTDG/SC</v>
      </c>
      <c r="D197" s="18" t="s">
        <v>214</v>
      </c>
      <c r="E197" s="18" t="s">
        <v>210</v>
      </c>
      <c r="F197" s="18" t="s">
        <v>215</v>
      </c>
      <c r="G197" s="18" t="s">
        <v>216</v>
      </c>
      <c r="H197" s="18"/>
      <c r="I197" s="11" t="b">
        <f t="shared" si="6"/>
        <v>1</v>
      </c>
      <c r="N197" s="33" t="str">
        <f t="shared" si="4"/>
        <v>E</v>
      </c>
      <c r="O197">
        <f t="shared" si="3"/>
        <v>14</v>
      </c>
      <c r="P197" t="b">
        <f t="shared" si="5"/>
        <v>1</v>
      </c>
    </row>
    <row r="198" spans="1:16" x14ac:dyDescent="0.25">
      <c r="A198" s="9" t="str">
        <f>Sheet1!L67</f>
        <v>15</v>
      </c>
      <c r="B198" s="10" t="str">
        <f>Sheet1!O67</f>
        <v>420</v>
      </c>
      <c r="C198" s="10" t="str">
        <f>Sheet1!R67</f>
        <v>ADDG/SC</v>
      </c>
      <c r="D198" s="10" t="s">
        <v>214</v>
      </c>
      <c r="E198" s="10" t="s">
        <v>210</v>
      </c>
      <c r="F198" s="10" t="s">
        <v>215</v>
      </c>
      <c r="G198" s="10" t="s">
        <v>213</v>
      </c>
      <c r="H198" s="10" t="s">
        <v>216</v>
      </c>
      <c r="I198" s="11" t="b">
        <f t="shared" si="6"/>
        <v>1</v>
      </c>
      <c r="N198" t="str">
        <f t="shared" si="4"/>
        <v>0</v>
      </c>
      <c r="O198">
        <f t="shared" si="3"/>
        <v>0</v>
      </c>
      <c r="P198" t="b">
        <f t="shared" si="5"/>
        <v>0</v>
      </c>
    </row>
    <row r="199" spans="1:16" x14ac:dyDescent="0.25">
      <c r="A199" s="9" t="str">
        <f>Sheet1!M67</f>
        <v>15</v>
      </c>
      <c r="B199" s="10" t="str">
        <f>Sheet1!P67</f>
        <v>421</v>
      </c>
      <c r="C199" s="10" t="str">
        <f>Sheet1!S67</f>
        <v>SUBG/SC</v>
      </c>
      <c r="D199" s="10" t="s">
        <v>214</v>
      </c>
      <c r="E199" s="10" t="s">
        <v>210</v>
      </c>
      <c r="F199" s="10" t="s">
        <v>215</v>
      </c>
      <c r="G199" s="10" t="s">
        <v>213</v>
      </c>
      <c r="H199" s="10" t="s">
        <v>216</v>
      </c>
      <c r="I199" s="11" t="b">
        <f t="shared" si="6"/>
        <v>1</v>
      </c>
      <c r="N199" t="str">
        <f t="shared" si="4"/>
        <v>1</v>
      </c>
      <c r="O199">
        <f t="shared" si="3"/>
        <v>1</v>
      </c>
      <c r="P199" t="b">
        <f t="shared" si="5"/>
        <v>0</v>
      </c>
    </row>
    <row r="200" spans="1:16" x14ac:dyDescent="0.25">
      <c r="A200" s="9" t="str">
        <f>Sheet1!K68</f>
        <v>15</v>
      </c>
      <c r="B200" s="10" t="str">
        <f>Sheet1!N68</f>
        <v>422</v>
      </c>
      <c r="C200" s="10" t="str">
        <f>Sheet1!Q68</f>
        <v>MULG/SC</v>
      </c>
      <c r="D200" s="10" t="s">
        <v>214</v>
      </c>
      <c r="E200" s="10" t="s">
        <v>210</v>
      </c>
      <c r="F200" s="10" t="s">
        <v>215</v>
      </c>
      <c r="G200" s="10" t="s">
        <v>213</v>
      </c>
      <c r="H200" s="10" t="s">
        <v>216</v>
      </c>
      <c r="I200" s="11" t="b">
        <f t="shared" si="6"/>
        <v>1</v>
      </c>
      <c r="N200" t="str">
        <f t="shared" si="4"/>
        <v>2</v>
      </c>
      <c r="O200">
        <f t="shared" si="3"/>
        <v>2</v>
      </c>
      <c r="P200" t="b">
        <f t="shared" si="5"/>
        <v>0</v>
      </c>
    </row>
    <row r="201" spans="1:16" x14ac:dyDescent="0.25">
      <c r="A201" s="9" t="str">
        <f>Sheet1!L68</f>
        <v>15</v>
      </c>
      <c r="B201" s="10" t="str">
        <f>Sheet1!O68</f>
        <v>423</v>
      </c>
      <c r="C201" s="10" t="str">
        <f>Sheet1!R68</f>
        <v>DIVG/SC</v>
      </c>
      <c r="D201" s="10" t="s">
        <v>214</v>
      </c>
      <c r="E201" s="10" t="s">
        <v>210</v>
      </c>
      <c r="F201" s="10" t="s">
        <v>215</v>
      </c>
      <c r="G201" s="10" t="s">
        <v>213</v>
      </c>
      <c r="H201" s="10" t="s">
        <v>216</v>
      </c>
      <c r="I201" s="11" t="b">
        <f t="shared" si="6"/>
        <v>1</v>
      </c>
      <c r="N201" t="str">
        <f t="shared" si="4"/>
        <v>3</v>
      </c>
      <c r="O201">
        <f t="shared" si="3"/>
        <v>3</v>
      </c>
      <c r="P201" t="b">
        <f t="shared" si="5"/>
        <v>0</v>
      </c>
    </row>
    <row r="202" spans="1:16" x14ac:dyDescent="0.25">
      <c r="A202" s="17" t="str">
        <f>Sheet1!M68</f>
        <v>15</v>
      </c>
      <c r="B202" s="18" t="str">
        <f>Sheet1!P68</f>
        <v>42C</v>
      </c>
      <c r="C202" s="18" t="str">
        <f>Sheet1!S68</f>
        <v>CVTGF/SC</v>
      </c>
      <c r="D202" s="18" t="s">
        <v>214</v>
      </c>
      <c r="E202" s="18" t="s">
        <v>210</v>
      </c>
      <c r="F202" s="18" t="s">
        <v>215</v>
      </c>
      <c r="G202" s="18" t="s">
        <v>216</v>
      </c>
      <c r="H202" s="18"/>
      <c r="I202" s="11" t="b">
        <f t="shared" si="6"/>
        <v>1</v>
      </c>
      <c r="N202" s="33" t="str">
        <f t="shared" si="4"/>
        <v>C</v>
      </c>
      <c r="O202">
        <f t="shared" ref="O202:O242" si="7">HEX2DEC(N202)</f>
        <v>12</v>
      </c>
      <c r="P202" t="b">
        <f t="shared" si="5"/>
        <v>1</v>
      </c>
    </row>
    <row r="203" spans="1:16" x14ac:dyDescent="0.25">
      <c r="A203" s="17" t="str">
        <f>Sheet1!K69</f>
        <v>15</v>
      </c>
      <c r="B203" s="18" t="str">
        <f>Sheet1!N69</f>
        <v>42D</v>
      </c>
      <c r="C203" s="18" t="str">
        <f>Sheet1!Q69</f>
        <v>CVTGD/SC</v>
      </c>
      <c r="D203" s="18" t="s">
        <v>214</v>
      </c>
      <c r="E203" s="18" t="s">
        <v>210</v>
      </c>
      <c r="F203" s="18" t="s">
        <v>215</v>
      </c>
      <c r="G203" s="18" t="s">
        <v>216</v>
      </c>
      <c r="H203" s="18"/>
      <c r="I203" s="11" t="b">
        <f t="shared" si="6"/>
        <v>1</v>
      </c>
      <c r="N203" s="33" t="str">
        <f t="shared" ref="N203:N243" si="8">MID(B203,3,1)</f>
        <v>D</v>
      </c>
      <c r="O203">
        <f t="shared" si="7"/>
        <v>13</v>
      </c>
      <c r="P203" t="b">
        <f t="shared" ref="P203:P266" si="9">(O203&gt;8)</f>
        <v>1</v>
      </c>
    </row>
    <row r="204" spans="1:16" x14ac:dyDescent="0.25">
      <c r="A204" s="17" t="str">
        <f>Sheet1!L69</f>
        <v>15</v>
      </c>
      <c r="B204" s="18" t="str">
        <f>Sheet1!O69</f>
        <v>42F</v>
      </c>
      <c r="C204" s="18" t="str">
        <f>Sheet1!R69</f>
        <v>CVTGQ/SC</v>
      </c>
      <c r="D204" s="18" t="s">
        <v>214</v>
      </c>
      <c r="E204" s="18" t="s">
        <v>210</v>
      </c>
      <c r="F204" s="18" t="s">
        <v>215</v>
      </c>
      <c r="G204" s="18" t="s">
        <v>216</v>
      </c>
      <c r="H204" s="18"/>
      <c r="I204" s="11" t="b">
        <f t="shared" si="6"/>
        <v>1</v>
      </c>
      <c r="N204" s="33" t="str">
        <f t="shared" si="8"/>
        <v>F</v>
      </c>
      <c r="O204">
        <f t="shared" si="7"/>
        <v>15</v>
      </c>
      <c r="P204" t="b">
        <f t="shared" si="9"/>
        <v>1</v>
      </c>
    </row>
    <row r="205" spans="1:16" x14ac:dyDescent="0.25">
      <c r="A205" s="9" t="str">
        <f>Sheet1!M69</f>
        <v>15</v>
      </c>
      <c r="B205" s="10" t="str">
        <f>Sheet1!P69</f>
        <v>480</v>
      </c>
      <c r="C205" s="10" t="str">
        <f>Sheet1!S69</f>
        <v>ADDF/S</v>
      </c>
      <c r="D205" s="10" t="s">
        <v>214</v>
      </c>
      <c r="E205" s="10" t="s">
        <v>210</v>
      </c>
      <c r="F205" s="10" t="s">
        <v>215</v>
      </c>
      <c r="G205" s="10" t="s">
        <v>213</v>
      </c>
      <c r="H205" s="10" t="s">
        <v>216</v>
      </c>
      <c r="I205" s="11" t="b">
        <f t="shared" si="6"/>
        <v>1</v>
      </c>
      <c r="N205" t="str">
        <f t="shared" si="8"/>
        <v>0</v>
      </c>
      <c r="O205">
        <f t="shared" si="7"/>
        <v>0</v>
      </c>
      <c r="P205" t="b">
        <f t="shared" si="9"/>
        <v>0</v>
      </c>
    </row>
    <row r="206" spans="1:16" x14ac:dyDescent="0.25">
      <c r="A206" s="9" t="str">
        <f>Sheet1!K70</f>
        <v>15</v>
      </c>
      <c r="B206" s="10" t="str">
        <f>Sheet1!N70</f>
        <v>481</v>
      </c>
      <c r="C206" s="10" t="str">
        <f>Sheet1!Q70</f>
        <v>SUBF/S</v>
      </c>
      <c r="D206" s="10" t="s">
        <v>214</v>
      </c>
      <c r="E206" s="10" t="s">
        <v>210</v>
      </c>
      <c r="F206" s="10" t="s">
        <v>215</v>
      </c>
      <c r="G206" s="10" t="s">
        <v>213</v>
      </c>
      <c r="H206" s="10" t="s">
        <v>216</v>
      </c>
      <c r="I206" s="11" t="b">
        <f t="shared" si="6"/>
        <v>1</v>
      </c>
      <c r="N206" t="str">
        <f t="shared" si="8"/>
        <v>1</v>
      </c>
      <c r="O206">
        <f t="shared" si="7"/>
        <v>1</v>
      </c>
      <c r="P206" t="b">
        <f t="shared" si="9"/>
        <v>0</v>
      </c>
    </row>
    <row r="207" spans="1:16" x14ac:dyDescent="0.25">
      <c r="A207" s="9" t="str">
        <f>Sheet1!L70</f>
        <v>15</v>
      </c>
      <c r="B207" s="10" t="str">
        <f>Sheet1!O70</f>
        <v>482</v>
      </c>
      <c r="C207" s="10" t="str">
        <f>Sheet1!R70</f>
        <v>MULF/S</v>
      </c>
      <c r="D207" s="10" t="s">
        <v>214</v>
      </c>
      <c r="E207" s="10" t="s">
        <v>210</v>
      </c>
      <c r="F207" s="10" t="s">
        <v>215</v>
      </c>
      <c r="G207" s="10" t="s">
        <v>213</v>
      </c>
      <c r="H207" s="10" t="s">
        <v>216</v>
      </c>
      <c r="I207" s="11" t="b">
        <f t="shared" si="6"/>
        <v>1</v>
      </c>
      <c r="N207" t="str">
        <f t="shared" si="8"/>
        <v>2</v>
      </c>
      <c r="O207">
        <f t="shared" si="7"/>
        <v>2</v>
      </c>
      <c r="P207" t="b">
        <f t="shared" si="9"/>
        <v>0</v>
      </c>
    </row>
    <row r="208" spans="1:16" x14ac:dyDescent="0.25">
      <c r="A208" s="9" t="str">
        <f>Sheet1!M70</f>
        <v>15</v>
      </c>
      <c r="B208" s="10" t="str">
        <f>Sheet1!P70</f>
        <v>483</v>
      </c>
      <c r="C208" s="10" t="str">
        <f>Sheet1!S70</f>
        <v>DIVF/S</v>
      </c>
      <c r="D208" s="10" t="s">
        <v>214</v>
      </c>
      <c r="E208" s="10" t="s">
        <v>210</v>
      </c>
      <c r="F208" s="10" t="s">
        <v>215</v>
      </c>
      <c r="G208" s="10" t="s">
        <v>213</v>
      </c>
      <c r="H208" s="10" t="s">
        <v>216</v>
      </c>
      <c r="I208" s="11" t="b">
        <f t="shared" si="6"/>
        <v>1</v>
      </c>
      <c r="N208" t="str">
        <f t="shared" si="8"/>
        <v>3</v>
      </c>
      <c r="O208">
        <f t="shared" si="7"/>
        <v>3</v>
      </c>
      <c r="P208" t="b">
        <f t="shared" si="9"/>
        <v>0</v>
      </c>
    </row>
    <row r="209" spans="1:16" x14ac:dyDescent="0.25">
      <c r="A209" s="17" t="str">
        <f>Sheet1!K71</f>
        <v>15</v>
      </c>
      <c r="B209" s="18" t="str">
        <f>Sheet1!N71</f>
        <v>49E</v>
      </c>
      <c r="C209" s="18" t="str">
        <f>Sheet1!Q71</f>
        <v>CVTDG/S</v>
      </c>
      <c r="D209" s="18" t="s">
        <v>214</v>
      </c>
      <c r="E209" s="18" t="s">
        <v>210</v>
      </c>
      <c r="F209" s="18" t="s">
        <v>215</v>
      </c>
      <c r="G209" s="18" t="s">
        <v>216</v>
      </c>
      <c r="H209" s="18"/>
      <c r="I209" s="11" t="b">
        <f t="shared" si="6"/>
        <v>1</v>
      </c>
      <c r="N209" s="33" t="str">
        <f t="shared" si="8"/>
        <v>E</v>
      </c>
      <c r="O209">
        <f t="shared" si="7"/>
        <v>14</v>
      </c>
      <c r="P209" t="b">
        <f t="shared" si="9"/>
        <v>1</v>
      </c>
    </row>
    <row r="210" spans="1:16" x14ac:dyDescent="0.25">
      <c r="A210" s="9" t="str">
        <f>Sheet1!L71</f>
        <v>15</v>
      </c>
      <c r="B210" s="10" t="str">
        <f>Sheet1!O71</f>
        <v>4A0</v>
      </c>
      <c r="C210" s="10" t="str">
        <f>Sheet1!R71</f>
        <v>ADDG/S</v>
      </c>
      <c r="D210" s="10" t="s">
        <v>214</v>
      </c>
      <c r="E210" s="10" t="s">
        <v>210</v>
      </c>
      <c r="F210" s="10" t="s">
        <v>215</v>
      </c>
      <c r="G210" s="10" t="s">
        <v>213</v>
      </c>
      <c r="H210" s="10" t="s">
        <v>216</v>
      </c>
      <c r="I210" s="11" t="b">
        <f t="shared" si="6"/>
        <v>1</v>
      </c>
      <c r="N210" t="str">
        <f t="shared" si="8"/>
        <v>0</v>
      </c>
      <c r="O210">
        <f t="shared" si="7"/>
        <v>0</v>
      </c>
      <c r="P210" t="b">
        <f t="shared" si="9"/>
        <v>0</v>
      </c>
    </row>
    <row r="211" spans="1:16" x14ac:dyDescent="0.25">
      <c r="A211" s="9" t="str">
        <f>Sheet1!M71</f>
        <v>15</v>
      </c>
      <c r="B211" s="10" t="str">
        <f>Sheet1!P71</f>
        <v>4A1</v>
      </c>
      <c r="C211" s="10" t="str">
        <f>Sheet1!S71</f>
        <v>SUBG/S</v>
      </c>
      <c r="D211" s="10" t="s">
        <v>214</v>
      </c>
      <c r="E211" s="10" t="s">
        <v>210</v>
      </c>
      <c r="F211" s="10" t="s">
        <v>215</v>
      </c>
      <c r="G211" s="10" t="s">
        <v>213</v>
      </c>
      <c r="H211" s="10" t="s">
        <v>216</v>
      </c>
      <c r="I211" s="11" t="b">
        <f t="shared" si="6"/>
        <v>1</v>
      </c>
      <c r="N211" t="str">
        <f t="shared" si="8"/>
        <v>1</v>
      </c>
      <c r="O211">
        <f t="shared" si="7"/>
        <v>1</v>
      </c>
      <c r="P211" t="b">
        <f t="shared" si="9"/>
        <v>0</v>
      </c>
    </row>
    <row r="212" spans="1:16" x14ac:dyDescent="0.25">
      <c r="A212" s="9" t="str">
        <f>Sheet1!K72</f>
        <v>15</v>
      </c>
      <c r="B212" s="10" t="str">
        <f>Sheet1!N72</f>
        <v>4A2</v>
      </c>
      <c r="C212" s="10" t="str">
        <f>Sheet1!Q72</f>
        <v>MULG/S</v>
      </c>
      <c r="D212" s="10" t="s">
        <v>214</v>
      </c>
      <c r="E212" s="10" t="s">
        <v>210</v>
      </c>
      <c r="F212" s="10" t="s">
        <v>215</v>
      </c>
      <c r="G212" s="10" t="s">
        <v>213</v>
      </c>
      <c r="H212" s="10" t="s">
        <v>216</v>
      </c>
      <c r="I212" s="11" t="b">
        <f t="shared" si="6"/>
        <v>1</v>
      </c>
      <c r="N212" t="str">
        <f t="shared" si="8"/>
        <v>2</v>
      </c>
      <c r="O212">
        <f t="shared" si="7"/>
        <v>2</v>
      </c>
      <c r="P212" t="b">
        <f t="shared" si="9"/>
        <v>0</v>
      </c>
    </row>
    <row r="213" spans="1:16" x14ac:dyDescent="0.25">
      <c r="A213" s="9" t="str">
        <f>Sheet1!L72</f>
        <v>15</v>
      </c>
      <c r="B213" s="10" t="str">
        <f>Sheet1!O72</f>
        <v>4A3</v>
      </c>
      <c r="C213" s="10" t="str">
        <f>Sheet1!R72</f>
        <v>DIVG/S</v>
      </c>
      <c r="D213" s="10" t="s">
        <v>214</v>
      </c>
      <c r="E213" s="10" t="s">
        <v>210</v>
      </c>
      <c r="F213" s="10" t="s">
        <v>215</v>
      </c>
      <c r="G213" s="10" t="s">
        <v>213</v>
      </c>
      <c r="H213" s="10" t="s">
        <v>216</v>
      </c>
      <c r="I213" s="11" t="b">
        <f t="shared" si="6"/>
        <v>1</v>
      </c>
      <c r="N213" t="str">
        <f t="shared" si="8"/>
        <v>3</v>
      </c>
      <c r="O213">
        <f t="shared" si="7"/>
        <v>3</v>
      </c>
      <c r="P213" t="b">
        <f t="shared" si="9"/>
        <v>0</v>
      </c>
    </row>
    <row r="214" spans="1:16" x14ac:dyDescent="0.25">
      <c r="A214" s="9" t="str">
        <f>Sheet1!M72</f>
        <v>15</v>
      </c>
      <c r="B214" s="10" t="str">
        <f>Sheet1!P72</f>
        <v>4A5</v>
      </c>
      <c r="C214" s="10" t="str">
        <f>Sheet1!S72</f>
        <v>CMPGEQ/S</v>
      </c>
      <c r="D214" s="10" t="s">
        <v>214</v>
      </c>
      <c r="E214" s="10" t="s">
        <v>212</v>
      </c>
      <c r="F214" s="10" t="s">
        <v>215</v>
      </c>
      <c r="G214" s="10" t="s">
        <v>213</v>
      </c>
      <c r="H214" s="10" t="s">
        <v>216</v>
      </c>
      <c r="I214" s="11" t="b">
        <f t="shared" si="6"/>
        <v>1</v>
      </c>
      <c r="N214" t="str">
        <f t="shared" si="8"/>
        <v>5</v>
      </c>
      <c r="O214">
        <f t="shared" si="7"/>
        <v>5</v>
      </c>
      <c r="P214" t="b">
        <f t="shared" si="9"/>
        <v>0</v>
      </c>
    </row>
    <row r="215" spans="1:16" x14ac:dyDescent="0.25">
      <c r="A215" s="9" t="str">
        <f>Sheet1!K73</f>
        <v>15</v>
      </c>
      <c r="B215" s="10" t="str">
        <f>Sheet1!N73</f>
        <v>4A6</v>
      </c>
      <c r="C215" s="10" t="str">
        <f>Sheet1!Q73</f>
        <v>CMPGLT/S</v>
      </c>
      <c r="D215" s="10" t="s">
        <v>214</v>
      </c>
      <c r="E215" s="10" t="s">
        <v>212</v>
      </c>
      <c r="F215" s="10" t="s">
        <v>215</v>
      </c>
      <c r="G215" s="10" t="s">
        <v>213</v>
      </c>
      <c r="H215" s="10" t="s">
        <v>216</v>
      </c>
      <c r="I215" s="11" t="b">
        <f t="shared" si="6"/>
        <v>1</v>
      </c>
      <c r="N215" t="str">
        <f t="shared" si="8"/>
        <v>6</v>
      </c>
      <c r="O215">
        <f t="shared" si="7"/>
        <v>6</v>
      </c>
      <c r="P215" t="b">
        <f t="shared" si="9"/>
        <v>0</v>
      </c>
    </row>
    <row r="216" spans="1:16" x14ac:dyDescent="0.25">
      <c r="A216" s="9" t="str">
        <f>Sheet1!L73</f>
        <v>15</v>
      </c>
      <c r="B216" s="10" t="str">
        <f>Sheet1!O73</f>
        <v>4A7</v>
      </c>
      <c r="C216" s="10" t="str">
        <f>Sheet1!R73</f>
        <v>CMPGLE/S</v>
      </c>
      <c r="D216" s="10" t="s">
        <v>214</v>
      </c>
      <c r="E216" s="10" t="s">
        <v>212</v>
      </c>
      <c r="F216" s="10" t="s">
        <v>215</v>
      </c>
      <c r="G216" s="10" t="s">
        <v>213</v>
      </c>
      <c r="H216" s="10" t="s">
        <v>216</v>
      </c>
      <c r="I216" s="11" t="b">
        <f t="shared" si="6"/>
        <v>1</v>
      </c>
      <c r="N216" t="str">
        <f t="shared" si="8"/>
        <v>7</v>
      </c>
      <c r="O216">
        <f t="shared" si="7"/>
        <v>7</v>
      </c>
      <c r="P216" t="b">
        <f t="shared" si="9"/>
        <v>0</v>
      </c>
    </row>
    <row r="217" spans="1:16" x14ac:dyDescent="0.25">
      <c r="A217" s="17" t="str">
        <f>Sheet1!M73</f>
        <v>15</v>
      </c>
      <c r="B217" s="18" t="str">
        <f>Sheet1!P73</f>
        <v>4AC</v>
      </c>
      <c r="C217" s="18" t="str">
        <f>Sheet1!S73</f>
        <v>CVTGF/S</v>
      </c>
      <c r="D217" s="18" t="s">
        <v>214</v>
      </c>
      <c r="E217" s="18" t="s">
        <v>210</v>
      </c>
      <c r="F217" s="18" t="s">
        <v>215</v>
      </c>
      <c r="G217" s="18" t="s">
        <v>216</v>
      </c>
      <c r="H217" s="18"/>
      <c r="I217" s="11" t="b">
        <f t="shared" si="6"/>
        <v>1</v>
      </c>
      <c r="N217" s="33" t="str">
        <f t="shared" si="8"/>
        <v>C</v>
      </c>
      <c r="O217">
        <f t="shared" si="7"/>
        <v>12</v>
      </c>
      <c r="P217" t="b">
        <f t="shared" si="9"/>
        <v>1</v>
      </c>
    </row>
    <row r="218" spans="1:16" x14ac:dyDescent="0.25">
      <c r="A218" s="17" t="str">
        <f>Sheet1!K74</f>
        <v>15</v>
      </c>
      <c r="B218" s="18" t="str">
        <f>Sheet1!N74</f>
        <v>4AD</v>
      </c>
      <c r="C218" s="18" t="str">
        <f>Sheet1!Q74</f>
        <v>CVTGD/S</v>
      </c>
      <c r="D218" s="18" t="s">
        <v>214</v>
      </c>
      <c r="E218" s="18" t="s">
        <v>210</v>
      </c>
      <c r="F218" s="18" t="s">
        <v>215</v>
      </c>
      <c r="G218" s="18" t="s">
        <v>216</v>
      </c>
      <c r="H218" s="18"/>
      <c r="I218" s="11" t="b">
        <f t="shared" si="6"/>
        <v>1</v>
      </c>
      <c r="N218" s="33" t="str">
        <f t="shared" si="8"/>
        <v>D</v>
      </c>
      <c r="O218">
        <f t="shared" si="7"/>
        <v>13</v>
      </c>
      <c r="P218" t="b">
        <f t="shared" si="9"/>
        <v>1</v>
      </c>
    </row>
    <row r="219" spans="1:16" x14ac:dyDescent="0.25">
      <c r="A219" s="17" t="str">
        <f>Sheet1!L74</f>
        <v>15</v>
      </c>
      <c r="B219" s="18" t="str">
        <f>Sheet1!O74</f>
        <v>4AF</v>
      </c>
      <c r="C219" s="18" t="str">
        <f>Sheet1!R74</f>
        <v>CVTGQ/S</v>
      </c>
      <c r="D219" s="18" t="s">
        <v>214</v>
      </c>
      <c r="E219" s="18" t="s">
        <v>210</v>
      </c>
      <c r="F219" s="18" t="s">
        <v>215</v>
      </c>
      <c r="G219" s="18" t="s">
        <v>216</v>
      </c>
      <c r="H219" s="18"/>
      <c r="I219" s="11" t="b">
        <f t="shared" si="6"/>
        <v>1</v>
      </c>
      <c r="N219" s="33" t="str">
        <f t="shared" si="8"/>
        <v>F</v>
      </c>
      <c r="O219">
        <f t="shared" si="7"/>
        <v>15</v>
      </c>
      <c r="P219" t="b">
        <f t="shared" si="9"/>
        <v>1</v>
      </c>
    </row>
    <row r="220" spans="1:16" x14ac:dyDescent="0.25">
      <c r="A220" s="9" t="str">
        <f>Sheet1!M74</f>
        <v>15</v>
      </c>
      <c r="B220" s="10" t="str">
        <f>Sheet1!P74</f>
        <v>500</v>
      </c>
      <c r="C220" s="10" t="str">
        <f>Sheet1!S74</f>
        <v>ADDF/SUC</v>
      </c>
      <c r="D220" s="10" t="s">
        <v>214</v>
      </c>
      <c r="E220" s="10" t="s">
        <v>210</v>
      </c>
      <c r="F220" s="10" t="s">
        <v>215</v>
      </c>
      <c r="G220" s="10" t="s">
        <v>213</v>
      </c>
      <c r="H220" s="10" t="s">
        <v>216</v>
      </c>
      <c r="I220" s="11" t="b">
        <f t="shared" si="6"/>
        <v>1</v>
      </c>
      <c r="N220" t="str">
        <f t="shared" si="8"/>
        <v>0</v>
      </c>
      <c r="O220">
        <f t="shared" si="7"/>
        <v>0</v>
      </c>
      <c r="P220" t="b">
        <f t="shared" si="9"/>
        <v>0</v>
      </c>
    </row>
    <row r="221" spans="1:16" x14ac:dyDescent="0.25">
      <c r="A221" s="9" t="str">
        <f>Sheet1!K75</f>
        <v>15</v>
      </c>
      <c r="B221" s="10" t="str">
        <f>Sheet1!N75</f>
        <v>501</v>
      </c>
      <c r="C221" s="10" t="str">
        <f>Sheet1!Q75</f>
        <v>SUBF/SUC</v>
      </c>
      <c r="D221" s="10" t="s">
        <v>214</v>
      </c>
      <c r="E221" s="10" t="s">
        <v>210</v>
      </c>
      <c r="F221" s="10" t="s">
        <v>215</v>
      </c>
      <c r="G221" s="10" t="s">
        <v>213</v>
      </c>
      <c r="H221" s="10" t="s">
        <v>216</v>
      </c>
      <c r="I221" s="11" t="b">
        <f t="shared" si="6"/>
        <v>1</v>
      </c>
      <c r="N221" t="str">
        <f t="shared" si="8"/>
        <v>1</v>
      </c>
      <c r="O221">
        <f t="shared" si="7"/>
        <v>1</v>
      </c>
      <c r="P221" t="b">
        <f t="shared" si="9"/>
        <v>0</v>
      </c>
    </row>
    <row r="222" spans="1:16" x14ac:dyDescent="0.25">
      <c r="A222" s="9" t="str">
        <f>Sheet1!L75</f>
        <v>15</v>
      </c>
      <c r="B222" s="10" t="str">
        <f>Sheet1!O75</f>
        <v>502</v>
      </c>
      <c r="C222" s="10" t="str">
        <f>Sheet1!R75</f>
        <v>MULF/SUC</v>
      </c>
      <c r="D222" s="10" t="s">
        <v>214</v>
      </c>
      <c r="E222" s="10" t="s">
        <v>210</v>
      </c>
      <c r="F222" s="10" t="s">
        <v>215</v>
      </c>
      <c r="G222" s="10" t="s">
        <v>213</v>
      </c>
      <c r="H222" s="10" t="s">
        <v>216</v>
      </c>
      <c r="I222" s="11" t="b">
        <f t="shared" si="6"/>
        <v>1</v>
      </c>
      <c r="N222" t="str">
        <f t="shared" si="8"/>
        <v>2</v>
      </c>
      <c r="O222">
        <f t="shared" si="7"/>
        <v>2</v>
      </c>
      <c r="P222" t="b">
        <f t="shared" si="9"/>
        <v>0</v>
      </c>
    </row>
    <row r="223" spans="1:16" x14ac:dyDescent="0.25">
      <c r="A223" s="9" t="str">
        <f>Sheet1!M75</f>
        <v>15</v>
      </c>
      <c r="B223" s="10" t="str">
        <f>Sheet1!P75</f>
        <v>503</v>
      </c>
      <c r="C223" s="10" t="str">
        <f>Sheet1!S75</f>
        <v>DIVF/SUC</v>
      </c>
      <c r="D223" s="10" t="s">
        <v>214</v>
      </c>
      <c r="E223" s="10" t="s">
        <v>210</v>
      </c>
      <c r="F223" s="10" t="s">
        <v>215</v>
      </c>
      <c r="G223" s="10" t="s">
        <v>213</v>
      </c>
      <c r="H223" s="10" t="s">
        <v>216</v>
      </c>
      <c r="I223" s="11" t="b">
        <f t="shared" si="6"/>
        <v>1</v>
      </c>
      <c r="N223" t="str">
        <f t="shared" si="8"/>
        <v>3</v>
      </c>
      <c r="O223">
        <f t="shared" si="7"/>
        <v>3</v>
      </c>
      <c r="P223" t="b">
        <f t="shared" si="9"/>
        <v>0</v>
      </c>
    </row>
    <row r="224" spans="1:16" x14ac:dyDescent="0.25">
      <c r="A224" s="17" t="str">
        <f>Sheet1!K76</f>
        <v>15</v>
      </c>
      <c r="B224" s="18" t="str">
        <f>Sheet1!N76</f>
        <v>51E</v>
      </c>
      <c r="C224" s="18" t="str">
        <f>Sheet1!Q76</f>
        <v>CVTDG/SUC</v>
      </c>
      <c r="D224" s="18" t="s">
        <v>214</v>
      </c>
      <c r="E224" s="18" t="s">
        <v>210</v>
      </c>
      <c r="F224" s="18" t="s">
        <v>215</v>
      </c>
      <c r="G224" s="18" t="s">
        <v>216</v>
      </c>
      <c r="H224" s="18"/>
      <c r="I224" s="11" t="b">
        <f t="shared" si="6"/>
        <v>1</v>
      </c>
      <c r="N224" s="33" t="str">
        <f t="shared" si="8"/>
        <v>E</v>
      </c>
      <c r="O224">
        <f t="shared" si="7"/>
        <v>14</v>
      </c>
      <c r="P224" t="b">
        <f t="shared" si="9"/>
        <v>1</v>
      </c>
    </row>
    <row r="225" spans="1:16" x14ac:dyDescent="0.25">
      <c r="A225" s="9" t="str">
        <f>Sheet1!L76</f>
        <v>15</v>
      </c>
      <c r="B225" s="10" t="str">
        <f>Sheet1!O76</f>
        <v>520</v>
      </c>
      <c r="C225" s="10" t="str">
        <f>Sheet1!R76</f>
        <v>ADDG/SUC</v>
      </c>
      <c r="D225" s="10" t="s">
        <v>214</v>
      </c>
      <c r="E225" s="10" t="s">
        <v>210</v>
      </c>
      <c r="F225" s="10" t="s">
        <v>215</v>
      </c>
      <c r="G225" s="10" t="s">
        <v>213</v>
      </c>
      <c r="H225" s="10" t="s">
        <v>216</v>
      </c>
      <c r="I225" s="11" t="b">
        <f t="shared" si="6"/>
        <v>1</v>
      </c>
      <c r="N225" t="str">
        <f t="shared" si="8"/>
        <v>0</v>
      </c>
      <c r="O225">
        <f t="shared" si="7"/>
        <v>0</v>
      </c>
      <c r="P225" t="b">
        <f t="shared" si="9"/>
        <v>0</v>
      </c>
    </row>
    <row r="226" spans="1:16" x14ac:dyDescent="0.25">
      <c r="A226" s="9" t="str">
        <f>Sheet1!M76</f>
        <v>15</v>
      </c>
      <c r="B226" s="10" t="str">
        <f>Sheet1!P76</f>
        <v>521</v>
      </c>
      <c r="C226" s="10" t="str">
        <f>Sheet1!S76</f>
        <v>SUBG/SUC</v>
      </c>
      <c r="D226" s="10" t="s">
        <v>214</v>
      </c>
      <c r="E226" s="10" t="s">
        <v>210</v>
      </c>
      <c r="F226" s="10" t="s">
        <v>215</v>
      </c>
      <c r="G226" s="10" t="s">
        <v>213</v>
      </c>
      <c r="H226" s="10" t="s">
        <v>216</v>
      </c>
      <c r="I226" s="11" t="b">
        <f t="shared" si="6"/>
        <v>1</v>
      </c>
      <c r="N226" t="str">
        <f t="shared" si="8"/>
        <v>1</v>
      </c>
      <c r="O226">
        <f t="shared" si="7"/>
        <v>1</v>
      </c>
      <c r="P226" t="b">
        <f t="shared" si="9"/>
        <v>0</v>
      </c>
    </row>
    <row r="227" spans="1:16" x14ac:dyDescent="0.25">
      <c r="A227" s="9" t="str">
        <f>Sheet1!K77</f>
        <v>15</v>
      </c>
      <c r="B227" s="10" t="str">
        <f>Sheet1!N77</f>
        <v>522</v>
      </c>
      <c r="C227" s="10" t="str">
        <f>Sheet1!Q77</f>
        <v>MULG/SUC</v>
      </c>
      <c r="D227" s="10" t="s">
        <v>214</v>
      </c>
      <c r="E227" s="10" t="s">
        <v>210</v>
      </c>
      <c r="F227" s="10" t="s">
        <v>215</v>
      </c>
      <c r="G227" s="10" t="s">
        <v>213</v>
      </c>
      <c r="H227" s="10" t="s">
        <v>216</v>
      </c>
      <c r="I227" s="11" t="b">
        <f t="shared" si="6"/>
        <v>1</v>
      </c>
      <c r="N227" t="str">
        <f t="shared" si="8"/>
        <v>2</v>
      </c>
      <c r="O227">
        <f t="shared" si="7"/>
        <v>2</v>
      </c>
      <c r="P227" t="b">
        <f t="shared" si="9"/>
        <v>0</v>
      </c>
    </row>
    <row r="228" spans="1:16" x14ac:dyDescent="0.25">
      <c r="A228" s="9" t="str">
        <f>Sheet1!L77</f>
        <v>15</v>
      </c>
      <c r="B228" s="10" t="str">
        <f>Sheet1!O77</f>
        <v>523</v>
      </c>
      <c r="C228" s="10" t="str">
        <f>Sheet1!R77</f>
        <v>DIVG/SUC</v>
      </c>
      <c r="D228" s="10" t="s">
        <v>214</v>
      </c>
      <c r="E228" s="10" t="s">
        <v>210</v>
      </c>
      <c r="F228" s="10" t="s">
        <v>215</v>
      </c>
      <c r="G228" s="10" t="s">
        <v>213</v>
      </c>
      <c r="H228" s="10" t="s">
        <v>216</v>
      </c>
      <c r="I228" s="11" t="b">
        <f t="shared" si="6"/>
        <v>1</v>
      </c>
      <c r="N228" t="str">
        <f t="shared" si="8"/>
        <v>3</v>
      </c>
      <c r="O228">
        <f t="shared" si="7"/>
        <v>3</v>
      </c>
      <c r="P228" t="b">
        <f t="shared" si="9"/>
        <v>0</v>
      </c>
    </row>
    <row r="229" spans="1:16" x14ac:dyDescent="0.25">
      <c r="A229" s="17" t="str">
        <f>Sheet1!M77</f>
        <v>15</v>
      </c>
      <c r="B229" s="18" t="str">
        <f>Sheet1!P77</f>
        <v>52C</v>
      </c>
      <c r="C229" s="18" t="str">
        <f>Sheet1!S77</f>
        <v>CVTGF/SUC</v>
      </c>
      <c r="D229" s="18" t="s">
        <v>214</v>
      </c>
      <c r="E229" s="18" t="s">
        <v>210</v>
      </c>
      <c r="F229" s="18" t="s">
        <v>215</v>
      </c>
      <c r="G229" s="18" t="s">
        <v>216</v>
      </c>
      <c r="H229" s="18"/>
      <c r="I229" s="11" t="b">
        <f t="shared" si="6"/>
        <v>1</v>
      </c>
      <c r="N229" s="33" t="str">
        <f t="shared" si="8"/>
        <v>C</v>
      </c>
      <c r="O229">
        <f t="shared" si="7"/>
        <v>12</v>
      </c>
      <c r="P229" t="b">
        <f t="shared" si="9"/>
        <v>1</v>
      </c>
    </row>
    <row r="230" spans="1:16" x14ac:dyDescent="0.25">
      <c r="A230" s="17" t="str">
        <f>Sheet1!K78</f>
        <v>15</v>
      </c>
      <c r="B230" s="18" t="str">
        <f>Sheet1!N78</f>
        <v>52D</v>
      </c>
      <c r="C230" s="18" t="str">
        <f>Sheet1!Q78</f>
        <v>CVTGD/SUC</v>
      </c>
      <c r="D230" s="18" t="s">
        <v>214</v>
      </c>
      <c r="E230" s="18" t="s">
        <v>210</v>
      </c>
      <c r="F230" s="18" t="s">
        <v>215</v>
      </c>
      <c r="G230" s="18" t="s">
        <v>216</v>
      </c>
      <c r="H230" s="18"/>
      <c r="I230" s="11" t="b">
        <f t="shared" si="6"/>
        <v>1</v>
      </c>
      <c r="N230" s="33" t="str">
        <f t="shared" si="8"/>
        <v>D</v>
      </c>
      <c r="O230">
        <f t="shared" si="7"/>
        <v>13</v>
      </c>
      <c r="P230" t="b">
        <f t="shared" si="9"/>
        <v>1</v>
      </c>
    </row>
    <row r="231" spans="1:16" x14ac:dyDescent="0.25">
      <c r="A231" s="17" t="str">
        <f>Sheet1!L78</f>
        <v>15</v>
      </c>
      <c r="B231" s="18" t="str">
        <f>Sheet1!O78</f>
        <v>52F</v>
      </c>
      <c r="C231" s="18" t="str">
        <f>Sheet1!R78</f>
        <v>CVTGQ/SVC</v>
      </c>
      <c r="D231" s="18" t="s">
        <v>214</v>
      </c>
      <c r="E231" s="18" t="s">
        <v>210</v>
      </c>
      <c r="F231" s="18" t="s">
        <v>215</v>
      </c>
      <c r="G231" s="18" t="s">
        <v>216</v>
      </c>
      <c r="H231" s="18"/>
      <c r="I231" s="11" t="b">
        <f t="shared" si="6"/>
        <v>1</v>
      </c>
      <c r="N231" s="33" t="str">
        <f t="shared" si="8"/>
        <v>F</v>
      </c>
      <c r="O231">
        <f t="shared" si="7"/>
        <v>15</v>
      </c>
      <c r="P231" t="b">
        <f t="shared" si="9"/>
        <v>1</v>
      </c>
    </row>
    <row r="232" spans="1:16" x14ac:dyDescent="0.25">
      <c r="A232" s="9" t="str">
        <f>Sheet1!M78</f>
        <v>15</v>
      </c>
      <c r="B232" s="10" t="str">
        <f>Sheet1!P78</f>
        <v>580</v>
      </c>
      <c r="C232" s="10" t="str">
        <f>Sheet1!S78</f>
        <v>ADDF/SU</v>
      </c>
      <c r="D232" s="10" t="s">
        <v>214</v>
      </c>
      <c r="E232" s="10" t="s">
        <v>210</v>
      </c>
      <c r="F232" s="10" t="s">
        <v>215</v>
      </c>
      <c r="G232" s="10" t="s">
        <v>213</v>
      </c>
      <c r="H232" s="10" t="s">
        <v>216</v>
      </c>
      <c r="I232" s="11" t="b">
        <f t="shared" si="6"/>
        <v>1</v>
      </c>
      <c r="N232" t="str">
        <f t="shared" si="8"/>
        <v>0</v>
      </c>
      <c r="O232">
        <f t="shared" si="7"/>
        <v>0</v>
      </c>
      <c r="P232" t="b">
        <f t="shared" si="9"/>
        <v>0</v>
      </c>
    </row>
    <row r="233" spans="1:16" x14ac:dyDescent="0.25">
      <c r="A233" s="9" t="str">
        <f>Sheet1!K79</f>
        <v>15</v>
      </c>
      <c r="B233" s="10" t="str">
        <f>Sheet1!N79</f>
        <v>581</v>
      </c>
      <c r="C233" s="10" t="str">
        <f>Sheet1!Q79</f>
        <v>SUBF/SU</v>
      </c>
      <c r="D233" s="10" t="s">
        <v>214</v>
      </c>
      <c r="E233" s="10" t="s">
        <v>210</v>
      </c>
      <c r="F233" s="10" t="s">
        <v>215</v>
      </c>
      <c r="G233" s="10" t="s">
        <v>213</v>
      </c>
      <c r="H233" s="10" t="s">
        <v>216</v>
      </c>
      <c r="I233" s="11" t="b">
        <f t="shared" si="6"/>
        <v>1</v>
      </c>
      <c r="N233" t="str">
        <f t="shared" si="8"/>
        <v>1</v>
      </c>
      <c r="O233">
        <f t="shared" si="7"/>
        <v>1</v>
      </c>
      <c r="P233" t="b">
        <f t="shared" si="9"/>
        <v>0</v>
      </c>
    </row>
    <row r="234" spans="1:16" x14ac:dyDescent="0.25">
      <c r="A234" s="9" t="str">
        <f>Sheet1!L79</f>
        <v>15</v>
      </c>
      <c r="B234" s="10" t="str">
        <f>Sheet1!O79</f>
        <v>582</v>
      </c>
      <c r="C234" s="10" t="str">
        <f>Sheet1!R79</f>
        <v>MULF/SU</v>
      </c>
      <c r="D234" s="10" t="s">
        <v>214</v>
      </c>
      <c r="E234" s="10" t="s">
        <v>210</v>
      </c>
      <c r="F234" s="10" t="s">
        <v>215</v>
      </c>
      <c r="G234" s="10" t="s">
        <v>213</v>
      </c>
      <c r="H234" s="10" t="s">
        <v>216</v>
      </c>
      <c r="I234" s="11" t="b">
        <f t="shared" si="6"/>
        <v>1</v>
      </c>
      <c r="N234" t="str">
        <f t="shared" si="8"/>
        <v>2</v>
      </c>
      <c r="O234">
        <f t="shared" si="7"/>
        <v>2</v>
      </c>
      <c r="P234" t="b">
        <f t="shared" si="9"/>
        <v>0</v>
      </c>
    </row>
    <row r="235" spans="1:16" x14ac:dyDescent="0.25">
      <c r="A235" s="9" t="str">
        <f>Sheet1!M79</f>
        <v>15</v>
      </c>
      <c r="B235" s="10" t="str">
        <f>Sheet1!P79</f>
        <v>583</v>
      </c>
      <c r="C235" s="10" t="str">
        <f>Sheet1!S79</f>
        <v>DIVF/SU</v>
      </c>
      <c r="D235" s="10" t="s">
        <v>214</v>
      </c>
      <c r="E235" s="10" t="s">
        <v>210</v>
      </c>
      <c r="F235" s="10" t="s">
        <v>215</v>
      </c>
      <c r="G235" s="10" t="s">
        <v>213</v>
      </c>
      <c r="H235" s="10" t="s">
        <v>216</v>
      </c>
      <c r="I235" s="11" t="b">
        <f t="shared" si="6"/>
        <v>1</v>
      </c>
      <c r="N235" t="str">
        <f t="shared" si="8"/>
        <v>3</v>
      </c>
      <c r="O235">
        <f t="shared" si="7"/>
        <v>3</v>
      </c>
      <c r="P235" t="b">
        <f t="shared" si="9"/>
        <v>0</v>
      </c>
    </row>
    <row r="236" spans="1:16" x14ac:dyDescent="0.25">
      <c r="A236" s="17" t="str">
        <f>Sheet1!K80</f>
        <v>15</v>
      </c>
      <c r="B236" s="18" t="str">
        <f>Sheet1!N80</f>
        <v>59E</v>
      </c>
      <c r="C236" s="18" t="str">
        <f>Sheet1!Q80</f>
        <v>CVTDG/SU</v>
      </c>
      <c r="D236" s="18" t="s">
        <v>214</v>
      </c>
      <c r="E236" s="18" t="s">
        <v>210</v>
      </c>
      <c r="F236" s="18" t="s">
        <v>215</v>
      </c>
      <c r="G236" s="18" t="s">
        <v>216</v>
      </c>
      <c r="H236" s="18"/>
      <c r="I236" s="11" t="b">
        <f t="shared" si="6"/>
        <v>1</v>
      </c>
      <c r="N236" s="33" t="str">
        <f t="shared" si="8"/>
        <v>E</v>
      </c>
      <c r="O236">
        <f t="shared" si="7"/>
        <v>14</v>
      </c>
      <c r="P236" t="b">
        <f t="shared" si="9"/>
        <v>1</v>
      </c>
    </row>
    <row r="237" spans="1:16" x14ac:dyDescent="0.25">
      <c r="A237" s="9" t="str">
        <f>Sheet1!L80</f>
        <v>15</v>
      </c>
      <c r="B237" s="10" t="str">
        <f>Sheet1!O80</f>
        <v>5A0</v>
      </c>
      <c r="C237" s="10" t="str">
        <f>Sheet1!R80</f>
        <v>ADDG/SU</v>
      </c>
      <c r="D237" s="10" t="s">
        <v>214</v>
      </c>
      <c r="E237" s="10" t="s">
        <v>210</v>
      </c>
      <c r="F237" s="10" t="s">
        <v>215</v>
      </c>
      <c r="G237" s="10" t="s">
        <v>213</v>
      </c>
      <c r="H237" s="10" t="s">
        <v>216</v>
      </c>
      <c r="I237" s="11" t="b">
        <f t="shared" si="6"/>
        <v>1</v>
      </c>
      <c r="N237" t="str">
        <f t="shared" si="8"/>
        <v>0</v>
      </c>
      <c r="O237">
        <f t="shared" si="7"/>
        <v>0</v>
      </c>
      <c r="P237" t="b">
        <f t="shared" si="9"/>
        <v>0</v>
      </c>
    </row>
    <row r="238" spans="1:16" x14ac:dyDescent="0.25">
      <c r="A238" s="9" t="str">
        <f>Sheet1!M80</f>
        <v>15</v>
      </c>
      <c r="B238" s="10" t="str">
        <f>Sheet1!P80</f>
        <v>5A1</v>
      </c>
      <c r="C238" s="10" t="str">
        <f>Sheet1!S80</f>
        <v>SUBG/SU</v>
      </c>
      <c r="D238" s="10" t="s">
        <v>214</v>
      </c>
      <c r="E238" s="10" t="s">
        <v>210</v>
      </c>
      <c r="F238" s="10" t="s">
        <v>215</v>
      </c>
      <c r="G238" s="10" t="s">
        <v>213</v>
      </c>
      <c r="H238" s="10" t="s">
        <v>216</v>
      </c>
      <c r="I238" s="11" t="b">
        <f t="shared" si="6"/>
        <v>1</v>
      </c>
      <c r="N238" t="str">
        <f t="shared" si="8"/>
        <v>1</v>
      </c>
      <c r="O238">
        <f t="shared" si="7"/>
        <v>1</v>
      </c>
      <c r="P238" t="b">
        <f t="shared" si="9"/>
        <v>0</v>
      </c>
    </row>
    <row r="239" spans="1:16" x14ac:dyDescent="0.25">
      <c r="A239" s="9" t="str">
        <f>Sheet1!K81</f>
        <v>15</v>
      </c>
      <c r="B239" s="10" t="str">
        <f>Sheet1!N81</f>
        <v>5A2</v>
      </c>
      <c r="C239" s="10" t="str">
        <f>Sheet1!Q81</f>
        <v>MULG/SU</v>
      </c>
      <c r="D239" s="10" t="s">
        <v>214</v>
      </c>
      <c r="E239" s="10" t="s">
        <v>210</v>
      </c>
      <c r="F239" s="10" t="s">
        <v>215</v>
      </c>
      <c r="G239" s="10" t="s">
        <v>213</v>
      </c>
      <c r="H239" s="10" t="s">
        <v>216</v>
      </c>
      <c r="I239" s="11" t="b">
        <f t="shared" si="6"/>
        <v>1</v>
      </c>
      <c r="N239" t="str">
        <f t="shared" si="8"/>
        <v>2</v>
      </c>
      <c r="O239">
        <f t="shared" si="7"/>
        <v>2</v>
      </c>
      <c r="P239" t="b">
        <f t="shared" si="9"/>
        <v>0</v>
      </c>
    </row>
    <row r="240" spans="1:16" x14ac:dyDescent="0.25">
      <c r="A240" s="9" t="str">
        <f>Sheet1!L81</f>
        <v>15</v>
      </c>
      <c r="B240" s="10" t="str">
        <f>Sheet1!O81</f>
        <v>5A3</v>
      </c>
      <c r="C240" s="10" t="str">
        <f>Sheet1!R81</f>
        <v>DIVG/SU</v>
      </c>
      <c r="D240" s="10" t="s">
        <v>214</v>
      </c>
      <c r="E240" s="10" t="s">
        <v>210</v>
      </c>
      <c r="F240" s="10" t="s">
        <v>215</v>
      </c>
      <c r="G240" s="10" t="s">
        <v>213</v>
      </c>
      <c r="H240" s="10" t="s">
        <v>216</v>
      </c>
      <c r="I240" s="11" t="b">
        <f t="shared" si="6"/>
        <v>1</v>
      </c>
      <c r="N240" t="str">
        <f t="shared" si="8"/>
        <v>3</v>
      </c>
      <c r="O240">
        <f t="shared" si="7"/>
        <v>3</v>
      </c>
      <c r="P240" t="b">
        <f t="shared" si="9"/>
        <v>0</v>
      </c>
    </row>
    <row r="241" spans="1:16" x14ac:dyDescent="0.25">
      <c r="A241" s="17" t="str">
        <f>Sheet1!M81</f>
        <v>15</v>
      </c>
      <c r="B241" s="18" t="str">
        <f>Sheet1!P81</f>
        <v>5AC</v>
      </c>
      <c r="C241" s="18" t="str">
        <f>Sheet1!S81</f>
        <v>CVTGF/SU</v>
      </c>
      <c r="D241" s="18" t="s">
        <v>214</v>
      </c>
      <c r="E241" s="18" t="s">
        <v>210</v>
      </c>
      <c r="F241" s="18" t="s">
        <v>215</v>
      </c>
      <c r="G241" s="18" t="s">
        <v>216</v>
      </c>
      <c r="H241" s="18"/>
      <c r="I241" s="11" t="b">
        <f t="shared" si="6"/>
        <v>1</v>
      </c>
      <c r="N241" s="33" t="str">
        <f t="shared" si="8"/>
        <v>C</v>
      </c>
      <c r="O241">
        <f t="shared" si="7"/>
        <v>12</v>
      </c>
      <c r="P241" t="b">
        <f t="shared" si="9"/>
        <v>1</v>
      </c>
    </row>
    <row r="242" spans="1:16" x14ac:dyDescent="0.25">
      <c r="A242" s="17" t="str">
        <f>Sheet1!K82</f>
        <v>15</v>
      </c>
      <c r="B242" s="18" t="str">
        <f>Sheet1!N82</f>
        <v>5AD</v>
      </c>
      <c r="C242" s="18" t="str">
        <f>Sheet1!Q82</f>
        <v>CVTGD/SU</v>
      </c>
      <c r="D242" s="18" t="s">
        <v>214</v>
      </c>
      <c r="E242" s="18" t="s">
        <v>210</v>
      </c>
      <c r="F242" s="18" t="s">
        <v>215</v>
      </c>
      <c r="G242" s="18" t="s">
        <v>216</v>
      </c>
      <c r="H242" s="18"/>
      <c r="I242" s="11" t="b">
        <f t="shared" si="6"/>
        <v>1</v>
      </c>
      <c r="N242" s="33" t="str">
        <f t="shared" si="8"/>
        <v>D</v>
      </c>
      <c r="O242">
        <f t="shared" si="7"/>
        <v>13</v>
      </c>
      <c r="P242" t="b">
        <f t="shared" si="9"/>
        <v>1</v>
      </c>
    </row>
    <row r="243" spans="1:16" x14ac:dyDescent="0.25">
      <c r="A243" s="19" t="str">
        <f>Sheet1!L82</f>
        <v>15</v>
      </c>
      <c r="B243" s="20" t="str">
        <f>Sheet1!O82</f>
        <v>5AF</v>
      </c>
      <c r="C243" s="20" t="str">
        <f>Sheet1!R82</f>
        <v>CVTGQ/SV</v>
      </c>
      <c r="D243" s="20" t="s">
        <v>214</v>
      </c>
      <c r="E243" s="20" t="s">
        <v>210</v>
      </c>
      <c r="F243" s="20" t="s">
        <v>215</v>
      </c>
      <c r="G243" s="20" t="s">
        <v>216</v>
      </c>
      <c r="H243" s="20"/>
      <c r="I243" s="14" t="b">
        <f t="shared" si="6"/>
        <v>1</v>
      </c>
      <c r="J243" s="32" t="s">
        <v>286</v>
      </c>
      <c r="K243" s="32" t="s">
        <v>287</v>
      </c>
      <c r="L243" s="32" t="s">
        <v>288</v>
      </c>
      <c r="N243" s="33" t="str">
        <f t="shared" si="8"/>
        <v>F</v>
      </c>
      <c r="O243">
        <f>HEX2DEC(N243)</f>
        <v>15</v>
      </c>
      <c r="P243" t="b">
        <f t="shared" si="9"/>
        <v>1</v>
      </c>
    </row>
    <row r="244" spans="1:16" x14ac:dyDescent="0.25">
      <c r="A244" s="6" t="str">
        <f>Sheet1!M82</f>
        <v>16</v>
      </c>
      <c r="B244" s="7" t="str">
        <f>Sheet1!P82</f>
        <v>000</v>
      </c>
      <c r="C244" s="7" t="str">
        <f>Sheet1!S82</f>
        <v>ADDS/C</v>
      </c>
      <c r="D244" s="7" t="s">
        <v>214</v>
      </c>
      <c r="E244" s="7" t="s">
        <v>210</v>
      </c>
      <c r="F244" s="7" t="s">
        <v>215</v>
      </c>
      <c r="G244" s="7" t="s">
        <v>213</v>
      </c>
      <c r="H244" s="7" t="s">
        <v>216</v>
      </c>
      <c r="I244" s="8" t="b">
        <f t="shared" si="6"/>
        <v>1</v>
      </c>
      <c r="J244">
        <f>COUNTA(A244:A429)</f>
        <v>186</v>
      </c>
      <c r="K244">
        <f>COUNTA(A252:A255,A264:A267,A280:A283,A292:A295,A304:A305,A314:A315,A324:A325,A334:A336,A345:A346,A355:A356,A369:A370,A379:A381,A390:A393,A402:A405,A414:A417,A426:A429)</f>
        <v>50</v>
      </c>
      <c r="L244">
        <f>J244-K244</f>
        <v>136</v>
      </c>
    </row>
    <row r="245" spans="1:16" x14ac:dyDescent="0.25">
      <c r="A245" s="9" t="str">
        <f>Sheet1!K83</f>
        <v>16</v>
      </c>
      <c r="B245" s="10" t="str">
        <f>Sheet1!N83</f>
        <v>001</v>
      </c>
      <c r="C245" s="10" t="str">
        <f>Sheet1!Q83</f>
        <v>SUBS/C</v>
      </c>
      <c r="D245" s="10" t="s">
        <v>214</v>
      </c>
      <c r="E245" s="10" t="s">
        <v>210</v>
      </c>
      <c r="F245" s="10" t="s">
        <v>215</v>
      </c>
      <c r="G245" s="10" t="s">
        <v>213</v>
      </c>
      <c r="H245" s="10" t="s">
        <v>216</v>
      </c>
      <c r="I245" s="11" t="b">
        <f t="shared" si="6"/>
        <v>1</v>
      </c>
      <c r="N245" s="34" t="str">
        <f t="shared" ref="N245:N308" si="10">MID(B245,3,1)</f>
        <v>1</v>
      </c>
      <c r="O245">
        <f t="shared" ref="O245:O308" si="11">HEX2DEC(N245)</f>
        <v>1</v>
      </c>
      <c r="P245" t="b">
        <f t="shared" si="9"/>
        <v>0</v>
      </c>
    </row>
    <row r="246" spans="1:16" x14ac:dyDescent="0.25">
      <c r="A246" s="9" t="str">
        <f>Sheet1!L83</f>
        <v>16</v>
      </c>
      <c r="B246" s="10" t="str">
        <f>Sheet1!O83</f>
        <v>002</v>
      </c>
      <c r="C246" s="10" t="str">
        <f>Sheet1!R83</f>
        <v>MULS/C</v>
      </c>
      <c r="D246" s="10" t="s">
        <v>214</v>
      </c>
      <c r="E246" s="10" t="s">
        <v>210</v>
      </c>
      <c r="F246" s="10" t="s">
        <v>215</v>
      </c>
      <c r="G246" s="10" t="s">
        <v>213</v>
      </c>
      <c r="H246" s="10" t="s">
        <v>216</v>
      </c>
      <c r="I246" s="11" t="b">
        <f t="shared" si="6"/>
        <v>1</v>
      </c>
      <c r="N246" s="34" t="str">
        <f t="shared" si="10"/>
        <v>2</v>
      </c>
      <c r="O246">
        <f t="shared" si="11"/>
        <v>2</v>
      </c>
      <c r="P246" t="b">
        <f t="shared" si="9"/>
        <v>0</v>
      </c>
    </row>
    <row r="247" spans="1:16" x14ac:dyDescent="0.25">
      <c r="A247" s="9" t="str">
        <f>Sheet1!M83</f>
        <v>16</v>
      </c>
      <c r="B247" s="10" t="str">
        <f>Sheet1!P83</f>
        <v>003</v>
      </c>
      <c r="C247" s="10" t="str">
        <f>Sheet1!S83</f>
        <v>DIVS/C</v>
      </c>
      <c r="D247" s="10" t="s">
        <v>214</v>
      </c>
      <c r="E247" s="10" t="s">
        <v>210</v>
      </c>
      <c r="F247" s="10" t="s">
        <v>215</v>
      </c>
      <c r="G247" s="10" t="s">
        <v>213</v>
      </c>
      <c r="H247" s="10" t="s">
        <v>216</v>
      </c>
      <c r="I247" s="11" t="b">
        <f t="shared" si="6"/>
        <v>1</v>
      </c>
      <c r="N247" s="34" t="str">
        <f t="shared" si="10"/>
        <v>3</v>
      </c>
      <c r="O247">
        <f t="shared" si="11"/>
        <v>3</v>
      </c>
      <c r="P247" t="b">
        <f t="shared" si="9"/>
        <v>0</v>
      </c>
    </row>
    <row r="248" spans="1:16" x14ac:dyDescent="0.25">
      <c r="A248" s="9" t="str">
        <f>Sheet1!K84</f>
        <v>16</v>
      </c>
      <c r="B248" s="10" t="str">
        <f>Sheet1!N84</f>
        <v>020</v>
      </c>
      <c r="C248" s="10" t="str">
        <f>Sheet1!Q84</f>
        <v>ADDT/C</v>
      </c>
      <c r="D248" s="10" t="s">
        <v>214</v>
      </c>
      <c r="E248" s="10" t="s">
        <v>210</v>
      </c>
      <c r="F248" s="10" t="s">
        <v>215</v>
      </c>
      <c r="G248" s="10" t="s">
        <v>213</v>
      </c>
      <c r="H248" s="10" t="s">
        <v>216</v>
      </c>
      <c r="I248" s="11" t="b">
        <f t="shared" si="6"/>
        <v>1</v>
      </c>
      <c r="N248" s="34" t="str">
        <f t="shared" si="10"/>
        <v>0</v>
      </c>
      <c r="O248">
        <f t="shared" si="11"/>
        <v>0</v>
      </c>
      <c r="P248" t="b">
        <f t="shared" si="9"/>
        <v>0</v>
      </c>
    </row>
    <row r="249" spans="1:16" x14ac:dyDescent="0.25">
      <c r="A249" s="9" t="str">
        <f>Sheet1!L84</f>
        <v>16</v>
      </c>
      <c r="B249" s="10" t="str">
        <f>Sheet1!O84</f>
        <v>021</v>
      </c>
      <c r="C249" s="10" t="str">
        <f>Sheet1!R84</f>
        <v>SUBT/C</v>
      </c>
      <c r="D249" s="10" t="s">
        <v>214</v>
      </c>
      <c r="E249" s="10" t="s">
        <v>210</v>
      </c>
      <c r="F249" s="10" t="s">
        <v>215</v>
      </c>
      <c r="G249" s="10" t="s">
        <v>213</v>
      </c>
      <c r="H249" s="10" t="s">
        <v>216</v>
      </c>
      <c r="I249" s="11" t="b">
        <f t="shared" si="6"/>
        <v>1</v>
      </c>
      <c r="N249" s="34" t="str">
        <f t="shared" si="10"/>
        <v>1</v>
      </c>
      <c r="O249">
        <f t="shared" si="11"/>
        <v>1</v>
      </c>
      <c r="P249" t="b">
        <f t="shared" si="9"/>
        <v>0</v>
      </c>
    </row>
    <row r="250" spans="1:16" x14ac:dyDescent="0.25">
      <c r="A250" s="9" t="str">
        <f>Sheet1!M84</f>
        <v>16</v>
      </c>
      <c r="B250" s="10" t="str">
        <f>Sheet1!P84</f>
        <v>022</v>
      </c>
      <c r="C250" s="10" t="str">
        <f>Sheet1!S84</f>
        <v>MULT/C</v>
      </c>
      <c r="D250" s="10" t="s">
        <v>214</v>
      </c>
      <c r="E250" s="10" t="s">
        <v>210</v>
      </c>
      <c r="F250" s="10" t="s">
        <v>215</v>
      </c>
      <c r="G250" s="10" t="s">
        <v>213</v>
      </c>
      <c r="H250" s="10" t="s">
        <v>216</v>
      </c>
      <c r="I250" s="11" t="b">
        <f t="shared" si="6"/>
        <v>1</v>
      </c>
      <c r="N250" s="34" t="str">
        <f t="shared" si="10"/>
        <v>2</v>
      </c>
      <c r="O250">
        <f t="shared" si="11"/>
        <v>2</v>
      </c>
      <c r="P250" t="b">
        <f t="shared" si="9"/>
        <v>0</v>
      </c>
    </row>
    <row r="251" spans="1:16" x14ac:dyDescent="0.25">
      <c r="A251" s="9" t="str">
        <f>Sheet1!K85</f>
        <v>16</v>
      </c>
      <c r="B251" s="10" t="str">
        <f>Sheet1!N85</f>
        <v>023</v>
      </c>
      <c r="C251" s="10" t="str">
        <f>Sheet1!Q85</f>
        <v>DIVT/C</v>
      </c>
      <c r="D251" s="10" t="s">
        <v>214</v>
      </c>
      <c r="E251" s="10" t="s">
        <v>210</v>
      </c>
      <c r="F251" s="10" t="s">
        <v>215</v>
      </c>
      <c r="G251" s="10" t="s">
        <v>213</v>
      </c>
      <c r="H251" s="10" t="s">
        <v>216</v>
      </c>
      <c r="I251" s="11" t="b">
        <f t="shared" si="6"/>
        <v>1</v>
      </c>
      <c r="N251" s="34" t="str">
        <f t="shared" si="10"/>
        <v>3</v>
      </c>
      <c r="O251">
        <f t="shared" si="11"/>
        <v>3</v>
      </c>
      <c r="P251" t="b">
        <f t="shared" si="9"/>
        <v>0</v>
      </c>
    </row>
    <row r="252" spans="1:16" x14ac:dyDescent="0.25">
      <c r="A252" s="17" t="str">
        <f>Sheet1!L85</f>
        <v>16</v>
      </c>
      <c r="B252" s="18" t="str">
        <f>Sheet1!O85</f>
        <v>02C</v>
      </c>
      <c r="C252" s="18" t="str">
        <f>Sheet1!R85</f>
        <v>CVTTS/C</v>
      </c>
      <c r="D252" s="18" t="s">
        <v>214</v>
      </c>
      <c r="E252" s="18" t="s">
        <v>210</v>
      </c>
      <c r="F252" s="18" t="s">
        <v>215</v>
      </c>
      <c r="G252" s="18" t="s">
        <v>216</v>
      </c>
      <c r="H252" s="18"/>
      <c r="I252" s="11" t="b">
        <f t="shared" si="6"/>
        <v>1</v>
      </c>
      <c r="N252" s="33" t="str">
        <f t="shared" si="10"/>
        <v>C</v>
      </c>
      <c r="O252">
        <f t="shared" si="11"/>
        <v>12</v>
      </c>
      <c r="P252" t="b">
        <f t="shared" si="9"/>
        <v>1</v>
      </c>
    </row>
    <row r="253" spans="1:16" x14ac:dyDescent="0.25">
      <c r="A253" s="17" t="str">
        <f>Sheet1!M85</f>
        <v>16</v>
      </c>
      <c r="B253" s="18" t="str">
        <f>Sheet1!P85</f>
        <v>02F</v>
      </c>
      <c r="C253" s="18" t="str">
        <f>Sheet1!S85</f>
        <v>CVTTQ/C</v>
      </c>
      <c r="D253" s="18" t="s">
        <v>214</v>
      </c>
      <c r="E253" s="18" t="s">
        <v>210</v>
      </c>
      <c r="F253" s="18" t="s">
        <v>215</v>
      </c>
      <c r="G253" s="18" t="s">
        <v>216</v>
      </c>
      <c r="H253" s="18"/>
      <c r="I253" s="11" t="b">
        <f t="shared" si="6"/>
        <v>1</v>
      </c>
      <c r="N253" s="33" t="str">
        <f t="shared" si="10"/>
        <v>F</v>
      </c>
      <c r="O253">
        <f t="shared" si="11"/>
        <v>15</v>
      </c>
      <c r="P253" t="b">
        <f t="shared" si="9"/>
        <v>1</v>
      </c>
    </row>
    <row r="254" spans="1:16" x14ac:dyDescent="0.25">
      <c r="A254" s="17" t="str">
        <f>Sheet1!K86</f>
        <v>16</v>
      </c>
      <c r="B254" s="18" t="str">
        <f>Sheet1!N86</f>
        <v>03C</v>
      </c>
      <c r="C254" s="18" t="str">
        <f>Sheet1!Q86</f>
        <v>CVTQS/C</v>
      </c>
      <c r="D254" s="18" t="s">
        <v>214</v>
      </c>
      <c r="E254" s="18" t="s">
        <v>210</v>
      </c>
      <c r="F254" s="18" t="s">
        <v>215</v>
      </c>
      <c r="G254" s="18" t="s">
        <v>216</v>
      </c>
      <c r="H254" s="18"/>
      <c r="I254" s="11" t="b">
        <f t="shared" si="6"/>
        <v>1</v>
      </c>
      <c r="N254" s="33" t="str">
        <f t="shared" si="10"/>
        <v>C</v>
      </c>
      <c r="O254">
        <f t="shared" si="11"/>
        <v>12</v>
      </c>
      <c r="P254" t="b">
        <f t="shared" si="9"/>
        <v>1</v>
      </c>
    </row>
    <row r="255" spans="1:16" x14ac:dyDescent="0.25">
      <c r="A255" s="17" t="str">
        <f>Sheet1!L86</f>
        <v>16</v>
      </c>
      <c r="B255" s="18" t="str">
        <f>Sheet1!O86</f>
        <v>03E</v>
      </c>
      <c r="C255" s="18" t="str">
        <f>Sheet1!R86</f>
        <v>CVTQT/C</v>
      </c>
      <c r="D255" s="18" t="s">
        <v>214</v>
      </c>
      <c r="E255" s="18" t="s">
        <v>210</v>
      </c>
      <c r="F255" s="18" t="s">
        <v>215</v>
      </c>
      <c r="G255" s="18" t="s">
        <v>216</v>
      </c>
      <c r="H255" s="18"/>
      <c r="I255" s="11" t="b">
        <f t="shared" si="6"/>
        <v>1</v>
      </c>
      <c r="N255" s="33" t="str">
        <f t="shared" si="10"/>
        <v>E</v>
      </c>
      <c r="O255">
        <f t="shared" si="11"/>
        <v>14</v>
      </c>
      <c r="P255" t="b">
        <f t="shared" si="9"/>
        <v>1</v>
      </c>
    </row>
    <row r="256" spans="1:16" x14ac:dyDescent="0.25">
      <c r="A256" s="9" t="str">
        <f>Sheet1!M86</f>
        <v>16</v>
      </c>
      <c r="B256" s="10" t="str">
        <f>Sheet1!P86</f>
        <v>040</v>
      </c>
      <c r="C256" s="10" t="str">
        <f>Sheet1!S86</f>
        <v>ADDS/M</v>
      </c>
      <c r="D256" s="10" t="s">
        <v>214</v>
      </c>
      <c r="E256" s="10" t="s">
        <v>210</v>
      </c>
      <c r="F256" s="10" t="s">
        <v>215</v>
      </c>
      <c r="G256" s="10" t="s">
        <v>213</v>
      </c>
      <c r="H256" s="10" t="s">
        <v>216</v>
      </c>
      <c r="I256" s="11" t="b">
        <f t="shared" si="6"/>
        <v>1</v>
      </c>
      <c r="N256" s="34" t="str">
        <f t="shared" si="10"/>
        <v>0</v>
      </c>
      <c r="O256">
        <f t="shared" si="11"/>
        <v>0</v>
      </c>
      <c r="P256" t="b">
        <f t="shared" si="9"/>
        <v>0</v>
      </c>
    </row>
    <row r="257" spans="1:16" x14ac:dyDescent="0.25">
      <c r="A257" s="9" t="str">
        <f>Sheet1!K87</f>
        <v>16</v>
      </c>
      <c r="B257" s="10" t="str">
        <f>Sheet1!N87</f>
        <v>041</v>
      </c>
      <c r="C257" s="10" t="str">
        <f>Sheet1!Q87</f>
        <v>SUBS/M</v>
      </c>
      <c r="D257" s="10" t="s">
        <v>214</v>
      </c>
      <c r="E257" s="10" t="s">
        <v>210</v>
      </c>
      <c r="F257" s="10" t="s">
        <v>215</v>
      </c>
      <c r="G257" s="10" t="s">
        <v>213</v>
      </c>
      <c r="H257" s="10" t="s">
        <v>216</v>
      </c>
      <c r="I257" s="11" t="b">
        <f t="shared" si="6"/>
        <v>1</v>
      </c>
      <c r="N257" s="34" t="str">
        <f t="shared" si="10"/>
        <v>1</v>
      </c>
      <c r="O257">
        <f t="shared" si="11"/>
        <v>1</v>
      </c>
      <c r="P257" t="b">
        <f t="shared" si="9"/>
        <v>0</v>
      </c>
    </row>
    <row r="258" spans="1:16" x14ac:dyDescent="0.25">
      <c r="A258" s="9" t="str">
        <f>Sheet1!L87</f>
        <v>16</v>
      </c>
      <c r="B258" s="10" t="str">
        <f>Sheet1!O87</f>
        <v>042</v>
      </c>
      <c r="C258" s="10" t="str">
        <f>Sheet1!R87</f>
        <v>MULS/M</v>
      </c>
      <c r="D258" s="10" t="s">
        <v>214</v>
      </c>
      <c r="E258" s="10" t="s">
        <v>210</v>
      </c>
      <c r="F258" s="10" t="s">
        <v>215</v>
      </c>
      <c r="G258" s="10" t="s">
        <v>213</v>
      </c>
      <c r="H258" s="10" t="s">
        <v>216</v>
      </c>
      <c r="I258" s="11" t="b">
        <f t="shared" si="6"/>
        <v>1</v>
      </c>
      <c r="N258" s="34" t="str">
        <f t="shared" si="10"/>
        <v>2</v>
      </c>
      <c r="O258">
        <f t="shared" si="11"/>
        <v>2</v>
      </c>
      <c r="P258" t="b">
        <f t="shared" si="9"/>
        <v>0</v>
      </c>
    </row>
    <row r="259" spans="1:16" x14ac:dyDescent="0.25">
      <c r="A259" s="9" t="str">
        <f>Sheet1!M87</f>
        <v>16</v>
      </c>
      <c r="B259" s="10" t="str">
        <f>Sheet1!P87</f>
        <v>043</v>
      </c>
      <c r="C259" s="10" t="str">
        <f>Sheet1!S87</f>
        <v>DIVS/M</v>
      </c>
      <c r="D259" s="10" t="s">
        <v>214</v>
      </c>
      <c r="E259" s="10" t="s">
        <v>210</v>
      </c>
      <c r="F259" s="10" t="s">
        <v>215</v>
      </c>
      <c r="G259" s="10" t="s">
        <v>213</v>
      </c>
      <c r="H259" s="10" t="s">
        <v>216</v>
      </c>
      <c r="I259" s="11" t="b">
        <f t="shared" si="6"/>
        <v>1</v>
      </c>
      <c r="N259" s="34" t="str">
        <f t="shared" si="10"/>
        <v>3</v>
      </c>
      <c r="O259">
        <f t="shared" si="11"/>
        <v>3</v>
      </c>
      <c r="P259" t="b">
        <f t="shared" si="9"/>
        <v>0</v>
      </c>
    </row>
    <row r="260" spans="1:16" x14ac:dyDescent="0.25">
      <c r="A260" s="9" t="str">
        <f>Sheet1!K88</f>
        <v>16</v>
      </c>
      <c r="B260" s="10" t="str">
        <f>Sheet1!N88</f>
        <v>060</v>
      </c>
      <c r="C260" s="10" t="str">
        <f>Sheet1!Q88</f>
        <v>ADDT/M</v>
      </c>
      <c r="D260" s="10" t="s">
        <v>214</v>
      </c>
      <c r="E260" s="10" t="s">
        <v>210</v>
      </c>
      <c r="F260" s="10" t="s">
        <v>215</v>
      </c>
      <c r="G260" s="10" t="s">
        <v>213</v>
      </c>
      <c r="H260" s="10" t="s">
        <v>216</v>
      </c>
      <c r="I260" s="11" t="b">
        <f t="shared" ref="I260:I323" si="12">OR((A260=A261),(A260=A259))</f>
        <v>1</v>
      </c>
      <c r="N260" s="34" t="str">
        <f t="shared" si="10"/>
        <v>0</v>
      </c>
      <c r="O260">
        <f t="shared" si="11"/>
        <v>0</v>
      </c>
      <c r="P260" t="b">
        <f t="shared" si="9"/>
        <v>0</v>
      </c>
    </row>
    <row r="261" spans="1:16" x14ac:dyDescent="0.25">
      <c r="A261" s="9" t="str">
        <f>Sheet1!L88</f>
        <v>16</v>
      </c>
      <c r="B261" s="10" t="str">
        <f>Sheet1!O88</f>
        <v>061</v>
      </c>
      <c r="C261" s="10" t="str">
        <f>Sheet1!R88</f>
        <v>SUBT/M</v>
      </c>
      <c r="D261" s="10" t="s">
        <v>214</v>
      </c>
      <c r="E261" s="10" t="s">
        <v>210</v>
      </c>
      <c r="F261" s="10" t="s">
        <v>215</v>
      </c>
      <c r="G261" s="10" t="s">
        <v>213</v>
      </c>
      <c r="H261" s="10" t="s">
        <v>216</v>
      </c>
      <c r="I261" s="11" t="b">
        <f t="shared" si="12"/>
        <v>1</v>
      </c>
      <c r="N261" s="34" t="str">
        <f t="shared" si="10"/>
        <v>1</v>
      </c>
      <c r="O261">
        <f t="shared" si="11"/>
        <v>1</v>
      </c>
      <c r="P261" t="b">
        <f t="shared" si="9"/>
        <v>0</v>
      </c>
    </row>
    <row r="262" spans="1:16" x14ac:dyDescent="0.25">
      <c r="A262" s="9" t="str">
        <f>Sheet1!M88</f>
        <v>16</v>
      </c>
      <c r="B262" s="10" t="str">
        <f>Sheet1!P88</f>
        <v>062</v>
      </c>
      <c r="C262" s="10" t="str">
        <f>Sheet1!S88</f>
        <v>MULT/M</v>
      </c>
      <c r="D262" s="10" t="s">
        <v>214</v>
      </c>
      <c r="E262" s="10" t="s">
        <v>210</v>
      </c>
      <c r="F262" s="10" t="s">
        <v>215</v>
      </c>
      <c r="G262" s="10" t="s">
        <v>213</v>
      </c>
      <c r="H262" s="10" t="s">
        <v>216</v>
      </c>
      <c r="I262" s="11" t="b">
        <f t="shared" si="12"/>
        <v>1</v>
      </c>
      <c r="N262" s="34" t="str">
        <f t="shared" si="10"/>
        <v>2</v>
      </c>
      <c r="O262">
        <f t="shared" si="11"/>
        <v>2</v>
      </c>
      <c r="P262" t="b">
        <f t="shared" si="9"/>
        <v>0</v>
      </c>
    </row>
    <row r="263" spans="1:16" x14ac:dyDescent="0.25">
      <c r="A263" s="9" t="str">
        <f>Sheet1!K89</f>
        <v>16</v>
      </c>
      <c r="B263" s="10" t="str">
        <f>Sheet1!N89</f>
        <v>063</v>
      </c>
      <c r="C263" s="10" t="str">
        <f>Sheet1!Q89</f>
        <v>DIVT/M</v>
      </c>
      <c r="D263" s="10" t="s">
        <v>214</v>
      </c>
      <c r="E263" s="10" t="s">
        <v>210</v>
      </c>
      <c r="F263" s="10" t="s">
        <v>215</v>
      </c>
      <c r="G263" s="10" t="s">
        <v>213</v>
      </c>
      <c r="H263" s="10" t="s">
        <v>216</v>
      </c>
      <c r="I263" s="11" t="b">
        <f t="shared" si="12"/>
        <v>1</v>
      </c>
      <c r="N263" s="34" t="str">
        <f t="shared" si="10"/>
        <v>3</v>
      </c>
      <c r="O263">
        <f t="shared" si="11"/>
        <v>3</v>
      </c>
      <c r="P263" t="b">
        <f t="shared" si="9"/>
        <v>0</v>
      </c>
    </row>
    <row r="264" spans="1:16" x14ac:dyDescent="0.25">
      <c r="A264" s="17" t="str">
        <f>Sheet1!L89</f>
        <v>16</v>
      </c>
      <c r="B264" s="18" t="str">
        <f>Sheet1!O89</f>
        <v>06C</v>
      </c>
      <c r="C264" s="18" t="str">
        <f>Sheet1!R89</f>
        <v>CVTTS/M</v>
      </c>
      <c r="D264" s="18" t="s">
        <v>214</v>
      </c>
      <c r="E264" s="18" t="s">
        <v>210</v>
      </c>
      <c r="F264" s="18" t="s">
        <v>215</v>
      </c>
      <c r="G264" s="18" t="s">
        <v>216</v>
      </c>
      <c r="H264" s="18"/>
      <c r="I264" s="11" t="b">
        <f t="shared" si="12"/>
        <v>1</v>
      </c>
      <c r="N264" s="33" t="str">
        <f t="shared" si="10"/>
        <v>C</v>
      </c>
      <c r="O264">
        <f t="shared" si="11"/>
        <v>12</v>
      </c>
      <c r="P264" t="b">
        <f t="shared" si="9"/>
        <v>1</v>
      </c>
    </row>
    <row r="265" spans="1:16" x14ac:dyDescent="0.25">
      <c r="A265" s="17" t="str">
        <f>Sheet1!M89</f>
        <v>16</v>
      </c>
      <c r="B265" s="18" t="str">
        <f>Sheet1!P89</f>
        <v>06F</v>
      </c>
      <c r="C265" s="18" t="str">
        <f>Sheet1!S89</f>
        <v>CVTTQ/M</v>
      </c>
      <c r="D265" s="18" t="s">
        <v>214</v>
      </c>
      <c r="E265" s="18" t="s">
        <v>210</v>
      </c>
      <c r="F265" s="18" t="s">
        <v>215</v>
      </c>
      <c r="G265" s="18" t="s">
        <v>216</v>
      </c>
      <c r="H265" s="18"/>
      <c r="I265" s="11" t="b">
        <f t="shared" si="12"/>
        <v>1</v>
      </c>
      <c r="N265" s="33" t="str">
        <f t="shared" si="10"/>
        <v>F</v>
      </c>
      <c r="O265">
        <f t="shared" si="11"/>
        <v>15</v>
      </c>
      <c r="P265" t="b">
        <f t="shared" si="9"/>
        <v>1</v>
      </c>
    </row>
    <row r="266" spans="1:16" x14ac:dyDescent="0.25">
      <c r="A266" s="17" t="str">
        <f>Sheet1!K90</f>
        <v>16</v>
      </c>
      <c r="B266" s="18" t="str">
        <f>Sheet1!N90</f>
        <v>07C</v>
      </c>
      <c r="C266" s="18" t="str">
        <f>Sheet1!Q90</f>
        <v>CVTQS/M</v>
      </c>
      <c r="D266" s="18" t="s">
        <v>214</v>
      </c>
      <c r="E266" s="18" t="s">
        <v>210</v>
      </c>
      <c r="F266" s="18" t="s">
        <v>215</v>
      </c>
      <c r="G266" s="18" t="s">
        <v>216</v>
      </c>
      <c r="H266" s="18"/>
      <c r="I266" s="11" t="b">
        <f t="shared" si="12"/>
        <v>1</v>
      </c>
      <c r="N266" s="33" t="str">
        <f t="shared" si="10"/>
        <v>C</v>
      </c>
      <c r="O266">
        <f t="shared" si="11"/>
        <v>12</v>
      </c>
      <c r="P266" t="b">
        <f t="shared" si="9"/>
        <v>1</v>
      </c>
    </row>
    <row r="267" spans="1:16" x14ac:dyDescent="0.25">
      <c r="A267" s="17" t="str">
        <f>Sheet1!L90</f>
        <v>16</v>
      </c>
      <c r="B267" s="18" t="str">
        <f>Sheet1!O90</f>
        <v>07E</v>
      </c>
      <c r="C267" s="18" t="str">
        <f>Sheet1!R90</f>
        <v>CVTQT/M</v>
      </c>
      <c r="D267" s="18" t="s">
        <v>214</v>
      </c>
      <c r="E267" s="18" t="s">
        <v>210</v>
      </c>
      <c r="F267" s="18" t="s">
        <v>215</v>
      </c>
      <c r="G267" s="18" t="s">
        <v>216</v>
      </c>
      <c r="H267" s="18"/>
      <c r="I267" s="11" t="b">
        <f t="shared" si="12"/>
        <v>1</v>
      </c>
      <c r="N267" s="33" t="str">
        <f t="shared" si="10"/>
        <v>E</v>
      </c>
      <c r="O267">
        <f t="shared" si="11"/>
        <v>14</v>
      </c>
      <c r="P267" t="b">
        <f t="shared" ref="P267:P330" si="13">(O267&gt;8)</f>
        <v>1</v>
      </c>
    </row>
    <row r="268" spans="1:16" x14ac:dyDescent="0.25">
      <c r="A268" s="9" t="str">
        <f>Sheet1!M90</f>
        <v>16</v>
      </c>
      <c r="B268" s="10" t="str">
        <f>Sheet1!P90</f>
        <v>080</v>
      </c>
      <c r="C268" s="10" t="str">
        <f>Sheet1!S90</f>
        <v>ADDS</v>
      </c>
      <c r="D268" s="10" t="s">
        <v>214</v>
      </c>
      <c r="E268" s="10" t="s">
        <v>210</v>
      </c>
      <c r="F268" s="10" t="s">
        <v>215</v>
      </c>
      <c r="G268" s="10" t="s">
        <v>213</v>
      </c>
      <c r="H268" s="10" t="s">
        <v>216</v>
      </c>
      <c r="I268" s="11" t="b">
        <f t="shared" si="12"/>
        <v>1</v>
      </c>
      <c r="N268" s="34" t="str">
        <f t="shared" si="10"/>
        <v>0</v>
      </c>
      <c r="O268">
        <f t="shared" si="11"/>
        <v>0</v>
      </c>
      <c r="P268" t="b">
        <f t="shared" si="13"/>
        <v>0</v>
      </c>
    </row>
    <row r="269" spans="1:16" x14ac:dyDescent="0.25">
      <c r="A269" s="9" t="str">
        <f>Sheet1!K91</f>
        <v>16</v>
      </c>
      <c r="B269" s="10" t="str">
        <f>Sheet1!N91</f>
        <v>081</v>
      </c>
      <c r="C269" s="10" t="str">
        <f>Sheet1!Q91</f>
        <v>SUBS</v>
      </c>
      <c r="D269" s="10" t="s">
        <v>214</v>
      </c>
      <c r="E269" s="10" t="s">
        <v>210</v>
      </c>
      <c r="F269" s="10" t="s">
        <v>215</v>
      </c>
      <c r="G269" s="10" t="s">
        <v>213</v>
      </c>
      <c r="H269" s="10" t="s">
        <v>216</v>
      </c>
      <c r="I269" s="11" t="b">
        <f t="shared" si="12"/>
        <v>1</v>
      </c>
      <c r="N269" s="34" t="str">
        <f t="shared" si="10"/>
        <v>1</v>
      </c>
      <c r="O269">
        <f t="shared" si="11"/>
        <v>1</v>
      </c>
      <c r="P269" t="b">
        <f t="shared" si="13"/>
        <v>0</v>
      </c>
    </row>
    <row r="270" spans="1:16" x14ac:dyDescent="0.25">
      <c r="A270" s="9" t="str">
        <f>Sheet1!L91</f>
        <v>16</v>
      </c>
      <c r="B270" s="10" t="str">
        <f>Sheet1!O91</f>
        <v>082</v>
      </c>
      <c r="C270" s="10" t="str">
        <f>Sheet1!R91</f>
        <v>MULS</v>
      </c>
      <c r="D270" s="10" t="s">
        <v>214</v>
      </c>
      <c r="E270" s="10" t="s">
        <v>210</v>
      </c>
      <c r="F270" s="10" t="s">
        <v>215</v>
      </c>
      <c r="G270" s="10" t="s">
        <v>213</v>
      </c>
      <c r="H270" s="10" t="s">
        <v>216</v>
      </c>
      <c r="I270" s="11" t="b">
        <f t="shared" si="12"/>
        <v>1</v>
      </c>
      <c r="N270" s="34" t="str">
        <f t="shared" si="10"/>
        <v>2</v>
      </c>
      <c r="O270">
        <f t="shared" si="11"/>
        <v>2</v>
      </c>
      <c r="P270" t="b">
        <f t="shared" si="13"/>
        <v>0</v>
      </c>
    </row>
    <row r="271" spans="1:16" x14ac:dyDescent="0.25">
      <c r="A271" s="9" t="str">
        <f>Sheet1!M91</f>
        <v>16</v>
      </c>
      <c r="B271" s="10" t="str">
        <f>Sheet1!P91</f>
        <v>083</v>
      </c>
      <c r="C271" s="10" t="str">
        <f>Sheet1!S91</f>
        <v>DIVS</v>
      </c>
      <c r="D271" s="10" t="s">
        <v>214</v>
      </c>
      <c r="E271" s="10" t="s">
        <v>210</v>
      </c>
      <c r="F271" s="10" t="s">
        <v>215</v>
      </c>
      <c r="G271" s="10" t="s">
        <v>213</v>
      </c>
      <c r="H271" s="10" t="s">
        <v>216</v>
      </c>
      <c r="I271" s="11" t="b">
        <f t="shared" si="12"/>
        <v>1</v>
      </c>
      <c r="N271" s="34" t="str">
        <f t="shared" si="10"/>
        <v>3</v>
      </c>
      <c r="O271">
        <f t="shared" si="11"/>
        <v>3</v>
      </c>
      <c r="P271" t="b">
        <f t="shared" si="13"/>
        <v>0</v>
      </c>
    </row>
    <row r="272" spans="1:16" x14ac:dyDescent="0.25">
      <c r="A272" s="9" t="str">
        <f>Sheet1!K92</f>
        <v>16</v>
      </c>
      <c r="B272" s="10" t="str">
        <f>Sheet1!N92</f>
        <v>0A0</v>
      </c>
      <c r="C272" s="10" t="str">
        <f>Sheet1!Q92</f>
        <v>ADDT</v>
      </c>
      <c r="D272" s="10" t="s">
        <v>214</v>
      </c>
      <c r="E272" s="10" t="s">
        <v>210</v>
      </c>
      <c r="F272" s="10" t="s">
        <v>215</v>
      </c>
      <c r="G272" s="10" t="s">
        <v>213</v>
      </c>
      <c r="H272" s="10" t="s">
        <v>216</v>
      </c>
      <c r="I272" s="11" t="b">
        <f t="shared" si="12"/>
        <v>1</v>
      </c>
      <c r="N272" s="34" t="str">
        <f t="shared" si="10"/>
        <v>0</v>
      </c>
      <c r="O272">
        <f t="shared" si="11"/>
        <v>0</v>
      </c>
      <c r="P272" t="b">
        <f t="shared" si="13"/>
        <v>0</v>
      </c>
    </row>
    <row r="273" spans="1:16" x14ac:dyDescent="0.25">
      <c r="A273" s="9" t="str">
        <f>Sheet1!L92</f>
        <v>16</v>
      </c>
      <c r="B273" s="10" t="str">
        <f>Sheet1!O92</f>
        <v>0A1</v>
      </c>
      <c r="C273" s="10" t="str">
        <f>Sheet1!R92</f>
        <v>SUBT</v>
      </c>
      <c r="D273" s="10" t="s">
        <v>214</v>
      </c>
      <c r="E273" s="10" t="s">
        <v>210</v>
      </c>
      <c r="F273" s="10" t="s">
        <v>215</v>
      </c>
      <c r="G273" s="10" t="s">
        <v>213</v>
      </c>
      <c r="H273" s="10" t="s">
        <v>216</v>
      </c>
      <c r="I273" s="11" t="b">
        <f t="shared" si="12"/>
        <v>1</v>
      </c>
      <c r="N273" s="34" t="str">
        <f t="shared" si="10"/>
        <v>1</v>
      </c>
      <c r="O273">
        <f t="shared" si="11"/>
        <v>1</v>
      </c>
      <c r="P273" t="b">
        <f t="shared" si="13"/>
        <v>0</v>
      </c>
    </row>
    <row r="274" spans="1:16" x14ac:dyDescent="0.25">
      <c r="A274" s="9" t="str">
        <f>Sheet1!M92</f>
        <v>16</v>
      </c>
      <c r="B274" s="10" t="str">
        <f>Sheet1!P92</f>
        <v>0A2</v>
      </c>
      <c r="C274" s="10" t="str">
        <f>Sheet1!S92</f>
        <v>MULT</v>
      </c>
      <c r="D274" s="10" t="s">
        <v>214</v>
      </c>
      <c r="E274" s="10" t="s">
        <v>210</v>
      </c>
      <c r="F274" s="10" t="s">
        <v>215</v>
      </c>
      <c r="G274" s="10" t="s">
        <v>213</v>
      </c>
      <c r="H274" s="10" t="s">
        <v>216</v>
      </c>
      <c r="I274" s="11" t="b">
        <f t="shared" si="12"/>
        <v>1</v>
      </c>
      <c r="N274" s="34" t="str">
        <f t="shared" si="10"/>
        <v>2</v>
      </c>
      <c r="O274">
        <f t="shared" si="11"/>
        <v>2</v>
      </c>
      <c r="P274" t="b">
        <f t="shared" si="13"/>
        <v>0</v>
      </c>
    </row>
    <row r="275" spans="1:16" x14ac:dyDescent="0.25">
      <c r="A275" s="9" t="str">
        <f>Sheet1!K93</f>
        <v>16</v>
      </c>
      <c r="B275" s="10" t="str">
        <f>Sheet1!N93</f>
        <v>0A3</v>
      </c>
      <c r="C275" s="10" t="str">
        <f>Sheet1!Q93</f>
        <v>DIVT</v>
      </c>
      <c r="D275" s="10" t="s">
        <v>214</v>
      </c>
      <c r="E275" s="10" t="s">
        <v>210</v>
      </c>
      <c r="F275" s="10" t="s">
        <v>215</v>
      </c>
      <c r="G275" s="10" t="s">
        <v>213</v>
      </c>
      <c r="H275" s="10" t="s">
        <v>216</v>
      </c>
      <c r="I275" s="11" t="b">
        <f t="shared" si="12"/>
        <v>1</v>
      </c>
      <c r="N275" s="34" t="str">
        <f t="shared" si="10"/>
        <v>3</v>
      </c>
      <c r="O275">
        <f t="shared" si="11"/>
        <v>3</v>
      </c>
      <c r="P275" t="b">
        <f t="shared" si="13"/>
        <v>0</v>
      </c>
    </row>
    <row r="276" spans="1:16" x14ac:dyDescent="0.25">
      <c r="A276" s="9" t="str">
        <f>Sheet1!L93</f>
        <v>16</v>
      </c>
      <c r="B276" s="10" t="str">
        <f>Sheet1!O93</f>
        <v>0A4</v>
      </c>
      <c r="C276" s="10" t="str">
        <f>Sheet1!R93</f>
        <v>CMPTUN</v>
      </c>
      <c r="D276" s="10" t="s">
        <v>214</v>
      </c>
      <c r="E276" s="10" t="s">
        <v>212</v>
      </c>
      <c r="F276" s="10" t="s">
        <v>215</v>
      </c>
      <c r="G276" s="10" t="s">
        <v>213</v>
      </c>
      <c r="H276" s="10" t="s">
        <v>216</v>
      </c>
      <c r="I276" s="11" t="b">
        <f t="shared" si="12"/>
        <v>1</v>
      </c>
      <c r="N276" s="34" t="str">
        <f t="shared" si="10"/>
        <v>4</v>
      </c>
      <c r="O276">
        <f t="shared" si="11"/>
        <v>4</v>
      </c>
      <c r="P276" t="b">
        <f t="shared" si="13"/>
        <v>0</v>
      </c>
    </row>
    <row r="277" spans="1:16" x14ac:dyDescent="0.25">
      <c r="A277" s="9" t="str">
        <f>Sheet1!M93</f>
        <v>16</v>
      </c>
      <c r="B277" s="10" t="str">
        <f>Sheet1!P93</f>
        <v>0A5</v>
      </c>
      <c r="C277" s="10" t="str">
        <f>Sheet1!S93</f>
        <v>CMPTEQ</v>
      </c>
      <c r="D277" s="10" t="s">
        <v>214</v>
      </c>
      <c r="E277" s="10" t="s">
        <v>212</v>
      </c>
      <c r="F277" s="10" t="s">
        <v>215</v>
      </c>
      <c r="G277" s="10" t="s">
        <v>213</v>
      </c>
      <c r="H277" s="10" t="s">
        <v>216</v>
      </c>
      <c r="I277" s="11" t="b">
        <f t="shared" si="12"/>
        <v>1</v>
      </c>
      <c r="N277" s="34" t="str">
        <f t="shared" si="10"/>
        <v>5</v>
      </c>
      <c r="O277">
        <f t="shared" si="11"/>
        <v>5</v>
      </c>
      <c r="P277" t="b">
        <f t="shared" si="13"/>
        <v>0</v>
      </c>
    </row>
    <row r="278" spans="1:16" x14ac:dyDescent="0.25">
      <c r="A278" s="9" t="str">
        <f>Sheet1!K94</f>
        <v>16</v>
      </c>
      <c r="B278" s="10" t="str">
        <f>Sheet1!N94</f>
        <v>0A6</v>
      </c>
      <c r="C278" s="10" t="str">
        <f>Sheet1!Q94</f>
        <v>CMPTLT</v>
      </c>
      <c r="D278" s="10" t="s">
        <v>214</v>
      </c>
      <c r="E278" s="10" t="s">
        <v>212</v>
      </c>
      <c r="F278" s="10" t="s">
        <v>215</v>
      </c>
      <c r="G278" s="10" t="s">
        <v>213</v>
      </c>
      <c r="H278" s="10" t="s">
        <v>216</v>
      </c>
      <c r="I278" s="11" t="b">
        <f t="shared" si="12"/>
        <v>1</v>
      </c>
      <c r="N278" s="34" t="str">
        <f t="shared" si="10"/>
        <v>6</v>
      </c>
      <c r="O278">
        <f t="shared" si="11"/>
        <v>6</v>
      </c>
      <c r="P278" t="b">
        <f t="shared" si="13"/>
        <v>0</v>
      </c>
    </row>
    <row r="279" spans="1:16" x14ac:dyDescent="0.25">
      <c r="A279" s="9" t="str">
        <f>Sheet1!L94</f>
        <v>16</v>
      </c>
      <c r="B279" s="10" t="str">
        <f>Sheet1!O94</f>
        <v>0A7</v>
      </c>
      <c r="C279" s="10" t="str">
        <f>Sheet1!R94</f>
        <v>CMPTLE</v>
      </c>
      <c r="D279" s="10" t="s">
        <v>214</v>
      </c>
      <c r="E279" s="10" t="s">
        <v>212</v>
      </c>
      <c r="F279" s="10" t="s">
        <v>215</v>
      </c>
      <c r="G279" s="10" t="s">
        <v>213</v>
      </c>
      <c r="H279" s="10" t="s">
        <v>216</v>
      </c>
      <c r="I279" s="11" t="b">
        <f t="shared" si="12"/>
        <v>1</v>
      </c>
      <c r="N279" s="34" t="str">
        <f t="shared" si="10"/>
        <v>7</v>
      </c>
      <c r="O279">
        <f t="shared" si="11"/>
        <v>7</v>
      </c>
      <c r="P279" t="b">
        <f t="shared" si="13"/>
        <v>0</v>
      </c>
    </row>
    <row r="280" spans="1:16" x14ac:dyDescent="0.25">
      <c r="A280" s="17" t="str">
        <f>Sheet1!M94</f>
        <v>16</v>
      </c>
      <c r="B280" s="18" t="str">
        <f>Sheet1!P94</f>
        <v>0AC</v>
      </c>
      <c r="C280" s="18" t="str">
        <f>Sheet1!S94</f>
        <v>CVTTS</v>
      </c>
      <c r="D280" s="18" t="s">
        <v>214</v>
      </c>
      <c r="E280" s="18" t="s">
        <v>210</v>
      </c>
      <c r="F280" s="18" t="s">
        <v>215</v>
      </c>
      <c r="G280" s="18" t="s">
        <v>216</v>
      </c>
      <c r="H280" s="18"/>
      <c r="I280" s="11" t="b">
        <f t="shared" si="12"/>
        <v>1</v>
      </c>
      <c r="N280" s="33" t="str">
        <f t="shared" si="10"/>
        <v>C</v>
      </c>
      <c r="O280">
        <f t="shared" si="11"/>
        <v>12</v>
      </c>
      <c r="P280" t="b">
        <f t="shared" si="13"/>
        <v>1</v>
      </c>
    </row>
    <row r="281" spans="1:16" x14ac:dyDescent="0.25">
      <c r="A281" s="17" t="str">
        <f>Sheet1!K95</f>
        <v>16</v>
      </c>
      <c r="B281" s="18" t="str">
        <f>Sheet1!N95</f>
        <v>0AF</v>
      </c>
      <c r="C281" s="18" t="str">
        <f>Sheet1!Q95</f>
        <v>CVTTQ</v>
      </c>
      <c r="D281" s="18" t="s">
        <v>214</v>
      </c>
      <c r="E281" s="18" t="s">
        <v>210</v>
      </c>
      <c r="F281" s="18" t="s">
        <v>215</v>
      </c>
      <c r="G281" s="18" t="s">
        <v>216</v>
      </c>
      <c r="H281" s="18"/>
      <c r="I281" s="11" t="b">
        <f t="shared" si="12"/>
        <v>1</v>
      </c>
      <c r="N281" s="33" t="str">
        <f t="shared" si="10"/>
        <v>F</v>
      </c>
      <c r="O281">
        <f t="shared" si="11"/>
        <v>15</v>
      </c>
      <c r="P281" t="b">
        <f t="shared" si="13"/>
        <v>1</v>
      </c>
    </row>
    <row r="282" spans="1:16" x14ac:dyDescent="0.25">
      <c r="A282" s="17" t="str">
        <f>Sheet1!L95</f>
        <v>16</v>
      </c>
      <c r="B282" s="18" t="str">
        <f>Sheet1!O95</f>
        <v>0BC</v>
      </c>
      <c r="C282" s="18" t="str">
        <f>Sheet1!R95</f>
        <v>CVTQS</v>
      </c>
      <c r="D282" s="18" t="s">
        <v>214</v>
      </c>
      <c r="E282" s="18" t="s">
        <v>210</v>
      </c>
      <c r="F282" s="18" t="s">
        <v>215</v>
      </c>
      <c r="G282" s="18" t="s">
        <v>216</v>
      </c>
      <c r="H282" s="18"/>
      <c r="I282" s="11" t="b">
        <f t="shared" si="12"/>
        <v>1</v>
      </c>
      <c r="N282" s="33" t="str">
        <f t="shared" si="10"/>
        <v>C</v>
      </c>
      <c r="O282">
        <f t="shared" si="11"/>
        <v>12</v>
      </c>
      <c r="P282" t="b">
        <f t="shared" si="13"/>
        <v>1</v>
      </c>
    </row>
    <row r="283" spans="1:16" x14ac:dyDescent="0.25">
      <c r="A283" s="17" t="str">
        <f>Sheet1!M95</f>
        <v>16</v>
      </c>
      <c r="B283" s="18" t="str">
        <f>Sheet1!P95</f>
        <v>0BE</v>
      </c>
      <c r="C283" s="18" t="str">
        <f>Sheet1!S95</f>
        <v>CVTQT</v>
      </c>
      <c r="D283" s="18" t="s">
        <v>214</v>
      </c>
      <c r="E283" s="18" t="s">
        <v>210</v>
      </c>
      <c r="F283" s="18" t="s">
        <v>215</v>
      </c>
      <c r="G283" s="18" t="s">
        <v>216</v>
      </c>
      <c r="H283" s="18"/>
      <c r="I283" s="11" t="b">
        <f t="shared" si="12"/>
        <v>1</v>
      </c>
      <c r="N283" s="33" t="str">
        <f t="shared" si="10"/>
        <v>E</v>
      </c>
      <c r="O283">
        <f t="shared" si="11"/>
        <v>14</v>
      </c>
      <c r="P283" t="b">
        <f t="shared" si="13"/>
        <v>1</v>
      </c>
    </row>
    <row r="284" spans="1:16" x14ac:dyDescent="0.25">
      <c r="A284" s="9" t="str">
        <f>Sheet1!K96</f>
        <v>16</v>
      </c>
      <c r="B284" s="10" t="str">
        <f>Sheet1!N96</f>
        <v>0C0</v>
      </c>
      <c r="C284" s="10" t="str">
        <f>Sheet1!Q96</f>
        <v>ADDS/D</v>
      </c>
      <c r="D284" s="10" t="s">
        <v>214</v>
      </c>
      <c r="E284" s="10" t="s">
        <v>210</v>
      </c>
      <c r="F284" s="10" t="s">
        <v>215</v>
      </c>
      <c r="G284" s="10" t="s">
        <v>213</v>
      </c>
      <c r="H284" s="10" t="s">
        <v>216</v>
      </c>
      <c r="I284" s="11" t="b">
        <f t="shared" si="12"/>
        <v>1</v>
      </c>
      <c r="N284" s="34" t="str">
        <f t="shared" si="10"/>
        <v>0</v>
      </c>
      <c r="O284">
        <f t="shared" si="11"/>
        <v>0</v>
      </c>
      <c r="P284" t="b">
        <f t="shared" si="13"/>
        <v>0</v>
      </c>
    </row>
    <row r="285" spans="1:16" x14ac:dyDescent="0.25">
      <c r="A285" s="9" t="str">
        <f>Sheet1!L96</f>
        <v>16</v>
      </c>
      <c r="B285" s="10" t="str">
        <f>Sheet1!O96</f>
        <v>0C1</v>
      </c>
      <c r="C285" s="10" t="str">
        <f>Sheet1!R96</f>
        <v>SUBS/D</v>
      </c>
      <c r="D285" s="10" t="s">
        <v>214</v>
      </c>
      <c r="E285" s="10" t="s">
        <v>210</v>
      </c>
      <c r="F285" s="10" t="s">
        <v>215</v>
      </c>
      <c r="G285" s="10" t="s">
        <v>213</v>
      </c>
      <c r="H285" s="10" t="s">
        <v>216</v>
      </c>
      <c r="I285" s="11" t="b">
        <f t="shared" si="12"/>
        <v>1</v>
      </c>
      <c r="N285" s="34" t="str">
        <f t="shared" si="10"/>
        <v>1</v>
      </c>
      <c r="O285">
        <f t="shared" si="11"/>
        <v>1</v>
      </c>
      <c r="P285" t="b">
        <f t="shared" si="13"/>
        <v>0</v>
      </c>
    </row>
    <row r="286" spans="1:16" x14ac:dyDescent="0.25">
      <c r="A286" s="9" t="str">
        <f>Sheet1!M96</f>
        <v>16</v>
      </c>
      <c r="B286" s="10" t="str">
        <f>Sheet1!P96</f>
        <v>0C2</v>
      </c>
      <c r="C286" s="10" t="str">
        <f>Sheet1!S96</f>
        <v>MULS/D</v>
      </c>
      <c r="D286" s="10" t="s">
        <v>214</v>
      </c>
      <c r="E286" s="10" t="s">
        <v>210</v>
      </c>
      <c r="F286" s="10" t="s">
        <v>215</v>
      </c>
      <c r="G286" s="10" t="s">
        <v>213</v>
      </c>
      <c r="H286" s="10" t="s">
        <v>216</v>
      </c>
      <c r="I286" s="11" t="b">
        <f t="shared" si="12"/>
        <v>1</v>
      </c>
      <c r="N286" s="34" t="str">
        <f t="shared" si="10"/>
        <v>2</v>
      </c>
      <c r="O286">
        <f t="shared" si="11"/>
        <v>2</v>
      </c>
      <c r="P286" t="b">
        <f t="shared" si="13"/>
        <v>0</v>
      </c>
    </row>
    <row r="287" spans="1:16" x14ac:dyDescent="0.25">
      <c r="A287" s="9" t="str">
        <f>Sheet1!K97</f>
        <v>16</v>
      </c>
      <c r="B287" s="10" t="str">
        <f>Sheet1!N97</f>
        <v>0C3</v>
      </c>
      <c r="C287" s="10" t="str">
        <f>Sheet1!Q97</f>
        <v>DIVS/D</v>
      </c>
      <c r="D287" s="10" t="s">
        <v>214</v>
      </c>
      <c r="E287" s="10" t="s">
        <v>210</v>
      </c>
      <c r="F287" s="10" t="s">
        <v>215</v>
      </c>
      <c r="G287" s="10" t="s">
        <v>213</v>
      </c>
      <c r="H287" s="10" t="s">
        <v>216</v>
      </c>
      <c r="I287" s="11" t="b">
        <f t="shared" si="12"/>
        <v>1</v>
      </c>
      <c r="N287" s="34" t="str">
        <f t="shared" si="10"/>
        <v>3</v>
      </c>
      <c r="O287">
        <f t="shared" si="11"/>
        <v>3</v>
      </c>
      <c r="P287" t="b">
        <f t="shared" si="13"/>
        <v>0</v>
      </c>
    </row>
    <row r="288" spans="1:16" x14ac:dyDescent="0.25">
      <c r="A288" s="9" t="str">
        <f>Sheet1!L97</f>
        <v>16</v>
      </c>
      <c r="B288" s="10" t="str">
        <f>Sheet1!O97</f>
        <v>0E0</v>
      </c>
      <c r="C288" s="10" t="str">
        <f>Sheet1!R97</f>
        <v>ADDT/D</v>
      </c>
      <c r="D288" s="10" t="s">
        <v>214</v>
      </c>
      <c r="E288" s="10" t="s">
        <v>210</v>
      </c>
      <c r="F288" s="10" t="s">
        <v>215</v>
      </c>
      <c r="G288" s="10" t="s">
        <v>213</v>
      </c>
      <c r="H288" s="10" t="s">
        <v>216</v>
      </c>
      <c r="I288" s="11" t="b">
        <f t="shared" si="12"/>
        <v>1</v>
      </c>
      <c r="N288" s="34" t="str">
        <f t="shared" si="10"/>
        <v>0</v>
      </c>
      <c r="O288">
        <f t="shared" si="11"/>
        <v>0</v>
      </c>
      <c r="P288" t="b">
        <f t="shared" si="13"/>
        <v>0</v>
      </c>
    </row>
    <row r="289" spans="1:16" x14ac:dyDescent="0.25">
      <c r="A289" s="9" t="str">
        <f>Sheet1!M97</f>
        <v>16</v>
      </c>
      <c r="B289" s="10" t="str">
        <f>Sheet1!P97</f>
        <v>0E1</v>
      </c>
      <c r="C289" s="10" t="str">
        <f>Sheet1!S97</f>
        <v>SUBT/D</v>
      </c>
      <c r="D289" s="10" t="s">
        <v>214</v>
      </c>
      <c r="E289" s="10" t="s">
        <v>210</v>
      </c>
      <c r="F289" s="10" t="s">
        <v>215</v>
      </c>
      <c r="G289" s="10" t="s">
        <v>213</v>
      </c>
      <c r="H289" s="10" t="s">
        <v>216</v>
      </c>
      <c r="I289" s="11" t="b">
        <f t="shared" si="12"/>
        <v>1</v>
      </c>
      <c r="N289" s="34" t="str">
        <f t="shared" si="10"/>
        <v>1</v>
      </c>
      <c r="O289">
        <f t="shared" si="11"/>
        <v>1</v>
      </c>
      <c r="P289" t="b">
        <f t="shared" si="13"/>
        <v>0</v>
      </c>
    </row>
    <row r="290" spans="1:16" x14ac:dyDescent="0.25">
      <c r="A290" s="9" t="str">
        <f>Sheet1!K98</f>
        <v>16</v>
      </c>
      <c r="B290" s="10" t="str">
        <f>Sheet1!N98</f>
        <v>0E2</v>
      </c>
      <c r="C290" s="10" t="str">
        <f>Sheet1!Q98</f>
        <v>MULT/D</v>
      </c>
      <c r="D290" s="10" t="s">
        <v>214</v>
      </c>
      <c r="E290" s="10" t="s">
        <v>210</v>
      </c>
      <c r="F290" s="10" t="s">
        <v>215</v>
      </c>
      <c r="G290" s="10" t="s">
        <v>213</v>
      </c>
      <c r="H290" s="10" t="s">
        <v>216</v>
      </c>
      <c r="I290" s="11" t="b">
        <f t="shared" si="12"/>
        <v>1</v>
      </c>
      <c r="N290" s="34" t="str">
        <f t="shared" si="10"/>
        <v>2</v>
      </c>
      <c r="O290">
        <f t="shared" si="11"/>
        <v>2</v>
      </c>
      <c r="P290" t="b">
        <f t="shared" si="13"/>
        <v>0</v>
      </c>
    </row>
    <row r="291" spans="1:16" x14ac:dyDescent="0.25">
      <c r="A291" s="9" t="str">
        <f>Sheet1!L98</f>
        <v>16</v>
      </c>
      <c r="B291" s="10" t="str">
        <f>Sheet1!O98</f>
        <v>0E3</v>
      </c>
      <c r="C291" s="10" t="str">
        <f>Sheet1!R98</f>
        <v>DIVT/D</v>
      </c>
      <c r="D291" s="10" t="s">
        <v>214</v>
      </c>
      <c r="E291" s="10" t="s">
        <v>210</v>
      </c>
      <c r="F291" s="10" t="s">
        <v>215</v>
      </c>
      <c r="G291" s="10" t="s">
        <v>213</v>
      </c>
      <c r="H291" s="10" t="s">
        <v>216</v>
      </c>
      <c r="I291" s="11" t="b">
        <f t="shared" si="12"/>
        <v>1</v>
      </c>
      <c r="N291" s="34" t="str">
        <f t="shared" si="10"/>
        <v>3</v>
      </c>
      <c r="O291">
        <f t="shared" si="11"/>
        <v>3</v>
      </c>
      <c r="P291" t="b">
        <f t="shared" si="13"/>
        <v>0</v>
      </c>
    </row>
    <row r="292" spans="1:16" x14ac:dyDescent="0.25">
      <c r="A292" s="17" t="str">
        <f>Sheet1!M98</f>
        <v>16</v>
      </c>
      <c r="B292" s="18" t="str">
        <f>Sheet1!P98</f>
        <v>0EC</v>
      </c>
      <c r="C292" s="18" t="str">
        <f>Sheet1!S98</f>
        <v>CVTTS/D</v>
      </c>
      <c r="D292" s="18" t="s">
        <v>214</v>
      </c>
      <c r="E292" s="18" t="s">
        <v>210</v>
      </c>
      <c r="F292" s="18" t="s">
        <v>215</v>
      </c>
      <c r="G292" s="18" t="s">
        <v>216</v>
      </c>
      <c r="H292" s="18"/>
      <c r="I292" s="11" t="b">
        <f t="shared" si="12"/>
        <v>1</v>
      </c>
      <c r="N292" s="33" t="str">
        <f t="shared" si="10"/>
        <v>C</v>
      </c>
      <c r="O292">
        <f t="shared" si="11"/>
        <v>12</v>
      </c>
      <c r="P292" t="b">
        <f t="shared" si="13"/>
        <v>1</v>
      </c>
    </row>
    <row r="293" spans="1:16" x14ac:dyDescent="0.25">
      <c r="A293" s="17" t="str">
        <f>Sheet1!K99</f>
        <v>16</v>
      </c>
      <c r="B293" s="18" t="str">
        <f>Sheet1!N99</f>
        <v>0EF</v>
      </c>
      <c r="C293" s="18" t="str">
        <f>Sheet1!Q99</f>
        <v>CVTTQ/D</v>
      </c>
      <c r="D293" s="18" t="s">
        <v>214</v>
      </c>
      <c r="E293" s="18" t="s">
        <v>210</v>
      </c>
      <c r="F293" s="18" t="s">
        <v>215</v>
      </c>
      <c r="G293" s="18" t="s">
        <v>216</v>
      </c>
      <c r="H293" s="18"/>
      <c r="I293" s="11" t="b">
        <f t="shared" si="12"/>
        <v>1</v>
      </c>
      <c r="N293" s="33" t="str">
        <f t="shared" si="10"/>
        <v>F</v>
      </c>
      <c r="O293">
        <f t="shared" si="11"/>
        <v>15</v>
      </c>
      <c r="P293" t="b">
        <f t="shared" si="13"/>
        <v>1</v>
      </c>
    </row>
    <row r="294" spans="1:16" x14ac:dyDescent="0.25">
      <c r="A294" s="17" t="str">
        <f>Sheet1!L99</f>
        <v>16</v>
      </c>
      <c r="B294" s="18" t="str">
        <f>Sheet1!O99</f>
        <v>0FC</v>
      </c>
      <c r="C294" s="18" t="str">
        <f>Sheet1!R99</f>
        <v>CVTQS/D</v>
      </c>
      <c r="D294" s="18" t="s">
        <v>214</v>
      </c>
      <c r="E294" s="18" t="s">
        <v>210</v>
      </c>
      <c r="F294" s="18" t="s">
        <v>215</v>
      </c>
      <c r="G294" s="18" t="s">
        <v>216</v>
      </c>
      <c r="H294" s="18"/>
      <c r="I294" s="11" t="b">
        <f t="shared" si="12"/>
        <v>1</v>
      </c>
      <c r="N294" s="33" t="str">
        <f t="shared" si="10"/>
        <v>C</v>
      </c>
      <c r="O294">
        <f t="shared" si="11"/>
        <v>12</v>
      </c>
      <c r="P294" t="b">
        <f t="shared" si="13"/>
        <v>1</v>
      </c>
    </row>
    <row r="295" spans="1:16" x14ac:dyDescent="0.25">
      <c r="A295" s="17" t="str">
        <f>Sheet1!M99</f>
        <v>16</v>
      </c>
      <c r="B295" s="18" t="str">
        <f>Sheet1!P99</f>
        <v>0FE</v>
      </c>
      <c r="C295" s="18" t="str">
        <f>Sheet1!S99</f>
        <v>CVTQT/D</v>
      </c>
      <c r="D295" s="18" t="s">
        <v>214</v>
      </c>
      <c r="E295" s="18" t="s">
        <v>210</v>
      </c>
      <c r="F295" s="18" t="s">
        <v>215</v>
      </c>
      <c r="G295" s="18" t="s">
        <v>216</v>
      </c>
      <c r="H295" s="18"/>
      <c r="I295" s="11" t="b">
        <f t="shared" si="12"/>
        <v>1</v>
      </c>
      <c r="N295" s="33" t="str">
        <f t="shared" si="10"/>
        <v>E</v>
      </c>
      <c r="O295">
        <f t="shared" si="11"/>
        <v>14</v>
      </c>
      <c r="P295" t="b">
        <f t="shared" si="13"/>
        <v>1</v>
      </c>
    </row>
    <row r="296" spans="1:16" x14ac:dyDescent="0.25">
      <c r="A296" s="9" t="str">
        <f>Sheet1!K100</f>
        <v>16</v>
      </c>
      <c r="B296" s="10" t="str">
        <f>Sheet1!N100</f>
        <v>100</v>
      </c>
      <c r="C296" s="10" t="str">
        <f>Sheet1!Q100</f>
        <v>ADDS/UC</v>
      </c>
      <c r="D296" s="10" t="s">
        <v>214</v>
      </c>
      <c r="E296" s="10" t="s">
        <v>210</v>
      </c>
      <c r="F296" s="10" t="s">
        <v>215</v>
      </c>
      <c r="G296" s="10" t="s">
        <v>213</v>
      </c>
      <c r="H296" s="10" t="s">
        <v>216</v>
      </c>
      <c r="I296" s="11" t="b">
        <f t="shared" si="12"/>
        <v>1</v>
      </c>
      <c r="N296" s="34" t="str">
        <f t="shared" si="10"/>
        <v>0</v>
      </c>
      <c r="O296">
        <f t="shared" si="11"/>
        <v>0</v>
      </c>
      <c r="P296" t="b">
        <f t="shared" si="13"/>
        <v>0</v>
      </c>
    </row>
    <row r="297" spans="1:16" x14ac:dyDescent="0.25">
      <c r="A297" s="9" t="str">
        <f>Sheet1!L100</f>
        <v>16</v>
      </c>
      <c r="B297" s="10" t="str">
        <f>Sheet1!O100</f>
        <v>101</v>
      </c>
      <c r="C297" s="10" t="str">
        <f>Sheet1!R100</f>
        <v>SUBS/UC</v>
      </c>
      <c r="D297" s="10" t="s">
        <v>214</v>
      </c>
      <c r="E297" s="10" t="s">
        <v>210</v>
      </c>
      <c r="F297" s="10" t="s">
        <v>215</v>
      </c>
      <c r="G297" s="10" t="s">
        <v>213</v>
      </c>
      <c r="H297" s="10" t="s">
        <v>216</v>
      </c>
      <c r="I297" s="11" t="b">
        <f t="shared" si="12"/>
        <v>1</v>
      </c>
      <c r="N297" s="34" t="str">
        <f t="shared" si="10"/>
        <v>1</v>
      </c>
      <c r="O297">
        <f t="shared" si="11"/>
        <v>1</v>
      </c>
      <c r="P297" t="b">
        <f t="shared" si="13"/>
        <v>0</v>
      </c>
    </row>
    <row r="298" spans="1:16" x14ac:dyDescent="0.25">
      <c r="A298" s="9" t="str">
        <f>Sheet1!M100</f>
        <v>16</v>
      </c>
      <c r="B298" s="10" t="str">
        <f>Sheet1!P100</f>
        <v>102</v>
      </c>
      <c r="C298" s="10" t="str">
        <f>Sheet1!S100</f>
        <v>MULS/UC</v>
      </c>
      <c r="D298" s="10" t="s">
        <v>214</v>
      </c>
      <c r="E298" s="10" t="s">
        <v>210</v>
      </c>
      <c r="F298" s="10" t="s">
        <v>215</v>
      </c>
      <c r="G298" s="10" t="s">
        <v>213</v>
      </c>
      <c r="H298" s="10" t="s">
        <v>216</v>
      </c>
      <c r="I298" s="11" t="b">
        <f t="shared" si="12"/>
        <v>1</v>
      </c>
      <c r="N298" s="34" t="str">
        <f t="shared" si="10"/>
        <v>2</v>
      </c>
      <c r="O298">
        <f t="shared" si="11"/>
        <v>2</v>
      </c>
      <c r="P298" t="b">
        <f t="shared" si="13"/>
        <v>0</v>
      </c>
    </row>
    <row r="299" spans="1:16" x14ac:dyDescent="0.25">
      <c r="A299" s="9" t="str">
        <f>Sheet1!K101</f>
        <v>16</v>
      </c>
      <c r="B299" s="10" t="str">
        <f>Sheet1!N101</f>
        <v>103</v>
      </c>
      <c r="C299" s="10" t="str">
        <f>Sheet1!Q101</f>
        <v>DIVS/UC</v>
      </c>
      <c r="D299" s="10" t="s">
        <v>214</v>
      </c>
      <c r="E299" s="10" t="s">
        <v>210</v>
      </c>
      <c r="F299" s="10" t="s">
        <v>215</v>
      </c>
      <c r="G299" s="10" t="s">
        <v>213</v>
      </c>
      <c r="H299" s="10" t="s">
        <v>216</v>
      </c>
      <c r="I299" s="11" t="b">
        <f t="shared" si="12"/>
        <v>1</v>
      </c>
      <c r="N299" s="34" t="str">
        <f t="shared" si="10"/>
        <v>3</v>
      </c>
      <c r="O299">
        <f t="shared" si="11"/>
        <v>3</v>
      </c>
      <c r="P299" t="b">
        <f t="shared" si="13"/>
        <v>0</v>
      </c>
    </row>
    <row r="300" spans="1:16" x14ac:dyDescent="0.25">
      <c r="A300" s="9" t="str">
        <f>Sheet1!L101</f>
        <v>16</v>
      </c>
      <c r="B300" s="10" t="str">
        <f>Sheet1!O101</f>
        <v>120</v>
      </c>
      <c r="C300" s="10" t="str">
        <f>Sheet1!R101</f>
        <v>ADDT/UC</v>
      </c>
      <c r="D300" s="10" t="s">
        <v>214</v>
      </c>
      <c r="E300" s="10" t="s">
        <v>210</v>
      </c>
      <c r="F300" s="10" t="s">
        <v>215</v>
      </c>
      <c r="G300" s="10" t="s">
        <v>213</v>
      </c>
      <c r="H300" s="10" t="s">
        <v>216</v>
      </c>
      <c r="I300" s="11" t="b">
        <f t="shared" si="12"/>
        <v>1</v>
      </c>
      <c r="N300" s="34" t="str">
        <f t="shared" si="10"/>
        <v>0</v>
      </c>
      <c r="O300">
        <f t="shared" si="11"/>
        <v>0</v>
      </c>
      <c r="P300" t="b">
        <f t="shared" si="13"/>
        <v>0</v>
      </c>
    </row>
    <row r="301" spans="1:16" x14ac:dyDescent="0.25">
      <c r="A301" s="9" t="str">
        <f>Sheet1!M101</f>
        <v>16</v>
      </c>
      <c r="B301" s="10" t="str">
        <f>Sheet1!P101</f>
        <v>121</v>
      </c>
      <c r="C301" s="10" t="str">
        <f>Sheet1!S101</f>
        <v>SUBT/UC</v>
      </c>
      <c r="D301" s="10" t="s">
        <v>214</v>
      </c>
      <c r="E301" s="10" t="s">
        <v>210</v>
      </c>
      <c r="F301" s="10" t="s">
        <v>215</v>
      </c>
      <c r="G301" s="10" t="s">
        <v>213</v>
      </c>
      <c r="H301" s="10" t="s">
        <v>216</v>
      </c>
      <c r="I301" s="11" t="b">
        <f t="shared" si="12"/>
        <v>1</v>
      </c>
      <c r="N301" s="34" t="str">
        <f t="shared" si="10"/>
        <v>1</v>
      </c>
      <c r="O301">
        <f t="shared" si="11"/>
        <v>1</v>
      </c>
      <c r="P301" t="b">
        <f t="shared" si="13"/>
        <v>0</v>
      </c>
    </row>
    <row r="302" spans="1:16" x14ac:dyDescent="0.25">
      <c r="A302" s="9" t="str">
        <f>Sheet1!K102</f>
        <v>16</v>
      </c>
      <c r="B302" s="10" t="str">
        <f>Sheet1!N102</f>
        <v>122</v>
      </c>
      <c r="C302" s="10" t="str">
        <f>Sheet1!Q102</f>
        <v>MULT/UC</v>
      </c>
      <c r="D302" s="10" t="s">
        <v>214</v>
      </c>
      <c r="E302" s="10" t="s">
        <v>210</v>
      </c>
      <c r="F302" s="10" t="s">
        <v>215</v>
      </c>
      <c r="G302" s="10" t="s">
        <v>213</v>
      </c>
      <c r="H302" s="10" t="s">
        <v>216</v>
      </c>
      <c r="I302" s="11" t="b">
        <f t="shared" si="12"/>
        <v>1</v>
      </c>
      <c r="N302" s="34" t="str">
        <f t="shared" si="10"/>
        <v>2</v>
      </c>
      <c r="O302">
        <f t="shared" si="11"/>
        <v>2</v>
      </c>
      <c r="P302" t="b">
        <f t="shared" si="13"/>
        <v>0</v>
      </c>
    </row>
    <row r="303" spans="1:16" x14ac:dyDescent="0.25">
      <c r="A303" s="9" t="str">
        <f>Sheet1!L102</f>
        <v>16</v>
      </c>
      <c r="B303" s="10" t="str">
        <f>Sheet1!O102</f>
        <v>123</v>
      </c>
      <c r="C303" s="10" t="str">
        <f>Sheet1!R102</f>
        <v>DIVT/UC</v>
      </c>
      <c r="D303" s="10" t="s">
        <v>214</v>
      </c>
      <c r="E303" s="10" t="s">
        <v>210</v>
      </c>
      <c r="F303" s="10" t="s">
        <v>215</v>
      </c>
      <c r="G303" s="10" t="s">
        <v>213</v>
      </c>
      <c r="H303" s="10" t="s">
        <v>216</v>
      </c>
      <c r="I303" s="11" t="b">
        <f t="shared" si="12"/>
        <v>1</v>
      </c>
      <c r="N303" s="34" t="str">
        <f t="shared" si="10"/>
        <v>3</v>
      </c>
      <c r="O303">
        <f t="shared" si="11"/>
        <v>3</v>
      </c>
      <c r="P303" t="b">
        <f t="shared" si="13"/>
        <v>0</v>
      </c>
    </row>
    <row r="304" spans="1:16" x14ac:dyDescent="0.25">
      <c r="A304" s="17" t="str">
        <f>Sheet1!M102</f>
        <v>16</v>
      </c>
      <c r="B304" s="18" t="str">
        <f>Sheet1!P102</f>
        <v>12C</v>
      </c>
      <c r="C304" s="18" t="str">
        <f>Sheet1!S102</f>
        <v>CVTTS/UC</v>
      </c>
      <c r="D304" s="18" t="s">
        <v>214</v>
      </c>
      <c r="E304" s="18" t="s">
        <v>210</v>
      </c>
      <c r="F304" s="18" t="s">
        <v>215</v>
      </c>
      <c r="G304" s="18" t="s">
        <v>216</v>
      </c>
      <c r="H304" s="18"/>
      <c r="I304" s="11" t="b">
        <f t="shared" si="12"/>
        <v>1</v>
      </c>
      <c r="N304" s="33" t="str">
        <f t="shared" si="10"/>
        <v>C</v>
      </c>
      <c r="O304">
        <f t="shared" si="11"/>
        <v>12</v>
      </c>
      <c r="P304" t="b">
        <f t="shared" si="13"/>
        <v>1</v>
      </c>
    </row>
    <row r="305" spans="1:16" x14ac:dyDescent="0.25">
      <c r="A305" s="17" t="str">
        <f>Sheet1!K103</f>
        <v>16</v>
      </c>
      <c r="B305" s="18" t="str">
        <f>Sheet1!N103</f>
        <v>12F</v>
      </c>
      <c r="C305" s="18" t="str">
        <f>Sheet1!Q103</f>
        <v>CVTTQ/VC</v>
      </c>
      <c r="D305" s="18" t="s">
        <v>214</v>
      </c>
      <c r="E305" s="18" t="s">
        <v>210</v>
      </c>
      <c r="F305" s="18" t="s">
        <v>215</v>
      </c>
      <c r="G305" s="18" t="s">
        <v>216</v>
      </c>
      <c r="H305" s="18"/>
      <c r="I305" s="11" t="b">
        <f t="shared" si="12"/>
        <v>1</v>
      </c>
      <c r="N305" s="33" t="str">
        <f t="shared" si="10"/>
        <v>F</v>
      </c>
      <c r="O305">
        <f t="shared" si="11"/>
        <v>15</v>
      </c>
      <c r="P305" t="b">
        <f t="shared" si="13"/>
        <v>1</v>
      </c>
    </row>
    <row r="306" spans="1:16" x14ac:dyDescent="0.25">
      <c r="A306" s="9" t="str">
        <f>Sheet1!L103</f>
        <v>16</v>
      </c>
      <c r="B306" s="10" t="str">
        <f>Sheet1!O103</f>
        <v>140</v>
      </c>
      <c r="C306" s="10" t="str">
        <f>Sheet1!R103</f>
        <v>ADDS/UM</v>
      </c>
      <c r="D306" s="10" t="s">
        <v>214</v>
      </c>
      <c r="E306" s="10" t="s">
        <v>210</v>
      </c>
      <c r="F306" s="10" t="s">
        <v>215</v>
      </c>
      <c r="G306" s="10" t="s">
        <v>213</v>
      </c>
      <c r="H306" s="10" t="s">
        <v>216</v>
      </c>
      <c r="I306" s="11" t="b">
        <f t="shared" si="12"/>
        <v>1</v>
      </c>
      <c r="N306" s="34" t="str">
        <f t="shared" si="10"/>
        <v>0</v>
      </c>
      <c r="O306">
        <f t="shared" si="11"/>
        <v>0</v>
      </c>
      <c r="P306" t="b">
        <f t="shared" si="13"/>
        <v>0</v>
      </c>
    </row>
    <row r="307" spans="1:16" x14ac:dyDescent="0.25">
      <c r="A307" s="9" t="str">
        <f>Sheet1!M103</f>
        <v>16</v>
      </c>
      <c r="B307" s="10" t="str">
        <f>Sheet1!P103</f>
        <v>141</v>
      </c>
      <c r="C307" s="10" t="str">
        <f>Sheet1!S103</f>
        <v>SUBS/UM</v>
      </c>
      <c r="D307" s="10" t="s">
        <v>214</v>
      </c>
      <c r="E307" s="10" t="s">
        <v>210</v>
      </c>
      <c r="F307" s="10" t="s">
        <v>215</v>
      </c>
      <c r="G307" s="10" t="s">
        <v>213</v>
      </c>
      <c r="H307" s="10" t="s">
        <v>216</v>
      </c>
      <c r="I307" s="11" t="b">
        <f t="shared" si="12"/>
        <v>1</v>
      </c>
      <c r="N307" s="34" t="str">
        <f t="shared" si="10"/>
        <v>1</v>
      </c>
      <c r="O307">
        <f t="shared" si="11"/>
        <v>1</v>
      </c>
      <c r="P307" t="b">
        <f t="shared" si="13"/>
        <v>0</v>
      </c>
    </row>
    <row r="308" spans="1:16" x14ac:dyDescent="0.25">
      <c r="A308" s="9" t="str">
        <f>Sheet1!K104</f>
        <v>16</v>
      </c>
      <c r="B308" s="10" t="str">
        <f>Sheet1!N104</f>
        <v>142</v>
      </c>
      <c r="C308" s="10" t="str">
        <f>Sheet1!Q104</f>
        <v>MULS/UM</v>
      </c>
      <c r="D308" s="10" t="s">
        <v>214</v>
      </c>
      <c r="E308" s="10" t="s">
        <v>210</v>
      </c>
      <c r="F308" s="10" t="s">
        <v>215</v>
      </c>
      <c r="G308" s="10" t="s">
        <v>213</v>
      </c>
      <c r="H308" s="10" t="s">
        <v>216</v>
      </c>
      <c r="I308" s="11" t="b">
        <f t="shared" si="12"/>
        <v>1</v>
      </c>
      <c r="N308" s="34" t="str">
        <f t="shared" si="10"/>
        <v>2</v>
      </c>
      <c r="O308">
        <f t="shared" si="11"/>
        <v>2</v>
      </c>
      <c r="P308" t="b">
        <f t="shared" si="13"/>
        <v>0</v>
      </c>
    </row>
    <row r="309" spans="1:16" x14ac:dyDescent="0.25">
      <c r="A309" s="9" t="str">
        <f>Sheet1!L104</f>
        <v>16</v>
      </c>
      <c r="B309" s="10" t="str">
        <f>Sheet1!O104</f>
        <v>143</v>
      </c>
      <c r="C309" s="10" t="str">
        <f>Sheet1!R104</f>
        <v>DIVS/UM</v>
      </c>
      <c r="D309" s="10" t="s">
        <v>214</v>
      </c>
      <c r="E309" s="10" t="s">
        <v>210</v>
      </c>
      <c r="F309" s="10" t="s">
        <v>215</v>
      </c>
      <c r="G309" s="10" t="s">
        <v>213</v>
      </c>
      <c r="H309" s="10" t="s">
        <v>216</v>
      </c>
      <c r="I309" s="11" t="b">
        <f t="shared" si="12"/>
        <v>1</v>
      </c>
      <c r="N309" s="34" t="str">
        <f t="shared" ref="N309:N372" si="14">MID(B309,3,1)</f>
        <v>3</v>
      </c>
      <c r="O309">
        <f t="shared" ref="O309:O372" si="15">HEX2DEC(N309)</f>
        <v>3</v>
      </c>
      <c r="P309" t="b">
        <f t="shared" si="13"/>
        <v>0</v>
      </c>
    </row>
    <row r="310" spans="1:16" x14ac:dyDescent="0.25">
      <c r="A310" s="9" t="str">
        <f>Sheet1!M104</f>
        <v>16</v>
      </c>
      <c r="B310" s="10" t="str">
        <f>Sheet1!P104</f>
        <v>160</v>
      </c>
      <c r="C310" s="10" t="str">
        <f>Sheet1!S104</f>
        <v>ADDT/UM</v>
      </c>
      <c r="D310" s="10" t="s">
        <v>214</v>
      </c>
      <c r="E310" s="10" t="s">
        <v>210</v>
      </c>
      <c r="F310" s="10" t="s">
        <v>215</v>
      </c>
      <c r="G310" s="10" t="s">
        <v>213</v>
      </c>
      <c r="H310" s="10" t="s">
        <v>216</v>
      </c>
      <c r="I310" s="11" t="b">
        <f t="shared" si="12"/>
        <v>1</v>
      </c>
      <c r="N310" s="34" t="str">
        <f t="shared" si="14"/>
        <v>0</v>
      </c>
      <c r="O310">
        <f t="shared" si="15"/>
        <v>0</v>
      </c>
      <c r="P310" t="b">
        <f t="shared" si="13"/>
        <v>0</v>
      </c>
    </row>
    <row r="311" spans="1:16" x14ac:dyDescent="0.25">
      <c r="A311" s="9" t="str">
        <f>Sheet1!K105</f>
        <v>16</v>
      </c>
      <c r="B311" s="10" t="str">
        <f>Sheet1!N105</f>
        <v>161</v>
      </c>
      <c r="C311" s="10" t="str">
        <f>Sheet1!Q105</f>
        <v>SUBT/UM</v>
      </c>
      <c r="D311" s="10" t="s">
        <v>214</v>
      </c>
      <c r="E311" s="10" t="s">
        <v>210</v>
      </c>
      <c r="F311" s="10" t="s">
        <v>215</v>
      </c>
      <c r="G311" s="10" t="s">
        <v>213</v>
      </c>
      <c r="H311" s="10" t="s">
        <v>216</v>
      </c>
      <c r="I311" s="11" t="b">
        <f t="shared" si="12"/>
        <v>1</v>
      </c>
      <c r="N311" s="34" t="str">
        <f t="shared" si="14"/>
        <v>1</v>
      </c>
      <c r="O311">
        <f t="shared" si="15"/>
        <v>1</v>
      </c>
      <c r="P311" t="b">
        <f t="shared" si="13"/>
        <v>0</v>
      </c>
    </row>
    <row r="312" spans="1:16" x14ac:dyDescent="0.25">
      <c r="A312" s="9" t="str">
        <f>Sheet1!L105</f>
        <v>16</v>
      </c>
      <c r="B312" s="10" t="str">
        <f>Sheet1!O105</f>
        <v>162</v>
      </c>
      <c r="C312" s="10" t="str">
        <f>Sheet1!R105</f>
        <v>MULT/UM</v>
      </c>
      <c r="D312" s="10" t="s">
        <v>214</v>
      </c>
      <c r="E312" s="10" t="s">
        <v>210</v>
      </c>
      <c r="F312" s="10" t="s">
        <v>215</v>
      </c>
      <c r="G312" s="10" t="s">
        <v>213</v>
      </c>
      <c r="H312" s="10" t="s">
        <v>216</v>
      </c>
      <c r="I312" s="11" t="b">
        <f t="shared" si="12"/>
        <v>1</v>
      </c>
      <c r="N312" s="34" t="str">
        <f t="shared" si="14"/>
        <v>2</v>
      </c>
      <c r="O312">
        <f t="shared" si="15"/>
        <v>2</v>
      </c>
      <c r="P312" t="b">
        <f t="shared" si="13"/>
        <v>0</v>
      </c>
    </row>
    <row r="313" spans="1:16" x14ac:dyDescent="0.25">
      <c r="A313" s="9" t="str">
        <f>Sheet1!M105</f>
        <v>16</v>
      </c>
      <c r="B313" s="10" t="str">
        <f>Sheet1!P105</f>
        <v>163</v>
      </c>
      <c r="C313" s="10" t="str">
        <f>Sheet1!S105</f>
        <v>DIVT/UM</v>
      </c>
      <c r="D313" s="10" t="s">
        <v>214</v>
      </c>
      <c r="E313" s="10" t="s">
        <v>210</v>
      </c>
      <c r="F313" s="10" t="s">
        <v>215</v>
      </c>
      <c r="G313" s="10" t="s">
        <v>213</v>
      </c>
      <c r="H313" s="10" t="s">
        <v>216</v>
      </c>
      <c r="I313" s="11" t="b">
        <f t="shared" si="12"/>
        <v>1</v>
      </c>
      <c r="N313" s="34" t="str">
        <f t="shared" si="14"/>
        <v>3</v>
      </c>
      <c r="O313">
        <f t="shared" si="15"/>
        <v>3</v>
      </c>
      <c r="P313" t="b">
        <f t="shared" si="13"/>
        <v>0</v>
      </c>
    </row>
    <row r="314" spans="1:16" x14ac:dyDescent="0.25">
      <c r="A314" s="17" t="str">
        <f>Sheet1!K106</f>
        <v>16</v>
      </c>
      <c r="B314" s="18" t="str">
        <f>Sheet1!N106</f>
        <v>16C</v>
      </c>
      <c r="C314" s="18" t="str">
        <f>Sheet1!Q106</f>
        <v>CVTTS/UM</v>
      </c>
      <c r="D314" s="18" t="s">
        <v>214</v>
      </c>
      <c r="E314" s="18" t="s">
        <v>210</v>
      </c>
      <c r="F314" s="18" t="s">
        <v>215</v>
      </c>
      <c r="G314" s="18" t="s">
        <v>216</v>
      </c>
      <c r="H314" s="18"/>
      <c r="I314" s="11" t="b">
        <f t="shared" si="12"/>
        <v>1</v>
      </c>
      <c r="N314" s="33" t="str">
        <f t="shared" si="14"/>
        <v>C</v>
      </c>
      <c r="O314">
        <f t="shared" si="15"/>
        <v>12</v>
      </c>
      <c r="P314" t="b">
        <f t="shared" si="13"/>
        <v>1</v>
      </c>
    </row>
    <row r="315" spans="1:16" x14ac:dyDescent="0.25">
      <c r="A315" s="17" t="str">
        <f>Sheet1!L106</f>
        <v>16</v>
      </c>
      <c r="B315" s="18" t="str">
        <f>Sheet1!O106</f>
        <v>16F</v>
      </c>
      <c r="C315" s="18" t="str">
        <f>Sheet1!R106</f>
        <v>CVTTQ/VM</v>
      </c>
      <c r="D315" s="18" t="s">
        <v>214</v>
      </c>
      <c r="E315" s="18" t="s">
        <v>210</v>
      </c>
      <c r="F315" s="18" t="s">
        <v>215</v>
      </c>
      <c r="G315" s="18" t="s">
        <v>216</v>
      </c>
      <c r="H315" s="18"/>
      <c r="I315" s="11" t="b">
        <f t="shared" si="12"/>
        <v>1</v>
      </c>
      <c r="N315" s="33" t="str">
        <f t="shared" si="14"/>
        <v>F</v>
      </c>
      <c r="O315">
        <f t="shared" si="15"/>
        <v>15</v>
      </c>
      <c r="P315" t="b">
        <f t="shared" si="13"/>
        <v>1</v>
      </c>
    </row>
    <row r="316" spans="1:16" x14ac:dyDescent="0.25">
      <c r="A316" s="9" t="str">
        <f>Sheet1!M106</f>
        <v>16</v>
      </c>
      <c r="B316" s="10" t="str">
        <f>Sheet1!P106</f>
        <v>180</v>
      </c>
      <c r="C316" s="10" t="str">
        <f>Sheet1!S106</f>
        <v>ADDS/U</v>
      </c>
      <c r="D316" s="10" t="s">
        <v>214</v>
      </c>
      <c r="E316" s="10" t="s">
        <v>210</v>
      </c>
      <c r="F316" s="10" t="s">
        <v>215</v>
      </c>
      <c r="G316" s="10" t="s">
        <v>213</v>
      </c>
      <c r="H316" s="10" t="s">
        <v>216</v>
      </c>
      <c r="I316" s="11" t="b">
        <f t="shared" si="12"/>
        <v>1</v>
      </c>
      <c r="N316" s="34" t="str">
        <f t="shared" si="14"/>
        <v>0</v>
      </c>
      <c r="O316">
        <f t="shared" si="15"/>
        <v>0</v>
      </c>
      <c r="P316" t="b">
        <f t="shared" si="13"/>
        <v>0</v>
      </c>
    </row>
    <row r="317" spans="1:16" x14ac:dyDescent="0.25">
      <c r="A317" s="9" t="str">
        <f>Sheet1!K107</f>
        <v>16</v>
      </c>
      <c r="B317" s="10" t="str">
        <f>Sheet1!N107</f>
        <v>181</v>
      </c>
      <c r="C317" s="10" t="str">
        <f>Sheet1!Q107</f>
        <v>SUBS/U</v>
      </c>
      <c r="D317" s="10" t="s">
        <v>214</v>
      </c>
      <c r="E317" s="10" t="s">
        <v>210</v>
      </c>
      <c r="F317" s="10" t="s">
        <v>215</v>
      </c>
      <c r="G317" s="10" t="s">
        <v>213</v>
      </c>
      <c r="H317" s="10" t="s">
        <v>216</v>
      </c>
      <c r="I317" s="11" t="b">
        <f t="shared" si="12"/>
        <v>1</v>
      </c>
      <c r="N317" s="34" t="str">
        <f t="shared" si="14"/>
        <v>1</v>
      </c>
      <c r="O317">
        <f t="shared" si="15"/>
        <v>1</v>
      </c>
      <c r="P317" t="b">
        <f t="shared" si="13"/>
        <v>0</v>
      </c>
    </row>
    <row r="318" spans="1:16" x14ac:dyDescent="0.25">
      <c r="A318" s="9" t="str">
        <f>Sheet1!L107</f>
        <v>16</v>
      </c>
      <c r="B318" s="10" t="str">
        <f>Sheet1!O107</f>
        <v>182</v>
      </c>
      <c r="C318" s="10" t="str">
        <f>Sheet1!R107</f>
        <v>MULS/U</v>
      </c>
      <c r="D318" s="10" t="s">
        <v>214</v>
      </c>
      <c r="E318" s="10" t="s">
        <v>210</v>
      </c>
      <c r="F318" s="10" t="s">
        <v>215</v>
      </c>
      <c r="G318" s="10" t="s">
        <v>213</v>
      </c>
      <c r="H318" s="10" t="s">
        <v>216</v>
      </c>
      <c r="I318" s="11" t="b">
        <f t="shared" si="12"/>
        <v>1</v>
      </c>
      <c r="N318" s="34" t="str">
        <f t="shared" si="14"/>
        <v>2</v>
      </c>
      <c r="O318">
        <f t="shared" si="15"/>
        <v>2</v>
      </c>
      <c r="P318" t="b">
        <f t="shared" si="13"/>
        <v>0</v>
      </c>
    </row>
    <row r="319" spans="1:16" x14ac:dyDescent="0.25">
      <c r="A319" s="9" t="str">
        <f>Sheet1!M107</f>
        <v>16</v>
      </c>
      <c r="B319" s="10" t="str">
        <f>Sheet1!P107</f>
        <v>183</v>
      </c>
      <c r="C319" s="10" t="str">
        <f>Sheet1!S107</f>
        <v>DIVS/U</v>
      </c>
      <c r="D319" s="10" t="s">
        <v>214</v>
      </c>
      <c r="E319" s="10" t="s">
        <v>210</v>
      </c>
      <c r="F319" s="10" t="s">
        <v>215</v>
      </c>
      <c r="G319" s="10" t="s">
        <v>213</v>
      </c>
      <c r="H319" s="10" t="s">
        <v>216</v>
      </c>
      <c r="I319" s="11" t="b">
        <f t="shared" si="12"/>
        <v>1</v>
      </c>
      <c r="N319" s="34" t="str">
        <f t="shared" si="14"/>
        <v>3</v>
      </c>
      <c r="O319">
        <f t="shared" si="15"/>
        <v>3</v>
      </c>
      <c r="P319" t="b">
        <f t="shared" si="13"/>
        <v>0</v>
      </c>
    </row>
    <row r="320" spans="1:16" x14ac:dyDescent="0.25">
      <c r="A320" s="9" t="str">
        <f>Sheet1!K108</f>
        <v>16</v>
      </c>
      <c r="B320" s="10" t="str">
        <f>Sheet1!N108</f>
        <v>1A0</v>
      </c>
      <c r="C320" s="10" t="str">
        <f>Sheet1!Q108</f>
        <v>ADDT/U</v>
      </c>
      <c r="D320" s="10" t="s">
        <v>214</v>
      </c>
      <c r="E320" s="10" t="s">
        <v>210</v>
      </c>
      <c r="F320" s="10" t="s">
        <v>215</v>
      </c>
      <c r="G320" s="10" t="s">
        <v>213</v>
      </c>
      <c r="H320" s="10" t="s">
        <v>216</v>
      </c>
      <c r="I320" s="11" t="b">
        <f t="shared" si="12"/>
        <v>1</v>
      </c>
      <c r="N320" s="34" t="str">
        <f t="shared" si="14"/>
        <v>0</v>
      </c>
      <c r="O320">
        <f t="shared" si="15"/>
        <v>0</v>
      </c>
      <c r="P320" t="b">
        <f t="shared" si="13"/>
        <v>0</v>
      </c>
    </row>
    <row r="321" spans="1:16" x14ac:dyDescent="0.25">
      <c r="A321" s="9" t="str">
        <f>Sheet1!L108</f>
        <v>16</v>
      </c>
      <c r="B321" s="10" t="str">
        <f>Sheet1!O108</f>
        <v>1A1</v>
      </c>
      <c r="C321" s="10" t="str">
        <f>Sheet1!R108</f>
        <v>SUBT/U</v>
      </c>
      <c r="D321" s="10" t="s">
        <v>214</v>
      </c>
      <c r="E321" s="10" t="s">
        <v>210</v>
      </c>
      <c r="F321" s="10" t="s">
        <v>215</v>
      </c>
      <c r="G321" s="10" t="s">
        <v>213</v>
      </c>
      <c r="H321" s="10" t="s">
        <v>216</v>
      </c>
      <c r="I321" s="11" t="b">
        <f t="shared" si="12"/>
        <v>1</v>
      </c>
      <c r="N321" s="34" t="str">
        <f t="shared" si="14"/>
        <v>1</v>
      </c>
      <c r="O321">
        <f t="shared" si="15"/>
        <v>1</v>
      </c>
      <c r="P321" t="b">
        <f t="shared" si="13"/>
        <v>0</v>
      </c>
    </row>
    <row r="322" spans="1:16" x14ac:dyDescent="0.25">
      <c r="A322" s="9" t="str">
        <f>Sheet1!M108</f>
        <v>16</v>
      </c>
      <c r="B322" s="10" t="str">
        <f>Sheet1!P108</f>
        <v>1A2</v>
      </c>
      <c r="C322" s="10" t="str">
        <f>Sheet1!S108</f>
        <v>MULT/U</v>
      </c>
      <c r="D322" s="10" t="s">
        <v>214</v>
      </c>
      <c r="E322" s="10" t="s">
        <v>210</v>
      </c>
      <c r="F322" s="10" t="s">
        <v>215</v>
      </c>
      <c r="G322" s="10" t="s">
        <v>213</v>
      </c>
      <c r="H322" s="10" t="s">
        <v>216</v>
      </c>
      <c r="I322" s="11" t="b">
        <f t="shared" si="12"/>
        <v>1</v>
      </c>
      <c r="N322" s="34" t="str">
        <f t="shared" si="14"/>
        <v>2</v>
      </c>
      <c r="O322">
        <f t="shared" si="15"/>
        <v>2</v>
      </c>
      <c r="P322" t="b">
        <f t="shared" si="13"/>
        <v>0</v>
      </c>
    </row>
    <row r="323" spans="1:16" x14ac:dyDescent="0.25">
      <c r="A323" s="9" t="str">
        <f>Sheet1!K109</f>
        <v>16</v>
      </c>
      <c r="B323" s="10" t="str">
        <f>Sheet1!N109</f>
        <v>1A3</v>
      </c>
      <c r="C323" s="10" t="str">
        <f>Sheet1!Q109</f>
        <v>DIVT/U</v>
      </c>
      <c r="D323" s="10" t="s">
        <v>214</v>
      </c>
      <c r="E323" s="10" t="s">
        <v>210</v>
      </c>
      <c r="F323" s="10" t="s">
        <v>215</v>
      </c>
      <c r="G323" s="10" t="s">
        <v>213</v>
      </c>
      <c r="H323" s="10" t="s">
        <v>216</v>
      </c>
      <c r="I323" s="11" t="b">
        <f t="shared" si="12"/>
        <v>1</v>
      </c>
      <c r="N323" s="34" t="str">
        <f t="shared" si="14"/>
        <v>3</v>
      </c>
      <c r="O323">
        <f t="shared" si="15"/>
        <v>3</v>
      </c>
      <c r="P323" t="b">
        <f t="shared" si="13"/>
        <v>0</v>
      </c>
    </row>
    <row r="324" spans="1:16" x14ac:dyDescent="0.25">
      <c r="A324" s="17" t="str">
        <f>Sheet1!L109</f>
        <v>16</v>
      </c>
      <c r="B324" s="18" t="str">
        <f>Sheet1!O109</f>
        <v>1AC</v>
      </c>
      <c r="C324" s="18" t="str">
        <f>Sheet1!R109</f>
        <v>CVTTS/U</v>
      </c>
      <c r="D324" s="18" t="s">
        <v>214</v>
      </c>
      <c r="E324" s="18" t="s">
        <v>210</v>
      </c>
      <c r="F324" s="18" t="s">
        <v>215</v>
      </c>
      <c r="G324" s="18" t="s">
        <v>216</v>
      </c>
      <c r="H324" s="18"/>
      <c r="I324" s="11" t="b">
        <f t="shared" ref="I324:I387" si="16">OR((A324=A325),(A324=A323))</f>
        <v>1</v>
      </c>
      <c r="N324" s="33" t="str">
        <f t="shared" si="14"/>
        <v>C</v>
      </c>
      <c r="O324">
        <f t="shared" si="15"/>
        <v>12</v>
      </c>
      <c r="P324" t="b">
        <f t="shared" si="13"/>
        <v>1</v>
      </c>
    </row>
    <row r="325" spans="1:16" x14ac:dyDescent="0.25">
      <c r="A325" s="17" t="str">
        <f>Sheet1!M109</f>
        <v>16</v>
      </c>
      <c r="B325" s="18" t="str">
        <f>Sheet1!P109</f>
        <v>1AF</v>
      </c>
      <c r="C325" s="18" t="str">
        <f>Sheet1!S109</f>
        <v>CVTTQ/V</v>
      </c>
      <c r="D325" s="18" t="s">
        <v>214</v>
      </c>
      <c r="E325" s="18" t="s">
        <v>210</v>
      </c>
      <c r="F325" s="18" t="s">
        <v>215</v>
      </c>
      <c r="G325" s="18" t="s">
        <v>216</v>
      </c>
      <c r="H325" s="18"/>
      <c r="I325" s="11" t="b">
        <f t="shared" si="16"/>
        <v>1</v>
      </c>
      <c r="N325" s="33" t="str">
        <f t="shared" si="14"/>
        <v>F</v>
      </c>
      <c r="O325">
        <f t="shared" si="15"/>
        <v>15</v>
      </c>
      <c r="P325" t="b">
        <f t="shared" si="13"/>
        <v>1</v>
      </c>
    </row>
    <row r="326" spans="1:16" x14ac:dyDescent="0.25">
      <c r="A326" s="9" t="str">
        <f>Sheet1!K110</f>
        <v>16</v>
      </c>
      <c r="B326" s="10" t="str">
        <f>Sheet1!N110</f>
        <v>1C0</v>
      </c>
      <c r="C326" s="10" t="str">
        <f>Sheet1!Q110</f>
        <v>ADDS/UD</v>
      </c>
      <c r="D326" s="10" t="s">
        <v>214</v>
      </c>
      <c r="E326" s="10" t="s">
        <v>210</v>
      </c>
      <c r="F326" s="10" t="s">
        <v>215</v>
      </c>
      <c r="G326" s="10" t="s">
        <v>213</v>
      </c>
      <c r="H326" s="10" t="s">
        <v>216</v>
      </c>
      <c r="I326" s="11" t="b">
        <f t="shared" si="16"/>
        <v>1</v>
      </c>
      <c r="N326" s="34" t="str">
        <f t="shared" si="14"/>
        <v>0</v>
      </c>
      <c r="O326">
        <f t="shared" si="15"/>
        <v>0</v>
      </c>
      <c r="P326" t="b">
        <f t="shared" si="13"/>
        <v>0</v>
      </c>
    </row>
    <row r="327" spans="1:16" x14ac:dyDescent="0.25">
      <c r="A327" s="9" t="str">
        <f>Sheet1!L110</f>
        <v>16</v>
      </c>
      <c r="B327" s="10" t="str">
        <f>Sheet1!O110</f>
        <v>1C1</v>
      </c>
      <c r="C327" s="10" t="str">
        <f>Sheet1!R110</f>
        <v>SUBS/UD</v>
      </c>
      <c r="D327" s="10" t="s">
        <v>214</v>
      </c>
      <c r="E327" s="10" t="s">
        <v>210</v>
      </c>
      <c r="F327" s="10" t="s">
        <v>215</v>
      </c>
      <c r="G327" s="10" t="s">
        <v>213</v>
      </c>
      <c r="H327" s="10" t="s">
        <v>216</v>
      </c>
      <c r="I327" s="11" t="b">
        <f t="shared" si="16"/>
        <v>1</v>
      </c>
      <c r="N327" s="34" t="str">
        <f t="shared" si="14"/>
        <v>1</v>
      </c>
      <c r="O327">
        <f t="shared" si="15"/>
        <v>1</v>
      </c>
      <c r="P327" t="b">
        <f t="shared" si="13"/>
        <v>0</v>
      </c>
    </row>
    <row r="328" spans="1:16" x14ac:dyDescent="0.25">
      <c r="A328" s="9" t="str">
        <f>Sheet1!M110</f>
        <v>16</v>
      </c>
      <c r="B328" s="10" t="str">
        <f>Sheet1!P110</f>
        <v>1C2</v>
      </c>
      <c r="C328" s="10" t="str">
        <f>Sheet1!S110</f>
        <v>MULS/UD</v>
      </c>
      <c r="D328" s="10" t="s">
        <v>214</v>
      </c>
      <c r="E328" s="10" t="s">
        <v>210</v>
      </c>
      <c r="F328" s="10" t="s">
        <v>215</v>
      </c>
      <c r="G328" s="10" t="s">
        <v>213</v>
      </c>
      <c r="H328" s="10" t="s">
        <v>216</v>
      </c>
      <c r="I328" s="11" t="b">
        <f t="shared" si="16"/>
        <v>1</v>
      </c>
      <c r="N328" s="34" t="str">
        <f t="shared" si="14"/>
        <v>2</v>
      </c>
      <c r="O328">
        <f t="shared" si="15"/>
        <v>2</v>
      </c>
      <c r="P328" t="b">
        <f t="shared" si="13"/>
        <v>0</v>
      </c>
    </row>
    <row r="329" spans="1:16" x14ac:dyDescent="0.25">
      <c r="A329" s="9" t="str">
        <f>Sheet1!K111</f>
        <v>16</v>
      </c>
      <c r="B329" s="10" t="str">
        <f>Sheet1!N111</f>
        <v>1C3</v>
      </c>
      <c r="C329" s="10" t="str">
        <f>Sheet1!Q111</f>
        <v>DIVS/UD</v>
      </c>
      <c r="D329" s="10" t="s">
        <v>214</v>
      </c>
      <c r="E329" s="10" t="s">
        <v>210</v>
      </c>
      <c r="F329" s="10" t="s">
        <v>215</v>
      </c>
      <c r="G329" s="10" t="s">
        <v>213</v>
      </c>
      <c r="H329" s="10" t="s">
        <v>216</v>
      </c>
      <c r="I329" s="11" t="b">
        <f t="shared" si="16"/>
        <v>1</v>
      </c>
      <c r="N329" s="34" t="str">
        <f t="shared" si="14"/>
        <v>3</v>
      </c>
      <c r="O329">
        <f t="shared" si="15"/>
        <v>3</v>
      </c>
      <c r="P329" t="b">
        <f t="shared" si="13"/>
        <v>0</v>
      </c>
    </row>
    <row r="330" spans="1:16" x14ac:dyDescent="0.25">
      <c r="A330" s="9" t="str">
        <f>Sheet1!L111</f>
        <v>16</v>
      </c>
      <c r="B330" s="10" t="str">
        <f>Sheet1!O111</f>
        <v>1E0</v>
      </c>
      <c r="C330" s="10" t="str">
        <f>Sheet1!R111</f>
        <v>ADDT/UD</v>
      </c>
      <c r="D330" s="10" t="s">
        <v>214</v>
      </c>
      <c r="E330" s="10" t="s">
        <v>210</v>
      </c>
      <c r="F330" s="10" t="s">
        <v>215</v>
      </c>
      <c r="G330" s="10" t="s">
        <v>213</v>
      </c>
      <c r="H330" s="10" t="s">
        <v>216</v>
      </c>
      <c r="I330" s="11" t="b">
        <f t="shared" si="16"/>
        <v>1</v>
      </c>
      <c r="N330" s="34" t="str">
        <f t="shared" si="14"/>
        <v>0</v>
      </c>
      <c r="O330">
        <f t="shared" si="15"/>
        <v>0</v>
      </c>
      <c r="P330" t="b">
        <f t="shared" si="13"/>
        <v>0</v>
      </c>
    </row>
    <row r="331" spans="1:16" x14ac:dyDescent="0.25">
      <c r="A331" s="9" t="str">
        <f>Sheet1!M111</f>
        <v>16</v>
      </c>
      <c r="B331" s="10" t="str">
        <f>Sheet1!P111</f>
        <v>1E1</v>
      </c>
      <c r="C331" s="10" t="str">
        <f>Sheet1!S111</f>
        <v>SUBT/UD</v>
      </c>
      <c r="D331" s="10" t="s">
        <v>214</v>
      </c>
      <c r="E331" s="10" t="s">
        <v>210</v>
      </c>
      <c r="F331" s="10" t="s">
        <v>215</v>
      </c>
      <c r="G331" s="10" t="s">
        <v>213</v>
      </c>
      <c r="H331" s="10" t="s">
        <v>216</v>
      </c>
      <c r="I331" s="11" t="b">
        <f t="shared" si="16"/>
        <v>1</v>
      </c>
      <c r="N331" s="34" t="str">
        <f t="shared" si="14"/>
        <v>1</v>
      </c>
      <c r="O331">
        <f t="shared" si="15"/>
        <v>1</v>
      </c>
      <c r="P331" t="b">
        <f t="shared" ref="P331:P394" si="17">(O331&gt;8)</f>
        <v>0</v>
      </c>
    </row>
    <row r="332" spans="1:16" x14ac:dyDescent="0.25">
      <c r="A332" s="9" t="str">
        <f>Sheet1!K112</f>
        <v>16</v>
      </c>
      <c r="B332" s="10" t="str">
        <f>Sheet1!N112</f>
        <v>1E2</v>
      </c>
      <c r="C332" s="10" t="str">
        <f>Sheet1!Q112</f>
        <v>MULT/UD</v>
      </c>
      <c r="D332" s="10" t="s">
        <v>214</v>
      </c>
      <c r="E332" s="10" t="s">
        <v>210</v>
      </c>
      <c r="F332" s="10" t="s">
        <v>215</v>
      </c>
      <c r="G332" s="10" t="s">
        <v>213</v>
      </c>
      <c r="H332" s="10" t="s">
        <v>216</v>
      </c>
      <c r="I332" s="11" t="b">
        <f t="shared" si="16"/>
        <v>1</v>
      </c>
      <c r="N332" s="34" t="str">
        <f t="shared" si="14"/>
        <v>2</v>
      </c>
      <c r="O332">
        <f t="shared" si="15"/>
        <v>2</v>
      </c>
      <c r="P332" t="b">
        <f t="shared" si="17"/>
        <v>0</v>
      </c>
    </row>
    <row r="333" spans="1:16" x14ac:dyDescent="0.25">
      <c r="A333" s="9" t="str">
        <f>Sheet1!L112</f>
        <v>16</v>
      </c>
      <c r="B333" s="10" t="str">
        <f>Sheet1!O112</f>
        <v>1E3</v>
      </c>
      <c r="C333" s="10" t="str">
        <f>Sheet1!R112</f>
        <v>DIVT/UD</v>
      </c>
      <c r="D333" s="10" t="s">
        <v>214</v>
      </c>
      <c r="E333" s="10" t="s">
        <v>210</v>
      </c>
      <c r="F333" s="10" t="s">
        <v>215</v>
      </c>
      <c r="G333" s="10" t="s">
        <v>213</v>
      </c>
      <c r="H333" s="10" t="s">
        <v>216</v>
      </c>
      <c r="I333" s="11" t="b">
        <f t="shared" si="16"/>
        <v>1</v>
      </c>
      <c r="N333" s="34" t="str">
        <f t="shared" si="14"/>
        <v>3</v>
      </c>
      <c r="O333">
        <f t="shared" si="15"/>
        <v>3</v>
      </c>
      <c r="P333" t="b">
        <f t="shared" si="17"/>
        <v>0</v>
      </c>
    </row>
    <row r="334" spans="1:16" x14ac:dyDescent="0.25">
      <c r="A334" s="17" t="str">
        <f>Sheet1!M112</f>
        <v>16</v>
      </c>
      <c r="B334" s="18" t="str">
        <f>Sheet1!P112</f>
        <v>1EC</v>
      </c>
      <c r="C334" s="18" t="str">
        <f>Sheet1!S112</f>
        <v>CVTTS/UD</v>
      </c>
      <c r="D334" s="18" t="s">
        <v>214</v>
      </c>
      <c r="E334" s="18" t="s">
        <v>210</v>
      </c>
      <c r="F334" s="18" t="s">
        <v>215</v>
      </c>
      <c r="G334" s="18" t="s">
        <v>216</v>
      </c>
      <c r="H334" s="18"/>
      <c r="I334" s="11" t="b">
        <f t="shared" si="16"/>
        <v>1</v>
      </c>
      <c r="N334" s="33" t="str">
        <f t="shared" si="14"/>
        <v>C</v>
      </c>
      <c r="O334">
        <f t="shared" si="15"/>
        <v>12</v>
      </c>
      <c r="P334" t="b">
        <f t="shared" si="17"/>
        <v>1</v>
      </c>
    </row>
    <row r="335" spans="1:16" x14ac:dyDescent="0.25">
      <c r="A335" s="17" t="str">
        <f>Sheet1!K113</f>
        <v>16</v>
      </c>
      <c r="B335" s="18" t="str">
        <f>Sheet1!N113</f>
        <v>1EF</v>
      </c>
      <c r="C335" s="18" t="str">
        <f>Sheet1!Q113</f>
        <v>CVTTQ/VD</v>
      </c>
      <c r="D335" s="18" t="s">
        <v>214</v>
      </c>
      <c r="E335" s="18" t="s">
        <v>210</v>
      </c>
      <c r="F335" s="18" t="s">
        <v>215</v>
      </c>
      <c r="G335" s="18" t="s">
        <v>216</v>
      </c>
      <c r="H335" s="18"/>
      <c r="I335" s="11" t="b">
        <f t="shared" si="16"/>
        <v>1</v>
      </c>
      <c r="N335" s="33" t="str">
        <f t="shared" si="14"/>
        <v>F</v>
      </c>
      <c r="O335">
        <f t="shared" si="15"/>
        <v>15</v>
      </c>
      <c r="P335" t="b">
        <f t="shared" si="17"/>
        <v>1</v>
      </c>
    </row>
    <row r="336" spans="1:16" x14ac:dyDescent="0.25">
      <c r="A336" s="17" t="str">
        <f>Sheet1!L113</f>
        <v>16</v>
      </c>
      <c r="B336" s="18" t="str">
        <f>Sheet1!O113</f>
        <v>2AC</v>
      </c>
      <c r="C336" s="18" t="str">
        <f>Sheet1!R113</f>
        <v>CVTST</v>
      </c>
      <c r="D336" s="18" t="s">
        <v>214</v>
      </c>
      <c r="E336" s="18" t="s">
        <v>210</v>
      </c>
      <c r="F336" s="18" t="s">
        <v>215</v>
      </c>
      <c r="G336" s="18" t="s">
        <v>216</v>
      </c>
      <c r="H336" s="18"/>
      <c r="I336" s="11" t="b">
        <f t="shared" si="16"/>
        <v>1</v>
      </c>
      <c r="N336" s="33" t="str">
        <f t="shared" si="14"/>
        <v>C</v>
      </c>
      <c r="O336">
        <f t="shared" si="15"/>
        <v>12</v>
      </c>
      <c r="P336" t="b">
        <f t="shared" si="17"/>
        <v>1</v>
      </c>
    </row>
    <row r="337" spans="1:16" x14ac:dyDescent="0.25">
      <c r="A337" s="9" t="str">
        <f>Sheet1!M113</f>
        <v>16</v>
      </c>
      <c r="B337" s="10" t="str">
        <f>Sheet1!P113</f>
        <v>500</v>
      </c>
      <c r="C337" s="10" t="str">
        <f>Sheet1!S113</f>
        <v>ADDS/SUC</v>
      </c>
      <c r="D337" s="10" t="s">
        <v>214</v>
      </c>
      <c r="E337" s="10" t="s">
        <v>210</v>
      </c>
      <c r="F337" s="10" t="s">
        <v>215</v>
      </c>
      <c r="G337" s="10" t="s">
        <v>213</v>
      </c>
      <c r="H337" s="10" t="s">
        <v>216</v>
      </c>
      <c r="I337" s="11" t="b">
        <f t="shared" si="16"/>
        <v>1</v>
      </c>
      <c r="N337" s="34" t="str">
        <f t="shared" si="14"/>
        <v>0</v>
      </c>
      <c r="O337">
        <f t="shared" si="15"/>
        <v>0</v>
      </c>
      <c r="P337" t="b">
        <f t="shared" si="17"/>
        <v>0</v>
      </c>
    </row>
    <row r="338" spans="1:16" x14ac:dyDescent="0.25">
      <c r="A338" s="9" t="str">
        <f>Sheet1!K114</f>
        <v>16</v>
      </c>
      <c r="B338" s="10" t="str">
        <f>Sheet1!N114</f>
        <v>501</v>
      </c>
      <c r="C338" s="10" t="str">
        <f>Sheet1!Q114</f>
        <v>SUBS/SUC</v>
      </c>
      <c r="D338" s="10" t="s">
        <v>214</v>
      </c>
      <c r="E338" s="10" t="s">
        <v>210</v>
      </c>
      <c r="F338" s="10" t="s">
        <v>215</v>
      </c>
      <c r="G338" s="10" t="s">
        <v>213</v>
      </c>
      <c r="H338" s="10" t="s">
        <v>216</v>
      </c>
      <c r="I338" s="11" t="b">
        <f t="shared" si="16"/>
        <v>1</v>
      </c>
      <c r="N338" s="34" t="str">
        <f t="shared" si="14"/>
        <v>1</v>
      </c>
      <c r="O338">
        <f t="shared" si="15"/>
        <v>1</v>
      </c>
      <c r="P338" t="b">
        <f t="shared" si="17"/>
        <v>0</v>
      </c>
    </row>
    <row r="339" spans="1:16" x14ac:dyDescent="0.25">
      <c r="A339" s="9" t="str">
        <f>Sheet1!L114</f>
        <v>16</v>
      </c>
      <c r="B339" s="10" t="str">
        <f>Sheet1!O114</f>
        <v>502</v>
      </c>
      <c r="C339" s="10" t="str">
        <f>Sheet1!R114</f>
        <v>MULS/SUC</v>
      </c>
      <c r="D339" s="10" t="s">
        <v>214</v>
      </c>
      <c r="E339" s="10" t="s">
        <v>210</v>
      </c>
      <c r="F339" s="10" t="s">
        <v>215</v>
      </c>
      <c r="G339" s="10" t="s">
        <v>213</v>
      </c>
      <c r="H339" s="10" t="s">
        <v>216</v>
      </c>
      <c r="I339" s="11" t="b">
        <f t="shared" si="16"/>
        <v>1</v>
      </c>
      <c r="N339" s="34" t="str">
        <f t="shared" si="14"/>
        <v>2</v>
      </c>
      <c r="O339">
        <f t="shared" si="15"/>
        <v>2</v>
      </c>
      <c r="P339" t="b">
        <f t="shared" si="17"/>
        <v>0</v>
      </c>
    </row>
    <row r="340" spans="1:16" x14ac:dyDescent="0.25">
      <c r="A340" s="9" t="str">
        <f>Sheet1!M114</f>
        <v>16</v>
      </c>
      <c r="B340" s="10" t="str">
        <f>Sheet1!P114</f>
        <v>503</v>
      </c>
      <c r="C340" s="10" t="str">
        <f>Sheet1!S114</f>
        <v>DIVS/SUC</v>
      </c>
      <c r="D340" s="10" t="s">
        <v>214</v>
      </c>
      <c r="E340" s="10" t="s">
        <v>210</v>
      </c>
      <c r="F340" s="10" t="s">
        <v>215</v>
      </c>
      <c r="G340" s="10" t="s">
        <v>213</v>
      </c>
      <c r="H340" s="10" t="s">
        <v>216</v>
      </c>
      <c r="I340" s="11" t="b">
        <f t="shared" si="16"/>
        <v>1</v>
      </c>
      <c r="N340" s="34" t="str">
        <f t="shared" si="14"/>
        <v>3</v>
      </c>
      <c r="O340">
        <f t="shared" si="15"/>
        <v>3</v>
      </c>
      <c r="P340" t="b">
        <f t="shared" si="17"/>
        <v>0</v>
      </c>
    </row>
    <row r="341" spans="1:16" x14ac:dyDescent="0.25">
      <c r="A341" s="9" t="str">
        <f>Sheet1!K115</f>
        <v>16</v>
      </c>
      <c r="B341" s="10" t="str">
        <f>Sheet1!N115</f>
        <v>520</v>
      </c>
      <c r="C341" s="10" t="str">
        <f>Sheet1!Q115</f>
        <v>ADDT/SUC</v>
      </c>
      <c r="D341" s="10" t="s">
        <v>214</v>
      </c>
      <c r="E341" s="10" t="s">
        <v>210</v>
      </c>
      <c r="F341" s="10" t="s">
        <v>215</v>
      </c>
      <c r="G341" s="10" t="s">
        <v>213</v>
      </c>
      <c r="H341" s="10" t="s">
        <v>216</v>
      </c>
      <c r="I341" s="11" t="b">
        <f t="shared" si="16"/>
        <v>1</v>
      </c>
      <c r="N341" s="34" t="str">
        <f t="shared" si="14"/>
        <v>0</v>
      </c>
      <c r="O341">
        <f t="shared" si="15"/>
        <v>0</v>
      </c>
      <c r="P341" t="b">
        <f t="shared" si="17"/>
        <v>0</v>
      </c>
    </row>
    <row r="342" spans="1:16" x14ac:dyDescent="0.25">
      <c r="A342" s="9" t="str">
        <f>Sheet1!L115</f>
        <v>16</v>
      </c>
      <c r="B342" s="10" t="str">
        <f>Sheet1!O115</f>
        <v>521</v>
      </c>
      <c r="C342" s="10" t="str">
        <f>Sheet1!R115</f>
        <v>SUBT/SUC</v>
      </c>
      <c r="D342" s="10" t="s">
        <v>214</v>
      </c>
      <c r="E342" s="10" t="s">
        <v>210</v>
      </c>
      <c r="F342" s="10" t="s">
        <v>215</v>
      </c>
      <c r="G342" s="10" t="s">
        <v>213</v>
      </c>
      <c r="H342" s="10" t="s">
        <v>216</v>
      </c>
      <c r="I342" s="11" t="b">
        <f t="shared" si="16"/>
        <v>1</v>
      </c>
      <c r="N342" s="34" t="str">
        <f t="shared" si="14"/>
        <v>1</v>
      </c>
      <c r="O342">
        <f t="shared" si="15"/>
        <v>1</v>
      </c>
      <c r="P342" t="b">
        <f t="shared" si="17"/>
        <v>0</v>
      </c>
    </row>
    <row r="343" spans="1:16" x14ac:dyDescent="0.25">
      <c r="A343" s="9" t="str">
        <f>Sheet1!M115</f>
        <v>16</v>
      </c>
      <c r="B343" s="10" t="str">
        <f>Sheet1!P115</f>
        <v>522</v>
      </c>
      <c r="C343" s="10" t="str">
        <f>Sheet1!S115</f>
        <v>MULT/SUC</v>
      </c>
      <c r="D343" s="10" t="s">
        <v>214</v>
      </c>
      <c r="E343" s="10" t="s">
        <v>210</v>
      </c>
      <c r="F343" s="10" t="s">
        <v>215</v>
      </c>
      <c r="G343" s="10" t="s">
        <v>213</v>
      </c>
      <c r="H343" s="10" t="s">
        <v>216</v>
      </c>
      <c r="I343" s="11" t="b">
        <f t="shared" si="16"/>
        <v>1</v>
      </c>
      <c r="N343" s="34" t="str">
        <f t="shared" si="14"/>
        <v>2</v>
      </c>
      <c r="O343">
        <f t="shared" si="15"/>
        <v>2</v>
      </c>
      <c r="P343" t="b">
        <f t="shared" si="17"/>
        <v>0</v>
      </c>
    </row>
    <row r="344" spans="1:16" x14ac:dyDescent="0.25">
      <c r="A344" s="9" t="str">
        <f>Sheet1!K116</f>
        <v>16</v>
      </c>
      <c r="B344" s="10" t="str">
        <f>Sheet1!N116</f>
        <v>523</v>
      </c>
      <c r="C344" s="10" t="str">
        <f>Sheet1!Q116</f>
        <v>DIVT/SUC</v>
      </c>
      <c r="D344" s="10" t="s">
        <v>214</v>
      </c>
      <c r="E344" s="10" t="s">
        <v>210</v>
      </c>
      <c r="F344" s="10" t="s">
        <v>215</v>
      </c>
      <c r="G344" s="10" t="s">
        <v>213</v>
      </c>
      <c r="H344" s="10" t="s">
        <v>216</v>
      </c>
      <c r="I344" s="11" t="b">
        <f t="shared" si="16"/>
        <v>1</v>
      </c>
      <c r="N344" s="34" t="str">
        <f t="shared" si="14"/>
        <v>3</v>
      </c>
      <c r="O344">
        <f t="shared" si="15"/>
        <v>3</v>
      </c>
      <c r="P344" t="b">
        <f t="shared" si="17"/>
        <v>0</v>
      </c>
    </row>
    <row r="345" spans="1:16" x14ac:dyDescent="0.25">
      <c r="A345" s="17" t="str">
        <f>Sheet1!L116</f>
        <v>16</v>
      </c>
      <c r="B345" s="18" t="str">
        <f>Sheet1!O116</f>
        <v>52C</v>
      </c>
      <c r="C345" s="18" t="str">
        <f>Sheet1!R116</f>
        <v>CVTTS/SUC</v>
      </c>
      <c r="D345" s="18" t="s">
        <v>214</v>
      </c>
      <c r="E345" s="18" t="s">
        <v>210</v>
      </c>
      <c r="F345" s="18" t="s">
        <v>215</v>
      </c>
      <c r="G345" s="18" t="s">
        <v>216</v>
      </c>
      <c r="H345" s="18"/>
      <c r="I345" s="11" t="b">
        <f t="shared" si="16"/>
        <v>1</v>
      </c>
      <c r="N345" s="33" t="str">
        <f t="shared" si="14"/>
        <v>C</v>
      </c>
      <c r="O345">
        <f t="shared" si="15"/>
        <v>12</v>
      </c>
      <c r="P345" t="b">
        <f t="shared" si="17"/>
        <v>1</v>
      </c>
    </row>
    <row r="346" spans="1:16" x14ac:dyDescent="0.25">
      <c r="A346" s="17" t="str">
        <f>Sheet1!M116</f>
        <v>16</v>
      </c>
      <c r="B346" s="18" t="str">
        <f>Sheet1!P116</f>
        <v>52F</v>
      </c>
      <c r="C346" s="18" t="str">
        <f>Sheet1!S116</f>
        <v>CVTTQ/SVC</v>
      </c>
      <c r="D346" s="18" t="s">
        <v>214</v>
      </c>
      <c r="E346" s="18" t="s">
        <v>210</v>
      </c>
      <c r="F346" s="18" t="s">
        <v>215</v>
      </c>
      <c r="G346" s="18" t="s">
        <v>216</v>
      </c>
      <c r="H346" s="18"/>
      <c r="I346" s="11" t="b">
        <f t="shared" si="16"/>
        <v>1</v>
      </c>
      <c r="N346" s="33" t="str">
        <f t="shared" si="14"/>
        <v>F</v>
      </c>
      <c r="O346">
        <f t="shared" si="15"/>
        <v>15</v>
      </c>
      <c r="P346" t="b">
        <f t="shared" si="17"/>
        <v>1</v>
      </c>
    </row>
    <row r="347" spans="1:16" x14ac:dyDescent="0.25">
      <c r="A347" s="9" t="str">
        <f>Sheet1!K117</f>
        <v>16</v>
      </c>
      <c r="B347" s="10" t="str">
        <f>Sheet1!N117</f>
        <v>540</v>
      </c>
      <c r="C347" s="10" t="str">
        <f>Sheet1!Q117</f>
        <v>ADDS/SUM</v>
      </c>
      <c r="D347" s="10" t="s">
        <v>214</v>
      </c>
      <c r="E347" s="10" t="s">
        <v>210</v>
      </c>
      <c r="F347" s="10" t="s">
        <v>215</v>
      </c>
      <c r="G347" s="10" t="s">
        <v>213</v>
      </c>
      <c r="H347" s="10" t="s">
        <v>216</v>
      </c>
      <c r="I347" s="11" t="b">
        <f t="shared" si="16"/>
        <v>1</v>
      </c>
      <c r="N347" s="34" t="str">
        <f t="shared" si="14"/>
        <v>0</v>
      </c>
      <c r="O347">
        <f t="shared" si="15"/>
        <v>0</v>
      </c>
      <c r="P347" t="b">
        <f t="shared" si="17"/>
        <v>0</v>
      </c>
    </row>
    <row r="348" spans="1:16" x14ac:dyDescent="0.25">
      <c r="A348" s="9" t="str">
        <f>Sheet1!L117</f>
        <v>16</v>
      </c>
      <c r="B348" s="10" t="str">
        <f>Sheet1!O117</f>
        <v>541</v>
      </c>
      <c r="C348" s="10" t="str">
        <f>Sheet1!R117</f>
        <v>SUBS/SUM</v>
      </c>
      <c r="D348" s="10" t="s">
        <v>214</v>
      </c>
      <c r="E348" s="10" t="s">
        <v>210</v>
      </c>
      <c r="F348" s="10" t="s">
        <v>215</v>
      </c>
      <c r="G348" s="10" t="s">
        <v>213</v>
      </c>
      <c r="H348" s="10" t="s">
        <v>216</v>
      </c>
      <c r="I348" s="11" t="b">
        <f t="shared" si="16"/>
        <v>1</v>
      </c>
      <c r="N348" s="34" t="str">
        <f t="shared" si="14"/>
        <v>1</v>
      </c>
      <c r="O348">
        <f t="shared" si="15"/>
        <v>1</v>
      </c>
      <c r="P348" t="b">
        <f t="shared" si="17"/>
        <v>0</v>
      </c>
    </row>
    <row r="349" spans="1:16" x14ac:dyDescent="0.25">
      <c r="A349" s="9" t="str">
        <f>Sheet1!M117</f>
        <v>16</v>
      </c>
      <c r="B349" s="10" t="str">
        <f>Sheet1!P117</f>
        <v>542</v>
      </c>
      <c r="C349" s="10" t="str">
        <f>Sheet1!S117</f>
        <v>MULS/SUM</v>
      </c>
      <c r="D349" s="10" t="s">
        <v>214</v>
      </c>
      <c r="E349" s="10" t="s">
        <v>210</v>
      </c>
      <c r="F349" s="10" t="s">
        <v>215</v>
      </c>
      <c r="G349" s="10" t="s">
        <v>213</v>
      </c>
      <c r="H349" s="10" t="s">
        <v>216</v>
      </c>
      <c r="I349" s="11" t="b">
        <f t="shared" si="16"/>
        <v>1</v>
      </c>
      <c r="N349" s="34" t="str">
        <f t="shared" si="14"/>
        <v>2</v>
      </c>
      <c r="O349">
        <f t="shared" si="15"/>
        <v>2</v>
      </c>
      <c r="P349" t="b">
        <f t="shared" si="17"/>
        <v>0</v>
      </c>
    </row>
    <row r="350" spans="1:16" x14ac:dyDescent="0.25">
      <c r="A350" s="9" t="str">
        <f>Sheet1!K118</f>
        <v>16</v>
      </c>
      <c r="B350" s="10" t="str">
        <f>Sheet1!N118</f>
        <v>543</v>
      </c>
      <c r="C350" s="10" t="str">
        <f>Sheet1!Q118</f>
        <v>DIVS/SUM</v>
      </c>
      <c r="D350" s="10" t="s">
        <v>214</v>
      </c>
      <c r="E350" s="10" t="s">
        <v>210</v>
      </c>
      <c r="F350" s="10" t="s">
        <v>215</v>
      </c>
      <c r="G350" s="10" t="s">
        <v>213</v>
      </c>
      <c r="H350" s="10" t="s">
        <v>216</v>
      </c>
      <c r="I350" s="11" t="b">
        <f t="shared" si="16"/>
        <v>1</v>
      </c>
      <c r="N350" s="34" t="str">
        <f t="shared" si="14"/>
        <v>3</v>
      </c>
      <c r="O350">
        <f t="shared" si="15"/>
        <v>3</v>
      </c>
      <c r="P350" t="b">
        <f t="shared" si="17"/>
        <v>0</v>
      </c>
    </row>
    <row r="351" spans="1:16" x14ac:dyDescent="0.25">
      <c r="A351" s="9" t="str">
        <f>Sheet1!L118</f>
        <v>16</v>
      </c>
      <c r="B351" s="10" t="str">
        <f>Sheet1!O118</f>
        <v>560</v>
      </c>
      <c r="C351" s="10" t="str">
        <f>Sheet1!R118</f>
        <v>ADDT/SUM</v>
      </c>
      <c r="D351" s="10" t="s">
        <v>214</v>
      </c>
      <c r="E351" s="10" t="s">
        <v>210</v>
      </c>
      <c r="F351" s="10" t="s">
        <v>215</v>
      </c>
      <c r="G351" s="10" t="s">
        <v>213</v>
      </c>
      <c r="H351" s="10" t="s">
        <v>216</v>
      </c>
      <c r="I351" s="11" t="b">
        <f t="shared" si="16"/>
        <v>1</v>
      </c>
      <c r="N351" s="34" t="str">
        <f t="shared" si="14"/>
        <v>0</v>
      </c>
      <c r="O351">
        <f t="shared" si="15"/>
        <v>0</v>
      </c>
      <c r="P351" t="b">
        <f t="shared" si="17"/>
        <v>0</v>
      </c>
    </row>
    <row r="352" spans="1:16" x14ac:dyDescent="0.25">
      <c r="A352" s="9" t="str">
        <f>Sheet1!M118</f>
        <v>16</v>
      </c>
      <c r="B352" s="10" t="str">
        <f>Sheet1!P118</f>
        <v>561</v>
      </c>
      <c r="C352" s="10" t="str">
        <f>Sheet1!S118</f>
        <v>SUBT/SUM</v>
      </c>
      <c r="D352" s="10" t="s">
        <v>214</v>
      </c>
      <c r="E352" s="10" t="s">
        <v>210</v>
      </c>
      <c r="F352" s="10" t="s">
        <v>215</v>
      </c>
      <c r="G352" s="10" t="s">
        <v>213</v>
      </c>
      <c r="H352" s="10" t="s">
        <v>216</v>
      </c>
      <c r="I352" s="11" t="b">
        <f t="shared" si="16"/>
        <v>1</v>
      </c>
      <c r="N352" s="34" t="str">
        <f t="shared" si="14"/>
        <v>1</v>
      </c>
      <c r="O352">
        <f t="shared" si="15"/>
        <v>1</v>
      </c>
      <c r="P352" t="b">
        <f t="shared" si="17"/>
        <v>0</v>
      </c>
    </row>
    <row r="353" spans="1:16" x14ac:dyDescent="0.25">
      <c r="A353" s="9" t="str">
        <f>Sheet1!K119</f>
        <v>16</v>
      </c>
      <c r="B353" s="10" t="str">
        <f>Sheet1!N119</f>
        <v>562</v>
      </c>
      <c r="C353" s="10" t="str">
        <f>Sheet1!Q119</f>
        <v>MULT/SUM</v>
      </c>
      <c r="D353" s="10" t="s">
        <v>214</v>
      </c>
      <c r="E353" s="10" t="s">
        <v>210</v>
      </c>
      <c r="F353" s="10" t="s">
        <v>215</v>
      </c>
      <c r="G353" s="10" t="s">
        <v>213</v>
      </c>
      <c r="H353" s="10" t="s">
        <v>216</v>
      </c>
      <c r="I353" s="11" t="b">
        <f t="shared" si="16"/>
        <v>1</v>
      </c>
      <c r="N353" s="34" t="str">
        <f t="shared" si="14"/>
        <v>2</v>
      </c>
      <c r="O353">
        <f t="shared" si="15"/>
        <v>2</v>
      </c>
      <c r="P353" t="b">
        <f t="shared" si="17"/>
        <v>0</v>
      </c>
    </row>
    <row r="354" spans="1:16" x14ac:dyDescent="0.25">
      <c r="A354" s="9" t="str">
        <f>Sheet1!L119</f>
        <v>16</v>
      </c>
      <c r="B354" s="10" t="str">
        <f>Sheet1!O119</f>
        <v>563</v>
      </c>
      <c r="C354" s="10" t="str">
        <f>Sheet1!R119</f>
        <v>DIVT/SUM</v>
      </c>
      <c r="D354" s="10" t="s">
        <v>214</v>
      </c>
      <c r="E354" s="10" t="s">
        <v>210</v>
      </c>
      <c r="F354" s="10" t="s">
        <v>215</v>
      </c>
      <c r="G354" s="10" t="s">
        <v>213</v>
      </c>
      <c r="H354" s="10" t="s">
        <v>216</v>
      </c>
      <c r="I354" s="11" t="b">
        <f t="shared" si="16"/>
        <v>1</v>
      </c>
      <c r="N354" s="34" t="str">
        <f t="shared" si="14"/>
        <v>3</v>
      </c>
      <c r="O354">
        <f t="shared" si="15"/>
        <v>3</v>
      </c>
      <c r="P354" t="b">
        <f t="shared" si="17"/>
        <v>0</v>
      </c>
    </row>
    <row r="355" spans="1:16" x14ac:dyDescent="0.25">
      <c r="A355" s="17" t="str">
        <f>Sheet1!M119</f>
        <v>16</v>
      </c>
      <c r="B355" s="18" t="str">
        <f>Sheet1!P119</f>
        <v>56C</v>
      </c>
      <c r="C355" s="18" t="str">
        <f>Sheet1!S119</f>
        <v>CVTTS/SUM</v>
      </c>
      <c r="D355" s="18" t="s">
        <v>214</v>
      </c>
      <c r="E355" s="18" t="s">
        <v>210</v>
      </c>
      <c r="F355" s="18" t="s">
        <v>215</v>
      </c>
      <c r="G355" s="18" t="s">
        <v>216</v>
      </c>
      <c r="H355" s="18"/>
      <c r="I355" s="11" t="b">
        <f t="shared" si="16"/>
        <v>1</v>
      </c>
      <c r="N355" s="33" t="str">
        <f t="shared" si="14"/>
        <v>C</v>
      </c>
      <c r="O355">
        <f t="shared" si="15"/>
        <v>12</v>
      </c>
      <c r="P355" t="b">
        <f t="shared" si="17"/>
        <v>1</v>
      </c>
    </row>
    <row r="356" spans="1:16" x14ac:dyDescent="0.25">
      <c r="A356" s="17" t="str">
        <f>Sheet1!K120</f>
        <v>16</v>
      </c>
      <c r="B356" s="18" t="str">
        <f>Sheet1!N120</f>
        <v>56F</v>
      </c>
      <c r="C356" s="18" t="str">
        <f>Sheet1!Q120</f>
        <v>CVTTQ/SVM</v>
      </c>
      <c r="D356" s="18" t="s">
        <v>214</v>
      </c>
      <c r="E356" s="18" t="s">
        <v>210</v>
      </c>
      <c r="F356" s="18" t="s">
        <v>215</v>
      </c>
      <c r="G356" s="18" t="s">
        <v>216</v>
      </c>
      <c r="H356" s="18"/>
      <c r="I356" s="11" t="b">
        <f t="shared" si="16"/>
        <v>1</v>
      </c>
      <c r="N356" s="33" t="str">
        <f t="shared" si="14"/>
        <v>F</v>
      </c>
      <c r="O356">
        <f t="shared" si="15"/>
        <v>15</v>
      </c>
      <c r="P356" t="b">
        <f t="shared" si="17"/>
        <v>1</v>
      </c>
    </row>
    <row r="357" spans="1:16" x14ac:dyDescent="0.25">
      <c r="A357" s="9" t="str">
        <f>Sheet1!L120</f>
        <v>16</v>
      </c>
      <c r="B357" s="10" t="str">
        <f>Sheet1!O120</f>
        <v>580</v>
      </c>
      <c r="C357" s="10" t="str">
        <f>Sheet1!R120</f>
        <v>ADDS/SU</v>
      </c>
      <c r="D357" s="10" t="s">
        <v>214</v>
      </c>
      <c r="E357" s="10" t="s">
        <v>210</v>
      </c>
      <c r="F357" s="10" t="s">
        <v>215</v>
      </c>
      <c r="G357" s="10" t="s">
        <v>213</v>
      </c>
      <c r="H357" s="10" t="s">
        <v>216</v>
      </c>
      <c r="I357" s="11" t="b">
        <f t="shared" si="16"/>
        <v>1</v>
      </c>
      <c r="N357" s="34" t="str">
        <f t="shared" si="14"/>
        <v>0</v>
      </c>
      <c r="O357">
        <f t="shared" si="15"/>
        <v>0</v>
      </c>
      <c r="P357" t="b">
        <f t="shared" si="17"/>
        <v>0</v>
      </c>
    </row>
    <row r="358" spans="1:16" x14ac:dyDescent="0.25">
      <c r="A358" s="9" t="str">
        <f>Sheet1!M120</f>
        <v>16</v>
      </c>
      <c r="B358" s="10" t="str">
        <f>Sheet1!P120</f>
        <v>581</v>
      </c>
      <c r="C358" s="10" t="str">
        <f>Sheet1!S120</f>
        <v>SUBS/SU</v>
      </c>
      <c r="D358" s="10" t="s">
        <v>214</v>
      </c>
      <c r="E358" s="10" t="s">
        <v>210</v>
      </c>
      <c r="F358" s="10" t="s">
        <v>215</v>
      </c>
      <c r="G358" s="10" t="s">
        <v>213</v>
      </c>
      <c r="H358" s="10" t="s">
        <v>216</v>
      </c>
      <c r="I358" s="11" t="b">
        <f t="shared" si="16"/>
        <v>1</v>
      </c>
      <c r="N358" s="34" t="str">
        <f t="shared" si="14"/>
        <v>1</v>
      </c>
      <c r="O358">
        <f t="shared" si="15"/>
        <v>1</v>
      </c>
      <c r="P358" t="b">
        <f t="shared" si="17"/>
        <v>0</v>
      </c>
    </row>
    <row r="359" spans="1:16" x14ac:dyDescent="0.25">
      <c r="A359" s="9" t="str">
        <f>Sheet1!K121</f>
        <v>16</v>
      </c>
      <c r="B359" s="10" t="str">
        <f>Sheet1!N121</f>
        <v>582</v>
      </c>
      <c r="C359" s="10" t="str">
        <f>Sheet1!Q121</f>
        <v>MULS/SU</v>
      </c>
      <c r="D359" s="10" t="s">
        <v>214</v>
      </c>
      <c r="E359" s="10" t="s">
        <v>210</v>
      </c>
      <c r="F359" s="10" t="s">
        <v>215</v>
      </c>
      <c r="G359" s="10" t="s">
        <v>213</v>
      </c>
      <c r="H359" s="10" t="s">
        <v>216</v>
      </c>
      <c r="I359" s="11" t="b">
        <f t="shared" si="16"/>
        <v>1</v>
      </c>
      <c r="N359" s="34" t="str">
        <f t="shared" si="14"/>
        <v>2</v>
      </c>
      <c r="O359">
        <f t="shared" si="15"/>
        <v>2</v>
      </c>
      <c r="P359" t="b">
        <f t="shared" si="17"/>
        <v>0</v>
      </c>
    </row>
    <row r="360" spans="1:16" x14ac:dyDescent="0.25">
      <c r="A360" s="9" t="str">
        <f>Sheet1!L121</f>
        <v>16</v>
      </c>
      <c r="B360" s="10" t="str">
        <f>Sheet1!O121</f>
        <v>583</v>
      </c>
      <c r="C360" s="10" t="str">
        <f>Sheet1!R121</f>
        <v>DIVS/SU</v>
      </c>
      <c r="D360" s="10" t="s">
        <v>214</v>
      </c>
      <c r="E360" s="10" t="s">
        <v>210</v>
      </c>
      <c r="F360" s="10" t="s">
        <v>215</v>
      </c>
      <c r="G360" s="10" t="s">
        <v>213</v>
      </c>
      <c r="H360" s="10" t="s">
        <v>216</v>
      </c>
      <c r="I360" s="11" t="b">
        <f t="shared" si="16"/>
        <v>1</v>
      </c>
      <c r="N360" s="34" t="str">
        <f t="shared" si="14"/>
        <v>3</v>
      </c>
      <c r="O360">
        <f t="shared" si="15"/>
        <v>3</v>
      </c>
      <c r="P360" t="b">
        <f t="shared" si="17"/>
        <v>0</v>
      </c>
    </row>
    <row r="361" spans="1:16" x14ac:dyDescent="0.25">
      <c r="A361" s="9" t="str">
        <f>Sheet1!M121</f>
        <v>16</v>
      </c>
      <c r="B361" s="10" t="str">
        <f>Sheet1!P121</f>
        <v>5A0</v>
      </c>
      <c r="C361" s="10" t="str">
        <f>Sheet1!S121</f>
        <v>ADDT/SU</v>
      </c>
      <c r="D361" s="10" t="s">
        <v>214</v>
      </c>
      <c r="E361" s="10" t="s">
        <v>210</v>
      </c>
      <c r="F361" s="10" t="s">
        <v>215</v>
      </c>
      <c r="G361" s="10" t="s">
        <v>213</v>
      </c>
      <c r="H361" s="10" t="s">
        <v>216</v>
      </c>
      <c r="I361" s="11" t="b">
        <f t="shared" si="16"/>
        <v>1</v>
      </c>
      <c r="N361" s="34" t="str">
        <f t="shared" si="14"/>
        <v>0</v>
      </c>
      <c r="O361">
        <f t="shared" si="15"/>
        <v>0</v>
      </c>
      <c r="P361" t="b">
        <f t="shared" si="17"/>
        <v>0</v>
      </c>
    </row>
    <row r="362" spans="1:16" x14ac:dyDescent="0.25">
      <c r="A362" s="9" t="str">
        <f>Sheet1!K122</f>
        <v>16</v>
      </c>
      <c r="B362" s="10" t="str">
        <f>Sheet1!N122</f>
        <v>5A1</v>
      </c>
      <c r="C362" s="10" t="str">
        <f>Sheet1!Q122</f>
        <v>SUBT/SU</v>
      </c>
      <c r="D362" s="10" t="s">
        <v>214</v>
      </c>
      <c r="E362" s="10" t="s">
        <v>210</v>
      </c>
      <c r="F362" s="10" t="s">
        <v>215</v>
      </c>
      <c r="G362" s="10" t="s">
        <v>213</v>
      </c>
      <c r="H362" s="10" t="s">
        <v>216</v>
      </c>
      <c r="I362" s="11" t="b">
        <f t="shared" si="16"/>
        <v>1</v>
      </c>
      <c r="N362" s="34" t="str">
        <f t="shared" si="14"/>
        <v>1</v>
      </c>
      <c r="O362">
        <f t="shared" si="15"/>
        <v>1</v>
      </c>
      <c r="P362" t="b">
        <f t="shared" si="17"/>
        <v>0</v>
      </c>
    </row>
    <row r="363" spans="1:16" x14ac:dyDescent="0.25">
      <c r="A363" s="9" t="str">
        <f>Sheet1!L122</f>
        <v>16</v>
      </c>
      <c r="B363" s="10" t="str">
        <f>Sheet1!O122</f>
        <v>5A2</v>
      </c>
      <c r="C363" s="10" t="str">
        <f>Sheet1!R122</f>
        <v>MULT/SU</v>
      </c>
      <c r="D363" s="10" t="s">
        <v>214</v>
      </c>
      <c r="E363" s="10" t="s">
        <v>210</v>
      </c>
      <c r="F363" s="10" t="s">
        <v>215</v>
      </c>
      <c r="G363" s="10" t="s">
        <v>213</v>
      </c>
      <c r="H363" s="10" t="s">
        <v>216</v>
      </c>
      <c r="I363" s="11" t="b">
        <f t="shared" si="16"/>
        <v>1</v>
      </c>
      <c r="N363" s="34" t="str">
        <f t="shared" si="14"/>
        <v>2</v>
      </c>
      <c r="O363">
        <f t="shared" si="15"/>
        <v>2</v>
      </c>
      <c r="P363" t="b">
        <f t="shared" si="17"/>
        <v>0</v>
      </c>
    </row>
    <row r="364" spans="1:16" x14ac:dyDescent="0.25">
      <c r="A364" s="9" t="str">
        <f>Sheet1!M122</f>
        <v>16</v>
      </c>
      <c r="B364" s="10" t="str">
        <f>Sheet1!P122</f>
        <v>5A3</v>
      </c>
      <c r="C364" s="10" t="str">
        <f>Sheet1!S122</f>
        <v>DIVT/SU</v>
      </c>
      <c r="D364" s="10" t="s">
        <v>214</v>
      </c>
      <c r="E364" s="10" t="s">
        <v>210</v>
      </c>
      <c r="F364" s="10" t="s">
        <v>215</v>
      </c>
      <c r="G364" s="10" t="s">
        <v>213</v>
      </c>
      <c r="H364" s="10" t="s">
        <v>216</v>
      </c>
      <c r="I364" s="11" t="b">
        <f t="shared" si="16"/>
        <v>1</v>
      </c>
      <c r="N364" s="34" t="str">
        <f t="shared" si="14"/>
        <v>3</v>
      </c>
      <c r="O364">
        <f t="shared" si="15"/>
        <v>3</v>
      </c>
      <c r="P364" t="b">
        <f t="shared" si="17"/>
        <v>0</v>
      </c>
    </row>
    <row r="365" spans="1:16" x14ac:dyDescent="0.25">
      <c r="A365" s="9" t="str">
        <f>Sheet1!K123</f>
        <v>16</v>
      </c>
      <c r="B365" s="10" t="str">
        <f>Sheet1!N123</f>
        <v>5A4</v>
      </c>
      <c r="C365" s="10" t="str">
        <f>Sheet1!Q123</f>
        <v>CMPTUN/SU</v>
      </c>
      <c r="D365" s="10" t="s">
        <v>214</v>
      </c>
      <c r="E365" s="10" t="s">
        <v>212</v>
      </c>
      <c r="F365" s="10" t="s">
        <v>215</v>
      </c>
      <c r="G365" s="10" t="s">
        <v>213</v>
      </c>
      <c r="H365" s="10" t="s">
        <v>216</v>
      </c>
      <c r="I365" s="11" t="b">
        <f t="shared" si="16"/>
        <v>1</v>
      </c>
      <c r="N365" s="34" t="str">
        <f t="shared" si="14"/>
        <v>4</v>
      </c>
      <c r="O365">
        <f t="shared" si="15"/>
        <v>4</v>
      </c>
      <c r="P365" t="b">
        <f t="shared" si="17"/>
        <v>0</v>
      </c>
    </row>
    <row r="366" spans="1:16" x14ac:dyDescent="0.25">
      <c r="A366" s="9" t="str">
        <f>Sheet1!L123</f>
        <v>16</v>
      </c>
      <c r="B366" s="10" t="str">
        <f>Sheet1!O123</f>
        <v>5A5</v>
      </c>
      <c r="C366" s="10" t="str">
        <f>Sheet1!R123</f>
        <v>CMPTEQ/SU</v>
      </c>
      <c r="D366" s="10" t="s">
        <v>214</v>
      </c>
      <c r="E366" s="10" t="s">
        <v>212</v>
      </c>
      <c r="F366" s="10" t="s">
        <v>215</v>
      </c>
      <c r="G366" s="10" t="s">
        <v>213</v>
      </c>
      <c r="H366" s="10" t="s">
        <v>216</v>
      </c>
      <c r="I366" s="11" t="b">
        <f t="shared" si="16"/>
        <v>1</v>
      </c>
      <c r="N366" s="34" t="str">
        <f t="shared" si="14"/>
        <v>5</v>
      </c>
      <c r="O366">
        <f t="shared" si="15"/>
        <v>5</v>
      </c>
      <c r="P366" t="b">
        <f t="shared" si="17"/>
        <v>0</v>
      </c>
    </row>
    <row r="367" spans="1:16" x14ac:dyDescent="0.25">
      <c r="A367" s="9" t="str">
        <f>Sheet1!M123</f>
        <v>16</v>
      </c>
      <c r="B367" s="10" t="str">
        <f>Sheet1!P123</f>
        <v>5A6</v>
      </c>
      <c r="C367" s="10" t="str">
        <f>Sheet1!S123</f>
        <v>CMPTLT/SU</v>
      </c>
      <c r="D367" s="10" t="s">
        <v>214</v>
      </c>
      <c r="E367" s="10" t="s">
        <v>212</v>
      </c>
      <c r="F367" s="10" t="s">
        <v>215</v>
      </c>
      <c r="G367" s="10" t="s">
        <v>213</v>
      </c>
      <c r="H367" s="10" t="s">
        <v>216</v>
      </c>
      <c r="I367" s="11" t="b">
        <f t="shared" si="16"/>
        <v>1</v>
      </c>
      <c r="N367" s="34" t="str">
        <f t="shared" si="14"/>
        <v>6</v>
      </c>
      <c r="O367">
        <f t="shared" si="15"/>
        <v>6</v>
      </c>
      <c r="P367" t="b">
        <f t="shared" si="17"/>
        <v>0</v>
      </c>
    </row>
    <row r="368" spans="1:16" x14ac:dyDescent="0.25">
      <c r="A368" s="9" t="str">
        <f>Sheet1!K124</f>
        <v>16</v>
      </c>
      <c r="B368" s="10" t="str">
        <f>Sheet1!N124</f>
        <v>5A7</v>
      </c>
      <c r="C368" s="10" t="str">
        <f>Sheet1!Q124</f>
        <v>CMPTLE/SU</v>
      </c>
      <c r="D368" s="10" t="s">
        <v>214</v>
      </c>
      <c r="E368" s="10" t="s">
        <v>212</v>
      </c>
      <c r="F368" s="10" t="s">
        <v>215</v>
      </c>
      <c r="G368" s="10" t="s">
        <v>213</v>
      </c>
      <c r="H368" s="10" t="s">
        <v>216</v>
      </c>
      <c r="I368" s="11" t="b">
        <f t="shared" si="16"/>
        <v>1</v>
      </c>
      <c r="N368" s="34" t="str">
        <f t="shared" si="14"/>
        <v>7</v>
      </c>
      <c r="O368">
        <f t="shared" si="15"/>
        <v>7</v>
      </c>
      <c r="P368" t="b">
        <f t="shared" si="17"/>
        <v>0</v>
      </c>
    </row>
    <row r="369" spans="1:16" x14ac:dyDescent="0.25">
      <c r="A369" s="17" t="str">
        <f>Sheet1!L124</f>
        <v>16</v>
      </c>
      <c r="B369" s="18" t="str">
        <f>Sheet1!O124</f>
        <v>5AC</v>
      </c>
      <c r="C369" s="18" t="str">
        <f>Sheet1!R124</f>
        <v>CVTTS/SU</v>
      </c>
      <c r="D369" s="18" t="s">
        <v>214</v>
      </c>
      <c r="E369" s="18" t="s">
        <v>210</v>
      </c>
      <c r="F369" s="18" t="s">
        <v>215</v>
      </c>
      <c r="G369" s="18" t="s">
        <v>216</v>
      </c>
      <c r="H369" s="18"/>
      <c r="I369" s="11" t="b">
        <f t="shared" si="16"/>
        <v>1</v>
      </c>
      <c r="N369" s="33" t="str">
        <f t="shared" si="14"/>
        <v>C</v>
      </c>
      <c r="O369">
        <f t="shared" si="15"/>
        <v>12</v>
      </c>
      <c r="P369" t="b">
        <f t="shared" si="17"/>
        <v>1</v>
      </c>
    </row>
    <row r="370" spans="1:16" x14ac:dyDescent="0.25">
      <c r="A370" s="17" t="str">
        <f>Sheet1!M124</f>
        <v>16</v>
      </c>
      <c r="B370" s="18" t="str">
        <f>Sheet1!P124</f>
        <v>5AF</v>
      </c>
      <c r="C370" s="18" t="str">
        <f>Sheet1!S124</f>
        <v>CVTTQ/SV</v>
      </c>
      <c r="D370" s="18" t="s">
        <v>214</v>
      </c>
      <c r="E370" s="18" t="s">
        <v>210</v>
      </c>
      <c r="F370" s="18" t="s">
        <v>215</v>
      </c>
      <c r="G370" s="18" t="s">
        <v>216</v>
      </c>
      <c r="H370" s="18"/>
      <c r="I370" s="11" t="b">
        <f t="shared" si="16"/>
        <v>1</v>
      </c>
      <c r="N370" s="33" t="str">
        <f t="shared" si="14"/>
        <v>F</v>
      </c>
      <c r="O370">
        <f t="shared" si="15"/>
        <v>15</v>
      </c>
      <c r="P370" t="b">
        <f t="shared" si="17"/>
        <v>1</v>
      </c>
    </row>
    <row r="371" spans="1:16" x14ac:dyDescent="0.25">
      <c r="A371" s="9" t="str">
        <f>Sheet1!K125</f>
        <v>16</v>
      </c>
      <c r="B371" s="10" t="str">
        <f>Sheet1!N125</f>
        <v>5C0</v>
      </c>
      <c r="C371" s="10" t="str">
        <f>Sheet1!Q125</f>
        <v>ADDS/SUD</v>
      </c>
      <c r="D371" s="10" t="s">
        <v>214</v>
      </c>
      <c r="E371" s="10" t="s">
        <v>210</v>
      </c>
      <c r="F371" s="10" t="s">
        <v>215</v>
      </c>
      <c r="G371" s="10" t="s">
        <v>213</v>
      </c>
      <c r="H371" s="10" t="s">
        <v>216</v>
      </c>
      <c r="I371" s="11" t="b">
        <f t="shared" si="16"/>
        <v>1</v>
      </c>
      <c r="N371" s="34" t="str">
        <f t="shared" si="14"/>
        <v>0</v>
      </c>
      <c r="O371">
        <f t="shared" si="15"/>
        <v>0</v>
      </c>
      <c r="P371" t="b">
        <f t="shared" si="17"/>
        <v>0</v>
      </c>
    </row>
    <row r="372" spans="1:16" x14ac:dyDescent="0.25">
      <c r="A372" s="9" t="str">
        <f>Sheet1!L125</f>
        <v>16</v>
      </c>
      <c r="B372" s="10" t="str">
        <f>Sheet1!O125</f>
        <v>5C1</v>
      </c>
      <c r="C372" s="10" t="str">
        <f>Sheet1!R125</f>
        <v>SUBS/SUD</v>
      </c>
      <c r="D372" s="10" t="s">
        <v>214</v>
      </c>
      <c r="E372" s="10" t="s">
        <v>210</v>
      </c>
      <c r="F372" s="10" t="s">
        <v>215</v>
      </c>
      <c r="G372" s="10" t="s">
        <v>213</v>
      </c>
      <c r="H372" s="10" t="s">
        <v>216</v>
      </c>
      <c r="I372" s="11" t="b">
        <f t="shared" si="16"/>
        <v>1</v>
      </c>
      <c r="N372" s="34" t="str">
        <f t="shared" si="14"/>
        <v>1</v>
      </c>
      <c r="O372">
        <f t="shared" si="15"/>
        <v>1</v>
      </c>
      <c r="P372" t="b">
        <f t="shared" si="17"/>
        <v>0</v>
      </c>
    </row>
    <row r="373" spans="1:16" x14ac:dyDescent="0.25">
      <c r="A373" s="9" t="str">
        <f>Sheet1!M125</f>
        <v>16</v>
      </c>
      <c r="B373" s="10" t="str">
        <f>Sheet1!P125</f>
        <v>5C2</v>
      </c>
      <c r="C373" s="10" t="str">
        <f>Sheet1!S125</f>
        <v>MULS/SUD</v>
      </c>
      <c r="D373" s="10" t="s">
        <v>214</v>
      </c>
      <c r="E373" s="10" t="s">
        <v>210</v>
      </c>
      <c r="F373" s="10" t="s">
        <v>215</v>
      </c>
      <c r="G373" s="10" t="s">
        <v>213</v>
      </c>
      <c r="H373" s="10" t="s">
        <v>216</v>
      </c>
      <c r="I373" s="11" t="b">
        <f t="shared" si="16"/>
        <v>1</v>
      </c>
      <c r="N373" s="34" t="str">
        <f t="shared" ref="N373:N429" si="18">MID(B373,3,1)</f>
        <v>2</v>
      </c>
      <c r="O373">
        <f t="shared" ref="O373:O429" si="19">HEX2DEC(N373)</f>
        <v>2</v>
      </c>
      <c r="P373" t="b">
        <f t="shared" si="17"/>
        <v>0</v>
      </c>
    </row>
    <row r="374" spans="1:16" x14ac:dyDescent="0.25">
      <c r="A374" s="9" t="str">
        <f>Sheet1!K126</f>
        <v>16</v>
      </c>
      <c r="B374" s="10" t="str">
        <f>Sheet1!N126</f>
        <v>5C3</v>
      </c>
      <c r="C374" s="10" t="str">
        <f>Sheet1!Q126</f>
        <v>DIVS/SUD</v>
      </c>
      <c r="D374" s="10" t="s">
        <v>214</v>
      </c>
      <c r="E374" s="10" t="s">
        <v>210</v>
      </c>
      <c r="F374" s="10" t="s">
        <v>215</v>
      </c>
      <c r="G374" s="10" t="s">
        <v>213</v>
      </c>
      <c r="H374" s="10" t="s">
        <v>216</v>
      </c>
      <c r="I374" s="11" t="b">
        <f t="shared" si="16"/>
        <v>1</v>
      </c>
      <c r="N374" s="34" t="str">
        <f t="shared" si="18"/>
        <v>3</v>
      </c>
      <c r="O374">
        <f t="shared" si="19"/>
        <v>3</v>
      </c>
      <c r="P374" t="b">
        <f t="shared" si="17"/>
        <v>0</v>
      </c>
    </row>
    <row r="375" spans="1:16" x14ac:dyDescent="0.25">
      <c r="A375" s="9" t="str">
        <f>Sheet1!L126</f>
        <v>16</v>
      </c>
      <c r="B375" s="10" t="str">
        <f>Sheet1!O126</f>
        <v>5E0</v>
      </c>
      <c r="C375" s="10" t="str">
        <f>Sheet1!R126</f>
        <v>ADDT/SUD</v>
      </c>
      <c r="D375" s="10" t="s">
        <v>214</v>
      </c>
      <c r="E375" s="10" t="s">
        <v>210</v>
      </c>
      <c r="F375" s="10" t="s">
        <v>215</v>
      </c>
      <c r="G375" s="10" t="s">
        <v>213</v>
      </c>
      <c r="H375" s="10" t="s">
        <v>216</v>
      </c>
      <c r="I375" s="11" t="b">
        <f t="shared" si="16"/>
        <v>1</v>
      </c>
      <c r="N375" s="34" t="str">
        <f t="shared" si="18"/>
        <v>0</v>
      </c>
      <c r="O375">
        <f t="shared" si="19"/>
        <v>0</v>
      </c>
      <c r="P375" t="b">
        <f t="shared" si="17"/>
        <v>0</v>
      </c>
    </row>
    <row r="376" spans="1:16" x14ac:dyDescent="0.25">
      <c r="A376" s="9" t="str">
        <f>Sheet1!M126</f>
        <v>16</v>
      </c>
      <c r="B376" s="10" t="str">
        <f>Sheet1!P126</f>
        <v>5E1</v>
      </c>
      <c r="C376" s="10" t="str">
        <f>Sheet1!S126</f>
        <v>SUBT/SUD</v>
      </c>
      <c r="D376" s="10" t="s">
        <v>214</v>
      </c>
      <c r="E376" s="10" t="s">
        <v>210</v>
      </c>
      <c r="F376" s="10" t="s">
        <v>215</v>
      </c>
      <c r="G376" s="10" t="s">
        <v>213</v>
      </c>
      <c r="H376" s="10" t="s">
        <v>216</v>
      </c>
      <c r="I376" s="11" t="b">
        <f t="shared" si="16"/>
        <v>1</v>
      </c>
      <c r="N376" s="34" t="str">
        <f t="shared" si="18"/>
        <v>1</v>
      </c>
      <c r="O376">
        <f t="shared" si="19"/>
        <v>1</v>
      </c>
      <c r="P376" t="b">
        <f t="shared" si="17"/>
        <v>0</v>
      </c>
    </row>
    <row r="377" spans="1:16" x14ac:dyDescent="0.25">
      <c r="A377" s="9" t="str">
        <f>Sheet1!K127</f>
        <v>16</v>
      </c>
      <c r="B377" s="10" t="str">
        <f>Sheet1!N127</f>
        <v>5E2</v>
      </c>
      <c r="C377" s="10" t="str">
        <f>Sheet1!Q127</f>
        <v>MULT/SUD</v>
      </c>
      <c r="D377" s="10" t="s">
        <v>214</v>
      </c>
      <c r="E377" s="10" t="s">
        <v>210</v>
      </c>
      <c r="F377" s="10" t="s">
        <v>215</v>
      </c>
      <c r="G377" s="10" t="s">
        <v>213</v>
      </c>
      <c r="H377" s="10" t="s">
        <v>216</v>
      </c>
      <c r="I377" s="11" t="b">
        <f t="shared" si="16"/>
        <v>1</v>
      </c>
      <c r="N377" s="34" t="str">
        <f t="shared" si="18"/>
        <v>2</v>
      </c>
      <c r="O377">
        <f t="shared" si="19"/>
        <v>2</v>
      </c>
      <c r="P377" t="b">
        <f t="shared" si="17"/>
        <v>0</v>
      </c>
    </row>
    <row r="378" spans="1:16" x14ac:dyDescent="0.25">
      <c r="A378" s="9" t="str">
        <f>Sheet1!L127</f>
        <v>16</v>
      </c>
      <c r="B378" s="10" t="str">
        <f>Sheet1!O127</f>
        <v>5E3</v>
      </c>
      <c r="C378" s="10" t="str">
        <f>Sheet1!R127</f>
        <v>DIVT/SUD</v>
      </c>
      <c r="D378" s="10" t="s">
        <v>214</v>
      </c>
      <c r="E378" s="10" t="s">
        <v>210</v>
      </c>
      <c r="F378" s="10" t="s">
        <v>215</v>
      </c>
      <c r="G378" s="10" t="s">
        <v>213</v>
      </c>
      <c r="H378" s="10" t="s">
        <v>216</v>
      </c>
      <c r="I378" s="11" t="b">
        <f t="shared" si="16"/>
        <v>1</v>
      </c>
      <c r="N378" s="34" t="str">
        <f t="shared" si="18"/>
        <v>3</v>
      </c>
      <c r="O378">
        <f t="shared" si="19"/>
        <v>3</v>
      </c>
      <c r="P378" t="b">
        <f t="shared" si="17"/>
        <v>0</v>
      </c>
    </row>
    <row r="379" spans="1:16" x14ac:dyDescent="0.25">
      <c r="A379" s="17" t="str">
        <f>Sheet1!M127</f>
        <v>16</v>
      </c>
      <c r="B379" s="18" t="str">
        <f>Sheet1!P127</f>
        <v>5EC</v>
      </c>
      <c r="C379" s="18" t="str">
        <f>Sheet1!S127</f>
        <v>CVTTS/SUD</v>
      </c>
      <c r="D379" s="18" t="s">
        <v>214</v>
      </c>
      <c r="E379" s="18" t="s">
        <v>210</v>
      </c>
      <c r="F379" s="18" t="s">
        <v>215</v>
      </c>
      <c r="G379" s="18" t="s">
        <v>216</v>
      </c>
      <c r="H379" s="18"/>
      <c r="I379" s="11" t="b">
        <f t="shared" si="16"/>
        <v>1</v>
      </c>
      <c r="N379" s="33" t="str">
        <f t="shared" si="18"/>
        <v>C</v>
      </c>
      <c r="O379">
        <f t="shared" si="19"/>
        <v>12</v>
      </c>
      <c r="P379" t="b">
        <f t="shared" si="17"/>
        <v>1</v>
      </c>
    </row>
    <row r="380" spans="1:16" x14ac:dyDescent="0.25">
      <c r="A380" s="17" t="str">
        <f>Sheet1!K128</f>
        <v>16</v>
      </c>
      <c r="B380" s="18" t="str">
        <f>Sheet1!N128</f>
        <v>5EF</v>
      </c>
      <c r="C380" s="18" t="str">
        <f>Sheet1!Q128</f>
        <v>CVTTQ/SVD</v>
      </c>
      <c r="D380" s="18" t="s">
        <v>214</v>
      </c>
      <c r="E380" s="18" t="s">
        <v>210</v>
      </c>
      <c r="F380" s="18" t="s">
        <v>215</v>
      </c>
      <c r="G380" s="18" t="s">
        <v>216</v>
      </c>
      <c r="H380" s="18"/>
      <c r="I380" s="11" t="b">
        <f t="shared" si="16"/>
        <v>1</v>
      </c>
      <c r="N380" s="33" t="str">
        <f t="shared" si="18"/>
        <v>F</v>
      </c>
      <c r="O380">
        <f t="shared" si="19"/>
        <v>15</v>
      </c>
      <c r="P380" t="b">
        <f t="shared" si="17"/>
        <v>1</v>
      </c>
    </row>
    <row r="381" spans="1:16" x14ac:dyDescent="0.25">
      <c r="A381" s="17" t="str">
        <f>Sheet1!L128</f>
        <v>16</v>
      </c>
      <c r="B381" s="18" t="str">
        <f>Sheet1!O128</f>
        <v>6AC</v>
      </c>
      <c r="C381" s="18" t="str">
        <f>Sheet1!R128</f>
        <v>CVTST/S</v>
      </c>
      <c r="D381" s="18" t="s">
        <v>214</v>
      </c>
      <c r="E381" s="18" t="s">
        <v>210</v>
      </c>
      <c r="F381" s="18" t="s">
        <v>215</v>
      </c>
      <c r="G381" s="18" t="s">
        <v>216</v>
      </c>
      <c r="H381" s="18"/>
      <c r="I381" s="11" t="b">
        <f t="shared" si="16"/>
        <v>1</v>
      </c>
      <c r="N381" s="33" t="str">
        <f t="shared" si="18"/>
        <v>C</v>
      </c>
      <c r="O381">
        <f t="shared" si="19"/>
        <v>12</v>
      </c>
      <c r="P381" t="b">
        <f t="shared" si="17"/>
        <v>1</v>
      </c>
    </row>
    <row r="382" spans="1:16" x14ac:dyDescent="0.25">
      <c r="A382" s="9" t="str">
        <f>Sheet1!M128</f>
        <v>16</v>
      </c>
      <c r="B382" s="10" t="str">
        <f>Sheet1!P128</f>
        <v>700</v>
      </c>
      <c r="C382" s="10" t="str">
        <f>Sheet1!S128</f>
        <v>ADDS/SUIC</v>
      </c>
      <c r="D382" s="10" t="s">
        <v>214</v>
      </c>
      <c r="E382" s="10" t="s">
        <v>210</v>
      </c>
      <c r="F382" s="10" t="s">
        <v>215</v>
      </c>
      <c r="G382" s="10" t="s">
        <v>213</v>
      </c>
      <c r="H382" s="10" t="s">
        <v>216</v>
      </c>
      <c r="I382" s="11" t="b">
        <f t="shared" si="16"/>
        <v>1</v>
      </c>
      <c r="N382" s="34" t="str">
        <f t="shared" si="18"/>
        <v>0</v>
      </c>
      <c r="O382">
        <f t="shared" si="19"/>
        <v>0</v>
      </c>
      <c r="P382" t="b">
        <f t="shared" si="17"/>
        <v>0</v>
      </c>
    </row>
    <row r="383" spans="1:16" x14ac:dyDescent="0.25">
      <c r="A383" s="9" t="str">
        <f>Sheet1!K129</f>
        <v>16</v>
      </c>
      <c r="B383" s="10" t="str">
        <f>Sheet1!N129</f>
        <v>701</v>
      </c>
      <c r="C383" s="10" t="str">
        <f>Sheet1!Q129</f>
        <v>SUBS/SUIC</v>
      </c>
      <c r="D383" s="10" t="s">
        <v>214</v>
      </c>
      <c r="E383" s="10" t="s">
        <v>210</v>
      </c>
      <c r="F383" s="10" t="s">
        <v>215</v>
      </c>
      <c r="G383" s="10" t="s">
        <v>213</v>
      </c>
      <c r="H383" s="10" t="s">
        <v>216</v>
      </c>
      <c r="I383" s="11" t="b">
        <f t="shared" si="16"/>
        <v>1</v>
      </c>
      <c r="N383" s="34" t="str">
        <f t="shared" si="18"/>
        <v>1</v>
      </c>
      <c r="O383">
        <f t="shared" si="19"/>
        <v>1</v>
      </c>
      <c r="P383" t="b">
        <f t="shared" si="17"/>
        <v>0</v>
      </c>
    </row>
    <row r="384" spans="1:16" x14ac:dyDescent="0.25">
      <c r="A384" s="9" t="str">
        <f>Sheet1!L129</f>
        <v>16</v>
      </c>
      <c r="B384" s="10" t="str">
        <f>Sheet1!O129</f>
        <v>702</v>
      </c>
      <c r="C384" s="10" t="str">
        <f>Sheet1!R129</f>
        <v>MULS/SUIC</v>
      </c>
      <c r="D384" s="10" t="s">
        <v>214</v>
      </c>
      <c r="E384" s="10" t="s">
        <v>210</v>
      </c>
      <c r="F384" s="10" t="s">
        <v>215</v>
      </c>
      <c r="G384" s="10" t="s">
        <v>213</v>
      </c>
      <c r="H384" s="10" t="s">
        <v>216</v>
      </c>
      <c r="I384" s="11" t="b">
        <f t="shared" si="16"/>
        <v>1</v>
      </c>
      <c r="N384" s="34" t="str">
        <f t="shared" si="18"/>
        <v>2</v>
      </c>
      <c r="O384">
        <f t="shared" si="19"/>
        <v>2</v>
      </c>
      <c r="P384" t="b">
        <f t="shared" si="17"/>
        <v>0</v>
      </c>
    </row>
    <row r="385" spans="1:16" x14ac:dyDescent="0.25">
      <c r="A385" s="9" t="str">
        <f>Sheet1!M129</f>
        <v>16</v>
      </c>
      <c r="B385" s="10" t="str">
        <f>Sheet1!P129</f>
        <v>703</v>
      </c>
      <c r="C385" s="10" t="str">
        <f>Sheet1!S129</f>
        <v>DIVS/SUIC</v>
      </c>
      <c r="D385" s="10" t="s">
        <v>214</v>
      </c>
      <c r="E385" s="10" t="s">
        <v>210</v>
      </c>
      <c r="F385" s="10" t="s">
        <v>215</v>
      </c>
      <c r="G385" s="10" t="s">
        <v>213</v>
      </c>
      <c r="H385" s="10" t="s">
        <v>216</v>
      </c>
      <c r="I385" s="11" t="b">
        <f t="shared" si="16"/>
        <v>1</v>
      </c>
      <c r="N385" s="34" t="str">
        <f t="shared" si="18"/>
        <v>3</v>
      </c>
      <c r="O385">
        <f t="shared" si="19"/>
        <v>3</v>
      </c>
      <c r="P385" t="b">
        <f t="shared" si="17"/>
        <v>0</v>
      </c>
    </row>
    <row r="386" spans="1:16" x14ac:dyDescent="0.25">
      <c r="A386" s="9" t="str">
        <f>Sheet1!K130</f>
        <v>16</v>
      </c>
      <c r="B386" s="10" t="str">
        <f>Sheet1!N130</f>
        <v>720</v>
      </c>
      <c r="C386" s="10" t="str">
        <f>Sheet1!Q130</f>
        <v>ADDT/SUIC</v>
      </c>
      <c r="D386" s="10" t="s">
        <v>214</v>
      </c>
      <c r="E386" s="10" t="s">
        <v>210</v>
      </c>
      <c r="F386" s="10" t="s">
        <v>215</v>
      </c>
      <c r="G386" s="10" t="s">
        <v>213</v>
      </c>
      <c r="H386" s="10" t="s">
        <v>216</v>
      </c>
      <c r="I386" s="11" t="b">
        <f t="shared" si="16"/>
        <v>1</v>
      </c>
      <c r="N386" s="34" t="str">
        <f t="shared" si="18"/>
        <v>0</v>
      </c>
      <c r="O386">
        <f t="shared" si="19"/>
        <v>0</v>
      </c>
      <c r="P386" t="b">
        <f t="shared" si="17"/>
        <v>0</v>
      </c>
    </row>
    <row r="387" spans="1:16" x14ac:dyDescent="0.25">
      <c r="A387" s="9" t="str">
        <f>Sheet1!L130</f>
        <v>16</v>
      </c>
      <c r="B387" s="10" t="str">
        <f>Sheet1!O130</f>
        <v>721</v>
      </c>
      <c r="C387" s="10" t="str">
        <f>Sheet1!R130</f>
        <v>SUBT/SUIC</v>
      </c>
      <c r="D387" s="10" t="s">
        <v>214</v>
      </c>
      <c r="E387" s="10" t="s">
        <v>210</v>
      </c>
      <c r="F387" s="10" t="s">
        <v>215</v>
      </c>
      <c r="G387" s="10" t="s">
        <v>213</v>
      </c>
      <c r="H387" s="10" t="s">
        <v>216</v>
      </c>
      <c r="I387" s="11" t="b">
        <f t="shared" si="16"/>
        <v>1</v>
      </c>
      <c r="N387" s="34" t="str">
        <f t="shared" si="18"/>
        <v>1</v>
      </c>
      <c r="O387">
        <f t="shared" si="19"/>
        <v>1</v>
      </c>
      <c r="P387" t="b">
        <f t="shared" si="17"/>
        <v>0</v>
      </c>
    </row>
    <row r="388" spans="1:16" x14ac:dyDescent="0.25">
      <c r="A388" s="9" t="str">
        <f>Sheet1!M130</f>
        <v>16</v>
      </c>
      <c r="B388" s="10" t="str">
        <f>Sheet1!P130</f>
        <v>722</v>
      </c>
      <c r="C388" s="10" t="str">
        <f>Sheet1!S130</f>
        <v>MULT/SUIC</v>
      </c>
      <c r="D388" s="10" t="s">
        <v>214</v>
      </c>
      <c r="E388" s="10" t="s">
        <v>210</v>
      </c>
      <c r="F388" s="10" t="s">
        <v>215</v>
      </c>
      <c r="G388" s="10" t="s">
        <v>213</v>
      </c>
      <c r="H388" s="10" t="s">
        <v>216</v>
      </c>
      <c r="I388" s="11" t="b">
        <f t="shared" ref="I388:I451" si="20">OR((A388=A389),(A388=A387))</f>
        <v>1</v>
      </c>
      <c r="N388" s="34" t="str">
        <f t="shared" si="18"/>
        <v>2</v>
      </c>
      <c r="O388">
        <f t="shared" si="19"/>
        <v>2</v>
      </c>
      <c r="P388" t="b">
        <f t="shared" si="17"/>
        <v>0</v>
      </c>
    </row>
    <row r="389" spans="1:16" x14ac:dyDescent="0.25">
      <c r="A389" s="9" t="str">
        <f>Sheet1!K131</f>
        <v>16</v>
      </c>
      <c r="B389" s="10" t="str">
        <f>Sheet1!N131</f>
        <v>723</v>
      </c>
      <c r="C389" s="10" t="str">
        <f>Sheet1!Q131</f>
        <v>DIVT/SUIC</v>
      </c>
      <c r="D389" s="10" t="s">
        <v>214</v>
      </c>
      <c r="E389" s="10" t="s">
        <v>210</v>
      </c>
      <c r="F389" s="10" t="s">
        <v>215</v>
      </c>
      <c r="G389" s="10" t="s">
        <v>213</v>
      </c>
      <c r="H389" s="10" t="s">
        <v>216</v>
      </c>
      <c r="I389" s="11" t="b">
        <f t="shared" si="20"/>
        <v>1</v>
      </c>
      <c r="N389" s="34" t="str">
        <f t="shared" si="18"/>
        <v>3</v>
      </c>
      <c r="O389">
        <f t="shared" si="19"/>
        <v>3</v>
      </c>
      <c r="P389" t="b">
        <f t="shared" si="17"/>
        <v>0</v>
      </c>
    </row>
    <row r="390" spans="1:16" x14ac:dyDescent="0.25">
      <c r="A390" s="17" t="str">
        <f>Sheet1!L131</f>
        <v>16</v>
      </c>
      <c r="B390" s="18" t="str">
        <f>Sheet1!O131</f>
        <v>72C</v>
      </c>
      <c r="C390" s="18" t="str">
        <f>Sheet1!R131</f>
        <v>CVTTS/SUIC</v>
      </c>
      <c r="D390" s="18" t="s">
        <v>214</v>
      </c>
      <c r="E390" s="18" t="s">
        <v>210</v>
      </c>
      <c r="F390" s="18" t="s">
        <v>215</v>
      </c>
      <c r="G390" s="18" t="s">
        <v>216</v>
      </c>
      <c r="H390" s="18"/>
      <c r="I390" s="11" t="b">
        <f t="shared" si="20"/>
        <v>1</v>
      </c>
      <c r="N390" s="33" t="str">
        <f t="shared" si="18"/>
        <v>C</v>
      </c>
      <c r="O390">
        <f t="shared" si="19"/>
        <v>12</v>
      </c>
      <c r="P390" t="b">
        <f t="shared" si="17"/>
        <v>1</v>
      </c>
    </row>
    <row r="391" spans="1:16" x14ac:dyDescent="0.25">
      <c r="A391" s="17" t="str">
        <f>Sheet1!M131</f>
        <v>16</v>
      </c>
      <c r="B391" s="18" t="str">
        <f>Sheet1!P131</f>
        <v>72F</v>
      </c>
      <c r="C391" s="18" t="str">
        <f>Sheet1!S131</f>
        <v>CVTTQ/SVIC</v>
      </c>
      <c r="D391" s="18" t="s">
        <v>214</v>
      </c>
      <c r="E391" s="18" t="s">
        <v>210</v>
      </c>
      <c r="F391" s="18" t="s">
        <v>215</v>
      </c>
      <c r="G391" s="18" t="s">
        <v>216</v>
      </c>
      <c r="H391" s="18"/>
      <c r="I391" s="11" t="b">
        <f t="shared" si="20"/>
        <v>1</v>
      </c>
      <c r="N391" s="33" t="str">
        <f t="shared" si="18"/>
        <v>F</v>
      </c>
      <c r="O391">
        <f t="shared" si="19"/>
        <v>15</v>
      </c>
      <c r="P391" t="b">
        <f t="shared" si="17"/>
        <v>1</v>
      </c>
    </row>
    <row r="392" spans="1:16" x14ac:dyDescent="0.25">
      <c r="A392" s="17" t="str">
        <f>Sheet1!K132</f>
        <v>16</v>
      </c>
      <c r="B392" s="18" t="str">
        <f>Sheet1!N132</f>
        <v>73C</v>
      </c>
      <c r="C392" s="18" t="str">
        <f>Sheet1!Q132</f>
        <v>CVTQS/SUIC</v>
      </c>
      <c r="D392" s="18" t="s">
        <v>214</v>
      </c>
      <c r="E392" s="18" t="s">
        <v>210</v>
      </c>
      <c r="F392" s="18" t="s">
        <v>215</v>
      </c>
      <c r="G392" s="18" t="s">
        <v>216</v>
      </c>
      <c r="H392" s="18"/>
      <c r="I392" s="11" t="b">
        <f t="shared" si="20"/>
        <v>1</v>
      </c>
      <c r="N392" s="33" t="str">
        <f t="shared" si="18"/>
        <v>C</v>
      </c>
      <c r="O392">
        <f t="shared" si="19"/>
        <v>12</v>
      </c>
      <c r="P392" t="b">
        <f t="shared" si="17"/>
        <v>1</v>
      </c>
    </row>
    <row r="393" spans="1:16" x14ac:dyDescent="0.25">
      <c r="A393" s="17" t="str">
        <f>Sheet1!L132</f>
        <v>16</v>
      </c>
      <c r="B393" s="18" t="str">
        <f>Sheet1!O132</f>
        <v>73E</v>
      </c>
      <c r="C393" s="18" t="str">
        <f>Sheet1!R132</f>
        <v>CVTQT/SUIC</v>
      </c>
      <c r="D393" s="18" t="s">
        <v>214</v>
      </c>
      <c r="E393" s="18" t="s">
        <v>210</v>
      </c>
      <c r="F393" s="18" t="s">
        <v>215</v>
      </c>
      <c r="G393" s="18" t="s">
        <v>216</v>
      </c>
      <c r="H393" s="18"/>
      <c r="I393" s="11" t="b">
        <f t="shared" si="20"/>
        <v>1</v>
      </c>
      <c r="N393" s="33" t="str">
        <f t="shared" si="18"/>
        <v>E</v>
      </c>
      <c r="O393">
        <f t="shared" si="19"/>
        <v>14</v>
      </c>
      <c r="P393" t="b">
        <f t="shared" si="17"/>
        <v>1</v>
      </c>
    </row>
    <row r="394" spans="1:16" x14ac:dyDescent="0.25">
      <c r="A394" s="9" t="str">
        <f>Sheet1!M132</f>
        <v>16</v>
      </c>
      <c r="B394" s="10" t="str">
        <f>Sheet1!P132</f>
        <v>740</v>
      </c>
      <c r="C394" s="10" t="str">
        <f>Sheet1!S132</f>
        <v>ADDS/SUIM</v>
      </c>
      <c r="D394" s="10" t="s">
        <v>214</v>
      </c>
      <c r="E394" s="10" t="s">
        <v>210</v>
      </c>
      <c r="F394" s="10" t="s">
        <v>215</v>
      </c>
      <c r="G394" s="10" t="s">
        <v>213</v>
      </c>
      <c r="H394" s="10" t="s">
        <v>216</v>
      </c>
      <c r="I394" s="11" t="b">
        <f t="shared" si="20"/>
        <v>1</v>
      </c>
      <c r="N394" s="34" t="str">
        <f t="shared" si="18"/>
        <v>0</v>
      </c>
      <c r="O394">
        <f t="shared" si="19"/>
        <v>0</v>
      </c>
      <c r="P394" t="b">
        <f t="shared" si="17"/>
        <v>0</v>
      </c>
    </row>
    <row r="395" spans="1:16" x14ac:dyDescent="0.25">
      <c r="A395" s="9" t="str">
        <f>Sheet1!K133</f>
        <v>16</v>
      </c>
      <c r="B395" s="10" t="str">
        <f>Sheet1!N133</f>
        <v>741</v>
      </c>
      <c r="C395" s="10" t="str">
        <f>Sheet1!Q133</f>
        <v>SUBS/SUIM</v>
      </c>
      <c r="D395" s="10" t="s">
        <v>214</v>
      </c>
      <c r="E395" s="10" t="s">
        <v>210</v>
      </c>
      <c r="F395" s="10" t="s">
        <v>215</v>
      </c>
      <c r="G395" s="10" t="s">
        <v>213</v>
      </c>
      <c r="H395" s="10" t="s">
        <v>216</v>
      </c>
      <c r="I395" s="11" t="b">
        <f t="shared" si="20"/>
        <v>1</v>
      </c>
      <c r="N395" s="34" t="str">
        <f t="shared" si="18"/>
        <v>1</v>
      </c>
      <c r="O395">
        <f t="shared" si="19"/>
        <v>1</v>
      </c>
      <c r="P395" t="b">
        <f t="shared" ref="P395:P429" si="21">(O395&gt;8)</f>
        <v>0</v>
      </c>
    </row>
    <row r="396" spans="1:16" x14ac:dyDescent="0.25">
      <c r="A396" s="9" t="str">
        <f>Sheet1!L133</f>
        <v>16</v>
      </c>
      <c r="B396" s="10" t="str">
        <f>Sheet1!O133</f>
        <v>742</v>
      </c>
      <c r="C396" s="10" t="str">
        <f>Sheet1!R133</f>
        <v>MULS/SUIM</v>
      </c>
      <c r="D396" s="10" t="s">
        <v>214</v>
      </c>
      <c r="E396" s="10" t="s">
        <v>210</v>
      </c>
      <c r="F396" s="10" t="s">
        <v>215</v>
      </c>
      <c r="G396" s="10" t="s">
        <v>213</v>
      </c>
      <c r="H396" s="10" t="s">
        <v>216</v>
      </c>
      <c r="I396" s="11" t="b">
        <f t="shared" si="20"/>
        <v>1</v>
      </c>
      <c r="N396" s="34" t="str">
        <f t="shared" si="18"/>
        <v>2</v>
      </c>
      <c r="O396">
        <f t="shared" si="19"/>
        <v>2</v>
      </c>
      <c r="P396" t="b">
        <f t="shared" si="21"/>
        <v>0</v>
      </c>
    </row>
    <row r="397" spans="1:16" x14ac:dyDescent="0.25">
      <c r="A397" s="9" t="str">
        <f>Sheet1!M133</f>
        <v>16</v>
      </c>
      <c r="B397" s="10" t="str">
        <f>Sheet1!P133</f>
        <v>743</v>
      </c>
      <c r="C397" s="10" t="str">
        <f>Sheet1!S133</f>
        <v>DIVS/SUIM</v>
      </c>
      <c r="D397" s="10" t="s">
        <v>214</v>
      </c>
      <c r="E397" s="10" t="s">
        <v>210</v>
      </c>
      <c r="F397" s="10" t="s">
        <v>215</v>
      </c>
      <c r="G397" s="10" t="s">
        <v>213</v>
      </c>
      <c r="H397" s="10" t="s">
        <v>216</v>
      </c>
      <c r="I397" s="11" t="b">
        <f t="shared" si="20"/>
        <v>1</v>
      </c>
      <c r="N397" s="34" t="str">
        <f t="shared" si="18"/>
        <v>3</v>
      </c>
      <c r="O397">
        <f t="shared" si="19"/>
        <v>3</v>
      </c>
      <c r="P397" t="b">
        <f t="shared" si="21"/>
        <v>0</v>
      </c>
    </row>
    <row r="398" spans="1:16" x14ac:dyDescent="0.25">
      <c r="A398" s="9" t="str">
        <f>Sheet1!K134</f>
        <v>16</v>
      </c>
      <c r="B398" s="10" t="str">
        <f>Sheet1!N134</f>
        <v>760</v>
      </c>
      <c r="C398" s="10" t="str">
        <f>Sheet1!Q134</f>
        <v>ADDT/SUIM</v>
      </c>
      <c r="D398" s="10" t="s">
        <v>214</v>
      </c>
      <c r="E398" s="10" t="s">
        <v>210</v>
      </c>
      <c r="F398" s="10" t="s">
        <v>215</v>
      </c>
      <c r="G398" s="10" t="s">
        <v>213</v>
      </c>
      <c r="H398" s="10" t="s">
        <v>216</v>
      </c>
      <c r="I398" s="11" t="b">
        <f t="shared" si="20"/>
        <v>1</v>
      </c>
      <c r="N398" s="34" t="str">
        <f t="shared" si="18"/>
        <v>0</v>
      </c>
      <c r="O398">
        <f t="shared" si="19"/>
        <v>0</v>
      </c>
      <c r="P398" t="b">
        <f t="shared" si="21"/>
        <v>0</v>
      </c>
    </row>
    <row r="399" spans="1:16" x14ac:dyDescent="0.25">
      <c r="A399" s="9" t="str">
        <f>Sheet1!L134</f>
        <v>16</v>
      </c>
      <c r="B399" s="10" t="str">
        <f>Sheet1!O134</f>
        <v>761</v>
      </c>
      <c r="C399" s="10" t="str">
        <f>Sheet1!R134</f>
        <v>SUBT/SUIM</v>
      </c>
      <c r="D399" s="10" t="s">
        <v>214</v>
      </c>
      <c r="E399" s="10" t="s">
        <v>210</v>
      </c>
      <c r="F399" s="10" t="s">
        <v>215</v>
      </c>
      <c r="G399" s="10" t="s">
        <v>213</v>
      </c>
      <c r="H399" s="10" t="s">
        <v>216</v>
      </c>
      <c r="I399" s="11" t="b">
        <f t="shared" si="20"/>
        <v>1</v>
      </c>
      <c r="N399" s="34" t="str">
        <f t="shared" si="18"/>
        <v>1</v>
      </c>
      <c r="O399">
        <f t="shared" si="19"/>
        <v>1</v>
      </c>
      <c r="P399" t="b">
        <f t="shared" si="21"/>
        <v>0</v>
      </c>
    </row>
    <row r="400" spans="1:16" x14ac:dyDescent="0.25">
      <c r="A400" s="9" t="str">
        <f>Sheet1!M134</f>
        <v>16</v>
      </c>
      <c r="B400" s="10" t="str">
        <f>Sheet1!P134</f>
        <v>762</v>
      </c>
      <c r="C400" s="10" t="str">
        <f>Sheet1!S134</f>
        <v>MULT/SUIM</v>
      </c>
      <c r="D400" s="10" t="s">
        <v>214</v>
      </c>
      <c r="E400" s="10" t="s">
        <v>210</v>
      </c>
      <c r="F400" s="10" t="s">
        <v>215</v>
      </c>
      <c r="G400" s="10" t="s">
        <v>213</v>
      </c>
      <c r="H400" s="10" t="s">
        <v>216</v>
      </c>
      <c r="I400" s="11" t="b">
        <f t="shared" si="20"/>
        <v>1</v>
      </c>
      <c r="N400" s="34" t="str">
        <f t="shared" si="18"/>
        <v>2</v>
      </c>
      <c r="O400">
        <f t="shared" si="19"/>
        <v>2</v>
      </c>
      <c r="P400" t="b">
        <f t="shared" si="21"/>
        <v>0</v>
      </c>
    </row>
    <row r="401" spans="1:16" x14ac:dyDescent="0.25">
      <c r="A401" s="9" t="str">
        <f>Sheet1!K135</f>
        <v>16</v>
      </c>
      <c r="B401" s="10" t="str">
        <f>Sheet1!N135</f>
        <v>763</v>
      </c>
      <c r="C401" s="10" t="str">
        <f>Sheet1!Q135</f>
        <v>DIVT/SUIM</v>
      </c>
      <c r="D401" s="10" t="s">
        <v>214</v>
      </c>
      <c r="E401" s="10" t="s">
        <v>210</v>
      </c>
      <c r="F401" s="10" t="s">
        <v>215</v>
      </c>
      <c r="G401" s="10" t="s">
        <v>213</v>
      </c>
      <c r="H401" s="10" t="s">
        <v>216</v>
      </c>
      <c r="I401" s="11" t="b">
        <f t="shared" si="20"/>
        <v>1</v>
      </c>
      <c r="N401" s="34" t="str">
        <f t="shared" si="18"/>
        <v>3</v>
      </c>
      <c r="O401">
        <f t="shared" si="19"/>
        <v>3</v>
      </c>
      <c r="P401" t="b">
        <f t="shared" si="21"/>
        <v>0</v>
      </c>
    </row>
    <row r="402" spans="1:16" x14ac:dyDescent="0.25">
      <c r="A402" s="17" t="str">
        <f>Sheet1!L135</f>
        <v>16</v>
      </c>
      <c r="B402" s="18" t="str">
        <f>Sheet1!O135</f>
        <v>76C</v>
      </c>
      <c r="C402" s="18" t="str">
        <f>Sheet1!R135</f>
        <v>CVTTS/SUIM</v>
      </c>
      <c r="D402" s="18" t="s">
        <v>214</v>
      </c>
      <c r="E402" s="18" t="s">
        <v>210</v>
      </c>
      <c r="F402" s="18" t="s">
        <v>215</v>
      </c>
      <c r="G402" s="18" t="s">
        <v>216</v>
      </c>
      <c r="H402" s="18"/>
      <c r="I402" s="11" t="b">
        <f t="shared" si="20"/>
        <v>1</v>
      </c>
      <c r="N402" s="33" t="str">
        <f t="shared" si="18"/>
        <v>C</v>
      </c>
      <c r="O402">
        <f t="shared" si="19"/>
        <v>12</v>
      </c>
      <c r="P402" t="b">
        <f t="shared" si="21"/>
        <v>1</v>
      </c>
    </row>
    <row r="403" spans="1:16" x14ac:dyDescent="0.25">
      <c r="A403" s="17" t="str">
        <f>Sheet1!M135</f>
        <v>16</v>
      </c>
      <c r="B403" s="18" t="str">
        <f>Sheet1!P135</f>
        <v>76F</v>
      </c>
      <c r="C403" s="18" t="str">
        <f>Sheet1!S135</f>
        <v>CVTTQ/SVIM</v>
      </c>
      <c r="D403" s="18" t="s">
        <v>214</v>
      </c>
      <c r="E403" s="18" t="s">
        <v>210</v>
      </c>
      <c r="F403" s="18" t="s">
        <v>215</v>
      </c>
      <c r="G403" s="18" t="s">
        <v>216</v>
      </c>
      <c r="H403" s="18"/>
      <c r="I403" s="11" t="b">
        <f t="shared" si="20"/>
        <v>1</v>
      </c>
      <c r="N403" s="33" t="str">
        <f t="shared" si="18"/>
        <v>F</v>
      </c>
      <c r="O403">
        <f t="shared" si="19"/>
        <v>15</v>
      </c>
      <c r="P403" t="b">
        <f t="shared" si="21"/>
        <v>1</v>
      </c>
    </row>
    <row r="404" spans="1:16" x14ac:dyDescent="0.25">
      <c r="A404" s="17" t="str">
        <f>Sheet1!K136</f>
        <v>16</v>
      </c>
      <c r="B404" s="18" t="str">
        <f>Sheet1!N136</f>
        <v>77C</v>
      </c>
      <c r="C404" s="18" t="str">
        <f>Sheet1!Q136</f>
        <v>CVTQS/SUIM</v>
      </c>
      <c r="D404" s="18" t="s">
        <v>214</v>
      </c>
      <c r="E404" s="18" t="s">
        <v>210</v>
      </c>
      <c r="F404" s="18" t="s">
        <v>215</v>
      </c>
      <c r="G404" s="18" t="s">
        <v>216</v>
      </c>
      <c r="H404" s="18"/>
      <c r="I404" s="11" t="b">
        <f t="shared" si="20"/>
        <v>1</v>
      </c>
      <c r="N404" s="33" t="str">
        <f t="shared" si="18"/>
        <v>C</v>
      </c>
      <c r="O404">
        <f t="shared" si="19"/>
        <v>12</v>
      </c>
      <c r="P404" t="b">
        <f t="shared" si="21"/>
        <v>1</v>
      </c>
    </row>
    <row r="405" spans="1:16" x14ac:dyDescent="0.25">
      <c r="A405" s="17" t="str">
        <f>Sheet1!L136</f>
        <v>16</v>
      </c>
      <c r="B405" s="18" t="str">
        <f>Sheet1!O136</f>
        <v>77E</v>
      </c>
      <c r="C405" s="18" t="str">
        <f>Sheet1!R136</f>
        <v>CVTQT/SUIM</v>
      </c>
      <c r="D405" s="18" t="s">
        <v>214</v>
      </c>
      <c r="E405" s="18" t="s">
        <v>210</v>
      </c>
      <c r="F405" s="18" t="s">
        <v>215</v>
      </c>
      <c r="G405" s="18" t="s">
        <v>216</v>
      </c>
      <c r="H405" s="18"/>
      <c r="I405" s="11" t="b">
        <f t="shared" si="20"/>
        <v>1</v>
      </c>
      <c r="N405" s="33" t="str">
        <f t="shared" si="18"/>
        <v>E</v>
      </c>
      <c r="O405">
        <f t="shared" si="19"/>
        <v>14</v>
      </c>
      <c r="P405" t="b">
        <f t="shared" si="21"/>
        <v>1</v>
      </c>
    </row>
    <row r="406" spans="1:16" x14ac:dyDescent="0.25">
      <c r="A406" s="9" t="str">
        <f>Sheet1!M136</f>
        <v>16</v>
      </c>
      <c r="B406" s="10" t="str">
        <f>Sheet1!P136</f>
        <v>780</v>
      </c>
      <c r="C406" s="10" t="str">
        <f>Sheet1!S136</f>
        <v>ADDS/SUI</v>
      </c>
      <c r="D406" s="10" t="s">
        <v>214</v>
      </c>
      <c r="E406" s="10" t="s">
        <v>210</v>
      </c>
      <c r="F406" s="10" t="s">
        <v>215</v>
      </c>
      <c r="G406" s="10" t="s">
        <v>213</v>
      </c>
      <c r="H406" s="10" t="s">
        <v>216</v>
      </c>
      <c r="I406" s="11" t="b">
        <f t="shared" si="20"/>
        <v>1</v>
      </c>
      <c r="N406" s="34" t="str">
        <f t="shared" si="18"/>
        <v>0</v>
      </c>
      <c r="O406">
        <f t="shared" si="19"/>
        <v>0</v>
      </c>
      <c r="P406" t="b">
        <f t="shared" si="21"/>
        <v>0</v>
      </c>
    </row>
    <row r="407" spans="1:16" x14ac:dyDescent="0.25">
      <c r="A407" s="9" t="str">
        <f>Sheet1!K137</f>
        <v>16</v>
      </c>
      <c r="B407" s="10" t="str">
        <f>Sheet1!N137</f>
        <v>781</v>
      </c>
      <c r="C407" s="10" t="str">
        <f>Sheet1!Q137</f>
        <v>SUBS/SUI</v>
      </c>
      <c r="D407" s="10" t="s">
        <v>214</v>
      </c>
      <c r="E407" s="10" t="s">
        <v>210</v>
      </c>
      <c r="F407" s="10" t="s">
        <v>215</v>
      </c>
      <c r="G407" s="10" t="s">
        <v>213</v>
      </c>
      <c r="H407" s="10" t="s">
        <v>216</v>
      </c>
      <c r="I407" s="11" t="b">
        <f t="shared" si="20"/>
        <v>1</v>
      </c>
      <c r="N407" s="34" t="str">
        <f t="shared" si="18"/>
        <v>1</v>
      </c>
      <c r="O407">
        <f t="shared" si="19"/>
        <v>1</v>
      </c>
      <c r="P407" t="b">
        <f t="shared" si="21"/>
        <v>0</v>
      </c>
    </row>
    <row r="408" spans="1:16" x14ac:dyDescent="0.25">
      <c r="A408" s="9" t="str">
        <f>Sheet1!L137</f>
        <v>16</v>
      </c>
      <c r="B408" s="10" t="str">
        <f>Sheet1!O137</f>
        <v>782</v>
      </c>
      <c r="C408" s="10" t="str">
        <f>Sheet1!R137</f>
        <v>MULS/SUI</v>
      </c>
      <c r="D408" s="10" t="s">
        <v>214</v>
      </c>
      <c r="E408" s="10" t="s">
        <v>210</v>
      </c>
      <c r="F408" s="10" t="s">
        <v>215</v>
      </c>
      <c r="G408" s="10" t="s">
        <v>213</v>
      </c>
      <c r="H408" s="10" t="s">
        <v>216</v>
      </c>
      <c r="I408" s="11" t="b">
        <f t="shared" si="20"/>
        <v>1</v>
      </c>
      <c r="N408" s="34" t="str">
        <f t="shared" si="18"/>
        <v>2</v>
      </c>
      <c r="O408">
        <f t="shared" si="19"/>
        <v>2</v>
      </c>
      <c r="P408" t="b">
        <f t="shared" si="21"/>
        <v>0</v>
      </c>
    </row>
    <row r="409" spans="1:16" x14ac:dyDescent="0.25">
      <c r="A409" s="9" t="str">
        <f>Sheet1!M137</f>
        <v>16</v>
      </c>
      <c r="B409" s="10" t="str">
        <f>Sheet1!P137</f>
        <v>783</v>
      </c>
      <c r="C409" s="10" t="str">
        <f>Sheet1!S137</f>
        <v>DIVS/SUI</v>
      </c>
      <c r="D409" s="10" t="s">
        <v>214</v>
      </c>
      <c r="E409" s="10" t="s">
        <v>210</v>
      </c>
      <c r="F409" s="10" t="s">
        <v>215</v>
      </c>
      <c r="G409" s="10" t="s">
        <v>213</v>
      </c>
      <c r="H409" s="10" t="s">
        <v>216</v>
      </c>
      <c r="I409" s="11" t="b">
        <f t="shared" si="20"/>
        <v>1</v>
      </c>
      <c r="N409" s="34" t="str">
        <f t="shared" si="18"/>
        <v>3</v>
      </c>
      <c r="O409">
        <f t="shared" si="19"/>
        <v>3</v>
      </c>
      <c r="P409" t="b">
        <f t="shared" si="21"/>
        <v>0</v>
      </c>
    </row>
    <row r="410" spans="1:16" x14ac:dyDescent="0.25">
      <c r="A410" s="9" t="str">
        <f>Sheet1!K138</f>
        <v>16</v>
      </c>
      <c r="B410" s="10" t="str">
        <f>Sheet1!N138</f>
        <v>7A0</v>
      </c>
      <c r="C410" s="10" t="str">
        <f>Sheet1!Q138</f>
        <v>ADDT/SUI</v>
      </c>
      <c r="D410" s="10" t="s">
        <v>214</v>
      </c>
      <c r="E410" s="10" t="s">
        <v>210</v>
      </c>
      <c r="F410" s="10" t="s">
        <v>215</v>
      </c>
      <c r="G410" s="10" t="s">
        <v>213</v>
      </c>
      <c r="H410" s="10" t="s">
        <v>216</v>
      </c>
      <c r="I410" s="11" t="b">
        <f t="shared" si="20"/>
        <v>1</v>
      </c>
      <c r="N410" s="34" t="str">
        <f t="shared" si="18"/>
        <v>0</v>
      </c>
      <c r="O410">
        <f t="shared" si="19"/>
        <v>0</v>
      </c>
      <c r="P410" t="b">
        <f t="shared" si="21"/>
        <v>0</v>
      </c>
    </row>
    <row r="411" spans="1:16" x14ac:dyDescent="0.25">
      <c r="A411" s="9" t="str">
        <f>Sheet1!L138</f>
        <v>16</v>
      </c>
      <c r="B411" s="10" t="str">
        <f>Sheet1!O138</f>
        <v>7A1</v>
      </c>
      <c r="C411" s="10" t="str">
        <f>Sheet1!R138</f>
        <v>SUBT/SUI</v>
      </c>
      <c r="D411" s="10" t="s">
        <v>214</v>
      </c>
      <c r="E411" s="10" t="s">
        <v>210</v>
      </c>
      <c r="F411" s="10" t="s">
        <v>215</v>
      </c>
      <c r="G411" s="10" t="s">
        <v>213</v>
      </c>
      <c r="H411" s="10" t="s">
        <v>216</v>
      </c>
      <c r="I411" s="11" t="b">
        <f t="shared" si="20"/>
        <v>1</v>
      </c>
      <c r="N411" s="34" t="str">
        <f t="shared" si="18"/>
        <v>1</v>
      </c>
      <c r="O411">
        <f t="shared" si="19"/>
        <v>1</v>
      </c>
      <c r="P411" t="b">
        <f t="shared" si="21"/>
        <v>0</v>
      </c>
    </row>
    <row r="412" spans="1:16" x14ac:dyDescent="0.25">
      <c r="A412" s="9" t="str">
        <f>Sheet1!M138</f>
        <v>16</v>
      </c>
      <c r="B412" s="10" t="str">
        <f>Sheet1!P138</f>
        <v>7A2</v>
      </c>
      <c r="C412" s="10" t="str">
        <f>Sheet1!S138</f>
        <v>MULT/SUI</v>
      </c>
      <c r="D412" s="10" t="s">
        <v>214</v>
      </c>
      <c r="E412" s="10" t="s">
        <v>210</v>
      </c>
      <c r="F412" s="10" t="s">
        <v>215</v>
      </c>
      <c r="G412" s="10" t="s">
        <v>213</v>
      </c>
      <c r="H412" s="10" t="s">
        <v>216</v>
      </c>
      <c r="I412" s="11" t="b">
        <f t="shared" si="20"/>
        <v>1</v>
      </c>
      <c r="N412" s="34" t="str">
        <f t="shared" si="18"/>
        <v>2</v>
      </c>
      <c r="O412">
        <f t="shared" si="19"/>
        <v>2</v>
      </c>
      <c r="P412" t="b">
        <f t="shared" si="21"/>
        <v>0</v>
      </c>
    </row>
    <row r="413" spans="1:16" x14ac:dyDescent="0.25">
      <c r="A413" s="9" t="str">
        <f>Sheet1!K139</f>
        <v>16</v>
      </c>
      <c r="B413" s="10" t="str">
        <f>Sheet1!N139</f>
        <v>7A3</v>
      </c>
      <c r="C413" s="10" t="str">
        <f>Sheet1!Q139</f>
        <v>DIVT/SUI</v>
      </c>
      <c r="D413" s="10" t="s">
        <v>214</v>
      </c>
      <c r="E413" s="10" t="s">
        <v>210</v>
      </c>
      <c r="F413" s="10" t="s">
        <v>215</v>
      </c>
      <c r="G413" s="10" t="s">
        <v>213</v>
      </c>
      <c r="H413" s="10" t="s">
        <v>216</v>
      </c>
      <c r="I413" s="11" t="b">
        <f t="shared" si="20"/>
        <v>1</v>
      </c>
      <c r="N413" s="34" t="str">
        <f t="shared" si="18"/>
        <v>3</v>
      </c>
      <c r="O413">
        <f t="shared" si="19"/>
        <v>3</v>
      </c>
      <c r="P413" t="b">
        <f t="shared" si="21"/>
        <v>0</v>
      </c>
    </row>
    <row r="414" spans="1:16" x14ac:dyDescent="0.25">
      <c r="A414" s="17" t="str">
        <f>Sheet1!L139</f>
        <v>16</v>
      </c>
      <c r="B414" s="18" t="str">
        <f>Sheet1!O139</f>
        <v>7AC</v>
      </c>
      <c r="C414" s="18" t="str">
        <f>Sheet1!R139</f>
        <v>CVTTS/SUI</v>
      </c>
      <c r="D414" s="18" t="s">
        <v>214</v>
      </c>
      <c r="E414" s="18" t="s">
        <v>210</v>
      </c>
      <c r="F414" s="18" t="s">
        <v>215</v>
      </c>
      <c r="G414" s="18" t="s">
        <v>216</v>
      </c>
      <c r="H414" s="18"/>
      <c r="I414" s="11" t="b">
        <f t="shared" si="20"/>
        <v>1</v>
      </c>
      <c r="N414" s="33" t="str">
        <f t="shared" si="18"/>
        <v>C</v>
      </c>
      <c r="O414">
        <f t="shared" si="19"/>
        <v>12</v>
      </c>
      <c r="P414" t="b">
        <f t="shared" si="21"/>
        <v>1</v>
      </c>
    </row>
    <row r="415" spans="1:16" x14ac:dyDescent="0.25">
      <c r="A415" s="17" t="str">
        <f>Sheet1!M139</f>
        <v>16</v>
      </c>
      <c r="B415" s="18" t="str">
        <f>Sheet1!P139</f>
        <v>7AF</v>
      </c>
      <c r="C415" s="18" t="str">
        <f>Sheet1!S139</f>
        <v>CVTTQ/SVI</v>
      </c>
      <c r="D415" s="18" t="s">
        <v>214</v>
      </c>
      <c r="E415" s="18" t="s">
        <v>210</v>
      </c>
      <c r="F415" s="18" t="s">
        <v>215</v>
      </c>
      <c r="G415" s="18" t="s">
        <v>216</v>
      </c>
      <c r="H415" s="18"/>
      <c r="I415" s="11" t="b">
        <f t="shared" si="20"/>
        <v>1</v>
      </c>
      <c r="N415" s="33" t="str">
        <f t="shared" si="18"/>
        <v>F</v>
      </c>
      <c r="O415">
        <f t="shared" si="19"/>
        <v>15</v>
      </c>
      <c r="P415" t="b">
        <f t="shared" si="21"/>
        <v>1</v>
      </c>
    </row>
    <row r="416" spans="1:16" x14ac:dyDescent="0.25">
      <c r="A416" s="17" t="str">
        <f>Sheet1!K140</f>
        <v>16</v>
      </c>
      <c r="B416" s="18" t="str">
        <f>Sheet1!N140</f>
        <v>7BC</v>
      </c>
      <c r="C416" s="18" t="str">
        <f>Sheet1!Q140</f>
        <v>CVTQS/SUI</v>
      </c>
      <c r="D416" s="18" t="s">
        <v>214</v>
      </c>
      <c r="E416" s="18" t="s">
        <v>210</v>
      </c>
      <c r="F416" s="18" t="s">
        <v>215</v>
      </c>
      <c r="G416" s="18" t="s">
        <v>216</v>
      </c>
      <c r="H416" s="18"/>
      <c r="I416" s="11" t="b">
        <f t="shared" si="20"/>
        <v>1</v>
      </c>
      <c r="N416" s="33" t="str">
        <f t="shared" si="18"/>
        <v>C</v>
      </c>
      <c r="O416">
        <f t="shared" si="19"/>
        <v>12</v>
      </c>
      <c r="P416" t="b">
        <f t="shared" si="21"/>
        <v>1</v>
      </c>
    </row>
    <row r="417" spans="1:16" x14ac:dyDescent="0.25">
      <c r="A417" s="17" t="str">
        <f>Sheet1!L140</f>
        <v>16</v>
      </c>
      <c r="B417" s="18" t="str">
        <f>Sheet1!O140</f>
        <v>7BE</v>
      </c>
      <c r="C417" s="18" t="str">
        <f>Sheet1!R140</f>
        <v>CVTQT/SUI</v>
      </c>
      <c r="D417" s="18" t="s">
        <v>214</v>
      </c>
      <c r="E417" s="18" t="s">
        <v>210</v>
      </c>
      <c r="F417" s="18" t="s">
        <v>215</v>
      </c>
      <c r="G417" s="18" t="s">
        <v>216</v>
      </c>
      <c r="H417" s="18"/>
      <c r="I417" s="11" t="b">
        <f t="shared" si="20"/>
        <v>1</v>
      </c>
      <c r="N417" s="33" t="str">
        <f t="shared" si="18"/>
        <v>E</v>
      </c>
      <c r="O417">
        <f t="shared" si="19"/>
        <v>14</v>
      </c>
      <c r="P417" t="b">
        <f t="shared" si="21"/>
        <v>1</v>
      </c>
    </row>
    <row r="418" spans="1:16" x14ac:dyDescent="0.25">
      <c r="A418" s="9" t="str">
        <f>Sheet1!M140</f>
        <v>16</v>
      </c>
      <c r="B418" s="10" t="str">
        <f>Sheet1!P140</f>
        <v>7C0</v>
      </c>
      <c r="C418" s="10" t="str">
        <f>Sheet1!S140</f>
        <v>ADDS/SUID</v>
      </c>
      <c r="D418" s="10" t="s">
        <v>214</v>
      </c>
      <c r="E418" s="10" t="s">
        <v>210</v>
      </c>
      <c r="F418" s="10" t="s">
        <v>215</v>
      </c>
      <c r="G418" s="10" t="s">
        <v>213</v>
      </c>
      <c r="H418" s="10" t="s">
        <v>216</v>
      </c>
      <c r="I418" s="11" t="b">
        <f t="shared" si="20"/>
        <v>1</v>
      </c>
      <c r="N418" s="34" t="str">
        <f t="shared" si="18"/>
        <v>0</v>
      </c>
      <c r="O418">
        <f t="shared" si="19"/>
        <v>0</v>
      </c>
      <c r="P418" t="b">
        <f t="shared" si="21"/>
        <v>0</v>
      </c>
    </row>
    <row r="419" spans="1:16" x14ac:dyDescent="0.25">
      <c r="A419" s="9" t="str">
        <f>Sheet1!K141</f>
        <v>16</v>
      </c>
      <c r="B419" s="10" t="str">
        <f>Sheet1!N141</f>
        <v>7C1</v>
      </c>
      <c r="C419" s="10" t="str">
        <f>Sheet1!Q141</f>
        <v>SUBS/SUID</v>
      </c>
      <c r="D419" s="10" t="s">
        <v>214</v>
      </c>
      <c r="E419" s="10" t="s">
        <v>210</v>
      </c>
      <c r="F419" s="10" t="s">
        <v>215</v>
      </c>
      <c r="G419" s="10" t="s">
        <v>213</v>
      </c>
      <c r="H419" s="10" t="s">
        <v>216</v>
      </c>
      <c r="I419" s="11" t="b">
        <f t="shared" si="20"/>
        <v>1</v>
      </c>
      <c r="N419" s="34" t="str">
        <f t="shared" si="18"/>
        <v>1</v>
      </c>
      <c r="O419">
        <f t="shared" si="19"/>
        <v>1</v>
      </c>
      <c r="P419" t="b">
        <f t="shared" si="21"/>
        <v>0</v>
      </c>
    </row>
    <row r="420" spans="1:16" x14ac:dyDescent="0.25">
      <c r="A420" s="9" t="str">
        <f>Sheet1!L141</f>
        <v>16</v>
      </c>
      <c r="B420" s="10" t="str">
        <f>Sheet1!O141</f>
        <v>7C2</v>
      </c>
      <c r="C420" s="10" t="str">
        <f>Sheet1!R141</f>
        <v>MULS/SUID</v>
      </c>
      <c r="D420" s="10" t="s">
        <v>214</v>
      </c>
      <c r="E420" s="10" t="s">
        <v>210</v>
      </c>
      <c r="F420" s="10" t="s">
        <v>215</v>
      </c>
      <c r="G420" s="10" t="s">
        <v>213</v>
      </c>
      <c r="H420" s="10" t="s">
        <v>216</v>
      </c>
      <c r="I420" s="11" t="b">
        <f t="shared" si="20"/>
        <v>1</v>
      </c>
      <c r="N420" s="34" t="str">
        <f t="shared" si="18"/>
        <v>2</v>
      </c>
      <c r="O420">
        <f t="shared" si="19"/>
        <v>2</v>
      </c>
      <c r="P420" t="b">
        <f t="shared" si="21"/>
        <v>0</v>
      </c>
    </row>
    <row r="421" spans="1:16" x14ac:dyDescent="0.25">
      <c r="A421" s="9" t="str">
        <f>Sheet1!M141</f>
        <v>16</v>
      </c>
      <c r="B421" s="10" t="str">
        <f>Sheet1!P141</f>
        <v>7C3</v>
      </c>
      <c r="C421" s="10" t="str">
        <f>Sheet1!S141</f>
        <v>DIVS/SUID</v>
      </c>
      <c r="D421" s="10" t="s">
        <v>214</v>
      </c>
      <c r="E421" s="10" t="s">
        <v>210</v>
      </c>
      <c r="F421" s="10" t="s">
        <v>215</v>
      </c>
      <c r="G421" s="10" t="s">
        <v>213</v>
      </c>
      <c r="H421" s="10" t="s">
        <v>216</v>
      </c>
      <c r="I421" s="11" t="b">
        <f t="shared" si="20"/>
        <v>1</v>
      </c>
      <c r="N421" s="34" t="str">
        <f t="shared" si="18"/>
        <v>3</v>
      </c>
      <c r="O421">
        <f t="shared" si="19"/>
        <v>3</v>
      </c>
      <c r="P421" t="b">
        <f t="shared" si="21"/>
        <v>0</v>
      </c>
    </row>
    <row r="422" spans="1:16" x14ac:dyDescent="0.25">
      <c r="A422" s="9" t="str">
        <f>Sheet1!K142</f>
        <v>16</v>
      </c>
      <c r="B422" s="10" t="str">
        <f>Sheet1!N142</f>
        <v>7E0</v>
      </c>
      <c r="C422" s="10" t="str">
        <f>Sheet1!Q142</f>
        <v>ADDT/SUID</v>
      </c>
      <c r="D422" s="10" t="s">
        <v>214</v>
      </c>
      <c r="E422" s="10" t="s">
        <v>210</v>
      </c>
      <c r="F422" s="10" t="s">
        <v>215</v>
      </c>
      <c r="G422" s="10" t="s">
        <v>213</v>
      </c>
      <c r="H422" s="10" t="s">
        <v>216</v>
      </c>
      <c r="I422" s="11" t="b">
        <f t="shared" si="20"/>
        <v>1</v>
      </c>
      <c r="N422" s="34" t="str">
        <f t="shared" si="18"/>
        <v>0</v>
      </c>
      <c r="O422">
        <f t="shared" si="19"/>
        <v>0</v>
      </c>
      <c r="P422" t="b">
        <f t="shared" si="21"/>
        <v>0</v>
      </c>
    </row>
    <row r="423" spans="1:16" x14ac:dyDescent="0.25">
      <c r="A423" s="9" t="str">
        <f>Sheet1!L142</f>
        <v>16</v>
      </c>
      <c r="B423" s="10" t="str">
        <f>Sheet1!O142</f>
        <v>7E1</v>
      </c>
      <c r="C423" s="10" t="str">
        <f>Sheet1!R142</f>
        <v>SUBT/SUID</v>
      </c>
      <c r="D423" s="10" t="s">
        <v>214</v>
      </c>
      <c r="E423" s="10" t="s">
        <v>210</v>
      </c>
      <c r="F423" s="10" t="s">
        <v>215</v>
      </c>
      <c r="G423" s="10" t="s">
        <v>213</v>
      </c>
      <c r="H423" s="10" t="s">
        <v>216</v>
      </c>
      <c r="I423" s="11" t="b">
        <f t="shared" si="20"/>
        <v>1</v>
      </c>
      <c r="N423" s="34" t="str">
        <f t="shared" si="18"/>
        <v>1</v>
      </c>
      <c r="O423">
        <f t="shared" si="19"/>
        <v>1</v>
      </c>
      <c r="P423" t="b">
        <f t="shared" si="21"/>
        <v>0</v>
      </c>
    </row>
    <row r="424" spans="1:16" x14ac:dyDescent="0.25">
      <c r="A424" s="9" t="str">
        <f>Sheet1!M142</f>
        <v>16</v>
      </c>
      <c r="B424" s="10" t="str">
        <f>Sheet1!P142</f>
        <v>7E2</v>
      </c>
      <c r="C424" s="10" t="str">
        <f>Sheet1!S142</f>
        <v>MULT/SUID</v>
      </c>
      <c r="D424" s="10" t="s">
        <v>214</v>
      </c>
      <c r="E424" s="10" t="s">
        <v>210</v>
      </c>
      <c r="F424" s="10" t="s">
        <v>215</v>
      </c>
      <c r="G424" s="10" t="s">
        <v>213</v>
      </c>
      <c r="H424" s="10" t="s">
        <v>216</v>
      </c>
      <c r="I424" s="11" t="b">
        <f t="shared" si="20"/>
        <v>1</v>
      </c>
      <c r="N424" s="34" t="str">
        <f t="shared" si="18"/>
        <v>2</v>
      </c>
      <c r="O424">
        <f t="shared" si="19"/>
        <v>2</v>
      </c>
      <c r="P424" t="b">
        <f t="shared" si="21"/>
        <v>0</v>
      </c>
    </row>
    <row r="425" spans="1:16" x14ac:dyDescent="0.25">
      <c r="A425" s="9" t="str">
        <f>Sheet1!K143</f>
        <v>16</v>
      </c>
      <c r="B425" s="10" t="str">
        <f>Sheet1!N143</f>
        <v>7E3</v>
      </c>
      <c r="C425" s="10" t="str">
        <f>Sheet1!Q143</f>
        <v>DIVT/SUID</v>
      </c>
      <c r="D425" s="10" t="s">
        <v>214</v>
      </c>
      <c r="E425" s="10" t="s">
        <v>210</v>
      </c>
      <c r="F425" s="10" t="s">
        <v>215</v>
      </c>
      <c r="G425" s="10" t="s">
        <v>213</v>
      </c>
      <c r="H425" s="10" t="s">
        <v>216</v>
      </c>
      <c r="I425" s="11" t="b">
        <f t="shared" si="20"/>
        <v>1</v>
      </c>
      <c r="N425" s="34" t="str">
        <f t="shared" si="18"/>
        <v>3</v>
      </c>
      <c r="O425">
        <f t="shared" si="19"/>
        <v>3</v>
      </c>
      <c r="P425" t="b">
        <f t="shared" si="21"/>
        <v>0</v>
      </c>
    </row>
    <row r="426" spans="1:16" x14ac:dyDescent="0.25">
      <c r="A426" s="17" t="str">
        <f>Sheet1!L143</f>
        <v>16</v>
      </c>
      <c r="B426" s="18" t="str">
        <f>Sheet1!O143</f>
        <v>7EC</v>
      </c>
      <c r="C426" s="18" t="str">
        <f>Sheet1!R143</f>
        <v>CVTTS/SUID</v>
      </c>
      <c r="D426" s="18" t="s">
        <v>214</v>
      </c>
      <c r="E426" s="18" t="s">
        <v>210</v>
      </c>
      <c r="F426" s="18" t="s">
        <v>215</v>
      </c>
      <c r="G426" s="18" t="s">
        <v>216</v>
      </c>
      <c r="H426" s="18"/>
      <c r="I426" s="11" t="b">
        <f t="shared" si="20"/>
        <v>1</v>
      </c>
      <c r="N426" s="33" t="str">
        <f t="shared" si="18"/>
        <v>C</v>
      </c>
      <c r="O426">
        <f t="shared" si="19"/>
        <v>12</v>
      </c>
      <c r="P426" t="b">
        <f t="shared" si="21"/>
        <v>1</v>
      </c>
    </row>
    <row r="427" spans="1:16" x14ac:dyDescent="0.25">
      <c r="A427" s="17" t="str">
        <f>Sheet1!M143</f>
        <v>16</v>
      </c>
      <c r="B427" s="18" t="str">
        <f>Sheet1!P143</f>
        <v>7EF</v>
      </c>
      <c r="C427" s="18" t="str">
        <f>Sheet1!S143</f>
        <v>CVTTQ/SVID</v>
      </c>
      <c r="D427" s="18" t="s">
        <v>214</v>
      </c>
      <c r="E427" s="18" t="s">
        <v>210</v>
      </c>
      <c r="F427" s="18" t="s">
        <v>215</v>
      </c>
      <c r="G427" s="18" t="s">
        <v>216</v>
      </c>
      <c r="H427" s="18"/>
      <c r="I427" s="11" t="b">
        <f t="shared" si="20"/>
        <v>1</v>
      </c>
      <c r="N427" s="33" t="str">
        <f t="shared" si="18"/>
        <v>F</v>
      </c>
      <c r="O427">
        <f t="shared" si="19"/>
        <v>15</v>
      </c>
      <c r="P427" t="b">
        <f t="shared" si="21"/>
        <v>1</v>
      </c>
    </row>
    <row r="428" spans="1:16" x14ac:dyDescent="0.25">
      <c r="A428" s="17" t="str">
        <f>Sheet1!K144</f>
        <v>16</v>
      </c>
      <c r="B428" s="18" t="str">
        <f>Sheet1!N144</f>
        <v>7FC</v>
      </c>
      <c r="C428" s="18" t="str">
        <f>Sheet1!Q144</f>
        <v>CVTQS/SUID</v>
      </c>
      <c r="D428" s="18" t="s">
        <v>214</v>
      </c>
      <c r="E428" s="18" t="s">
        <v>210</v>
      </c>
      <c r="F428" s="18" t="s">
        <v>215</v>
      </c>
      <c r="G428" s="18" t="s">
        <v>216</v>
      </c>
      <c r="H428" s="18"/>
      <c r="I428" s="11" t="b">
        <f t="shared" si="20"/>
        <v>1</v>
      </c>
      <c r="N428" s="33" t="str">
        <f t="shared" si="18"/>
        <v>C</v>
      </c>
      <c r="O428">
        <f t="shared" si="19"/>
        <v>12</v>
      </c>
      <c r="P428" t="b">
        <f t="shared" si="21"/>
        <v>1</v>
      </c>
    </row>
    <row r="429" spans="1:16" x14ac:dyDescent="0.25">
      <c r="A429" s="19" t="str">
        <f>Sheet1!L144</f>
        <v>16</v>
      </c>
      <c r="B429" s="20" t="str">
        <f>Sheet1!O144</f>
        <v>7FE</v>
      </c>
      <c r="C429" s="20" t="str">
        <f>Sheet1!R144</f>
        <v>CVTQT/SUID</v>
      </c>
      <c r="D429" s="20" t="s">
        <v>214</v>
      </c>
      <c r="E429" s="20" t="s">
        <v>210</v>
      </c>
      <c r="F429" s="20" t="s">
        <v>215</v>
      </c>
      <c r="G429" s="20" t="s">
        <v>216</v>
      </c>
      <c r="H429" s="20"/>
      <c r="I429" s="14" t="b">
        <f t="shared" si="20"/>
        <v>1</v>
      </c>
      <c r="J429" s="32" t="s">
        <v>286</v>
      </c>
      <c r="K429" s="32" t="s">
        <v>287</v>
      </c>
      <c r="L429" s="32" t="s">
        <v>288</v>
      </c>
      <c r="N429" s="33" t="str">
        <f t="shared" si="18"/>
        <v>E</v>
      </c>
      <c r="O429">
        <f t="shared" si="19"/>
        <v>14</v>
      </c>
      <c r="P429" t="b">
        <f t="shared" si="21"/>
        <v>1</v>
      </c>
    </row>
    <row r="430" spans="1:16" x14ac:dyDescent="0.25">
      <c r="A430" s="30" t="str">
        <f>Sheet1!M144</f>
        <v>17</v>
      </c>
      <c r="B430" s="31" t="str">
        <f>Sheet1!P144</f>
        <v>010</v>
      </c>
      <c r="C430" s="31" t="str">
        <f>Sheet1!S144</f>
        <v>CVTLQ</v>
      </c>
      <c r="D430" s="31" t="s">
        <v>214</v>
      </c>
      <c r="E430" s="31" t="s">
        <v>210</v>
      </c>
      <c r="F430" s="31" t="s">
        <v>215</v>
      </c>
      <c r="G430" s="31" t="s">
        <v>216</v>
      </c>
      <c r="H430" s="31"/>
      <c r="I430" s="8" t="b">
        <f t="shared" si="20"/>
        <v>1</v>
      </c>
      <c r="J430">
        <f>COUNTA(A430:A444)</f>
        <v>15</v>
      </c>
      <c r="K430">
        <f>COUNTA(A430,A434:A435,A442:A444)</f>
        <v>6</v>
      </c>
      <c r="L430">
        <f>J430-K430</f>
        <v>9</v>
      </c>
    </row>
    <row r="431" spans="1:16" x14ac:dyDescent="0.25">
      <c r="A431" s="9" t="str">
        <f>Sheet1!K145</f>
        <v>17</v>
      </c>
      <c r="B431" s="10" t="str">
        <f>Sheet1!N145</f>
        <v>020</v>
      </c>
      <c r="C431" s="10" t="str">
        <f>Sheet1!Q145</f>
        <v>CPYS</v>
      </c>
      <c r="D431" s="10" t="s">
        <v>214</v>
      </c>
      <c r="E431" s="10" t="s">
        <v>210</v>
      </c>
      <c r="F431" s="10" t="s">
        <v>215</v>
      </c>
      <c r="G431" s="10" t="s">
        <v>213</v>
      </c>
      <c r="H431" s="10" t="s">
        <v>216</v>
      </c>
      <c r="I431" s="11" t="b">
        <f t="shared" si="20"/>
        <v>1</v>
      </c>
    </row>
    <row r="432" spans="1:16" x14ac:dyDescent="0.25">
      <c r="A432" s="9" t="str">
        <f>Sheet1!L145</f>
        <v>17</v>
      </c>
      <c r="B432" s="10" t="str">
        <f>Sheet1!O145</f>
        <v>021</v>
      </c>
      <c r="C432" s="10" t="str">
        <f>Sheet1!R145</f>
        <v>CPYSN</v>
      </c>
      <c r="D432" s="10" t="s">
        <v>214</v>
      </c>
      <c r="E432" s="10" t="s">
        <v>210</v>
      </c>
      <c r="F432" s="10" t="s">
        <v>215</v>
      </c>
      <c r="G432" s="10" t="s">
        <v>213</v>
      </c>
      <c r="H432" s="10" t="s">
        <v>216</v>
      </c>
      <c r="I432" s="11" t="b">
        <f t="shared" si="20"/>
        <v>1</v>
      </c>
    </row>
    <row r="433" spans="1:12" x14ac:dyDescent="0.25">
      <c r="A433" s="9" t="str">
        <f>Sheet1!M145</f>
        <v>17</v>
      </c>
      <c r="B433" s="10" t="str">
        <f>Sheet1!P145</f>
        <v>022</v>
      </c>
      <c r="C433" s="10" t="str">
        <f>Sheet1!S145</f>
        <v>CPYSE</v>
      </c>
      <c r="D433" s="10" t="s">
        <v>214</v>
      </c>
      <c r="E433" s="10" t="s">
        <v>210</v>
      </c>
      <c r="F433" s="10" t="s">
        <v>215</v>
      </c>
      <c r="G433" s="10" t="s">
        <v>213</v>
      </c>
      <c r="H433" s="10" t="s">
        <v>216</v>
      </c>
      <c r="I433" s="11" t="b">
        <f t="shared" si="20"/>
        <v>1</v>
      </c>
    </row>
    <row r="434" spans="1:12" x14ac:dyDescent="0.25">
      <c r="A434" s="17" t="str">
        <f>Sheet1!K146</f>
        <v>17</v>
      </c>
      <c r="B434" s="18" t="str">
        <f>Sheet1!N146</f>
        <v>024</v>
      </c>
      <c r="C434" s="18" t="str">
        <f>Sheet1!Q146</f>
        <v>MT_FPCR</v>
      </c>
      <c r="D434" s="18" t="s">
        <v>214</v>
      </c>
      <c r="E434" s="18" t="s">
        <v>200</v>
      </c>
      <c r="F434" s="18" t="s">
        <v>213</v>
      </c>
      <c r="G434" s="18"/>
      <c r="H434" s="18"/>
      <c r="I434" s="11" t="b">
        <f t="shared" si="20"/>
        <v>1</v>
      </c>
    </row>
    <row r="435" spans="1:12" x14ac:dyDescent="0.25">
      <c r="A435" s="17" t="str">
        <f>Sheet1!L146</f>
        <v>17</v>
      </c>
      <c r="B435" s="18" t="str">
        <f>Sheet1!O146</f>
        <v>025</v>
      </c>
      <c r="C435" s="18" t="str">
        <f>Sheet1!R146</f>
        <v>MF_FPCR</v>
      </c>
      <c r="D435" s="18" t="s">
        <v>214</v>
      </c>
      <c r="E435" s="18" t="s">
        <v>204</v>
      </c>
      <c r="F435" s="18"/>
      <c r="G435" s="18" t="s">
        <v>213</v>
      </c>
      <c r="H435" s="18"/>
      <c r="I435" s="11" t="b">
        <f t="shared" si="20"/>
        <v>1</v>
      </c>
    </row>
    <row r="436" spans="1:12" x14ac:dyDescent="0.25">
      <c r="A436" s="9" t="str">
        <f>Sheet1!M146</f>
        <v>17</v>
      </c>
      <c r="B436" s="10" t="str">
        <f>Sheet1!P146</f>
        <v>02A</v>
      </c>
      <c r="C436" s="10" t="str">
        <f>Sheet1!S146</f>
        <v>FCMOVEQ</v>
      </c>
      <c r="D436" s="10" t="s">
        <v>214</v>
      </c>
      <c r="E436" s="10" t="s">
        <v>210</v>
      </c>
      <c r="F436" s="10" t="s">
        <v>215</v>
      </c>
      <c r="G436" s="10" t="s">
        <v>213</v>
      </c>
      <c r="H436" s="10" t="s">
        <v>216</v>
      </c>
      <c r="I436" s="11" t="b">
        <f t="shared" si="20"/>
        <v>1</v>
      </c>
    </row>
    <row r="437" spans="1:12" x14ac:dyDescent="0.25">
      <c r="A437" s="9" t="str">
        <f>Sheet1!K147</f>
        <v>17</v>
      </c>
      <c r="B437" s="10" t="str">
        <f>Sheet1!N147</f>
        <v>02B</v>
      </c>
      <c r="C437" s="10" t="str">
        <f>Sheet1!Q147</f>
        <v>FCMOVNE</v>
      </c>
      <c r="D437" s="10" t="s">
        <v>214</v>
      </c>
      <c r="E437" s="10" t="s">
        <v>210</v>
      </c>
      <c r="F437" s="10" t="s">
        <v>215</v>
      </c>
      <c r="G437" s="10" t="s">
        <v>213</v>
      </c>
      <c r="H437" s="10" t="s">
        <v>216</v>
      </c>
      <c r="I437" s="11" t="b">
        <f t="shared" si="20"/>
        <v>1</v>
      </c>
    </row>
    <row r="438" spans="1:12" x14ac:dyDescent="0.25">
      <c r="A438" s="9" t="str">
        <f>Sheet1!L147</f>
        <v>17</v>
      </c>
      <c r="B438" s="10" t="str">
        <f>Sheet1!O147</f>
        <v>02C</v>
      </c>
      <c r="C438" s="10" t="str">
        <f>Sheet1!R147</f>
        <v>FCMOVLT</v>
      </c>
      <c r="D438" s="10" t="s">
        <v>214</v>
      </c>
      <c r="E438" s="10" t="s">
        <v>210</v>
      </c>
      <c r="F438" s="10" t="s">
        <v>215</v>
      </c>
      <c r="G438" s="10" t="s">
        <v>213</v>
      </c>
      <c r="H438" s="10" t="s">
        <v>216</v>
      </c>
      <c r="I438" s="11" t="b">
        <f t="shared" si="20"/>
        <v>1</v>
      </c>
    </row>
    <row r="439" spans="1:12" x14ac:dyDescent="0.25">
      <c r="A439" s="9" t="str">
        <f>Sheet1!M147</f>
        <v>17</v>
      </c>
      <c r="B439" s="10" t="str">
        <f>Sheet1!P147</f>
        <v>02D</v>
      </c>
      <c r="C439" s="10" t="str">
        <f>Sheet1!S147</f>
        <v>FCMOVGE</v>
      </c>
      <c r="D439" s="10" t="s">
        <v>214</v>
      </c>
      <c r="E439" s="10" t="s">
        <v>210</v>
      </c>
      <c r="F439" s="10" t="s">
        <v>215</v>
      </c>
      <c r="G439" s="10" t="s">
        <v>213</v>
      </c>
      <c r="H439" s="10" t="s">
        <v>216</v>
      </c>
      <c r="I439" s="11" t="b">
        <f t="shared" si="20"/>
        <v>1</v>
      </c>
    </row>
    <row r="440" spans="1:12" x14ac:dyDescent="0.25">
      <c r="A440" s="9" t="str">
        <f>Sheet1!K148</f>
        <v>17</v>
      </c>
      <c r="B440" s="10" t="str">
        <f>Sheet1!N148</f>
        <v>02E</v>
      </c>
      <c r="C440" s="10" t="str">
        <f>Sheet1!Q148</f>
        <v>FCMOVLE</v>
      </c>
      <c r="D440" s="10" t="s">
        <v>214</v>
      </c>
      <c r="E440" s="10" t="s">
        <v>210</v>
      </c>
      <c r="F440" s="10" t="s">
        <v>215</v>
      </c>
      <c r="G440" s="10" t="s">
        <v>213</v>
      </c>
      <c r="H440" s="10" t="s">
        <v>216</v>
      </c>
      <c r="I440" s="11" t="b">
        <f t="shared" si="20"/>
        <v>1</v>
      </c>
    </row>
    <row r="441" spans="1:12" x14ac:dyDescent="0.25">
      <c r="A441" s="9" t="str">
        <f>Sheet1!L148</f>
        <v>17</v>
      </c>
      <c r="B441" s="10" t="str">
        <f>Sheet1!O148</f>
        <v>02F</v>
      </c>
      <c r="C441" s="10" t="str">
        <f>Sheet1!R148</f>
        <v>FCMOVGT</v>
      </c>
      <c r="D441" s="10" t="s">
        <v>214</v>
      </c>
      <c r="E441" s="10" t="s">
        <v>210</v>
      </c>
      <c r="F441" s="10" t="s">
        <v>215</v>
      </c>
      <c r="G441" s="10" t="s">
        <v>213</v>
      </c>
      <c r="H441" s="10" t="s">
        <v>216</v>
      </c>
      <c r="I441" s="11" t="b">
        <f t="shared" si="20"/>
        <v>1</v>
      </c>
    </row>
    <row r="442" spans="1:12" x14ac:dyDescent="0.25">
      <c r="A442" s="17" t="str">
        <f>Sheet1!M148</f>
        <v>17</v>
      </c>
      <c r="B442" s="18" t="str">
        <f>Sheet1!P148</f>
        <v>030</v>
      </c>
      <c r="C442" s="18" t="str">
        <f>Sheet1!S148</f>
        <v>CVTQL</v>
      </c>
      <c r="D442" s="18" t="s">
        <v>214</v>
      </c>
      <c r="E442" s="18" t="s">
        <v>210</v>
      </c>
      <c r="F442" s="18" t="s">
        <v>215</v>
      </c>
      <c r="G442" s="18" t="s">
        <v>216</v>
      </c>
      <c r="H442" s="18"/>
      <c r="I442" s="11" t="b">
        <f t="shared" si="20"/>
        <v>1</v>
      </c>
    </row>
    <row r="443" spans="1:12" x14ac:dyDescent="0.25">
      <c r="A443" s="17" t="str">
        <f>Sheet1!K149</f>
        <v>17</v>
      </c>
      <c r="B443" s="18" t="str">
        <f>Sheet1!N149</f>
        <v>130</v>
      </c>
      <c r="C443" s="18" t="str">
        <f>Sheet1!Q149</f>
        <v>CVTQL/V</v>
      </c>
      <c r="D443" s="18" t="s">
        <v>214</v>
      </c>
      <c r="E443" s="18" t="s">
        <v>210</v>
      </c>
      <c r="F443" s="18" t="s">
        <v>215</v>
      </c>
      <c r="G443" s="18" t="s">
        <v>216</v>
      </c>
      <c r="H443" s="18"/>
      <c r="I443" s="11" t="b">
        <f t="shared" si="20"/>
        <v>1</v>
      </c>
    </row>
    <row r="444" spans="1:12" x14ac:dyDescent="0.25">
      <c r="A444" s="19" t="str">
        <f>Sheet1!L149</f>
        <v>17</v>
      </c>
      <c r="B444" s="20" t="str">
        <f>Sheet1!O149</f>
        <v>530</v>
      </c>
      <c r="C444" s="20" t="str">
        <f>Sheet1!R149</f>
        <v>CVTQL/SV</v>
      </c>
      <c r="D444" s="20" t="s">
        <v>214</v>
      </c>
      <c r="E444" s="20" t="s">
        <v>210</v>
      </c>
      <c r="F444" s="20" t="s">
        <v>215</v>
      </c>
      <c r="G444" s="20" t="s">
        <v>216</v>
      </c>
      <c r="H444" s="20"/>
      <c r="I444" s="14" t="b">
        <f t="shared" si="20"/>
        <v>1</v>
      </c>
      <c r="J444" s="32" t="s">
        <v>286</v>
      </c>
      <c r="K444" s="32" t="s">
        <v>287</v>
      </c>
      <c r="L444" s="32" t="s">
        <v>288</v>
      </c>
    </row>
    <row r="445" spans="1:12" x14ac:dyDescent="0.25">
      <c r="A445" s="30" t="str">
        <f>Sheet1!M149</f>
        <v>18</v>
      </c>
      <c r="B445" s="31" t="str">
        <f>Sheet1!P149</f>
        <v>0000</v>
      </c>
      <c r="C445" s="31" t="str">
        <f>Sheet1!S149</f>
        <v>TRAPB</v>
      </c>
      <c r="D445" s="31" t="s">
        <v>218</v>
      </c>
      <c r="E445" s="31" t="s">
        <v>204</v>
      </c>
      <c r="F445" s="31"/>
      <c r="G445" s="31"/>
      <c r="H445" s="31"/>
      <c r="I445" s="8" t="b">
        <f t="shared" si="20"/>
        <v>1</v>
      </c>
      <c r="J445">
        <f>COUNTA(A445:A456)</f>
        <v>12</v>
      </c>
      <c r="K445">
        <f>COUNTA(A445:A448,A451:A452,A454)</f>
        <v>7</v>
      </c>
      <c r="L445">
        <f>J445-K445</f>
        <v>5</v>
      </c>
    </row>
    <row r="446" spans="1:12" x14ac:dyDescent="0.25">
      <c r="A446" s="17" t="str">
        <f>Sheet1!K150</f>
        <v>18</v>
      </c>
      <c r="B446" s="18" t="str">
        <f>Sheet1!N150</f>
        <v>0400</v>
      </c>
      <c r="C446" s="18" t="str">
        <f>Sheet1!Q150</f>
        <v>EXCB</v>
      </c>
      <c r="D446" s="18" t="s">
        <v>218</v>
      </c>
      <c r="E446" s="18" t="s">
        <v>204</v>
      </c>
      <c r="F446" s="18"/>
      <c r="G446" s="18"/>
      <c r="H446" s="18"/>
      <c r="I446" s="11" t="b">
        <f t="shared" si="20"/>
        <v>1</v>
      </c>
    </row>
    <row r="447" spans="1:12" x14ac:dyDescent="0.25">
      <c r="A447" s="17" t="str">
        <f>Sheet1!L150</f>
        <v>18</v>
      </c>
      <c r="B447" s="18" t="str">
        <f>Sheet1!O150</f>
        <v>4000</v>
      </c>
      <c r="C447" s="18" t="str">
        <f>Sheet1!R150</f>
        <v>MB</v>
      </c>
      <c r="D447" s="18" t="s">
        <v>218</v>
      </c>
      <c r="E447" s="18" t="s">
        <v>204</v>
      </c>
      <c r="F447" s="18"/>
      <c r="G447" s="18"/>
      <c r="H447" s="18"/>
      <c r="I447" s="11" t="b">
        <f t="shared" si="20"/>
        <v>1</v>
      </c>
    </row>
    <row r="448" spans="1:12" x14ac:dyDescent="0.25">
      <c r="A448" s="17" t="str">
        <f>Sheet1!M150</f>
        <v>18</v>
      </c>
      <c r="B448" s="18" t="str">
        <f>Sheet1!P150</f>
        <v>4400</v>
      </c>
      <c r="C448" s="18" t="str">
        <f>Sheet1!S150</f>
        <v>WMB</v>
      </c>
      <c r="D448" s="18" t="s">
        <v>218</v>
      </c>
      <c r="E448" s="18" t="s">
        <v>204</v>
      </c>
      <c r="F448" s="18"/>
      <c r="G448" s="18"/>
      <c r="H448" s="18"/>
      <c r="I448" s="11" t="b">
        <f t="shared" si="20"/>
        <v>1</v>
      </c>
    </row>
    <row r="449" spans="1:12" x14ac:dyDescent="0.25">
      <c r="A449" s="9" t="str">
        <f>Sheet1!K151</f>
        <v>18</v>
      </c>
      <c r="B449" s="10" t="str">
        <f>Sheet1!N151</f>
        <v>8000</v>
      </c>
      <c r="C449" s="10" t="str">
        <f>Sheet1!Q151</f>
        <v>FETCH</v>
      </c>
      <c r="D449" s="10" t="s">
        <v>218</v>
      </c>
      <c r="E449" s="10" t="s">
        <v>204</v>
      </c>
      <c r="F449" s="10"/>
      <c r="G449" s="10" t="s">
        <v>202</v>
      </c>
      <c r="H449" s="10"/>
      <c r="I449" s="11" t="b">
        <f t="shared" si="20"/>
        <v>1</v>
      </c>
    </row>
    <row r="450" spans="1:12" x14ac:dyDescent="0.25">
      <c r="A450" s="9" t="str">
        <f>Sheet1!L151</f>
        <v>18</v>
      </c>
      <c r="B450" s="10" t="str">
        <f>Sheet1!O151</f>
        <v>A000</v>
      </c>
      <c r="C450" s="10" t="str">
        <f>Sheet1!R151</f>
        <v>FETCH_M</v>
      </c>
      <c r="D450" s="10" t="s">
        <v>218</v>
      </c>
      <c r="E450" s="10" t="s">
        <v>204</v>
      </c>
      <c r="F450" s="10"/>
      <c r="G450" s="10" t="s">
        <v>202</v>
      </c>
      <c r="H450" s="10"/>
      <c r="I450" s="11" t="b">
        <f t="shared" si="20"/>
        <v>1</v>
      </c>
    </row>
    <row r="451" spans="1:12" x14ac:dyDescent="0.25">
      <c r="A451" s="17" t="str">
        <f>Sheet1!M151</f>
        <v>18</v>
      </c>
      <c r="B451" s="18" t="str">
        <f>Sheet1!P151</f>
        <v>C000</v>
      </c>
      <c r="C451" s="18" t="str">
        <f>Sheet1!S151</f>
        <v>RPCC</v>
      </c>
      <c r="D451" s="18" t="s">
        <v>218</v>
      </c>
      <c r="E451" s="18" t="s">
        <v>200</v>
      </c>
      <c r="F451" s="18" t="s">
        <v>201</v>
      </c>
      <c r="G451" s="18"/>
      <c r="H451" s="18"/>
      <c r="I451" s="11" t="b">
        <f t="shared" si="20"/>
        <v>1</v>
      </c>
    </row>
    <row r="452" spans="1:12" x14ac:dyDescent="0.25">
      <c r="A452" s="17" t="str">
        <f>Sheet1!K152</f>
        <v>18</v>
      </c>
      <c r="B452" s="18" t="str">
        <f>Sheet1!N152</f>
        <v>E000</v>
      </c>
      <c r="C452" s="18" t="str">
        <f>Sheet1!Q152</f>
        <v>RC</v>
      </c>
      <c r="D452" s="18" t="s">
        <v>218</v>
      </c>
      <c r="E452" s="18" t="s">
        <v>200</v>
      </c>
      <c r="F452" s="18" t="s">
        <v>201</v>
      </c>
      <c r="G452" s="18"/>
      <c r="H452" s="18"/>
      <c r="I452" s="11" t="b">
        <f t="shared" ref="I452:I515" si="22">OR((A452=A453),(A452=A451))</f>
        <v>1</v>
      </c>
    </row>
    <row r="453" spans="1:12" x14ac:dyDescent="0.25">
      <c r="A453" s="9" t="str">
        <f>Sheet1!L152</f>
        <v>18</v>
      </c>
      <c r="B453" s="10" t="str">
        <f>Sheet1!O152</f>
        <v>E800</v>
      </c>
      <c r="C453" s="10" t="str">
        <f>Sheet1!R152</f>
        <v>ECB</v>
      </c>
      <c r="D453" s="10" t="s">
        <v>218</v>
      </c>
      <c r="E453" s="10" t="s">
        <v>204</v>
      </c>
      <c r="F453" s="10"/>
      <c r="G453" s="10" t="s">
        <v>202</v>
      </c>
      <c r="H453" s="10"/>
      <c r="I453" s="11" t="b">
        <f t="shared" si="22"/>
        <v>1</v>
      </c>
    </row>
    <row r="454" spans="1:12" x14ac:dyDescent="0.25">
      <c r="A454" s="17" t="str">
        <f>Sheet1!M152</f>
        <v>18</v>
      </c>
      <c r="B454" s="18" t="str">
        <f>Sheet1!P152</f>
        <v>F000</v>
      </c>
      <c r="C454" s="18" t="str">
        <f>Sheet1!S152</f>
        <v>RS</v>
      </c>
      <c r="D454" s="18" t="s">
        <v>218</v>
      </c>
      <c r="E454" s="18" t="s">
        <v>200</v>
      </c>
      <c r="F454" s="18" t="s">
        <v>201</v>
      </c>
      <c r="G454" s="18"/>
      <c r="H454" s="18"/>
      <c r="I454" s="11" t="b">
        <f t="shared" si="22"/>
        <v>1</v>
      </c>
    </row>
    <row r="455" spans="1:12" x14ac:dyDescent="0.25">
      <c r="A455" s="9" t="str">
        <f>Sheet1!K153</f>
        <v>18</v>
      </c>
      <c r="B455" s="10" t="str">
        <f>Sheet1!N153</f>
        <v>F800</v>
      </c>
      <c r="C455" s="10" t="str">
        <f>Sheet1!Q153</f>
        <v>WH64</v>
      </c>
      <c r="D455" s="10" t="s">
        <v>218</v>
      </c>
      <c r="E455" s="10" t="s">
        <v>204</v>
      </c>
      <c r="F455" s="10"/>
      <c r="G455" s="10" t="s">
        <v>202</v>
      </c>
      <c r="H455" s="10"/>
      <c r="I455" s="11" t="b">
        <f t="shared" si="22"/>
        <v>1</v>
      </c>
    </row>
    <row r="456" spans="1:12" x14ac:dyDescent="0.25">
      <c r="A456" s="12" t="str">
        <f>Sheet1!L153</f>
        <v>18</v>
      </c>
      <c r="B456" s="13" t="str">
        <f>Sheet1!O153</f>
        <v>FC00</v>
      </c>
      <c r="C456" s="13" t="str">
        <f>Sheet1!R153</f>
        <v>WH64EN</v>
      </c>
      <c r="D456" s="13" t="s">
        <v>218</v>
      </c>
      <c r="E456" s="13" t="s">
        <v>204</v>
      </c>
      <c r="F456" s="13"/>
      <c r="G456" s="13" t="s">
        <v>202</v>
      </c>
      <c r="H456" s="13"/>
      <c r="I456" s="14" t="b">
        <f t="shared" si="22"/>
        <v>1</v>
      </c>
    </row>
    <row r="457" spans="1:12" x14ac:dyDescent="0.25">
      <c r="A457" s="3" t="str">
        <f>Sheet1!M153</f>
        <v>19</v>
      </c>
      <c r="B457" s="4" t="str">
        <f>Sheet1!P153</f>
        <v/>
      </c>
      <c r="C457" s="4" t="str">
        <f>"HW_MFPR ("&amp;Sheet1!S153&amp;")"</f>
        <v>HW_MFPR (PAL19)</v>
      </c>
      <c r="D457" s="4" t="s">
        <v>220</v>
      </c>
      <c r="E457" s="4" t="s">
        <v>200</v>
      </c>
      <c r="F457" s="4" t="s">
        <v>201</v>
      </c>
      <c r="G457" s="4"/>
      <c r="H457" s="4"/>
      <c r="I457" s="5" t="b">
        <f t="shared" si="22"/>
        <v>0</v>
      </c>
    </row>
    <row r="458" spans="1:12" x14ac:dyDescent="0.25">
      <c r="A458" s="6" t="str">
        <f>Sheet1!K154</f>
        <v>1A</v>
      </c>
      <c r="B458" s="7" t="str">
        <f>Sheet1!N154</f>
        <v>0</v>
      </c>
      <c r="C458" s="7" t="str">
        <f>Sheet1!Q154</f>
        <v>JMP</v>
      </c>
      <c r="D458" s="7" t="s">
        <v>219</v>
      </c>
      <c r="E458" s="7" t="s">
        <v>205</v>
      </c>
      <c r="F458" s="7" t="s">
        <v>201</v>
      </c>
      <c r="G458" s="7" t="s">
        <v>202</v>
      </c>
      <c r="H458" s="7"/>
      <c r="I458" s="8" t="b">
        <f t="shared" si="22"/>
        <v>1</v>
      </c>
    </row>
    <row r="459" spans="1:12" x14ac:dyDescent="0.25">
      <c r="A459" s="9" t="str">
        <f>Sheet1!L154</f>
        <v>1A</v>
      </c>
      <c r="B459" s="10" t="str">
        <f>Sheet1!O154</f>
        <v>1</v>
      </c>
      <c r="C459" s="10" t="str">
        <f>Sheet1!R154</f>
        <v>JSR</v>
      </c>
      <c r="D459" s="10" t="s">
        <v>219</v>
      </c>
      <c r="E459" s="10" t="s">
        <v>205</v>
      </c>
      <c r="F459" s="10" t="s">
        <v>201</v>
      </c>
      <c r="G459" s="10" t="s">
        <v>202</v>
      </c>
      <c r="H459" s="10"/>
      <c r="I459" s="11" t="b">
        <f t="shared" si="22"/>
        <v>1</v>
      </c>
    </row>
    <row r="460" spans="1:12" x14ac:dyDescent="0.25">
      <c r="A460" s="9" t="str">
        <f>Sheet1!M154</f>
        <v>1A</v>
      </c>
      <c r="B460" s="10" t="str">
        <f>Sheet1!P154</f>
        <v>2</v>
      </c>
      <c r="C460" s="10" t="str">
        <f>Sheet1!S154</f>
        <v>RET</v>
      </c>
      <c r="D460" s="10" t="s">
        <v>219</v>
      </c>
      <c r="E460" s="10" t="s">
        <v>205</v>
      </c>
      <c r="F460" s="10" t="s">
        <v>201</v>
      </c>
      <c r="G460" s="10" t="s">
        <v>202</v>
      </c>
      <c r="H460" s="10"/>
      <c r="I460" s="11" t="b">
        <f t="shared" si="22"/>
        <v>1</v>
      </c>
    </row>
    <row r="461" spans="1:12" x14ac:dyDescent="0.25">
      <c r="A461" s="12" t="str">
        <f>Sheet1!K155</f>
        <v>1A</v>
      </c>
      <c r="B461" s="13" t="str">
        <f>Sheet1!N155</f>
        <v>3</v>
      </c>
      <c r="C461" s="13" t="str">
        <f>Sheet1!Q155</f>
        <v>JSR_COROUTINE</v>
      </c>
      <c r="D461" s="13" t="s">
        <v>219</v>
      </c>
      <c r="E461" s="13" t="s">
        <v>205</v>
      </c>
      <c r="F461" s="13" t="s">
        <v>201</v>
      </c>
      <c r="G461" s="13" t="s">
        <v>202</v>
      </c>
      <c r="H461" s="13"/>
      <c r="I461" s="14" t="b">
        <f t="shared" si="22"/>
        <v>1</v>
      </c>
    </row>
    <row r="462" spans="1:12" x14ac:dyDescent="0.25">
      <c r="A462" s="3" t="str">
        <f>Sheet1!L155</f>
        <v>1B</v>
      </c>
      <c r="B462" s="4" t="str">
        <f>Sheet1!O155</f>
        <v/>
      </c>
      <c r="C462" s="4" t="str">
        <f>"HW_LD ("&amp;Sheet1!R155&amp;")"</f>
        <v>HW_LD (PAL1B)</v>
      </c>
      <c r="D462" s="4" t="s">
        <v>220</v>
      </c>
      <c r="E462" s="4" t="s">
        <v>200</v>
      </c>
      <c r="F462" s="4" t="s">
        <v>201</v>
      </c>
      <c r="G462" s="4" t="s">
        <v>202</v>
      </c>
      <c r="H462" s="4"/>
      <c r="I462" s="5" t="b">
        <f t="shared" si="22"/>
        <v>0</v>
      </c>
      <c r="J462" s="32" t="s">
        <v>286</v>
      </c>
      <c r="K462" s="32" t="s">
        <v>287</v>
      </c>
      <c r="L462" s="32" t="s">
        <v>288</v>
      </c>
    </row>
    <row r="463" spans="1:12" x14ac:dyDescent="0.25">
      <c r="A463" s="6" t="str">
        <f>Sheet1!M155</f>
        <v>1C</v>
      </c>
      <c r="B463" s="7" t="str">
        <f>Sheet1!P155</f>
        <v>00</v>
      </c>
      <c r="C463" s="7" t="str">
        <f>Sheet1!S155</f>
        <v>SEXTB</v>
      </c>
      <c r="D463" s="7" t="s">
        <v>209</v>
      </c>
      <c r="E463" s="7" t="s">
        <v>210</v>
      </c>
      <c r="F463" s="7" t="s">
        <v>211</v>
      </c>
      <c r="G463" s="7" t="s">
        <v>202</v>
      </c>
      <c r="H463" s="7"/>
      <c r="I463" s="8" t="b">
        <f t="shared" si="22"/>
        <v>1</v>
      </c>
      <c r="J463">
        <f>COUNTA(A463:A482)</f>
        <v>20</v>
      </c>
      <c r="K463">
        <f>COUNTA(A466,A473:A480)</f>
        <v>9</v>
      </c>
      <c r="L463">
        <f>J463-K463</f>
        <v>11</v>
      </c>
    </row>
    <row r="464" spans="1:12" x14ac:dyDescent="0.25">
      <c r="A464" s="9" t="str">
        <f>Sheet1!K156</f>
        <v>1C</v>
      </c>
      <c r="B464" s="10" t="str">
        <f>Sheet1!N156</f>
        <v>01</v>
      </c>
      <c r="C464" s="10" t="str">
        <f>Sheet1!Q156</f>
        <v>SEXTW</v>
      </c>
      <c r="D464" s="10" t="s">
        <v>209</v>
      </c>
      <c r="E464" s="10" t="s">
        <v>210</v>
      </c>
      <c r="F464" s="10" t="s">
        <v>211</v>
      </c>
      <c r="G464" s="10" t="s">
        <v>202</v>
      </c>
      <c r="H464" s="10"/>
      <c r="I464" s="11" t="b">
        <f t="shared" si="22"/>
        <v>1</v>
      </c>
    </row>
    <row r="465" spans="1:9" x14ac:dyDescent="0.25">
      <c r="A465" s="9" t="str">
        <f>Sheet1!L156</f>
        <v>1C</v>
      </c>
      <c r="B465" s="10" t="str">
        <f>Sheet1!O156</f>
        <v>30</v>
      </c>
      <c r="C465" s="10" t="str">
        <f>Sheet1!R156</f>
        <v>CTPOP</v>
      </c>
      <c r="D465" s="10" t="s">
        <v>209</v>
      </c>
      <c r="E465" s="10" t="s">
        <v>210</v>
      </c>
      <c r="F465" s="10" t="s">
        <v>211</v>
      </c>
      <c r="G465" s="10" t="s">
        <v>202</v>
      </c>
      <c r="H465" s="10"/>
      <c r="I465" s="11" t="b">
        <f t="shared" si="22"/>
        <v>1</v>
      </c>
    </row>
    <row r="466" spans="1:9" x14ac:dyDescent="0.25">
      <c r="A466" s="17" t="str">
        <f>Sheet1!M156</f>
        <v>1C</v>
      </c>
      <c r="B466" s="18" t="str">
        <f>Sheet1!P156</f>
        <v>31</v>
      </c>
      <c r="C466" s="18" t="str">
        <f>Sheet1!S156</f>
        <v>PERR</v>
      </c>
      <c r="D466" s="18" t="s">
        <v>209</v>
      </c>
      <c r="E466" s="18" t="s">
        <v>210</v>
      </c>
      <c r="F466" s="18" t="s">
        <v>211</v>
      </c>
      <c r="G466" s="18" t="s">
        <v>201</v>
      </c>
      <c r="H466" s="18" t="s">
        <v>202</v>
      </c>
      <c r="I466" s="11" t="b">
        <f t="shared" si="22"/>
        <v>1</v>
      </c>
    </row>
    <row r="467" spans="1:9" x14ac:dyDescent="0.25">
      <c r="A467" s="9" t="str">
        <f>Sheet1!K157</f>
        <v>1C</v>
      </c>
      <c r="B467" s="10" t="str">
        <f>Sheet1!N157</f>
        <v>32</v>
      </c>
      <c r="C467" s="10" t="str">
        <f>Sheet1!Q157</f>
        <v>CTLZ</v>
      </c>
      <c r="D467" s="10" t="s">
        <v>209</v>
      </c>
      <c r="E467" s="10" t="s">
        <v>210</v>
      </c>
      <c r="F467" s="10" t="s">
        <v>211</v>
      </c>
      <c r="G467" s="10" t="s">
        <v>202</v>
      </c>
      <c r="H467" s="10"/>
      <c r="I467" s="11" t="b">
        <f t="shared" si="22"/>
        <v>1</v>
      </c>
    </row>
    <row r="468" spans="1:9" x14ac:dyDescent="0.25">
      <c r="A468" s="9" t="str">
        <f>Sheet1!L157</f>
        <v>1C</v>
      </c>
      <c r="B468" s="10" t="str">
        <f>Sheet1!O157</f>
        <v>33</v>
      </c>
      <c r="C468" s="10" t="str">
        <f>Sheet1!R157</f>
        <v>CTTZ</v>
      </c>
      <c r="D468" s="10" t="s">
        <v>209</v>
      </c>
      <c r="E468" s="10" t="s">
        <v>210</v>
      </c>
      <c r="F468" s="10" t="s">
        <v>211</v>
      </c>
      <c r="G468" s="10" t="s">
        <v>202</v>
      </c>
      <c r="H468" s="10"/>
      <c r="I468" s="11" t="b">
        <f t="shared" si="22"/>
        <v>1</v>
      </c>
    </row>
    <row r="469" spans="1:9" x14ac:dyDescent="0.25">
      <c r="A469" s="9" t="str">
        <f>Sheet1!M157</f>
        <v>1C</v>
      </c>
      <c r="B469" s="10" t="str">
        <f>Sheet1!P157</f>
        <v>34</v>
      </c>
      <c r="C469" s="10" t="str">
        <f>Sheet1!S157</f>
        <v>UNPKBW</v>
      </c>
      <c r="D469" s="10" t="s">
        <v>209</v>
      </c>
      <c r="E469" s="10" t="s">
        <v>210</v>
      </c>
      <c r="F469" s="10" t="s">
        <v>211</v>
      </c>
      <c r="G469" s="10" t="s">
        <v>202</v>
      </c>
      <c r="H469" s="10"/>
      <c r="I469" s="11" t="b">
        <f t="shared" si="22"/>
        <v>1</v>
      </c>
    </row>
    <row r="470" spans="1:9" x14ac:dyDescent="0.25">
      <c r="A470" s="9" t="str">
        <f>Sheet1!K158</f>
        <v>1C</v>
      </c>
      <c r="B470" s="10" t="str">
        <f>Sheet1!N158</f>
        <v>35</v>
      </c>
      <c r="C470" s="10" t="str">
        <f>Sheet1!Q158</f>
        <v>UNPKBL</v>
      </c>
      <c r="D470" s="10" t="s">
        <v>209</v>
      </c>
      <c r="E470" s="10" t="s">
        <v>210</v>
      </c>
      <c r="F470" s="10" t="s">
        <v>211</v>
      </c>
      <c r="G470" s="10" t="s">
        <v>202</v>
      </c>
      <c r="H470" s="10"/>
      <c r="I470" s="11" t="b">
        <f t="shared" si="22"/>
        <v>1</v>
      </c>
    </row>
    <row r="471" spans="1:9" x14ac:dyDescent="0.25">
      <c r="A471" s="9" t="str">
        <f>Sheet1!L158</f>
        <v>1C</v>
      </c>
      <c r="B471" s="10" t="str">
        <f>Sheet1!O158</f>
        <v>36</v>
      </c>
      <c r="C471" s="10" t="str">
        <f>Sheet1!R158</f>
        <v>PKWB</v>
      </c>
      <c r="D471" s="10" t="s">
        <v>209</v>
      </c>
      <c r="E471" s="10" t="s">
        <v>210</v>
      </c>
      <c r="F471" s="10" t="s">
        <v>211</v>
      </c>
      <c r="G471" s="10" t="s">
        <v>202</v>
      </c>
      <c r="H471" s="10"/>
      <c r="I471" s="11" t="b">
        <f t="shared" si="22"/>
        <v>1</v>
      </c>
    </row>
    <row r="472" spans="1:9" x14ac:dyDescent="0.25">
      <c r="A472" s="9" t="str">
        <f>Sheet1!M158</f>
        <v>1C</v>
      </c>
      <c r="B472" s="10" t="str">
        <f>Sheet1!P158</f>
        <v>37</v>
      </c>
      <c r="C472" s="10" t="str">
        <f>Sheet1!S158</f>
        <v>PKLB</v>
      </c>
      <c r="D472" s="10" t="s">
        <v>209</v>
      </c>
      <c r="E472" s="10" t="s">
        <v>210</v>
      </c>
      <c r="F472" s="10" t="s">
        <v>211</v>
      </c>
      <c r="G472" s="10" t="s">
        <v>202</v>
      </c>
      <c r="H472" s="10"/>
      <c r="I472" s="11" t="b">
        <f t="shared" si="22"/>
        <v>1</v>
      </c>
    </row>
    <row r="473" spans="1:9" x14ac:dyDescent="0.25">
      <c r="A473" s="17" t="str">
        <f>Sheet1!K159</f>
        <v>1C</v>
      </c>
      <c r="B473" s="18" t="str">
        <f>Sheet1!N159</f>
        <v>38</v>
      </c>
      <c r="C473" s="18" t="str">
        <f>Sheet1!Q159</f>
        <v>MINSB8</v>
      </c>
      <c r="D473" s="18" t="s">
        <v>209</v>
      </c>
      <c r="E473" s="18" t="s">
        <v>210</v>
      </c>
      <c r="F473" s="18" t="s">
        <v>211</v>
      </c>
      <c r="G473" s="18" t="s">
        <v>201</v>
      </c>
      <c r="H473" s="18" t="s">
        <v>202</v>
      </c>
      <c r="I473" s="11" t="b">
        <f t="shared" si="22"/>
        <v>1</v>
      </c>
    </row>
    <row r="474" spans="1:9" x14ac:dyDescent="0.25">
      <c r="A474" s="17" t="str">
        <f>Sheet1!L159</f>
        <v>1C</v>
      </c>
      <c r="B474" s="18" t="str">
        <f>Sheet1!O159</f>
        <v>39</v>
      </c>
      <c r="C474" s="18" t="str">
        <f>Sheet1!R159</f>
        <v>MINSW4</v>
      </c>
      <c r="D474" s="18" t="s">
        <v>209</v>
      </c>
      <c r="E474" s="18" t="s">
        <v>210</v>
      </c>
      <c r="F474" s="18" t="s">
        <v>211</v>
      </c>
      <c r="G474" s="18" t="s">
        <v>201</v>
      </c>
      <c r="H474" s="18" t="s">
        <v>202</v>
      </c>
      <c r="I474" s="11" t="b">
        <f t="shared" si="22"/>
        <v>1</v>
      </c>
    </row>
    <row r="475" spans="1:9" x14ac:dyDescent="0.25">
      <c r="A475" s="17" t="str">
        <f>Sheet1!M159</f>
        <v>1C</v>
      </c>
      <c r="B475" s="18" t="str">
        <f>Sheet1!P159</f>
        <v>3A</v>
      </c>
      <c r="C475" s="18" t="str">
        <f>Sheet1!S159</f>
        <v>MINUB8</v>
      </c>
      <c r="D475" s="18" t="s">
        <v>209</v>
      </c>
      <c r="E475" s="18" t="s">
        <v>210</v>
      </c>
      <c r="F475" s="18" t="s">
        <v>211</v>
      </c>
      <c r="G475" s="18" t="s">
        <v>201</v>
      </c>
      <c r="H475" s="18" t="s">
        <v>202</v>
      </c>
      <c r="I475" s="11" t="b">
        <f t="shared" si="22"/>
        <v>1</v>
      </c>
    </row>
    <row r="476" spans="1:9" x14ac:dyDescent="0.25">
      <c r="A476" s="17" t="str">
        <f>Sheet1!K160</f>
        <v>1C</v>
      </c>
      <c r="B476" s="18" t="str">
        <f>Sheet1!N160</f>
        <v>3B</v>
      </c>
      <c r="C476" s="18" t="str">
        <f>Sheet1!Q160</f>
        <v>MINUW4</v>
      </c>
      <c r="D476" s="18" t="s">
        <v>209</v>
      </c>
      <c r="E476" s="18" t="s">
        <v>210</v>
      </c>
      <c r="F476" s="18" t="s">
        <v>211</v>
      </c>
      <c r="G476" s="18" t="s">
        <v>201</v>
      </c>
      <c r="H476" s="18" t="s">
        <v>202</v>
      </c>
      <c r="I476" s="11" t="b">
        <f t="shared" si="22"/>
        <v>1</v>
      </c>
    </row>
    <row r="477" spans="1:9" x14ac:dyDescent="0.25">
      <c r="A477" s="17" t="str">
        <f>Sheet1!L160</f>
        <v>1C</v>
      </c>
      <c r="B477" s="18" t="str">
        <f>Sheet1!O160</f>
        <v>3C</v>
      </c>
      <c r="C477" s="18" t="str">
        <f>Sheet1!R160</f>
        <v>MAXUB8</v>
      </c>
      <c r="D477" s="18" t="s">
        <v>209</v>
      </c>
      <c r="E477" s="18" t="s">
        <v>210</v>
      </c>
      <c r="F477" s="18" t="s">
        <v>211</v>
      </c>
      <c r="G477" s="18" t="s">
        <v>201</v>
      </c>
      <c r="H477" s="18" t="s">
        <v>202</v>
      </c>
      <c r="I477" s="11" t="b">
        <f t="shared" si="22"/>
        <v>1</v>
      </c>
    </row>
    <row r="478" spans="1:9" x14ac:dyDescent="0.25">
      <c r="A478" s="17" t="str">
        <f>Sheet1!M160</f>
        <v>1C</v>
      </c>
      <c r="B478" s="18" t="str">
        <f>Sheet1!P160</f>
        <v>3D</v>
      </c>
      <c r="C478" s="18" t="str">
        <f>Sheet1!S160</f>
        <v>MAXUW4</v>
      </c>
      <c r="D478" s="18" t="s">
        <v>209</v>
      </c>
      <c r="E478" s="18" t="s">
        <v>210</v>
      </c>
      <c r="F478" s="18" t="s">
        <v>211</v>
      </c>
      <c r="G478" s="18" t="s">
        <v>201</v>
      </c>
      <c r="H478" s="18" t="s">
        <v>202</v>
      </c>
      <c r="I478" s="11" t="b">
        <f t="shared" si="22"/>
        <v>1</v>
      </c>
    </row>
    <row r="479" spans="1:9" x14ac:dyDescent="0.25">
      <c r="A479" s="17" t="str">
        <f>Sheet1!K161</f>
        <v>1C</v>
      </c>
      <c r="B479" s="18" t="str">
        <f>Sheet1!N161</f>
        <v>3E</v>
      </c>
      <c r="C479" s="18" t="str">
        <f>Sheet1!Q161</f>
        <v>MAXSB8</v>
      </c>
      <c r="D479" s="18" t="s">
        <v>209</v>
      </c>
      <c r="E479" s="18" t="s">
        <v>210</v>
      </c>
      <c r="F479" s="18" t="s">
        <v>211</v>
      </c>
      <c r="G479" s="18" t="s">
        <v>201</v>
      </c>
      <c r="H479" s="18" t="s">
        <v>202</v>
      </c>
      <c r="I479" s="11" t="b">
        <f t="shared" si="22"/>
        <v>1</v>
      </c>
    </row>
    <row r="480" spans="1:9" x14ac:dyDescent="0.25">
      <c r="A480" s="17" t="str">
        <f>Sheet1!L161</f>
        <v>1C</v>
      </c>
      <c r="B480" s="18" t="str">
        <f>Sheet1!O161</f>
        <v>3F</v>
      </c>
      <c r="C480" s="18" t="str">
        <f>Sheet1!R161</f>
        <v>MAXSW4</v>
      </c>
      <c r="D480" s="18" t="s">
        <v>209</v>
      </c>
      <c r="E480" s="18" t="s">
        <v>210</v>
      </c>
      <c r="F480" s="18" t="s">
        <v>211</v>
      </c>
      <c r="G480" s="18" t="s">
        <v>201</v>
      </c>
      <c r="H480" s="18" t="s">
        <v>202</v>
      </c>
      <c r="I480" s="11" t="b">
        <f t="shared" si="22"/>
        <v>1</v>
      </c>
    </row>
    <row r="481" spans="1:10" x14ac:dyDescent="0.25">
      <c r="A481" s="9" t="str">
        <f>Sheet1!M161</f>
        <v>1C</v>
      </c>
      <c r="B481" s="10" t="str">
        <f>Sheet1!P161</f>
        <v>70</v>
      </c>
      <c r="C481" s="10" t="str">
        <f>Sheet1!S161</f>
        <v>FTOIT</v>
      </c>
      <c r="D481" s="10" t="s">
        <v>214</v>
      </c>
      <c r="E481" s="10" t="s">
        <v>210</v>
      </c>
      <c r="F481" s="10" t="s">
        <v>211</v>
      </c>
      <c r="G481" s="10" t="s">
        <v>213</v>
      </c>
      <c r="H481" s="10"/>
      <c r="I481" s="11" t="b">
        <f t="shared" si="22"/>
        <v>1</v>
      </c>
    </row>
    <row r="482" spans="1:10" x14ac:dyDescent="0.25">
      <c r="A482" s="12" t="str">
        <f>Sheet1!K162</f>
        <v>1C</v>
      </c>
      <c r="B482" s="13" t="str">
        <f>Sheet1!N162</f>
        <v>78</v>
      </c>
      <c r="C482" s="13" t="str">
        <f>Sheet1!Q162</f>
        <v>FTOIS</v>
      </c>
      <c r="D482" s="13" t="s">
        <v>214</v>
      </c>
      <c r="E482" s="13" t="s">
        <v>210</v>
      </c>
      <c r="F482" s="13" t="s">
        <v>211</v>
      </c>
      <c r="G482" s="13" t="s">
        <v>213</v>
      </c>
      <c r="H482" s="13"/>
      <c r="I482" s="14" t="b">
        <f t="shared" si="22"/>
        <v>1</v>
      </c>
    </row>
    <row r="483" spans="1:10" x14ac:dyDescent="0.25">
      <c r="A483" s="3" t="str">
        <f>Sheet1!L162</f>
        <v>1D</v>
      </c>
      <c r="B483" s="4" t="str">
        <f>Sheet1!O162</f>
        <v/>
      </c>
      <c r="C483" s="4" t="str">
        <f>"HW_MTPR ("&amp;Sheet1!R162&amp;")"</f>
        <v>HW_MTPR (PAL1D)</v>
      </c>
      <c r="D483" s="4" t="s">
        <v>220</v>
      </c>
      <c r="E483" s="4" t="s">
        <v>204</v>
      </c>
      <c r="F483" s="4"/>
      <c r="G483" s="4" t="s">
        <v>202</v>
      </c>
      <c r="H483" s="4"/>
      <c r="I483" s="5" t="b">
        <f t="shared" si="22"/>
        <v>0</v>
      </c>
    </row>
    <row r="484" spans="1:10" x14ac:dyDescent="0.25">
      <c r="A484" s="3" t="str">
        <f>Sheet1!M162</f>
        <v>1E</v>
      </c>
      <c r="B484" s="4" t="str">
        <f>Sheet1!P162</f>
        <v/>
      </c>
      <c r="C484" s="4" t="str">
        <f>"HW_RET ("&amp;Sheet1!S162&amp;")"</f>
        <v>HW_RET (PAL1E)</v>
      </c>
      <c r="D484" s="4" t="s">
        <v>220</v>
      </c>
      <c r="E484" s="4" t="s">
        <v>205</v>
      </c>
      <c r="F484" s="4"/>
      <c r="G484" s="4" t="s">
        <v>202</v>
      </c>
      <c r="H484" s="4"/>
      <c r="I484" s="5" t="b">
        <f t="shared" si="22"/>
        <v>0</v>
      </c>
    </row>
    <row r="485" spans="1:10" x14ac:dyDescent="0.25">
      <c r="A485" s="3" t="str">
        <f>Sheet1!K163</f>
        <v>1F</v>
      </c>
      <c r="B485" s="4" t="str">
        <f>Sheet1!N163</f>
        <v/>
      </c>
      <c r="C485" s="4" t="str">
        <f>"HW_ST ("&amp;Sheet1!Q163&amp;")"</f>
        <v>HW_ST (PAL1F)</v>
      </c>
      <c r="D485" s="4" t="s">
        <v>220</v>
      </c>
      <c r="E485" s="4" t="s">
        <v>204</v>
      </c>
      <c r="F485" s="4"/>
      <c r="G485" s="4" t="s">
        <v>201</v>
      </c>
      <c r="H485" s="4" t="s">
        <v>202</v>
      </c>
      <c r="I485" s="5" t="b">
        <f t="shared" si="22"/>
        <v>0</v>
      </c>
    </row>
    <row r="486" spans="1:10" x14ac:dyDescent="0.25">
      <c r="A486" s="3" t="str">
        <f>Sheet1!L163</f>
        <v>20</v>
      </c>
      <c r="B486" s="4" t="str">
        <f>Sheet1!O163</f>
        <v/>
      </c>
      <c r="C486" s="4" t="str">
        <f>Sheet1!R163</f>
        <v>LDF</v>
      </c>
      <c r="D486" s="4" t="s">
        <v>203</v>
      </c>
      <c r="E486" s="4" t="s">
        <v>200</v>
      </c>
      <c r="F486" s="4" t="s">
        <v>213</v>
      </c>
      <c r="G486" s="4" t="s">
        <v>202</v>
      </c>
      <c r="H486" s="4"/>
      <c r="I486" s="5" t="b">
        <f t="shared" si="22"/>
        <v>0</v>
      </c>
    </row>
    <row r="487" spans="1:10" x14ac:dyDescent="0.25">
      <c r="A487" s="3" t="str">
        <f>Sheet1!M163</f>
        <v>21</v>
      </c>
      <c r="B487" s="4" t="str">
        <f>Sheet1!P163</f>
        <v/>
      </c>
      <c r="C487" s="4" t="str">
        <f>Sheet1!S163</f>
        <v>LDG</v>
      </c>
      <c r="D487" s="4" t="s">
        <v>203</v>
      </c>
      <c r="E487" s="4" t="s">
        <v>200</v>
      </c>
      <c r="F487" s="4" t="s">
        <v>213</v>
      </c>
      <c r="G487" s="4" t="s">
        <v>202</v>
      </c>
      <c r="H487" s="4"/>
      <c r="I487" s="5" t="b">
        <f t="shared" si="22"/>
        <v>0</v>
      </c>
    </row>
    <row r="488" spans="1:10" x14ac:dyDescent="0.25">
      <c r="A488" s="6" t="str">
        <f>Sheet1!K164</f>
        <v>22</v>
      </c>
      <c r="B488" s="7" t="str">
        <f>Sheet1!N164</f>
        <v/>
      </c>
      <c r="C488" s="7" t="str">
        <f>Sheet1!Q164</f>
        <v>LDS</v>
      </c>
      <c r="D488" s="7" t="s">
        <v>203</v>
      </c>
      <c r="E488" s="7" t="s">
        <v>200</v>
      </c>
      <c r="F488" s="7" t="s">
        <v>213</v>
      </c>
      <c r="G488" s="7" t="s">
        <v>202</v>
      </c>
      <c r="H488" s="7"/>
      <c r="I488" s="8" t="b">
        <f t="shared" si="22"/>
        <v>1</v>
      </c>
    </row>
    <row r="489" spans="1:10" x14ac:dyDescent="0.25">
      <c r="A489" s="12" t="str">
        <f>Sheet1!L164</f>
        <v>22</v>
      </c>
      <c r="B489" s="13" t="str">
        <f>Sheet1!O164</f>
        <v/>
      </c>
      <c r="C489" s="13" t="str">
        <f>Sheet1!R164</f>
        <v>PREFETCH_M</v>
      </c>
      <c r="D489" s="13" t="s">
        <v>203</v>
      </c>
      <c r="E489" s="13" t="s">
        <v>200</v>
      </c>
      <c r="F489" s="13"/>
      <c r="G489" s="13"/>
      <c r="H489" s="13"/>
      <c r="I489" s="14" t="b">
        <f t="shared" si="22"/>
        <v>1</v>
      </c>
      <c r="J489" t="s">
        <v>289</v>
      </c>
    </row>
    <row r="490" spans="1:10" x14ac:dyDescent="0.25">
      <c r="A490" s="6" t="str">
        <f>Sheet1!M164</f>
        <v>23</v>
      </c>
      <c r="B490" s="7" t="str">
        <f>Sheet1!P164</f>
        <v/>
      </c>
      <c r="C490" s="7" t="str">
        <f>Sheet1!S164</f>
        <v>LDT</v>
      </c>
      <c r="D490" s="7" t="s">
        <v>203</v>
      </c>
      <c r="E490" s="7" t="s">
        <v>200</v>
      </c>
      <c r="F490" s="7" t="s">
        <v>213</v>
      </c>
      <c r="G490" s="7" t="s">
        <v>202</v>
      </c>
      <c r="H490" s="7"/>
      <c r="I490" s="8" t="b">
        <f t="shared" si="22"/>
        <v>1</v>
      </c>
    </row>
    <row r="491" spans="1:10" x14ac:dyDescent="0.25">
      <c r="A491" s="12" t="str">
        <f>Sheet1!K165</f>
        <v>23</v>
      </c>
      <c r="B491" s="13" t="str">
        <f>Sheet1!N165</f>
        <v/>
      </c>
      <c r="C491" s="13" t="str">
        <f>Sheet1!Q165</f>
        <v>PREFETCH_MEN</v>
      </c>
      <c r="D491" s="13" t="s">
        <v>203</v>
      </c>
      <c r="E491" s="13" t="s">
        <v>200</v>
      </c>
      <c r="F491" s="13"/>
      <c r="G491" s="13"/>
      <c r="H491" s="13"/>
      <c r="I491" s="14" t="b">
        <f t="shared" si="22"/>
        <v>1</v>
      </c>
      <c r="J491" t="s">
        <v>290</v>
      </c>
    </row>
    <row r="492" spans="1:10" x14ac:dyDescent="0.25">
      <c r="A492" s="3" t="str">
        <f>Sheet1!L165</f>
        <v>24</v>
      </c>
      <c r="B492" s="4" t="str">
        <f>Sheet1!O165</f>
        <v/>
      </c>
      <c r="C492" s="4" t="str">
        <f>Sheet1!R165</f>
        <v>STF</v>
      </c>
      <c r="D492" s="4" t="s">
        <v>203</v>
      </c>
      <c r="E492" s="4" t="s">
        <v>204</v>
      </c>
      <c r="F492" s="4"/>
      <c r="G492" s="4" t="s">
        <v>213</v>
      </c>
      <c r="H492" s="4" t="s">
        <v>202</v>
      </c>
      <c r="I492" s="5" t="b">
        <f t="shared" si="22"/>
        <v>0</v>
      </c>
    </row>
    <row r="493" spans="1:10" x14ac:dyDescent="0.25">
      <c r="A493" s="3" t="str">
        <f>Sheet1!M165</f>
        <v>25</v>
      </c>
      <c r="B493" s="4" t="str">
        <f>Sheet1!P165</f>
        <v/>
      </c>
      <c r="C493" s="4" t="str">
        <f>Sheet1!S165</f>
        <v>STG</v>
      </c>
      <c r="D493" s="4" t="s">
        <v>203</v>
      </c>
      <c r="E493" s="4" t="s">
        <v>204</v>
      </c>
      <c r="F493" s="4"/>
      <c r="G493" s="4" t="s">
        <v>213</v>
      </c>
      <c r="H493" s="4" t="s">
        <v>202</v>
      </c>
      <c r="I493" s="5" t="b">
        <f t="shared" si="22"/>
        <v>0</v>
      </c>
    </row>
    <row r="494" spans="1:10" x14ac:dyDescent="0.25">
      <c r="A494" s="3" t="str">
        <f>Sheet1!K166</f>
        <v>26</v>
      </c>
      <c r="B494" s="4" t="str">
        <f>Sheet1!N166</f>
        <v/>
      </c>
      <c r="C494" s="4" t="str">
        <f>Sheet1!Q166</f>
        <v>STS</v>
      </c>
      <c r="D494" s="4" t="s">
        <v>203</v>
      </c>
      <c r="E494" s="4" t="s">
        <v>204</v>
      </c>
      <c r="F494" s="4"/>
      <c r="G494" s="4" t="s">
        <v>213</v>
      </c>
      <c r="H494" s="4" t="s">
        <v>202</v>
      </c>
      <c r="I494" s="5" t="b">
        <f t="shared" si="22"/>
        <v>0</v>
      </c>
    </row>
    <row r="495" spans="1:10" x14ac:dyDescent="0.25">
      <c r="A495" s="3" t="str">
        <f>Sheet1!L166</f>
        <v>27</v>
      </c>
      <c r="B495" s="4" t="str">
        <f>Sheet1!O166</f>
        <v/>
      </c>
      <c r="C495" s="4" t="str">
        <f>Sheet1!R166</f>
        <v>STT</v>
      </c>
      <c r="D495" s="4" t="s">
        <v>203</v>
      </c>
      <c r="E495" s="4" t="s">
        <v>204</v>
      </c>
      <c r="F495" s="4"/>
      <c r="G495" s="4" t="s">
        <v>213</v>
      </c>
      <c r="H495" s="4" t="s">
        <v>202</v>
      </c>
      <c r="I495" s="5" t="b">
        <f t="shared" si="22"/>
        <v>0</v>
      </c>
    </row>
    <row r="496" spans="1:10" x14ac:dyDescent="0.25">
      <c r="A496" s="6" t="str">
        <f>Sheet1!M166</f>
        <v>28</v>
      </c>
      <c r="B496" s="7" t="str">
        <f>Sheet1!P166</f>
        <v/>
      </c>
      <c r="C496" s="7" t="str">
        <f>Sheet1!S166</f>
        <v>LDL</v>
      </c>
      <c r="D496" s="7" t="s">
        <v>203</v>
      </c>
      <c r="E496" s="7" t="s">
        <v>200</v>
      </c>
      <c r="F496" s="7" t="s">
        <v>201</v>
      </c>
      <c r="G496" s="7" t="s">
        <v>202</v>
      </c>
      <c r="H496" s="7"/>
      <c r="I496" s="8" t="b">
        <f t="shared" si="22"/>
        <v>1</v>
      </c>
    </row>
    <row r="497" spans="1:10" x14ac:dyDescent="0.25">
      <c r="A497" s="12" t="str">
        <f>Sheet1!K167</f>
        <v>28</v>
      </c>
      <c r="B497" s="13" t="str">
        <f>Sheet1!N167</f>
        <v/>
      </c>
      <c r="C497" s="13" t="str">
        <f>Sheet1!Q167</f>
        <v>PREFETCH</v>
      </c>
      <c r="D497" s="13" t="s">
        <v>203</v>
      </c>
      <c r="E497" s="13" t="s">
        <v>200</v>
      </c>
      <c r="F497" s="13"/>
      <c r="G497" s="13"/>
      <c r="H497" s="13"/>
      <c r="I497" s="14" t="b">
        <f t="shared" si="22"/>
        <v>1</v>
      </c>
      <c r="J497" t="s">
        <v>291</v>
      </c>
    </row>
    <row r="498" spans="1:10" x14ac:dyDescent="0.25">
      <c r="A498" s="6" t="str">
        <f>Sheet1!L167</f>
        <v>29</v>
      </c>
      <c r="B498" s="7" t="str">
        <f>Sheet1!O167</f>
        <v/>
      </c>
      <c r="C498" s="7" t="str">
        <f>Sheet1!R167</f>
        <v>LDQ</v>
      </c>
      <c r="D498" s="7" t="s">
        <v>203</v>
      </c>
      <c r="E498" s="7" t="s">
        <v>200</v>
      </c>
      <c r="F498" s="7" t="s">
        <v>201</v>
      </c>
      <c r="G498" s="7" t="s">
        <v>202</v>
      </c>
      <c r="H498" s="7"/>
      <c r="I498" s="8" t="b">
        <f t="shared" si="22"/>
        <v>1</v>
      </c>
    </row>
    <row r="499" spans="1:10" x14ac:dyDescent="0.25">
      <c r="A499" s="12" t="str">
        <f>Sheet1!M167</f>
        <v>29</v>
      </c>
      <c r="B499" s="13" t="str">
        <f>Sheet1!P167</f>
        <v/>
      </c>
      <c r="C499" s="13" t="str">
        <f>Sheet1!S167</f>
        <v>PREFETCH_EN</v>
      </c>
      <c r="D499" s="13" t="s">
        <v>203</v>
      </c>
      <c r="E499" s="13" t="s">
        <v>200</v>
      </c>
      <c r="F499" s="13"/>
      <c r="G499" s="13"/>
      <c r="H499" s="13"/>
      <c r="I499" s="14" t="b">
        <f t="shared" si="22"/>
        <v>1</v>
      </c>
      <c r="J499" t="s">
        <v>292</v>
      </c>
    </row>
    <row r="500" spans="1:10" x14ac:dyDescent="0.25">
      <c r="A500" s="3" t="str">
        <f>Sheet1!K168</f>
        <v>2A</v>
      </c>
      <c r="B500" s="4" t="str">
        <f>Sheet1!N168</f>
        <v/>
      </c>
      <c r="C500" s="4" t="str">
        <f>Sheet1!Q168</f>
        <v>LDL_L</v>
      </c>
      <c r="D500" s="4" t="s">
        <v>203</v>
      </c>
      <c r="E500" s="4" t="s">
        <v>200</v>
      </c>
      <c r="F500" s="4" t="s">
        <v>201</v>
      </c>
      <c r="G500" s="4" t="s">
        <v>202</v>
      </c>
      <c r="H500" s="4"/>
      <c r="I500" s="5" t="b">
        <f t="shared" si="22"/>
        <v>0</v>
      </c>
    </row>
    <row r="501" spans="1:10" x14ac:dyDescent="0.25">
      <c r="A501" s="3" t="str">
        <f>Sheet1!L168</f>
        <v>2B</v>
      </c>
      <c r="B501" s="4" t="str">
        <f>Sheet1!O168</f>
        <v/>
      </c>
      <c r="C501" s="4" t="str">
        <f>Sheet1!R168</f>
        <v>LDQ_L</v>
      </c>
      <c r="D501" s="4" t="s">
        <v>203</v>
      </c>
      <c r="E501" s="4" t="s">
        <v>200</v>
      </c>
      <c r="F501" s="4" t="s">
        <v>201</v>
      </c>
      <c r="G501" s="4" t="s">
        <v>202</v>
      </c>
      <c r="H501" s="4"/>
      <c r="I501" s="5" t="b">
        <f t="shared" si="22"/>
        <v>0</v>
      </c>
    </row>
    <row r="502" spans="1:10" x14ac:dyDescent="0.25">
      <c r="A502" s="3" t="str">
        <f>Sheet1!M168</f>
        <v>2C</v>
      </c>
      <c r="B502" s="4" t="str">
        <f>Sheet1!P168</f>
        <v/>
      </c>
      <c r="C502" s="4" t="str">
        <f>Sheet1!S168</f>
        <v>STL</v>
      </c>
      <c r="D502" s="4" t="s">
        <v>203</v>
      </c>
      <c r="E502" s="4" t="s">
        <v>204</v>
      </c>
      <c r="F502" s="4"/>
      <c r="G502" s="4" t="s">
        <v>201</v>
      </c>
      <c r="H502" s="4" t="s">
        <v>202</v>
      </c>
      <c r="I502" s="5" t="b">
        <f t="shared" si="22"/>
        <v>0</v>
      </c>
    </row>
    <row r="503" spans="1:10" x14ac:dyDescent="0.25">
      <c r="A503" s="3" t="str">
        <f>Sheet1!K169</f>
        <v>2D</v>
      </c>
      <c r="B503" s="4" t="str">
        <f>Sheet1!N169</f>
        <v/>
      </c>
      <c r="C503" s="4" t="str">
        <f>Sheet1!Q169</f>
        <v>STQ</v>
      </c>
      <c r="D503" s="4" t="s">
        <v>203</v>
      </c>
      <c r="E503" s="4" t="s">
        <v>204</v>
      </c>
      <c r="F503" s="4"/>
      <c r="G503" s="4" t="s">
        <v>201</v>
      </c>
      <c r="H503" s="4" t="s">
        <v>202</v>
      </c>
      <c r="I503" s="5" t="b">
        <f t="shared" si="22"/>
        <v>0</v>
      </c>
    </row>
    <row r="504" spans="1:10" x14ac:dyDescent="0.25">
      <c r="A504" s="3" t="str">
        <f>Sheet1!L169</f>
        <v>2E</v>
      </c>
      <c r="B504" s="4" t="str">
        <f>Sheet1!O169</f>
        <v/>
      </c>
      <c r="C504" s="4" t="str">
        <f>Sheet1!R169</f>
        <v>STL_C</v>
      </c>
      <c r="D504" s="4" t="s">
        <v>203</v>
      </c>
      <c r="E504" s="4" t="s">
        <v>204</v>
      </c>
      <c r="F504" s="4" t="s">
        <v>201</v>
      </c>
      <c r="G504" s="4" t="s">
        <v>201</v>
      </c>
      <c r="H504" s="4" t="s">
        <v>202</v>
      </c>
      <c r="I504" s="5" t="b">
        <f t="shared" si="22"/>
        <v>0</v>
      </c>
    </row>
    <row r="505" spans="1:10" x14ac:dyDescent="0.25">
      <c r="A505" s="3" t="str">
        <f>Sheet1!M169</f>
        <v>2F</v>
      </c>
      <c r="B505" s="4" t="str">
        <f>Sheet1!P169</f>
        <v/>
      </c>
      <c r="C505" s="4" t="str">
        <f>Sheet1!S169</f>
        <v>STQ_C</v>
      </c>
      <c r="D505" s="4" t="s">
        <v>203</v>
      </c>
      <c r="E505" s="4" t="s">
        <v>204</v>
      </c>
      <c r="F505" s="4" t="s">
        <v>201</v>
      </c>
      <c r="G505" s="4" t="s">
        <v>201</v>
      </c>
      <c r="H505" s="4" t="s">
        <v>202</v>
      </c>
      <c r="I505" s="5" t="b">
        <f t="shared" si="22"/>
        <v>0</v>
      </c>
    </row>
    <row r="506" spans="1:10" x14ac:dyDescent="0.25">
      <c r="A506" s="3" t="str">
        <f>Sheet1!K170</f>
        <v>30</v>
      </c>
      <c r="B506" s="4" t="str">
        <f>Sheet1!N170</f>
        <v/>
      </c>
      <c r="C506" s="4" t="str">
        <f>Sheet1!Q170</f>
        <v>BR</v>
      </c>
      <c r="D506" s="4" t="s">
        <v>206</v>
      </c>
      <c r="E506" s="4" t="s">
        <v>205</v>
      </c>
      <c r="F506" s="4" t="s">
        <v>201</v>
      </c>
      <c r="G506" s="4"/>
      <c r="H506" s="4"/>
      <c r="I506" s="5" t="b">
        <f t="shared" si="22"/>
        <v>0</v>
      </c>
    </row>
    <row r="507" spans="1:10" x14ac:dyDescent="0.25">
      <c r="A507" s="3" t="str">
        <f>Sheet1!L170</f>
        <v>31</v>
      </c>
      <c r="B507" s="4" t="str">
        <f>Sheet1!O170</f>
        <v/>
      </c>
      <c r="C507" s="4" t="str">
        <f>Sheet1!R170</f>
        <v>FBEQ</v>
      </c>
      <c r="D507" s="4" t="s">
        <v>206</v>
      </c>
      <c r="E507" s="4" t="s">
        <v>205</v>
      </c>
      <c r="F507" s="4"/>
      <c r="G507" s="4" t="s">
        <v>213</v>
      </c>
      <c r="H507" s="4"/>
      <c r="I507" s="5" t="b">
        <f t="shared" si="22"/>
        <v>0</v>
      </c>
    </row>
    <row r="508" spans="1:10" x14ac:dyDescent="0.25">
      <c r="A508" s="3" t="str">
        <f>Sheet1!M170</f>
        <v>32</v>
      </c>
      <c r="B508" s="4" t="str">
        <f>Sheet1!P170</f>
        <v/>
      </c>
      <c r="C508" s="4" t="str">
        <f>Sheet1!S170</f>
        <v>FBLT</v>
      </c>
      <c r="D508" s="4" t="s">
        <v>206</v>
      </c>
      <c r="E508" s="4" t="s">
        <v>205</v>
      </c>
      <c r="F508" s="4"/>
      <c r="G508" s="4" t="s">
        <v>213</v>
      </c>
      <c r="H508" s="4"/>
      <c r="I508" s="5" t="b">
        <f t="shared" si="22"/>
        <v>0</v>
      </c>
    </row>
    <row r="509" spans="1:10" x14ac:dyDescent="0.25">
      <c r="A509" s="3" t="str">
        <f>Sheet1!K171</f>
        <v>33</v>
      </c>
      <c r="B509" s="4" t="str">
        <f>Sheet1!N171</f>
        <v/>
      </c>
      <c r="C509" s="4" t="str">
        <f>Sheet1!Q171</f>
        <v>FBLE</v>
      </c>
      <c r="D509" s="4" t="s">
        <v>206</v>
      </c>
      <c r="E509" s="4" t="s">
        <v>205</v>
      </c>
      <c r="F509" s="4"/>
      <c r="G509" s="4" t="s">
        <v>213</v>
      </c>
      <c r="H509" s="4"/>
      <c r="I509" s="5" t="b">
        <f t="shared" si="22"/>
        <v>0</v>
      </c>
    </row>
    <row r="510" spans="1:10" x14ac:dyDescent="0.25">
      <c r="A510" s="3" t="str">
        <f>Sheet1!L171</f>
        <v>34</v>
      </c>
      <c r="B510" s="4" t="str">
        <f>Sheet1!O171</f>
        <v/>
      </c>
      <c r="C510" s="4" t="str">
        <f>Sheet1!R171</f>
        <v>BSR</v>
      </c>
      <c r="D510" s="4" t="s">
        <v>219</v>
      </c>
      <c r="E510" s="4" t="s">
        <v>205</v>
      </c>
      <c r="F510" s="4" t="s">
        <v>201</v>
      </c>
      <c r="G510" s="4"/>
      <c r="H510" s="4"/>
      <c r="I510" s="5" t="b">
        <f t="shared" si="22"/>
        <v>0</v>
      </c>
    </row>
    <row r="511" spans="1:10" x14ac:dyDescent="0.25">
      <c r="A511" s="3" t="str">
        <f>Sheet1!M171</f>
        <v>35</v>
      </c>
      <c r="B511" s="4" t="str">
        <f>Sheet1!P171</f>
        <v/>
      </c>
      <c r="C511" s="4" t="str">
        <f>Sheet1!S171</f>
        <v>FBNE</v>
      </c>
      <c r="D511" s="4" t="s">
        <v>206</v>
      </c>
      <c r="E511" s="4" t="s">
        <v>205</v>
      </c>
      <c r="F511" s="4"/>
      <c r="G511" s="4" t="s">
        <v>213</v>
      </c>
      <c r="H511" s="4"/>
      <c r="I511" s="5" t="b">
        <f t="shared" si="22"/>
        <v>0</v>
      </c>
    </row>
    <row r="512" spans="1:10" x14ac:dyDescent="0.25">
      <c r="A512" s="3" t="str">
        <f>Sheet1!K172</f>
        <v>36</v>
      </c>
      <c r="B512" s="4" t="str">
        <f>Sheet1!N172</f>
        <v/>
      </c>
      <c r="C512" s="4" t="str">
        <f>Sheet1!Q172</f>
        <v>FBGE</v>
      </c>
      <c r="D512" s="4" t="s">
        <v>206</v>
      </c>
      <c r="E512" s="4" t="s">
        <v>205</v>
      </c>
      <c r="F512" s="4"/>
      <c r="G512" s="4" t="s">
        <v>213</v>
      </c>
      <c r="H512" s="4"/>
      <c r="I512" s="5" t="b">
        <f t="shared" si="22"/>
        <v>0</v>
      </c>
    </row>
    <row r="513" spans="1:9" x14ac:dyDescent="0.25">
      <c r="A513" s="3" t="str">
        <f>Sheet1!L172</f>
        <v>37</v>
      </c>
      <c r="B513" s="4" t="str">
        <f>Sheet1!O172</f>
        <v/>
      </c>
      <c r="C513" s="4" t="str">
        <f>Sheet1!R172</f>
        <v>FBGT</v>
      </c>
      <c r="D513" s="4" t="s">
        <v>206</v>
      </c>
      <c r="E513" s="4" t="s">
        <v>205</v>
      </c>
      <c r="F513" s="4"/>
      <c r="G513" s="4" t="s">
        <v>213</v>
      </c>
      <c r="H513" s="4"/>
      <c r="I513" s="5" t="b">
        <f t="shared" si="22"/>
        <v>0</v>
      </c>
    </row>
    <row r="514" spans="1:9" x14ac:dyDescent="0.25">
      <c r="A514" s="3" t="str">
        <f>Sheet1!M172</f>
        <v>38</v>
      </c>
      <c r="B514" s="4" t="str">
        <f>Sheet1!P172</f>
        <v/>
      </c>
      <c r="C514" s="4" t="str">
        <f>Sheet1!S172</f>
        <v>BLBC</v>
      </c>
      <c r="D514" s="4" t="s">
        <v>206</v>
      </c>
      <c r="E514" s="4" t="s">
        <v>205</v>
      </c>
      <c r="F514" s="4"/>
      <c r="G514" s="4" t="s">
        <v>201</v>
      </c>
      <c r="H514" s="4"/>
      <c r="I514" s="5" t="b">
        <f t="shared" si="22"/>
        <v>0</v>
      </c>
    </row>
    <row r="515" spans="1:9" x14ac:dyDescent="0.25">
      <c r="A515" s="3" t="str">
        <f>Sheet1!K173</f>
        <v>39</v>
      </c>
      <c r="B515" s="4" t="str">
        <f>Sheet1!N173</f>
        <v/>
      </c>
      <c r="C515" s="4" t="str">
        <f>Sheet1!Q173</f>
        <v>BEQ</v>
      </c>
      <c r="D515" s="4" t="s">
        <v>206</v>
      </c>
      <c r="E515" s="4" t="s">
        <v>205</v>
      </c>
      <c r="F515" s="4"/>
      <c r="G515" s="4" t="s">
        <v>201</v>
      </c>
      <c r="H515" s="4"/>
      <c r="I515" s="5" t="b">
        <f t="shared" si="22"/>
        <v>0</v>
      </c>
    </row>
    <row r="516" spans="1:9" x14ac:dyDescent="0.25">
      <c r="A516" s="3" t="str">
        <f>Sheet1!L173</f>
        <v>3A</v>
      </c>
      <c r="B516" s="4" t="str">
        <f>Sheet1!O173</f>
        <v/>
      </c>
      <c r="C516" s="4" t="str">
        <f>Sheet1!R173</f>
        <v>BLT</v>
      </c>
      <c r="D516" s="4" t="s">
        <v>206</v>
      </c>
      <c r="E516" s="4" t="s">
        <v>205</v>
      </c>
      <c r="F516" s="4"/>
      <c r="G516" s="4" t="s">
        <v>201</v>
      </c>
      <c r="H516" s="4"/>
      <c r="I516" s="5" t="b">
        <f>OR((A516=A517),(A516=A515))</f>
        <v>0</v>
      </c>
    </row>
    <row r="517" spans="1:9" x14ac:dyDescent="0.25">
      <c r="A517" s="3" t="str">
        <f>Sheet1!M173</f>
        <v>3B</v>
      </c>
      <c r="B517" s="4" t="str">
        <f>Sheet1!P173</f>
        <v/>
      </c>
      <c r="C517" s="4" t="str">
        <f>Sheet1!S173</f>
        <v>BLE</v>
      </c>
      <c r="D517" s="4" t="s">
        <v>206</v>
      </c>
      <c r="E517" s="4" t="s">
        <v>205</v>
      </c>
      <c r="F517" s="4"/>
      <c r="G517" s="4" t="s">
        <v>201</v>
      </c>
      <c r="H517" s="4"/>
      <c r="I517" s="5" t="b">
        <f>OR((A517=A518),(A517=A516))</f>
        <v>0</v>
      </c>
    </row>
    <row r="518" spans="1:9" x14ac:dyDescent="0.25">
      <c r="A518" s="3" t="str">
        <f>Sheet1!K174</f>
        <v>3C</v>
      </c>
      <c r="B518" s="4" t="str">
        <f>Sheet1!N174</f>
        <v/>
      </c>
      <c r="C518" s="4" t="str">
        <f>Sheet1!Q174</f>
        <v>BLBS</v>
      </c>
      <c r="D518" s="4" t="s">
        <v>206</v>
      </c>
      <c r="E518" s="4" t="s">
        <v>205</v>
      </c>
      <c r="F518" s="4"/>
      <c r="G518" s="4" t="s">
        <v>201</v>
      </c>
      <c r="H518" s="4"/>
      <c r="I518" s="5" t="b">
        <f>OR((A518=A519),(A518=A517))</f>
        <v>0</v>
      </c>
    </row>
    <row r="519" spans="1:9" x14ac:dyDescent="0.25">
      <c r="A519" s="3" t="str">
        <f>Sheet1!L174</f>
        <v>3D</v>
      </c>
      <c r="B519" s="4" t="str">
        <f>Sheet1!O174</f>
        <v/>
      </c>
      <c r="C519" s="4" t="str">
        <f>Sheet1!R174</f>
        <v>BNE</v>
      </c>
      <c r="D519" s="4" t="s">
        <v>206</v>
      </c>
      <c r="E519" s="4" t="s">
        <v>205</v>
      </c>
      <c r="F519" s="4"/>
      <c r="G519" s="4" t="s">
        <v>201</v>
      </c>
      <c r="H519" s="4"/>
      <c r="I519" s="5" t="b">
        <f>OR((A519=A520),(A519=A518))</f>
        <v>0</v>
      </c>
    </row>
    <row r="520" spans="1:9" x14ac:dyDescent="0.25">
      <c r="A520" s="3" t="str">
        <f>Sheet1!M174</f>
        <v>3E</v>
      </c>
      <c r="B520" s="4" t="str">
        <f>Sheet1!P174</f>
        <v/>
      </c>
      <c r="C520" s="4" t="str">
        <f>Sheet1!S174</f>
        <v>BGE</v>
      </c>
      <c r="D520" s="4" t="s">
        <v>206</v>
      </c>
      <c r="E520" s="4" t="s">
        <v>205</v>
      </c>
      <c r="F520" s="4"/>
      <c r="G520" s="4" t="s">
        <v>201</v>
      </c>
      <c r="H520" s="4"/>
      <c r="I520" s="5" t="b">
        <f>OR((A520=A521),(A520=A519))</f>
        <v>0</v>
      </c>
    </row>
    <row r="521" spans="1:9" x14ac:dyDescent="0.25">
      <c r="A521" s="3" t="s">
        <v>207</v>
      </c>
      <c r="B521" s="4"/>
      <c r="C521" s="4" t="s">
        <v>208</v>
      </c>
      <c r="D521" s="4" t="s">
        <v>206</v>
      </c>
      <c r="E521" s="4" t="s">
        <v>205</v>
      </c>
      <c r="F521" s="4"/>
      <c r="G521" s="4" t="s">
        <v>201</v>
      </c>
      <c r="H521" s="4"/>
      <c r="I521" s="5" t="b">
        <f>(A521=A520)</f>
        <v>0</v>
      </c>
    </row>
  </sheetData>
  <autoFilter ref="A1:I521"/>
  <sortState ref="A2:H520">
    <sortCondition ref="A2:A520"/>
    <sortCondition ref="B2:B520"/>
    <sortCondition ref="C2:C520"/>
  </sortState>
  <conditionalFormatting sqref="I2:I483 I488:I491 I496:I499 J137:L137">
    <cfRule type="cellIs" dxfId="39" priority="39" operator="equal">
      <formula>TRUE</formula>
    </cfRule>
  </conditionalFormatting>
  <conditionalFormatting sqref="I484">
    <cfRule type="cellIs" dxfId="38" priority="37" operator="equal">
      <formula>TRUE</formula>
    </cfRule>
  </conditionalFormatting>
  <conditionalFormatting sqref="I485">
    <cfRule type="cellIs" dxfId="37" priority="36" operator="equal">
      <formula>TRUE</formula>
    </cfRule>
  </conditionalFormatting>
  <conditionalFormatting sqref="I486">
    <cfRule type="cellIs" dxfId="36" priority="35" operator="equal">
      <formula>TRUE</formula>
    </cfRule>
  </conditionalFormatting>
  <conditionalFormatting sqref="I487">
    <cfRule type="cellIs" dxfId="35" priority="34" operator="equal">
      <formula>TRUE</formula>
    </cfRule>
  </conditionalFormatting>
  <conditionalFormatting sqref="I492">
    <cfRule type="cellIs" dxfId="34" priority="33" operator="equal">
      <formula>TRUE</formula>
    </cfRule>
  </conditionalFormatting>
  <conditionalFormatting sqref="I493">
    <cfRule type="cellIs" dxfId="33" priority="32" operator="equal">
      <formula>TRUE</formula>
    </cfRule>
  </conditionalFormatting>
  <conditionalFormatting sqref="I494">
    <cfRule type="cellIs" dxfId="32" priority="31" operator="equal">
      <formula>TRUE</formula>
    </cfRule>
  </conditionalFormatting>
  <conditionalFormatting sqref="I495">
    <cfRule type="cellIs" dxfId="31" priority="30" operator="equal">
      <formula>TRUE</formula>
    </cfRule>
  </conditionalFormatting>
  <conditionalFormatting sqref="I500">
    <cfRule type="cellIs" dxfId="30" priority="29" operator="equal">
      <formula>TRUE</formula>
    </cfRule>
  </conditionalFormatting>
  <conditionalFormatting sqref="I501">
    <cfRule type="cellIs" dxfId="29" priority="28" operator="equal">
      <formula>TRUE</formula>
    </cfRule>
  </conditionalFormatting>
  <conditionalFormatting sqref="I502">
    <cfRule type="cellIs" dxfId="28" priority="27" operator="equal">
      <formula>TRUE</formula>
    </cfRule>
  </conditionalFormatting>
  <conditionalFormatting sqref="I503">
    <cfRule type="cellIs" dxfId="27" priority="26" operator="equal">
      <formula>TRUE</formula>
    </cfRule>
  </conditionalFormatting>
  <conditionalFormatting sqref="I504">
    <cfRule type="cellIs" dxfId="26" priority="25" operator="equal">
      <formula>TRUE</formula>
    </cfRule>
  </conditionalFormatting>
  <conditionalFormatting sqref="I505">
    <cfRule type="cellIs" dxfId="25" priority="24" operator="equal">
      <formula>TRUE</formula>
    </cfRule>
  </conditionalFormatting>
  <conditionalFormatting sqref="I506">
    <cfRule type="cellIs" dxfId="24" priority="23" operator="equal">
      <formula>TRUE</formula>
    </cfRule>
  </conditionalFormatting>
  <conditionalFormatting sqref="I507">
    <cfRule type="cellIs" dxfId="23" priority="22" operator="equal">
      <formula>TRUE</formula>
    </cfRule>
  </conditionalFormatting>
  <conditionalFormatting sqref="I508">
    <cfRule type="cellIs" dxfId="22" priority="21" operator="equal">
      <formula>TRUE</formula>
    </cfRule>
  </conditionalFormatting>
  <conditionalFormatting sqref="I509">
    <cfRule type="cellIs" dxfId="21" priority="20" operator="equal">
      <formula>TRUE</formula>
    </cfRule>
  </conditionalFormatting>
  <conditionalFormatting sqref="I510">
    <cfRule type="cellIs" dxfId="20" priority="19" operator="equal">
      <formula>TRUE</formula>
    </cfRule>
  </conditionalFormatting>
  <conditionalFormatting sqref="I511">
    <cfRule type="cellIs" dxfId="19" priority="18" operator="equal">
      <formula>TRUE</formula>
    </cfRule>
  </conditionalFormatting>
  <conditionalFormatting sqref="I512">
    <cfRule type="cellIs" dxfId="18" priority="17" operator="equal">
      <formula>TRUE</formula>
    </cfRule>
  </conditionalFormatting>
  <conditionalFormatting sqref="I513">
    <cfRule type="cellIs" dxfId="17" priority="16" operator="equal">
      <formula>TRUE</formula>
    </cfRule>
  </conditionalFormatting>
  <conditionalFormatting sqref="I514">
    <cfRule type="cellIs" dxfId="16" priority="15" operator="equal">
      <formula>TRUE</formula>
    </cfRule>
  </conditionalFormatting>
  <conditionalFormatting sqref="I515">
    <cfRule type="cellIs" dxfId="15" priority="14" operator="equal">
      <formula>TRUE</formula>
    </cfRule>
  </conditionalFormatting>
  <conditionalFormatting sqref="I516">
    <cfRule type="cellIs" dxfId="14" priority="13" operator="equal">
      <formula>TRUE</formula>
    </cfRule>
  </conditionalFormatting>
  <conditionalFormatting sqref="I517">
    <cfRule type="cellIs" dxfId="13" priority="12" operator="equal">
      <formula>TRUE</formula>
    </cfRule>
  </conditionalFormatting>
  <conditionalFormatting sqref="I518">
    <cfRule type="cellIs" dxfId="12" priority="11" operator="equal">
      <formula>TRUE</formula>
    </cfRule>
  </conditionalFormatting>
  <conditionalFormatting sqref="I519">
    <cfRule type="cellIs" dxfId="11" priority="10" operator="equal">
      <formula>TRUE</formula>
    </cfRule>
  </conditionalFormatting>
  <conditionalFormatting sqref="I520">
    <cfRule type="cellIs" dxfId="10" priority="9" operator="equal">
      <formula>TRUE</formula>
    </cfRule>
  </conditionalFormatting>
  <conditionalFormatting sqref="I521">
    <cfRule type="cellIs" dxfId="9" priority="8" operator="equal">
      <formula>TRUE</formula>
    </cfRule>
  </conditionalFormatting>
  <conditionalFormatting sqref="O2:O65">
    <cfRule type="cellIs" dxfId="8" priority="7" operator="greaterThan">
      <formula>1</formula>
    </cfRule>
  </conditionalFormatting>
  <conditionalFormatting sqref="J86:L86">
    <cfRule type="cellIs" dxfId="7" priority="6" operator="equal">
      <formula>TRUE</formula>
    </cfRule>
  </conditionalFormatting>
  <conditionalFormatting sqref="J39:L39">
    <cfRule type="cellIs" dxfId="6" priority="5" operator="equal">
      <formula>TRUE</formula>
    </cfRule>
  </conditionalFormatting>
  <conditionalFormatting sqref="J243:L243">
    <cfRule type="cellIs" dxfId="5" priority="4" operator="equal">
      <formula>TRUE</formula>
    </cfRule>
  </conditionalFormatting>
  <conditionalFormatting sqref="J429:L429">
    <cfRule type="cellIs" dxfId="3" priority="3" operator="equal">
      <formula>TRUE</formula>
    </cfRule>
  </conditionalFormatting>
  <conditionalFormatting sqref="J444:L444">
    <cfRule type="cellIs" dxfId="2" priority="2" operator="equal">
      <formula>TRUE</formula>
    </cfRule>
  </conditionalFormatting>
  <conditionalFormatting sqref="J462:L462">
    <cfRule type="cellIs" dxfId="1" priority="1" operator="equal">
      <formula>TRUE</formula>
    </cfRule>
  </conditionalFormatting>
  <pageMargins left="0.7" right="0.7" top="0.75" bottom="0.75" header="0.3" footer="0.3"/>
  <pageSetup orientation="portrait" r:id="rId1"/>
  <ignoredErrors>
    <ignoredError sqref="K67:K85 K139:K242 K88:K136 N2:N65 K245:K428 K431:K443 K446:K461 K464:K5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MTB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Belanger, Jonathan</dc:creator>
  <cp:lastModifiedBy>Belanger, Jonathan</cp:lastModifiedBy>
  <dcterms:created xsi:type="dcterms:W3CDTF">2017-05-04T19:17:32Z</dcterms:created>
  <dcterms:modified xsi:type="dcterms:W3CDTF">2017-06-14T20:41:37Z</dcterms:modified>
</cp:coreProperties>
</file>